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ml.chartshapes+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trlProps/ctrlProp3.xml" ContentType="application/vnd.ms-excel.controlproperties+xml"/>
  <Override PartName="/xl/drawings/drawing18.xml" ContentType="application/vnd.openxmlformats-officedocument.drawing+xml"/>
  <Override PartName="/xl/ctrlProps/ctrlProp4.xml" ContentType="application/vnd.ms-excel.controlproperties+xml"/>
  <Override PartName="/xl/drawings/drawing19.xml" ContentType="application/vnd.openxmlformats-officedocument.drawing+xml"/>
  <Override PartName="/xl/ctrlProps/ctrlProp5.xml" ContentType="application/vnd.ms-excel.controlproperti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theme/themeOverride3.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trlProps/ctrlProp6.xml" ContentType="application/vnd.ms-excel.controlproperties+xml"/>
  <Override PartName="/xl/drawings/drawing23.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adb.intra.admin.ch\BLW$\Org\BLW_1140_MARKTB\037_Publikationen FBMB\037.9 BIO-Bericht\00 Warenkorb Bio - Publikation\2026\2026 03\"/>
    </mc:Choice>
  </mc:AlternateContent>
  <xr:revisionPtr revIDLastSave="0" documentId="13_ncr:1_{A32FECF2-5830-40D3-897F-A4D350D99121}" xr6:coauthVersionLast="47" xr6:coauthVersionMax="47" xr10:uidLastSave="{00000000-0000-0000-0000-000000000000}"/>
  <workbookProtection workbookAlgorithmName="SHA-512" workbookHashValue="w43BB94ACYvMNXBri13FBmpLu+VMX0F0NH2m8UODUs84T0elYtxjHOu3lwT+Tos031JEFZ3SyB0I0K5FB/I42Q==" workbookSaltValue="h9qeqCaM59qS9e6yD/EvKg==" workbookSpinCount="100000" lockStructure="1"/>
  <bookViews>
    <workbookView xWindow="-120" yWindow="-120" windowWidth="29040" windowHeight="15720" tabRatio="895" xr2:uid="{00000000-000D-0000-FFFF-FFFF00000000}"/>
  </bookViews>
  <sheets>
    <sheet name="Inhaltsverzeichnis" sheetId="13" r:id="rId1"/>
    <sheet name="Tabelle und Graphen" sheetId="10" r:id="rId2"/>
    <sheet name="Tabelle und Grafik_alt" sheetId="7" state="hidden" r:id="rId3"/>
    <sheet name="Bio - Rohdaten" sheetId="1" r:id="rId4"/>
    <sheet name="nicht Bio - Rohdaten" sheetId="2" r:id="rId5"/>
    <sheet name="Nur für MB Bio + HP konv. WK" sheetId="12" state="hidden" r:id="rId6"/>
    <sheet name="Tabelle1" sheetId="17" state="hidden" r:id="rId7"/>
    <sheet name="für Agrarbericht" sheetId="16" state="hidden" r:id="rId8"/>
    <sheet name="Differenz" sheetId="9" r:id="rId9"/>
    <sheet name="Codierung" sheetId="8"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9" hidden="1">Codierung!$N$23:$R$30</definedName>
    <definedName name="_xlnm._FilterDatabase" localSheetId="7" hidden="1">Codierung!$N$26:$R$30</definedName>
    <definedName name="_xlnm._FilterDatabase" localSheetId="5" hidden="1">Codierung!$N$26:$R$30</definedName>
    <definedName name="_xlnm._FilterDatabase" localSheetId="1" hidden="1">Codierung!$N$26:$R$30</definedName>
    <definedName name="_xlnm.Print_Area" localSheetId="1">'Tabelle und Graphen'!$A$14:$X$165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4" i="9" l="1"/>
  <c r="C334" i="9"/>
  <c r="F40" i="10" l="1"/>
  <c r="F39" i="10"/>
  <c r="F38" i="10"/>
  <c r="F37" i="10"/>
  <c r="F36" i="10"/>
  <c r="F35" i="10"/>
  <c r="F34" i="10"/>
  <c r="F33" i="10"/>
  <c r="F32" i="10"/>
  <c r="F31" i="10"/>
  <c r="F30" i="10"/>
  <c r="F19" i="10"/>
  <c r="L40" i="10"/>
  <c r="L39" i="10"/>
  <c r="L38" i="10"/>
  <c r="L37" i="10"/>
  <c r="L36" i="10"/>
  <c r="L35" i="10"/>
  <c r="L34" i="10"/>
  <c r="L33" i="10"/>
  <c r="L32" i="10"/>
  <c r="L31" i="10"/>
  <c r="L30" i="10"/>
  <c r="L19" i="10"/>
  <c r="K40" i="10"/>
  <c r="K39" i="10"/>
  <c r="K38" i="10"/>
  <c r="K37" i="10"/>
  <c r="K36" i="10"/>
  <c r="K35" i="10"/>
  <c r="K34" i="10"/>
  <c r="K33" i="10"/>
  <c r="K32" i="10"/>
  <c r="K31" i="10"/>
  <c r="K30" i="10"/>
  <c r="K19" i="10"/>
  <c r="E40" i="10"/>
  <c r="E39" i="10"/>
  <c r="E38" i="10"/>
  <c r="E37" i="10"/>
  <c r="E36" i="10"/>
  <c r="E35" i="10"/>
  <c r="E34" i="10"/>
  <c r="E33" i="10"/>
  <c r="E32" i="10"/>
  <c r="E31" i="10"/>
  <c r="E30" i="10"/>
  <c r="E19" i="10"/>
  <c r="D40" i="10"/>
  <c r="D39" i="10"/>
  <c r="D38" i="10"/>
  <c r="D37" i="10"/>
  <c r="D36" i="10"/>
  <c r="D35" i="10"/>
  <c r="D34" i="10"/>
  <c r="D33" i="10"/>
  <c r="D32" i="10"/>
  <c r="D31" i="10"/>
  <c r="D30" i="10"/>
  <c r="D19" i="10"/>
  <c r="J40" i="10"/>
  <c r="J39" i="10"/>
  <c r="J38" i="10"/>
  <c r="J37" i="10"/>
  <c r="J36" i="10"/>
  <c r="J35" i="10"/>
  <c r="J34" i="10"/>
  <c r="J33" i="10"/>
  <c r="J32" i="10"/>
  <c r="J31" i="10"/>
  <c r="J30" i="10"/>
  <c r="J19" i="10"/>
  <c r="A333" i="9"/>
  <c r="C333" i="9"/>
  <c r="A332" i="9" l="1"/>
  <c r="C332" i="9"/>
  <c r="V104" i="8"/>
  <c r="V105" i="8"/>
  <c r="V106" i="8"/>
  <c r="V107" i="8"/>
  <c r="V108" i="8"/>
  <c r="V109" i="8"/>
  <c r="V110" i="8"/>
  <c r="V111" i="8"/>
  <c r="V112" i="8"/>
  <c r="V113" i="8"/>
  <c r="V114" i="8"/>
  <c r="V115" i="8"/>
  <c r="B333" i="2"/>
  <c r="C333" i="2"/>
  <c r="D333" i="2"/>
  <c r="E333" i="2"/>
  <c r="F333" i="2"/>
  <c r="G333" i="2"/>
  <c r="H333" i="2"/>
  <c r="I333" i="2"/>
  <c r="B334" i="2"/>
  <c r="K22" i="10" s="1"/>
  <c r="C334" i="2"/>
  <c r="K23" i="10" s="1"/>
  <c r="D334" i="2"/>
  <c r="K24" i="10" s="1"/>
  <c r="E334" i="2"/>
  <c r="K25" i="10" s="1"/>
  <c r="F334" i="2"/>
  <c r="K26" i="10" s="1"/>
  <c r="G334" i="2"/>
  <c r="K27" i="10" s="1"/>
  <c r="H334" i="2"/>
  <c r="K28" i="10" s="1"/>
  <c r="I334" i="2"/>
  <c r="K29" i="10" s="1"/>
  <c r="B335" i="2"/>
  <c r="L22" i="10" s="1"/>
  <c r="C335" i="2"/>
  <c r="L23" i="10" s="1"/>
  <c r="D335" i="2"/>
  <c r="L24" i="10" s="1"/>
  <c r="E335" i="2"/>
  <c r="L25" i="10" s="1"/>
  <c r="F335" i="2"/>
  <c r="L26" i="10" s="1"/>
  <c r="G335" i="2"/>
  <c r="L27" i="10" s="1"/>
  <c r="H335" i="2"/>
  <c r="L28" i="10" s="1"/>
  <c r="I335" i="2"/>
  <c r="L29" i="10" s="1"/>
  <c r="B336" i="2"/>
  <c r="C336" i="2"/>
  <c r="D336" i="2"/>
  <c r="E336" i="2"/>
  <c r="F336" i="2"/>
  <c r="G336" i="2"/>
  <c r="H336" i="2"/>
  <c r="I336" i="2"/>
  <c r="B337" i="2"/>
  <c r="C337" i="2"/>
  <c r="D337" i="2"/>
  <c r="E337" i="2"/>
  <c r="F337" i="2"/>
  <c r="G337" i="2"/>
  <c r="H337" i="2"/>
  <c r="I337" i="2"/>
  <c r="B338" i="2"/>
  <c r="C338" i="2"/>
  <c r="D338" i="2"/>
  <c r="E338" i="2"/>
  <c r="F338" i="2"/>
  <c r="G338" i="2"/>
  <c r="H338" i="2"/>
  <c r="I338" i="2"/>
  <c r="B339" i="2"/>
  <c r="C339" i="2"/>
  <c r="D339" i="2"/>
  <c r="E339" i="2"/>
  <c r="F339" i="2"/>
  <c r="G339" i="2"/>
  <c r="H339" i="2"/>
  <c r="I339" i="2"/>
  <c r="B340" i="2"/>
  <c r="C340" i="2"/>
  <c r="D340" i="2"/>
  <c r="E340" i="2"/>
  <c r="F340" i="2"/>
  <c r="G340" i="2"/>
  <c r="H340" i="2"/>
  <c r="I340" i="2"/>
  <c r="B341" i="2"/>
  <c r="C341" i="2"/>
  <c r="D341" i="2"/>
  <c r="E341" i="2"/>
  <c r="F341" i="2"/>
  <c r="G341" i="2"/>
  <c r="H341" i="2"/>
  <c r="I341" i="2"/>
  <c r="B342" i="2"/>
  <c r="C342" i="2"/>
  <c r="D342" i="2"/>
  <c r="E342" i="2"/>
  <c r="F342" i="2"/>
  <c r="G342" i="2"/>
  <c r="H342" i="2"/>
  <c r="I342" i="2"/>
  <c r="B343" i="2"/>
  <c r="C343" i="2"/>
  <c r="D343" i="2"/>
  <c r="E343" i="2"/>
  <c r="F343" i="2"/>
  <c r="G343" i="2"/>
  <c r="H343" i="2"/>
  <c r="I343" i="2"/>
  <c r="B344" i="2"/>
  <c r="C344" i="2"/>
  <c r="D344" i="2"/>
  <c r="E344" i="2"/>
  <c r="F344" i="2"/>
  <c r="G344" i="2"/>
  <c r="H344" i="2"/>
  <c r="I344" i="2"/>
  <c r="V333" i="2"/>
  <c r="X333" i="2"/>
  <c r="Y333" i="2"/>
  <c r="AA333" i="2"/>
  <c r="AB333" i="2"/>
  <c r="AC333" i="2"/>
  <c r="AD333" i="2"/>
  <c r="AF333" i="2"/>
  <c r="AG333" i="2"/>
  <c r="AH333" i="2"/>
  <c r="AI333" i="2"/>
  <c r="AJ333" i="2"/>
  <c r="AK333" i="2"/>
  <c r="AL333" i="2"/>
  <c r="AM333" i="2"/>
  <c r="AN333" i="2"/>
  <c r="AO333" i="2"/>
  <c r="AP333" i="2"/>
  <c r="AQ333" i="2"/>
  <c r="AR333" i="2"/>
  <c r="AS333" i="2"/>
  <c r="AT333" i="2"/>
  <c r="AV333" i="2"/>
  <c r="V334" i="2"/>
  <c r="K42" i="10" s="1"/>
  <c r="X334" i="2"/>
  <c r="K44" i="10" s="1"/>
  <c r="Y334" i="2"/>
  <c r="K45" i="10" s="1"/>
  <c r="AA334" i="2"/>
  <c r="K47" i="10" s="1"/>
  <c r="AB334" i="2"/>
  <c r="K48" i="10" s="1"/>
  <c r="AC334" i="2"/>
  <c r="K49" i="10" s="1"/>
  <c r="AD334" i="2"/>
  <c r="K50" i="10" s="1"/>
  <c r="AF334" i="2"/>
  <c r="K52" i="10" s="1"/>
  <c r="AG334" i="2"/>
  <c r="K53" i="10" s="1"/>
  <c r="AH334" i="2"/>
  <c r="K54" i="10" s="1"/>
  <c r="AI334" i="2"/>
  <c r="K55" i="10" s="1"/>
  <c r="AJ334" i="2"/>
  <c r="K56" i="10" s="1"/>
  <c r="AK334" i="2"/>
  <c r="K57" i="10" s="1"/>
  <c r="AL334" i="2"/>
  <c r="K58" i="10" s="1"/>
  <c r="AM334" i="2"/>
  <c r="K59" i="10" s="1"/>
  <c r="AN334" i="2"/>
  <c r="K60" i="10" s="1"/>
  <c r="AO334" i="2"/>
  <c r="K61" i="10" s="1"/>
  <c r="AP334" i="2"/>
  <c r="K62" i="10" s="1"/>
  <c r="AQ334" i="2"/>
  <c r="K63" i="10" s="1"/>
  <c r="AR334" i="2"/>
  <c r="K64" i="10" s="1"/>
  <c r="AS334" i="2"/>
  <c r="K65" i="10" s="1"/>
  <c r="AT334" i="2"/>
  <c r="K66" i="10" s="1"/>
  <c r="AV334" i="2"/>
  <c r="K68" i="10" s="1"/>
  <c r="V335" i="2"/>
  <c r="L42" i="10" s="1"/>
  <c r="X335" i="2"/>
  <c r="L44" i="10" s="1"/>
  <c r="Y335" i="2"/>
  <c r="L45" i="10" s="1"/>
  <c r="AA335" i="2"/>
  <c r="L47" i="10" s="1"/>
  <c r="AB335" i="2"/>
  <c r="L48" i="10" s="1"/>
  <c r="AC335" i="2"/>
  <c r="L49" i="10" s="1"/>
  <c r="AD335" i="2"/>
  <c r="L50" i="10" s="1"/>
  <c r="AF335" i="2"/>
  <c r="L52" i="10" s="1"/>
  <c r="AG335" i="2"/>
  <c r="L53" i="10" s="1"/>
  <c r="AH335" i="2"/>
  <c r="L54" i="10" s="1"/>
  <c r="AI335" i="2"/>
  <c r="L55" i="10" s="1"/>
  <c r="AJ335" i="2"/>
  <c r="L56" i="10" s="1"/>
  <c r="AK335" i="2"/>
  <c r="L57" i="10" s="1"/>
  <c r="AL335" i="2"/>
  <c r="L58" i="10" s="1"/>
  <c r="AM335" i="2"/>
  <c r="L59" i="10" s="1"/>
  <c r="AN335" i="2"/>
  <c r="L60" i="10" s="1"/>
  <c r="AO335" i="2"/>
  <c r="L61" i="10" s="1"/>
  <c r="AP335" i="2"/>
  <c r="L62" i="10" s="1"/>
  <c r="AQ335" i="2"/>
  <c r="L63" i="10" s="1"/>
  <c r="AR335" i="2"/>
  <c r="L64" i="10" s="1"/>
  <c r="AS335" i="2"/>
  <c r="L65" i="10" s="1"/>
  <c r="AT335" i="2"/>
  <c r="L66" i="10" s="1"/>
  <c r="AV335" i="2"/>
  <c r="L68" i="10" s="1"/>
  <c r="V336" i="2"/>
  <c r="X336" i="2"/>
  <c r="Y336" i="2"/>
  <c r="AA336" i="2"/>
  <c r="AB336" i="2"/>
  <c r="AC336" i="2"/>
  <c r="AD336" i="2"/>
  <c r="AF336" i="2"/>
  <c r="AG336" i="2"/>
  <c r="AH336" i="2"/>
  <c r="AI336" i="2"/>
  <c r="AJ336" i="2"/>
  <c r="AK336" i="2"/>
  <c r="AL336" i="2"/>
  <c r="AM336" i="2"/>
  <c r="AN336" i="2"/>
  <c r="AO336" i="2"/>
  <c r="AP336" i="2"/>
  <c r="AQ336" i="2"/>
  <c r="AR336" i="2"/>
  <c r="AS336" i="2"/>
  <c r="AT336" i="2"/>
  <c r="AV336" i="2"/>
  <c r="V337" i="2"/>
  <c r="X337" i="2"/>
  <c r="Y337" i="2"/>
  <c r="AA337" i="2"/>
  <c r="AB337" i="2"/>
  <c r="AC337" i="2"/>
  <c r="AD337" i="2"/>
  <c r="AF337" i="2"/>
  <c r="AG337" i="2"/>
  <c r="AH337" i="2"/>
  <c r="AI337" i="2"/>
  <c r="AJ337" i="2"/>
  <c r="AK337" i="2"/>
  <c r="AL337" i="2"/>
  <c r="AM337" i="2"/>
  <c r="AN337" i="2"/>
  <c r="AO337" i="2"/>
  <c r="AP337" i="2"/>
  <c r="AQ337" i="2"/>
  <c r="AR337" i="2"/>
  <c r="AS337" i="2"/>
  <c r="AT337" i="2"/>
  <c r="AV337" i="2"/>
  <c r="V338" i="2"/>
  <c r="X338" i="2"/>
  <c r="Y338" i="2"/>
  <c r="AA338" i="2"/>
  <c r="AB338" i="2"/>
  <c r="AC338" i="2"/>
  <c r="AD338" i="2"/>
  <c r="AF338" i="2"/>
  <c r="AG338" i="2"/>
  <c r="AH338" i="2"/>
  <c r="AI338" i="2"/>
  <c r="AJ338" i="2"/>
  <c r="AK338" i="2"/>
  <c r="AL338" i="2"/>
  <c r="AM338" i="2"/>
  <c r="AN338" i="2"/>
  <c r="AO338" i="2"/>
  <c r="AP338" i="2"/>
  <c r="AQ338" i="2"/>
  <c r="AR338" i="2"/>
  <c r="AS338" i="2"/>
  <c r="AT338" i="2"/>
  <c r="AV338" i="2"/>
  <c r="V339" i="2"/>
  <c r="X339" i="2"/>
  <c r="Y339" i="2"/>
  <c r="AA339" i="2"/>
  <c r="AB339" i="2"/>
  <c r="AC339" i="2"/>
  <c r="AD339" i="2"/>
  <c r="AF339" i="2"/>
  <c r="AG339" i="2"/>
  <c r="AH339" i="2"/>
  <c r="AI339" i="2"/>
  <c r="AJ339" i="2"/>
  <c r="AK339" i="2"/>
  <c r="AL339" i="2"/>
  <c r="AM339" i="2"/>
  <c r="AN339" i="2"/>
  <c r="AO339" i="2"/>
  <c r="AP339" i="2"/>
  <c r="AQ339" i="2"/>
  <c r="AR339" i="2"/>
  <c r="AS339" i="2"/>
  <c r="AT339" i="2"/>
  <c r="AV339" i="2"/>
  <c r="V340" i="2"/>
  <c r="X340" i="2"/>
  <c r="Y340" i="2"/>
  <c r="AA340" i="2"/>
  <c r="AB340" i="2"/>
  <c r="AC340" i="2"/>
  <c r="AD340" i="2"/>
  <c r="AF340" i="2"/>
  <c r="AG340" i="2"/>
  <c r="AH340" i="2"/>
  <c r="AI340" i="2"/>
  <c r="AJ340" i="2"/>
  <c r="AK340" i="2"/>
  <c r="AL340" i="2"/>
  <c r="AM340" i="2"/>
  <c r="AN340" i="2"/>
  <c r="AO340" i="2"/>
  <c r="AP340" i="2"/>
  <c r="AQ340" i="2"/>
  <c r="AR340" i="2"/>
  <c r="AS340" i="2"/>
  <c r="AT340" i="2"/>
  <c r="AV340" i="2"/>
  <c r="V341" i="2"/>
  <c r="X341" i="2"/>
  <c r="Y341" i="2"/>
  <c r="AA341" i="2"/>
  <c r="AB341" i="2"/>
  <c r="AC341" i="2"/>
  <c r="AD341" i="2"/>
  <c r="AF341" i="2"/>
  <c r="AG341" i="2"/>
  <c r="AH341" i="2"/>
  <c r="AI341" i="2"/>
  <c r="AJ341" i="2"/>
  <c r="AK341" i="2"/>
  <c r="AL341" i="2"/>
  <c r="AM341" i="2"/>
  <c r="AN341" i="2"/>
  <c r="AO341" i="2"/>
  <c r="AP341" i="2"/>
  <c r="AQ341" i="2"/>
  <c r="AR341" i="2"/>
  <c r="AS341" i="2"/>
  <c r="AT341" i="2"/>
  <c r="AV341" i="2"/>
  <c r="V342" i="2"/>
  <c r="X342" i="2"/>
  <c r="Y342" i="2"/>
  <c r="AA342" i="2"/>
  <c r="AB342" i="2"/>
  <c r="AC342" i="2"/>
  <c r="AD342" i="2"/>
  <c r="AF342" i="2"/>
  <c r="AG342" i="2"/>
  <c r="AH342" i="2"/>
  <c r="AI342" i="2"/>
  <c r="AJ342" i="2"/>
  <c r="AK342" i="2"/>
  <c r="AL342" i="2"/>
  <c r="AM342" i="2"/>
  <c r="AN342" i="2"/>
  <c r="AO342" i="2"/>
  <c r="AP342" i="2"/>
  <c r="AQ342" i="2"/>
  <c r="AR342" i="2"/>
  <c r="AS342" i="2"/>
  <c r="AT342" i="2"/>
  <c r="AV342" i="2"/>
  <c r="V343" i="2"/>
  <c r="X343" i="2"/>
  <c r="Y343" i="2"/>
  <c r="AA343" i="2"/>
  <c r="AB343" i="2"/>
  <c r="AC343" i="2"/>
  <c r="AD343" i="2"/>
  <c r="AF343" i="2"/>
  <c r="AG343" i="2"/>
  <c r="AH343" i="2"/>
  <c r="AI343" i="2"/>
  <c r="AJ343" i="2"/>
  <c r="AK343" i="2"/>
  <c r="AL343" i="2"/>
  <c r="AM343" i="2"/>
  <c r="AN343" i="2"/>
  <c r="AO343" i="2"/>
  <c r="AP343" i="2"/>
  <c r="AQ343" i="2"/>
  <c r="AR343" i="2"/>
  <c r="AS343" i="2"/>
  <c r="AT343" i="2"/>
  <c r="AV343" i="2"/>
  <c r="V344" i="2"/>
  <c r="X344" i="2"/>
  <c r="Y344" i="2"/>
  <c r="AA344" i="2"/>
  <c r="AB344" i="2"/>
  <c r="AC344" i="2"/>
  <c r="AD344" i="2"/>
  <c r="AF344" i="2"/>
  <c r="AG344" i="2"/>
  <c r="AH344" i="2"/>
  <c r="AI344" i="2"/>
  <c r="AJ344" i="2"/>
  <c r="AK344" i="2"/>
  <c r="AL344" i="2"/>
  <c r="AM344" i="2"/>
  <c r="AN344" i="2"/>
  <c r="AO344" i="2"/>
  <c r="AP344" i="2"/>
  <c r="AQ344" i="2"/>
  <c r="AR344" i="2"/>
  <c r="AS344" i="2"/>
  <c r="AT344" i="2"/>
  <c r="AV344" i="2"/>
  <c r="B342" i="1"/>
  <c r="C342" i="1"/>
  <c r="D342" i="1"/>
  <c r="E342" i="1"/>
  <c r="F342" i="1"/>
  <c r="G342" i="1"/>
  <c r="H342" i="1"/>
  <c r="I342" i="1"/>
  <c r="U342" i="1"/>
  <c r="V342" i="1"/>
  <c r="W342" i="1" s="1"/>
  <c r="X342" i="1"/>
  <c r="Y342" i="1"/>
  <c r="AA342" i="1"/>
  <c r="AE342" i="1" s="1"/>
  <c r="AB342" i="1"/>
  <c r="AC342" i="1"/>
  <c r="AD342" i="1"/>
  <c r="AF342" i="1"/>
  <c r="AU342" i="1" s="1"/>
  <c r="AG342" i="1"/>
  <c r="AH342" i="1"/>
  <c r="AI342" i="1"/>
  <c r="AJ342" i="1"/>
  <c r="AK342" i="1"/>
  <c r="AL342" i="1"/>
  <c r="AM342" i="1"/>
  <c r="AN342" i="1"/>
  <c r="AO342" i="1"/>
  <c r="AP342" i="1"/>
  <c r="AQ342" i="1"/>
  <c r="AR342" i="1"/>
  <c r="AS342" i="1"/>
  <c r="AT342" i="1"/>
  <c r="AV342" i="1"/>
  <c r="AX342" i="1" s="1"/>
  <c r="B343" i="1"/>
  <c r="C343" i="1"/>
  <c r="D343" i="1"/>
  <c r="E343" i="1"/>
  <c r="F343" i="1"/>
  <c r="G343" i="1"/>
  <c r="H343" i="1"/>
  <c r="I343" i="1"/>
  <c r="U343" i="1"/>
  <c r="V343" i="1"/>
  <c r="W343" i="1" s="1"/>
  <c r="X343" i="1"/>
  <c r="Y343" i="1"/>
  <c r="AA343" i="1"/>
  <c r="AE343" i="1" s="1"/>
  <c r="AB343" i="1"/>
  <c r="AC343" i="1"/>
  <c r="AD343" i="1"/>
  <c r="AF343" i="1"/>
  <c r="AU343" i="1" s="1"/>
  <c r="AG343" i="1"/>
  <c r="AH343" i="1"/>
  <c r="AI343" i="1"/>
  <c r="AJ343" i="1"/>
  <c r="AK343" i="1"/>
  <c r="AL343" i="1"/>
  <c r="AM343" i="1"/>
  <c r="AN343" i="1"/>
  <c r="AO343" i="1"/>
  <c r="AP343" i="1"/>
  <c r="AQ343" i="1"/>
  <c r="AR343" i="1"/>
  <c r="AS343" i="1"/>
  <c r="AT343" i="1"/>
  <c r="AV343" i="1"/>
  <c r="AX343" i="1" s="1"/>
  <c r="B344" i="1"/>
  <c r="C344" i="1"/>
  <c r="D344" i="1"/>
  <c r="E344" i="1"/>
  <c r="F344" i="1"/>
  <c r="G344" i="1"/>
  <c r="H344" i="1"/>
  <c r="I344" i="1"/>
  <c r="U344" i="1"/>
  <c r="V344" i="1"/>
  <c r="W344" i="1" s="1"/>
  <c r="X344" i="1"/>
  <c r="Y344" i="1"/>
  <c r="AA344" i="1"/>
  <c r="AE344" i="1" s="1"/>
  <c r="AB344" i="1"/>
  <c r="AC344" i="1"/>
  <c r="AD344" i="1"/>
  <c r="AF344" i="1"/>
  <c r="AU344" i="1" s="1"/>
  <c r="AG344" i="1"/>
  <c r="AH344" i="1"/>
  <c r="AI344" i="1"/>
  <c r="AJ344" i="1"/>
  <c r="AK344" i="1"/>
  <c r="AL344" i="1"/>
  <c r="AM344" i="1"/>
  <c r="AN344" i="1"/>
  <c r="AO344" i="1"/>
  <c r="AP344" i="1"/>
  <c r="AQ344" i="1"/>
  <c r="AR344" i="1"/>
  <c r="AS344" i="1"/>
  <c r="AT344" i="1"/>
  <c r="AV344" i="1"/>
  <c r="AX344" i="1" s="1"/>
  <c r="AV341" i="1"/>
  <c r="AX341" i="1" s="1"/>
  <c r="AT341" i="1"/>
  <c r="AS341" i="1"/>
  <c r="AR341" i="1"/>
  <c r="AQ341" i="1"/>
  <c r="AP341" i="1"/>
  <c r="AO341" i="1"/>
  <c r="AN341" i="1"/>
  <c r="AM341" i="1"/>
  <c r="AL341" i="1"/>
  <c r="AK341" i="1"/>
  <c r="AJ341" i="1"/>
  <c r="AI341" i="1"/>
  <c r="AH341" i="1"/>
  <c r="AG341" i="1"/>
  <c r="AF341" i="1"/>
  <c r="AD341" i="1"/>
  <c r="AC341" i="1"/>
  <c r="AB341" i="1"/>
  <c r="AA341" i="1"/>
  <c r="Y341" i="1"/>
  <c r="X341" i="1"/>
  <c r="V341" i="1"/>
  <c r="W341" i="1" s="1"/>
  <c r="U341" i="1"/>
  <c r="I341" i="1"/>
  <c r="H341" i="1"/>
  <c r="G341" i="1"/>
  <c r="F341" i="1"/>
  <c r="E341" i="1"/>
  <c r="D341" i="1"/>
  <c r="C341" i="1"/>
  <c r="B341" i="1"/>
  <c r="AV340" i="1"/>
  <c r="AX340" i="1" s="1"/>
  <c r="AT340" i="1"/>
  <c r="AS340" i="1"/>
  <c r="AR340" i="1"/>
  <c r="AQ340" i="1"/>
  <c r="AP340" i="1"/>
  <c r="AO340" i="1"/>
  <c r="AN340" i="1"/>
  <c r="AM340" i="1"/>
  <c r="AL340" i="1"/>
  <c r="AK340" i="1"/>
  <c r="AJ340" i="1"/>
  <c r="AI340" i="1"/>
  <c r="AH340" i="1"/>
  <c r="AG340" i="1"/>
  <c r="AF340" i="1"/>
  <c r="AD340" i="1"/>
  <c r="AC340" i="1"/>
  <c r="AB340" i="1"/>
  <c r="AA340" i="1"/>
  <c r="Y340" i="1"/>
  <c r="X340" i="1"/>
  <c r="V340" i="1"/>
  <c r="W340" i="1" s="1"/>
  <c r="U340" i="1"/>
  <c r="I340" i="1"/>
  <c r="H340" i="1"/>
  <c r="G340" i="1"/>
  <c r="F340" i="1"/>
  <c r="E340" i="1"/>
  <c r="D340" i="1"/>
  <c r="C340" i="1"/>
  <c r="B340" i="1"/>
  <c r="AV339" i="1"/>
  <c r="AX339" i="1" s="1"/>
  <c r="AT339" i="1"/>
  <c r="AS339" i="1"/>
  <c r="AR339" i="1"/>
  <c r="AQ339" i="1"/>
  <c r="AP339" i="1"/>
  <c r="AO339" i="1"/>
  <c r="AN339" i="1"/>
  <c r="AM339" i="1"/>
  <c r="AL339" i="1"/>
  <c r="AK339" i="1"/>
  <c r="AJ339" i="1"/>
  <c r="AI339" i="1"/>
  <c r="AH339" i="1"/>
  <c r="AG339" i="1"/>
  <c r="AF339" i="1"/>
  <c r="AD339" i="1"/>
  <c r="AC339" i="1"/>
  <c r="AB339" i="1"/>
  <c r="AA339" i="1"/>
  <c r="Y339" i="1"/>
  <c r="X339" i="1"/>
  <c r="V339" i="1"/>
  <c r="W339" i="1" s="1"/>
  <c r="U339" i="1"/>
  <c r="I339" i="1"/>
  <c r="H339" i="1"/>
  <c r="G339" i="1"/>
  <c r="F339" i="1"/>
  <c r="E339" i="1"/>
  <c r="D339" i="1"/>
  <c r="C339" i="1"/>
  <c r="B339" i="1"/>
  <c r="AV338" i="1"/>
  <c r="AX338" i="1" s="1"/>
  <c r="AT338" i="1"/>
  <c r="AS338" i="1"/>
  <c r="AR338" i="1"/>
  <c r="AQ338" i="1"/>
  <c r="AP338" i="1"/>
  <c r="AO338" i="1"/>
  <c r="AN338" i="1"/>
  <c r="AM338" i="1"/>
  <c r="AL338" i="1"/>
  <c r="AK338" i="1"/>
  <c r="AJ338" i="1"/>
  <c r="AI338" i="1"/>
  <c r="AH338" i="1"/>
  <c r="AG338" i="1"/>
  <c r="AF338" i="1"/>
  <c r="AD338" i="1"/>
  <c r="AC338" i="1"/>
  <c r="AB338" i="1"/>
  <c r="AA338" i="1"/>
  <c r="Y338" i="1"/>
  <c r="X338" i="1"/>
  <c r="V338" i="1"/>
  <c r="W338" i="1" s="1"/>
  <c r="U338" i="1"/>
  <c r="I338" i="1"/>
  <c r="H338" i="1"/>
  <c r="G338" i="1"/>
  <c r="F338" i="1"/>
  <c r="E338" i="1"/>
  <c r="D338" i="1"/>
  <c r="C338" i="1"/>
  <c r="B338" i="1"/>
  <c r="AV337" i="1"/>
  <c r="AX337" i="1" s="1"/>
  <c r="AT337" i="1"/>
  <c r="AS337" i="1"/>
  <c r="AR337" i="1"/>
  <c r="AQ337" i="1"/>
  <c r="AP337" i="1"/>
  <c r="AO337" i="1"/>
  <c r="AN337" i="1"/>
  <c r="AM337" i="1"/>
  <c r="AL337" i="1"/>
  <c r="AK337" i="1"/>
  <c r="AJ337" i="1"/>
  <c r="AI337" i="1"/>
  <c r="AH337" i="1"/>
  <c r="AG337" i="1"/>
  <c r="AF337" i="1"/>
  <c r="AD337" i="1"/>
  <c r="AC337" i="1"/>
  <c r="AB337" i="1"/>
  <c r="AA337" i="1"/>
  <c r="Y337" i="1"/>
  <c r="X337" i="1"/>
  <c r="V337" i="1"/>
  <c r="W337" i="1" s="1"/>
  <c r="U337" i="1"/>
  <c r="I337" i="1"/>
  <c r="H337" i="1"/>
  <c r="G337" i="1"/>
  <c r="F337" i="1"/>
  <c r="E337" i="1"/>
  <c r="D337" i="1"/>
  <c r="C337" i="1"/>
  <c r="B337" i="1"/>
  <c r="AV336" i="1"/>
  <c r="AX336" i="1" s="1"/>
  <c r="AT336" i="1"/>
  <c r="AS336" i="1"/>
  <c r="AR336" i="1"/>
  <c r="AQ336" i="1"/>
  <c r="AP336" i="1"/>
  <c r="AO336" i="1"/>
  <c r="AN336" i="1"/>
  <c r="AM336" i="1"/>
  <c r="AL336" i="1"/>
  <c r="AK336" i="1"/>
  <c r="AJ336" i="1"/>
  <c r="AI336" i="1"/>
  <c r="AH336" i="1"/>
  <c r="AG336" i="1"/>
  <c r="AF336" i="1"/>
  <c r="AD336" i="1"/>
  <c r="AC336" i="1"/>
  <c r="AB336" i="1"/>
  <c r="AA336" i="1"/>
  <c r="Y336" i="1"/>
  <c r="X336" i="1"/>
  <c r="V336" i="1"/>
  <c r="W336" i="1" s="1"/>
  <c r="U336" i="1"/>
  <c r="I336" i="1"/>
  <c r="H336" i="1"/>
  <c r="G336" i="1"/>
  <c r="F336" i="1"/>
  <c r="E336" i="1"/>
  <c r="D336" i="1"/>
  <c r="C336" i="1"/>
  <c r="B336" i="1"/>
  <c r="AV335" i="1"/>
  <c r="AT335" i="1"/>
  <c r="F66" i="10" s="1"/>
  <c r="AS335" i="1"/>
  <c r="F65" i="10" s="1"/>
  <c r="AR335" i="1"/>
  <c r="F64" i="10" s="1"/>
  <c r="AQ335" i="1"/>
  <c r="F63" i="10" s="1"/>
  <c r="AP335" i="1"/>
  <c r="F62" i="10" s="1"/>
  <c r="AO335" i="1"/>
  <c r="F61" i="10" s="1"/>
  <c r="AN335" i="1"/>
  <c r="F60" i="10" s="1"/>
  <c r="AM335" i="1"/>
  <c r="F59" i="10" s="1"/>
  <c r="AL335" i="1"/>
  <c r="F58" i="10" s="1"/>
  <c r="AK335" i="1"/>
  <c r="F57" i="10" s="1"/>
  <c r="AJ335" i="1"/>
  <c r="F56" i="10" s="1"/>
  <c r="AI335" i="1"/>
  <c r="F55" i="10" s="1"/>
  <c r="AH335" i="1"/>
  <c r="F54" i="10" s="1"/>
  <c r="AG335" i="1"/>
  <c r="F53" i="10" s="1"/>
  <c r="AF335" i="1"/>
  <c r="F52" i="10" s="1"/>
  <c r="AD335" i="1"/>
  <c r="F50" i="10" s="1"/>
  <c r="AC335" i="1"/>
  <c r="F49" i="10" s="1"/>
  <c r="AB335" i="1"/>
  <c r="F48" i="10" s="1"/>
  <c r="AA335" i="1"/>
  <c r="F47" i="10" s="1"/>
  <c r="Y335" i="1"/>
  <c r="F45" i="10" s="1"/>
  <c r="X335" i="1"/>
  <c r="F44" i="10" s="1"/>
  <c r="V335" i="1"/>
  <c r="U335" i="1"/>
  <c r="I335" i="1"/>
  <c r="F29" i="10" s="1"/>
  <c r="H335" i="1"/>
  <c r="F28" i="10" s="1"/>
  <c r="G335" i="1"/>
  <c r="F27" i="10" s="1"/>
  <c r="F335" i="1"/>
  <c r="F26" i="10" s="1"/>
  <c r="E335" i="1"/>
  <c r="F25" i="10" s="1"/>
  <c r="D335" i="1"/>
  <c r="F24" i="10" s="1"/>
  <c r="C335" i="1"/>
  <c r="F23" i="10" s="1"/>
  <c r="B335" i="1"/>
  <c r="F22" i="10" s="1"/>
  <c r="AV334" i="1"/>
  <c r="E68" i="10" s="1"/>
  <c r="AT334" i="1"/>
  <c r="E66" i="10" s="1"/>
  <c r="AS334" i="1"/>
  <c r="E65" i="10" s="1"/>
  <c r="AR334" i="1"/>
  <c r="E64" i="10" s="1"/>
  <c r="AQ334" i="1"/>
  <c r="E63" i="10" s="1"/>
  <c r="AP334" i="1"/>
  <c r="E62" i="10" s="1"/>
  <c r="AO334" i="1"/>
  <c r="E61" i="10" s="1"/>
  <c r="AN334" i="1"/>
  <c r="E60" i="10" s="1"/>
  <c r="AM334" i="1"/>
  <c r="E59" i="10" s="1"/>
  <c r="AL334" i="1"/>
  <c r="E58" i="10" s="1"/>
  <c r="AK334" i="1"/>
  <c r="E57" i="10" s="1"/>
  <c r="AJ334" i="1"/>
  <c r="E56" i="10" s="1"/>
  <c r="AI334" i="1"/>
  <c r="E55" i="10" s="1"/>
  <c r="AH334" i="1"/>
  <c r="E54" i="10" s="1"/>
  <c r="AG334" i="1"/>
  <c r="E53" i="10" s="1"/>
  <c r="AF334" i="1"/>
  <c r="E52" i="10" s="1"/>
  <c r="AD334" i="1"/>
  <c r="E50" i="10" s="1"/>
  <c r="AC334" i="1"/>
  <c r="E49" i="10" s="1"/>
  <c r="AB334" i="1"/>
  <c r="E48" i="10" s="1"/>
  <c r="AA334" i="1"/>
  <c r="E47" i="10" s="1"/>
  <c r="Y334" i="1"/>
  <c r="E45" i="10" s="1"/>
  <c r="X334" i="1"/>
  <c r="E44" i="10" s="1"/>
  <c r="V334" i="1"/>
  <c r="E42" i="10" s="1"/>
  <c r="U334" i="1"/>
  <c r="I334" i="1"/>
  <c r="E29" i="10" s="1"/>
  <c r="H334" i="1"/>
  <c r="E28" i="10" s="1"/>
  <c r="G334" i="1"/>
  <c r="E27" i="10" s="1"/>
  <c r="F334" i="1"/>
  <c r="E26" i="10" s="1"/>
  <c r="E334" i="1"/>
  <c r="E25" i="10" s="1"/>
  <c r="D334" i="1"/>
  <c r="E24" i="10" s="1"/>
  <c r="C334" i="1"/>
  <c r="E23" i="10" s="1"/>
  <c r="B334" i="1"/>
  <c r="E22" i="10" s="1"/>
  <c r="AV333" i="1"/>
  <c r="AT333" i="1"/>
  <c r="AS333" i="1"/>
  <c r="AR333" i="1"/>
  <c r="AQ333" i="1"/>
  <c r="AP333" i="1"/>
  <c r="AO333" i="1"/>
  <c r="AN333" i="1"/>
  <c r="AM333" i="1"/>
  <c r="AL333" i="1"/>
  <c r="AK333" i="1"/>
  <c r="AJ333" i="1"/>
  <c r="AI333" i="1"/>
  <c r="AH333" i="1"/>
  <c r="AG333" i="1"/>
  <c r="AF333" i="1"/>
  <c r="AD333" i="1"/>
  <c r="AC333" i="1"/>
  <c r="AB333" i="1"/>
  <c r="AA333" i="1"/>
  <c r="Y333" i="1"/>
  <c r="X333" i="1"/>
  <c r="V333" i="1"/>
  <c r="U333" i="1"/>
  <c r="I333" i="1"/>
  <c r="H333" i="1"/>
  <c r="G333" i="1"/>
  <c r="F333" i="1"/>
  <c r="E333" i="1"/>
  <c r="D333" i="1"/>
  <c r="C333" i="1"/>
  <c r="B333" i="1"/>
  <c r="AA332" i="2"/>
  <c r="AB332" i="2"/>
  <c r="AC332" i="2"/>
  <c r="AD332" i="2"/>
  <c r="AF332" i="2"/>
  <c r="AG332" i="2"/>
  <c r="AH332" i="2"/>
  <c r="AI332" i="2"/>
  <c r="AJ332" i="2"/>
  <c r="AK332" i="2"/>
  <c r="AL332" i="2"/>
  <c r="AM332" i="2"/>
  <c r="AN332" i="2"/>
  <c r="AO332" i="2"/>
  <c r="AP332" i="2"/>
  <c r="AQ332" i="2"/>
  <c r="AR332" i="2"/>
  <c r="AS332" i="2"/>
  <c r="AT332" i="2"/>
  <c r="B332" i="2"/>
  <c r="C332" i="2"/>
  <c r="D332" i="2"/>
  <c r="E332" i="2"/>
  <c r="F332" i="2"/>
  <c r="G332" i="2"/>
  <c r="H332" i="2"/>
  <c r="I332" i="2"/>
  <c r="I332" i="1"/>
  <c r="H332" i="1"/>
  <c r="G332" i="1"/>
  <c r="F332" i="1"/>
  <c r="E332" i="1"/>
  <c r="D332" i="1"/>
  <c r="C332" i="1"/>
  <c r="B332" i="1"/>
  <c r="AT332" i="1"/>
  <c r="AS332" i="1"/>
  <c r="AR332" i="1"/>
  <c r="AQ332" i="1"/>
  <c r="AP332" i="1"/>
  <c r="AO332" i="1"/>
  <c r="AN332" i="1"/>
  <c r="AM332" i="1"/>
  <c r="AL332" i="1"/>
  <c r="AK332" i="1"/>
  <c r="AJ332" i="1"/>
  <c r="AI332" i="1"/>
  <c r="AH332" i="1"/>
  <c r="AG332" i="1"/>
  <c r="AF332" i="1"/>
  <c r="AD332" i="1"/>
  <c r="AC332" i="1"/>
  <c r="AB332" i="1"/>
  <c r="AA332" i="1"/>
  <c r="AD331" i="1"/>
  <c r="AC331" i="1"/>
  <c r="AB331" i="1"/>
  <c r="AA331" i="1"/>
  <c r="W335" i="1" l="1"/>
  <c r="F42" i="10"/>
  <c r="AX335" i="1"/>
  <c r="F68" i="10"/>
  <c r="Z344" i="1"/>
  <c r="AX333" i="1"/>
  <c r="H332" i="9" s="1"/>
  <c r="AX334" i="1"/>
  <c r="E67" i="10" s="1"/>
  <c r="W334" i="1"/>
  <c r="E41" i="10" s="1"/>
  <c r="Z334" i="1"/>
  <c r="E43" i="10" s="1"/>
  <c r="Z335" i="1"/>
  <c r="Z338" i="1"/>
  <c r="Z340" i="1"/>
  <c r="W333" i="1"/>
  <c r="Z343" i="1"/>
  <c r="Z333" i="1"/>
  <c r="J339" i="2"/>
  <c r="J344" i="1"/>
  <c r="J343" i="1"/>
  <c r="Z342" i="1"/>
  <c r="J342" i="1"/>
  <c r="J341" i="2"/>
  <c r="J333" i="2"/>
  <c r="Z337" i="1"/>
  <c r="J342" i="2"/>
  <c r="J343" i="2"/>
  <c r="J334" i="2"/>
  <c r="K21" i="10" s="1"/>
  <c r="J339" i="1"/>
  <c r="J344" i="2"/>
  <c r="J340" i="2"/>
  <c r="J335" i="2"/>
  <c r="J338" i="2"/>
  <c r="J337" i="2"/>
  <c r="J336" i="2"/>
  <c r="J334" i="1"/>
  <c r="E21" i="10" s="1"/>
  <c r="J338" i="1"/>
  <c r="J341" i="1"/>
  <c r="Z341" i="1"/>
  <c r="J335" i="1"/>
  <c r="B334" i="9" s="1"/>
  <c r="J336" i="1"/>
  <c r="J333" i="1"/>
  <c r="J337" i="1"/>
  <c r="Z339" i="1"/>
  <c r="Z336" i="1"/>
  <c r="J340" i="1"/>
  <c r="A326" i="9"/>
  <c r="A327" i="9"/>
  <c r="F67" i="10" l="1"/>
  <c r="H334" i="9"/>
  <c r="F43" i="10"/>
  <c r="E334" i="9"/>
  <c r="F41" i="10"/>
  <c r="D334" i="9"/>
  <c r="L21" i="10"/>
  <c r="F21" i="10"/>
  <c r="E333" i="9"/>
  <c r="D333" i="9"/>
  <c r="H333" i="9"/>
  <c r="B333" i="9"/>
  <c r="D332" i="9"/>
  <c r="E332" i="9"/>
  <c r="B332" i="9"/>
  <c r="AA324" i="2"/>
  <c r="AA325" i="2"/>
  <c r="AA326" i="2"/>
  <c r="AA327" i="2"/>
  <c r="AA328" i="2"/>
  <c r="AA329" i="2"/>
  <c r="B325" i="1"/>
  <c r="AF325" i="1"/>
  <c r="AG325" i="1"/>
  <c r="AH325" i="1"/>
  <c r="AI325" i="1"/>
  <c r="AJ325" i="1"/>
  <c r="AK325" i="1"/>
  <c r="AL325" i="1"/>
  <c r="AM325" i="1"/>
  <c r="AN325" i="1"/>
  <c r="AO325" i="1"/>
  <c r="AP325" i="1"/>
  <c r="AQ325" i="1"/>
  <c r="AR325" i="1"/>
  <c r="AS325" i="1"/>
  <c r="AT325" i="1"/>
  <c r="AA325" i="1"/>
  <c r="AB325" i="1"/>
  <c r="AC325" i="1"/>
  <c r="AD325" i="1"/>
  <c r="AF324" i="2"/>
  <c r="AG324" i="2"/>
  <c r="AH324" i="2"/>
  <c r="AI324" i="2"/>
  <c r="AJ324" i="2"/>
  <c r="AK324" i="2"/>
  <c r="AL324" i="2"/>
  <c r="AM324" i="2"/>
  <c r="AN324" i="2"/>
  <c r="AO324" i="2"/>
  <c r="AP324" i="2"/>
  <c r="AQ324" i="2"/>
  <c r="AR324" i="2"/>
  <c r="AS324" i="2"/>
  <c r="AT324" i="2"/>
  <c r="AF325" i="2"/>
  <c r="AG325" i="2"/>
  <c r="AH325" i="2"/>
  <c r="AI325" i="2"/>
  <c r="AJ325" i="2"/>
  <c r="AK325" i="2"/>
  <c r="AL325" i="2"/>
  <c r="AM325" i="2"/>
  <c r="AN325" i="2"/>
  <c r="AO325" i="2"/>
  <c r="AP325" i="2"/>
  <c r="AQ325" i="2"/>
  <c r="AR325" i="2"/>
  <c r="AS325" i="2"/>
  <c r="AT325" i="2"/>
  <c r="AF326" i="2"/>
  <c r="AG326" i="2"/>
  <c r="AH326" i="2"/>
  <c r="AI326" i="2"/>
  <c r="AJ326" i="2"/>
  <c r="AK326" i="2"/>
  <c r="AL326" i="2"/>
  <c r="AM326" i="2"/>
  <c r="AN326" i="2"/>
  <c r="AO326" i="2"/>
  <c r="AP326" i="2"/>
  <c r="AQ326" i="2"/>
  <c r="AR326" i="2"/>
  <c r="AS326" i="2"/>
  <c r="AT326" i="2"/>
  <c r="AF327" i="2"/>
  <c r="AG327" i="2"/>
  <c r="AH327" i="2"/>
  <c r="AI327" i="2"/>
  <c r="AJ327" i="2"/>
  <c r="AK327" i="2"/>
  <c r="AL327" i="2"/>
  <c r="AM327" i="2"/>
  <c r="AN327" i="2"/>
  <c r="AO327" i="2"/>
  <c r="AP327" i="2"/>
  <c r="AQ327" i="2"/>
  <c r="AR327" i="2"/>
  <c r="AS327" i="2"/>
  <c r="AT327" i="2"/>
  <c r="AB325" i="2"/>
  <c r="AC325" i="2"/>
  <c r="AD325" i="2"/>
  <c r="AB326" i="2"/>
  <c r="AC326" i="2"/>
  <c r="AD326" i="2"/>
  <c r="AB327" i="2"/>
  <c r="AC327" i="2"/>
  <c r="AD327" i="2"/>
  <c r="AB328" i="2"/>
  <c r="AC328" i="2"/>
  <c r="AD328" i="2"/>
  <c r="N40" i="10" l="1"/>
  <c r="P26" i="12" s="1"/>
  <c r="M37" i="10"/>
  <c r="O23" i="12" s="1"/>
  <c r="N36" i="10"/>
  <c r="P22" i="12" s="1"/>
  <c r="N21" i="12"/>
  <c r="N33" i="10"/>
  <c r="P19" i="12" s="1"/>
  <c r="H26" i="12"/>
  <c r="G38" i="10"/>
  <c r="I24" i="12" s="1"/>
  <c r="G37" i="10"/>
  <c r="I23" i="12" s="1"/>
  <c r="H22" i="12"/>
  <c r="G35" i="10"/>
  <c r="I21" i="12" s="1"/>
  <c r="G33" i="10"/>
  <c r="I19" i="12" s="1"/>
  <c r="H17" i="12"/>
  <c r="H4" i="12"/>
  <c r="W38" i="10"/>
  <c r="Y24" i="12" s="1"/>
  <c r="M17" i="12"/>
  <c r="M4" i="12"/>
  <c r="G26" i="12"/>
  <c r="G19" i="12"/>
  <c r="L24" i="12"/>
  <c r="P40" i="10"/>
  <c r="V32" i="10"/>
  <c r="X18" i="12" s="1"/>
  <c r="H19" i="12"/>
  <c r="M19" i="12"/>
  <c r="M18" i="12"/>
  <c r="M21" i="12"/>
  <c r="W31" i="10"/>
  <c r="Y17" i="12" s="1"/>
  <c r="N20" i="12"/>
  <c r="R19" i="10"/>
  <c r="T4" i="12" s="1"/>
  <c r="G4" i="12"/>
  <c r="AA319" i="2"/>
  <c r="AA320" i="2"/>
  <c r="AA321" i="2"/>
  <c r="AA322" i="2"/>
  <c r="AA323" i="2"/>
  <c r="J47" i="10" s="1"/>
  <c r="AA330" i="2"/>
  <c r="AA331" i="2"/>
  <c r="AM328" i="2"/>
  <c r="AN328" i="2"/>
  <c r="AO328" i="2"/>
  <c r="AP328" i="2"/>
  <c r="AQ328" i="2"/>
  <c r="AR328" i="2"/>
  <c r="AS328" i="2"/>
  <c r="AT328" i="2"/>
  <c r="AM329" i="2"/>
  <c r="AN329" i="2"/>
  <c r="AO329" i="2"/>
  <c r="AP329" i="2"/>
  <c r="AQ329" i="2"/>
  <c r="AR329" i="2"/>
  <c r="AS329" i="2"/>
  <c r="AT329" i="2"/>
  <c r="AM330" i="2"/>
  <c r="AN330" i="2"/>
  <c r="AO330" i="2"/>
  <c r="AP330" i="2"/>
  <c r="AQ330" i="2"/>
  <c r="AR330" i="2"/>
  <c r="AS330" i="2"/>
  <c r="AT330" i="2"/>
  <c r="AM331" i="2"/>
  <c r="AN331" i="2"/>
  <c r="AO331" i="2"/>
  <c r="AP331" i="2"/>
  <c r="AQ331" i="2"/>
  <c r="AR331" i="2"/>
  <c r="AS331" i="2"/>
  <c r="AT331" i="2"/>
  <c r="AB321" i="2"/>
  <c r="AC321" i="2"/>
  <c r="AD321" i="2"/>
  <c r="A320" i="9"/>
  <c r="U321" i="1"/>
  <c r="V321" i="1"/>
  <c r="V321" i="2"/>
  <c r="AV321" i="1"/>
  <c r="AV321" i="2"/>
  <c r="A321" i="9"/>
  <c r="V322" i="1"/>
  <c r="V322" i="2"/>
  <c r="AV322" i="1"/>
  <c r="AV322" i="2"/>
  <c r="A322" i="9"/>
  <c r="V323" i="1"/>
  <c r="V323" i="2"/>
  <c r="J42" i="10" s="1"/>
  <c r="AV323" i="1"/>
  <c r="AV323" i="2"/>
  <c r="J68" i="10" s="1"/>
  <c r="A323" i="9"/>
  <c r="V324" i="1"/>
  <c r="V324" i="2"/>
  <c r="AV324" i="1"/>
  <c r="AV324" i="2"/>
  <c r="A324" i="9"/>
  <c r="V325" i="1"/>
  <c r="V325" i="2"/>
  <c r="AV325" i="1"/>
  <c r="AV325" i="2"/>
  <c r="A325" i="9"/>
  <c r="V326" i="1"/>
  <c r="V326" i="2"/>
  <c r="AV326" i="1"/>
  <c r="AV326" i="2"/>
  <c r="V327" i="1"/>
  <c r="AV327" i="1"/>
  <c r="V328" i="1"/>
  <c r="AV328" i="1"/>
  <c r="A328" i="9"/>
  <c r="V329" i="1"/>
  <c r="AV329" i="1"/>
  <c r="A329" i="9"/>
  <c r="V330" i="1"/>
  <c r="AV330" i="1"/>
  <c r="A330" i="9"/>
  <c r="V331" i="1"/>
  <c r="W331" i="1" s="1"/>
  <c r="D330" i="9" s="1"/>
  <c r="AV331" i="1"/>
  <c r="AX331" i="1" s="1"/>
  <c r="H330" i="9" s="1"/>
  <c r="A331" i="9"/>
  <c r="V332" i="1"/>
  <c r="AV332" i="1"/>
  <c r="B327" i="2"/>
  <c r="C327" i="2"/>
  <c r="D327" i="2"/>
  <c r="E327" i="2"/>
  <c r="F327" i="2"/>
  <c r="G327" i="2"/>
  <c r="H327" i="2"/>
  <c r="I327" i="2"/>
  <c r="V327" i="2"/>
  <c r="V19" i="2"/>
  <c r="X327" i="2"/>
  <c r="Y327" i="2"/>
  <c r="AF19" i="2"/>
  <c r="AG19" i="2"/>
  <c r="AI19" i="2"/>
  <c r="AK19" i="2"/>
  <c r="AL19" i="2"/>
  <c r="AM19" i="2"/>
  <c r="AN19" i="2"/>
  <c r="AO19" i="2"/>
  <c r="AP19" i="2"/>
  <c r="AQ19" i="2"/>
  <c r="AR19" i="2"/>
  <c r="AS19" i="2"/>
  <c r="AT19" i="2"/>
  <c r="AV327" i="2"/>
  <c r="AV19" i="2"/>
  <c r="B328" i="2"/>
  <c r="C328" i="2"/>
  <c r="D328" i="2"/>
  <c r="E328" i="2"/>
  <c r="F328" i="2"/>
  <c r="G328" i="2"/>
  <c r="H328" i="2"/>
  <c r="I328" i="2"/>
  <c r="V328" i="2"/>
  <c r="X328" i="2"/>
  <c r="Y328" i="2"/>
  <c r="AF328" i="2"/>
  <c r="AG328" i="2"/>
  <c r="AH328" i="2"/>
  <c r="AI328" i="2"/>
  <c r="AJ328" i="2"/>
  <c r="AK328" i="2"/>
  <c r="AL328" i="2"/>
  <c r="AV328" i="2"/>
  <c r="B329" i="2"/>
  <c r="C329" i="2"/>
  <c r="D329" i="2"/>
  <c r="E329" i="2"/>
  <c r="F329" i="2"/>
  <c r="G329" i="2"/>
  <c r="H329" i="2"/>
  <c r="I329" i="2"/>
  <c r="V329" i="2"/>
  <c r="X329" i="2"/>
  <c r="Y329" i="2"/>
  <c r="AB329" i="2"/>
  <c r="AC329" i="2"/>
  <c r="AD329" i="2"/>
  <c r="AF329" i="2"/>
  <c r="AG329" i="2"/>
  <c r="AH329" i="2"/>
  <c r="AI329" i="2"/>
  <c r="AJ329" i="2"/>
  <c r="AK329" i="2"/>
  <c r="AL329" i="2"/>
  <c r="AV329" i="2"/>
  <c r="B330" i="2"/>
  <c r="C330" i="2"/>
  <c r="D330" i="2"/>
  <c r="E330" i="2"/>
  <c r="F330" i="2"/>
  <c r="G330" i="2"/>
  <c r="H330" i="2"/>
  <c r="I330" i="2"/>
  <c r="V330" i="2"/>
  <c r="X330" i="2"/>
  <c r="Y330" i="2"/>
  <c r="AB330" i="2"/>
  <c r="AC330" i="2"/>
  <c r="AD330" i="2"/>
  <c r="AF330" i="2"/>
  <c r="AG330" i="2"/>
  <c r="AH330" i="2"/>
  <c r="AI330" i="2"/>
  <c r="AJ330" i="2"/>
  <c r="AK330" i="2"/>
  <c r="AL330" i="2"/>
  <c r="AV330" i="2"/>
  <c r="B331" i="2"/>
  <c r="C331" i="2"/>
  <c r="D331" i="2"/>
  <c r="E331" i="2"/>
  <c r="F331" i="2"/>
  <c r="G331" i="2"/>
  <c r="H331" i="2"/>
  <c r="I331" i="2"/>
  <c r="V331" i="2"/>
  <c r="X331" i="2"/>
  <c r="Y331" i="2"/>
  <c r="AB331" i="2"/>
  <c r="AC331" i="2"/>
  <c r="AD331" i="2"/>
  <c r="AF331" i="2"/>
  <c r="AG331" i="2"/>
  <c r="AH331" i="2"/>
  <c r="AI331" i="2"/>
  <c r="AJ331" i="2"/>
  <c r="AK331" i="2"/>
  <c r="AL331" i="2"/>
  <c r="AV331" i="2"/>
  <c r="V332" i="2"/>
  <c r="X332" i="2"/>
  <c r="Y332" i="2"/>
  <c r="AV332" i="2"/>
  <c r="B327" i="1"/>
  <c r="C327" i="1"/>
  <c r="D327" i="1"/>
  <c r="E327" i="1"/>
  <c r="F327" i="1"/>
  <c r="G327" i="1"/>
  <c r="H327" i="1"/>
  <c r="I327" i="1"/>
  <c r="U327" i="1"/>
  <c r="X327" i="1"/>
  <c r="Y327" i="1"/>
  <c r="AA327" i="1"/>
  <c r="AB327" i="1"/>
  <c r="AC327" i="1"/>
  <c r="AD327" i="1"/>
  <c r="AF327" i="1"/>
  <c r="AG327" i="1"/>
  <c r="AH327" i="1"/>
  <c r="AI327" i="1"/>
  <c r="AJ327" i="1"/>
  <c r="AK327" i="1"/>
  <c r="AL327" i="1"/>
  <c r="AM327" i="1"/>
  <c r="AN327" i="1"/>
  <c r="AO327" i="1"/>
  <c r="AP327" i="1"/>
  <c r="AQ327" i="1"/>
  <c r="AR327" i="1"/>
  <c r="AS327" i="1"/>
  <c r="AT327" i="1"/>
  <c r="B328" i="1"/>
  <c r="C328" i="1"/>
  <c r="D328" i="1"/>
  <c r="E328" i="1"/>
  <c r="F328" i="1"/>
  <c r="G328" i="1"/>
  <c r="H328" i="1"/>
  <c r="I328" i="1"/>
  <c r="U328" i="1"/>
  <c r="X328" i="1"/>
  <c r="Y328" i="1"/>
  <c r="AA328" i="1"/>
  <c r="AB328" i="1"/>
  <c r="AC328" i="1"/>
  <c r="AD328" i="1"/>
  <c r="AF328" i="1"/>
  <c r="AG328" i="1"/>
  <c r="AH328" i="1"/>
  <c r="AI328" i="1"/>
  <c r="AJ328" i="1"/>
  <c r="AK328" i="1"/>
  <c r="AL328" i="1"/>
  <c r="AM328" i="1"/>
  <c r="AN328" i="1"/>
  <c r="AO328" i="1"/>
  <c r="AP328" i="1"/>
  <c r="AQ328" i="1"/>
  <c r="AR328" i="1"/>
  <c r="AS328" i="1"/>
  <c r="AT328" i="1"/>
  <c r="B329" i="1"/>
  <c r="C329" i="1"/>
  <c r="D329" i="1"/>
  <c r="E329" i="1"/>
  <c r="F329" i="1"/>
  <c r="G329" i="1"/>
  <c r="H329" i="1"/>
  <c r="I329" i="1"/>
  <c r="U329" i="1"/>
  <c r="X329" i="1"/>
  <c r="Y329" i="1"/>
  <c r="AA329" i="1"/>
  <c r="AB329" i="1"/>
  <c r="AC329" i="1"/>
  <c r="AD329" i="1"/>
  <c r="AF329" i="1"/>
  <c r="AG329" i="1"/>
  <c r="AH329" i="1"/>
  <c r="AI329" i="1"/>
  <c r="AJ329" i="1"/>
  <c r="AK329" i="1"/>
  <c r="AL329" i="1"/>
  <c r="AM329" i="1"/>
  <c r="AN329" i="1"/>
  <c r="AO329" i="1"/>
  <c r="AP329" i="1"/>
  <c r="AQ329" i="1"/>
  <c r="AR329" i="1"/>
  <c r="AS329" i="1"/>
  <c r="AT329" i="1"/>
  <c r="B330" i="1"/>
  <c r="C330" i="1"/>
  <c r="D330" i="1"/>
  <c r="E330" i="1"/>
  <c r="F330" i="1"/>
  <c r="G330" i="1"/>
  <c r="H330" i="1"/>
  <c r="I330" i="1"/>
  <c r="U330" i="1"/>
  <c r="X330" i="1"/>
  <c r="Y330" i="1"/>
  <c r="AA330" i="1"/>
  <c r="AB330" i="1"/>
  <c r="AC330" i="1"/>
  <c r="AD330" i="1"/>
  <c r="AF330" i="1"/>
  <c r="AG330" i="1"/>
  <c r="AH330" i="1"/>
  <c r="AI330" i="1"/>
  <c r="AJ330" i="1"/>
  <c r="AK330" i="1"/>
  <c r="AL330" i="1"/>
  <c r="AM330" i="1"/>
  <c r="AN330" i="1"/>
  <c r="AO330" i="1"/>
  <c r="AP330" i="1"/>
  <c r="AQ330" i="1"/>
  <c r="AR330" i="1"/>
  <c r="AS330" i="1"/>
  <c r="AT330" i="1"/>
  <c r="B331" i="1"/>
  <c r="C331" i="1"/>
  <c r="D331" i="1"/>
  <c r="E331" i="1"/>
  <c r="F331" i="1"/>
  <c r="G331" i="1"/>
  <c r="H331" i="1"/>
  <c r="I331" i="1"/>
  <c r="U331" i="1"/>
  <c r="C330" i="9" s="1"/>
  <c r="X331" i="1"/>
  <c r="Y331" i="1"/>
  <c r="AF331" i="1"/>
  <c r="AG331" i="1"/>
  <c r="AH331" i="1"/>
  <c r="AI331" i="1"/>
  <c r="AJ331" i="1"/>
  <c r="AK331" i="1"/>
  <c r="AL331" i="1"/>
  <c r="AM331" i="1"/>
  <c r="AN331" i="1"/>
  <c r="AO331" i="1"/>
  <c r="AP331" i="1"/>
  <c r="AQ331" i="1"/>
  <c r="AR331" i="1"/>
  <c r="AS331" i="1"/>
  <c r="AT331" i="1"/>
  <c r="U332" i="1"/>
  <c r="C331" i="9" s="1"/>
  <c r="X332" i="1"/>
  <c r="Y332" i="1"/>
  <c r="V320" i="2"/>
  <c r="AH19" i="1"/>
  <c r="AV320" i="2"/>
  <c r="U320" i="1"/>
  <c r="V320" i="1"/>
  <c r="AV320" i="1"/>
  <c r="V92" i="8"/>
  <c r="V93" i="8"/>
  <c r="V94" i="8"/>
  <c r="V95" i="8"/>
  <c r="V96" i="8"/>
  <c r="V97" i="8"/>
  <c r="V98" i="8"/>
  <c r="V99" i="8"/>
  <c r="V100" i="8"/>
  <c r="V101" i="8"/>
  <c r="V102" i="8"/>
  <c r="V103" i="8"/>
  <c r="A2" i="8"/>
  <c r="U322" i="1"/>
  <c r="U323" i="1"/>
  <c r="U324" i="1"/>
  <c r="U325" i="1"/>
  <c r="U326" i="1"/>
  <c r="X321" i="1"/>
  <c r="Y321" i="1"/>
  <c r="AA321" i="1"/>
  <c r="AB321" i="1"/>
  <c r="AC321" i="1"/>
  <c r="AD321" i="1"/>
  <c r="AF321" i="1"/>
  <c r="AG321" i="1"/>
  <c r="AH321" i="1"/>
  <c r="AI321" i="1"/>
  <c r="AJ321" i="1"/>
  <c r="AK321" i="1"/>
  <c r="AL321" i="1"/>
  <c r="AM321" i="1"/>
  <c r="AN321" i="1"/>
  <c r="AO321" i="1"/>
  <c r="AP321" i="1"/>
  <c r="AQ321" i="1"/>
  <c r="AR321" i="1"/>
  <c r="AS321" i="1"/>
  <c r="AT321" i="1"/>
  <c r="X322" i="1"/>
  <c r="Y322" i="1"/>
  <c r="AA322" i="1"/>
  <c r="AB322" i="1"/>
  <c r="AC322" i="1"/>
  <c r="AD322" i="1"/>
  <c r="AF322" i="1"/>
  <c r="AG322" i="1"/>
  <c r="AH322" i="1"/>
  <c r="AI322" i="1"/>
  <c r="AJ322" i="1"/>
  <c r="AK322" i="1"/>
  <c r="AL322" i="1"/>
  <c r="AM322" i="1"/>
  <c r="AN322" i="1"/>
  <c r="AO322" i="1"/>
  <c r="AP322" i="1"/>
  <c r="AQ322" i="1"/>
  <c r="AR322" i="1"/>
  <c r="AS322" i="1"/>
  <c r="AT322" i="1"/>
  <c r="X323" i="1"/>
  <c r="D44" i="10" s="1"/>
  <c r="Y323" i="1"/>
  <c r="D45" i="10" s="1"/>
  <c r="AA323" i="1"/>
  <c r="D47" i="10" s="1"/>
  <c r="AB323" i="1"/>
  <c r="D48" i="10" s="1"/>
  <c r="AC323" i="1"/>
  <c r="D49" i="10" s="1"/>
  <c r="AD323" i="1"/>
  <c r="D50" i="10" s="1"/>
  <c r="AF323" i="1"/>
  <c r="D52" i="10" s="1"/>
  <c r="AG323" i="1"/>
  <c r="D53" i="10" s="1"/>
  <c r="AH323" i="1"/>
  <c r="D54" i="10" s="1"/>
  <c r="AI323" i="1"/>
  <c r="D55" i="10" s="1"/>
  <c r="AJ323" i="1"/>
  <c r="D56" i="10" s="1"/>
  <c r="AK323" i="1"/>
  <c r="D57" i="10" s="1"/>
  <c r="AL323" i="1"/>
  <c r="D58" i="10" s="1"/>
  <c r="AM323" i="1"/>
  <c r="D59" i="10" s="1"/>
  <c r="AN323" i="1"/>
  <c r="D60" i="10" s="1"/>
  <c r="AO323" i="1"/>
  <c r="D61" i="10" s="1"/>
  <c r="AP323" i="1"/>
  <c r="D62" i="10" s="1"/>
  <c r="AQ323" i="1"/>
  <c r="D63" i="10" s="1"/>
  <c r="AR323" i="1"/>
  <c r="D64" i="10" s="1"/>
  <c r="AS323" i="1"/>
  <c r="D65" i="10" s="1"/>
  <c r="AT323" i="1"/>
  <c r="D66" i="10" s="1"/>
  <c r="X324" i="1"/>
  <c r="Y324" i="1"/>
  <c r="AA324" i="1"/>
  <c r="AB324" i="1"/>
  <c r="AC324" i="1"/>
  <c r="AD324" i="1"/>
  <c r="AF324" i="1"/>
  <c r="AG324" i="1"/>
  <c r="AH324" i="1"/>
  <c r="AI324" i="1"/>
  <c r="AJ324" i="1"/>
  <c r="AK324" i="1"/>
  <c r="AL324" i="1"/>
  <c r="AM324" i="1"/>
  <c r="AN324" i="1"/>
  <c r="AO324" i="1"/>
  <c r="AP324" i="1"/>
  <c r="AQ324" i="1"/>
  <c r="AR324" i="1"/>
  <c r="AS324" i="1"/>
  <c r="AT324" i="1"/>
  <c r="X325" i="1"/>
  <c r="Y325" i="1"/>
  <c r="X326" i="1"/>
  <c r="Y326" i="1"/>
  <c r="AA326" i="1"/>
  <c r="AB326" i="1"/>
  <c r="AC326" i="1"/>
  <c r="AD326" i="1"/>
  <c r="AF326" i="1"/>
  <c r="AG326" i="1"/>
  <c r="AH326" i="1"/>
  <c r="AI326" i="1"/>
  <c r="AJ326" i="1"/>
  <c r="AK326" i="1"/>
  <c r="AL326" i="1"/>
  <c r="AM326" i="1"/>
  <c r="AN326" i="1"/>
  <c r="AO326" i="1"/>
  <c r="AP326" i="1"/>
  <c r="AQ326" i="1"/>
  <c r="AR326" i="1"/>
  <c r="AS326" i="1"/>
  <c r="AT326" i="1"/>
  <c r="B321" i="1"/>
  <c r="C321" i="1"/>
  <c r="D321" i="1"/>
  <c r="E321" i="1"/>
  <c r="F321" i="1"/>
  <c r="G321" i="1"/>
  <c r="H321" i="1"/>
  <c r="I321" i="1"/>
  <c r="B322" i="1"/>
  <c r="C322" i="1"/>
  <c r="D322" i="1"/>
  <c r="E322" i="1"/>
  <c r="F322" i="1"/>
  <c r="G322" i="1"/>
  <c r="H322" i="1"/>
  <c r="I322" i="1"/>
  <c r="B323" i="1"/>
  <c r="D22" i="10" s="1"/>
  <c r="C323" i="1"/>
  <c r="D23" i="10" s="1"/>
  <c r="D323" i="1"/>
  <c r="D24" i="10" s="1"/>
  <c r="E323" i="1"/>
  <c r="D25" i="10" s="1"/>
  <c r="F323" i="1"/>
  <c r="D26" i="10" s="1"/>
  <c r="G323" i="1"/>
  <c r="D27" i="10" s="1"/>
  <c r="H323" i="1"/>
  <c r="D28" i="10" s="1"/>
  <c r="I323" i="1"/>
  <c r="D29" i="10" s="1"/>
  <c r="B324" i="1"/>
  <c r="C324" i="1"/>
  <c r="D324" i="1"/>
  <c r="E324" i="1"/>
  <c r="F324" i="1"/>
  <c r="G324" i="1"/>
  <c r="H324" i="1"/>
  <c r="I324" i="1"/>
  <c r="C325" i="1"/>
  <c r="D325" i="1"/>
  <c r="E325" i="1"/>
  <c r="F325" i="1"/>
  <c r="G325" i="1"/>
  <c r="H325" i="1"/>
  <c r="I325" i="1"/>
  <c r="B326" i="1"/>
  <c r="C326" i="1"/>
  <c r="D326" i="1"/>
  <c r="E326" i="1"/>
  <c r="F326" i="1"/>
  <c r="G326" i="1"/>
  <c r="H326" i="1"/>
  <c r="I326" i="1"/>
  <c r="AT320" i="2"/>
  <c r="AS320" i="2"/>
  <c r="AR320" i="2"/>
  <c r="AQ320" i="2"/>
  <c r="AP320" i="2"/>
  <c r="AO320" i="2"/>
  <c r="AN320" i="2"/>
  <c r="AM320" i="2"/>
  <c r="AL320" i="2"/>
  <c r="AK320" i="2"/>
  <c r="AJ320" i="2"/>
  <c r="AI320" i="2"/>
  <c r="AH320" i="2"/>
  <c r="AG320" i="2"/>
  <c r="AF320" i="2"/>
  <c r="AD320" i="2"/>
  <c r="AC320" i="2"/>
  <c r="AB320" i="2"/>
  <c r="Y320" i="2"/>
  <c r="X320" i="2"/>
  <c r="I320" i="2"/>
  <c r="H320" i="2"/>
  <c r="G320" i="2"/>
  <c r="F320" i="2"/>
  <c r="E320" i="2"/>
  <c r="D320" i="2"/>
  <c r="C320" i="2"/>
  <c r="B320" i="2"/>
  <c r="AT320" i="1"/>
  <c r="AS320" i="1"/>
  <c r="AR320" i="1"/>
  <c r="AQ320" i="1"/>
  <c r="AP320" i="1"/>
  <c r="AO320" i="1"/>
  <c r="AN320" i="1"/>
  <c r="AM320" i="1"/>
  <c r="AL320" i="1"/>
  <c r="AK320" i="1"/>
  <c r="AJ320" i="1"/>
  <c r="AI320" i="1"/>
  <c r="AH320" i="1"/>
  <c r="AG320" i="1"/>
  <c r="AF320" i="1"/>
  <c r="AD320" i="1"/>
  <c r="AC320" i="1"/>
  <c r="AB320" i="1"/>
  <c r="AA320" i="1"/>
  <c r="Y320" i="1"/>
  <c r="X320" i="1"/>
  <c r="I320" i="1"/>
  <c r="H320" i="1"/>
  <c r="G320" i="1"/>
  <c r="F320" i="1"/>
  <c r="E320" i="1"/>
  <c r="D320" i="1"/>
  <c r="C320" i="1"/>
  <c r="B320" i="1"/>
  <c r="AV319" i="2"/>
  <c r="AT319" i="2"/>
  <c r="AS319" i="2"/>
  <c r="AR319" i="2"/>
  <c r="AQ319" i="2"/>
  <c r="AP319" i="2"/>
  <c r="AO319" i="2"/>
  <c r="AN319" i="2"/>
  <c r="AM319" i="2"/>
  <c r="AL319" i="2"/>
  <c r="AK319" i="2"/>
  <c r="AJ319" i="2"/>
  <c r="AI319" i="2"/>
  <c r="AH319" i="2"/>
  <c r="AG319" i="2"/>
  <c r="AF319" i="2"/>
  <c r="AD319" i="2"/>
  <c r="AC319" i="2"/>
  <c r="AB319" i="2"/>
  <c r="Y319" i="2"/>
  <c r="X319" i="2"/>
  <c r="V319" i="2"/>
  <c r="I319" i="2"/>
  <c r="H319" i="2"/>
  <c r="G319" i="2"/>
  <c r="F319" i="2"/>
  <c r="E319" i="2"/>
  <c r="D319" i="2"/>
  <c r="C319" i="2"/>
  <c r="B319" i="2"/>
  <c r="AV319" i="1"/>
  <c r="AT319" i="1"/>
  <c r="AS319" i="1"/>
  <c r="AR319" i="1"/>
  <c r="AQ319" i="1"/>
  <c r="AP319" i="1"/>
  <c r="AO319" i="1"/>
  <c r="AN319" i="1"/>
  <c r="AM319" i="1"/>
  <c r="AL319" i="1"/>
  <c r="AK319" i="1"/>
  <c r="AJ319" i="1"/>
  <c r="AI319" i="1"/>
  <c r="AH319" i="1"/>
  <c r="AG319" i="1"/>
  <c r="AF319" i="1"/>
  <c r="AD319" i="1"/>
  <c r="AC319" i="1"/>
  <c r="AB319" i="1"/>
  <c r="AA319" i="1"/>
  <c r="AD19" i="1"/>
  <c r="Y319" i="1"/>
  <c r="X319" i="1"/>
  <c r="V319" i="1"/>
  <c r="U319" i="1"/>
  <c r="I319" i="1"/>
  <c r="H319" i="1"/>
  <c r="G319" i="1"/>
  <c r="F319" i="1"/>
  <c r="E319" i="1"/>
  <c r="D319" i="1"/>
  <c r="C319" i="1"/>
  <c r="B319" i="1"/>
  <c r="AV308" i="2"/>
  <c r="AV308" i="1"/>
  <c r="AX308" i="1" s="1"/>
  <c r="AT308" i="2"/>
  <c r="AT308" i="1"/>
  <c r="AS308" i="2"/>
  <c r="AS308" i="1"/>
  <c r="AR308" i="2"/>
  <c r="AR308" i="1"/>
  <c r="AQ308" i="2"/>
  <c r="AQ308" i="1"/>
  <c r="AP308" i="2"/>
  <c r="AP308" i="1"/>
  <c r="AO308" i="2"/>
  <c r="AO308" i="1"/>
  <c r="AN308" i="2"/>
  <c r="AN308" i="1"/>
  <c r="AM308" i="2"/>
  <c r="AM308" i="1"/>
  <c r="AL308" i="2"/>
  <c r="AL308" i="1"/>
  <c r="AK308" i="2"/>
  <c r="AK308" i="1"/>
  <c r="AJ308" i="2"/>
  <c r="AJ308" i="1"/>
  <c r="AI308" i="2"/>
  <c r="AI308" i="1"/>
  <c r="AH308" i="2"/>
  <c r="AH308" i="1"/>
  <c r="AG308" i="2"/>
  <c r="AG308" i="1"/>
  <c r="AF308" i="2"/>
  <c r="AF308" i="1"/>
  <c r="AD308" i="2"/>
  <c r="AD308" i="1"/>
  <c r="AC308" i="2"/>
  <c r="AC308" i="1"/>
  <c r="AB308" i="2"/>
  <c r="AB308" i="1"/>
  <c r="AA308" i="2"/>
  <c r="AA308" i="1"/>
  <c r="Y308" i="2"/>
  <c r="Y308" i="1"/>
  <c r="X308" i="2"/>
  <c r="X308" i="1"/>
  <c r="V308" i="2"/>
  <c r="V308" i="1"/>
  <c r="U308" i="1"/>
  <c r="I308" i="2"/>
  <c r="I308" i="1"/>
  <c r="H308" i="2"/>
  <c r="H308" i="1"/>
  <c r="G308" i="2"/>
  <c r="G308" i="1"/>
  <c r="F308" i="2"/>
  <c r="F308" i="1"/>
  <c r="E308" i="2"/>
  <c r="E308" i="1"/>
  <c r="D308" i="2"/>
  <c r="D308" i="1"/>
  <c r="C308" i="2"/>
  <c r="C308" i="1"/>
  <c r="B308" i="2"/>
  <c r="B308" i="1"/>
  <c r="A319" i="9"/>
  <c r="AV318" i="1"/>
  <c r="V317" i="2"/>
  <c r="V316" i="2"/>
  <c r="V315" i="2"/>
  <c r="V314" i="2"/>
  <c r="V313" i="2"/>
  <c r="V312" i="2"/>
  <c r="W312" i="2" s="1"/>
  <c r="V311" i="2"/>
  <c r="V310" i="2"/>
  <c r="V309" i="2"/>
  <c r="V307" i="2"/>
  <c r="V306" i="2"/>
  <c r="V305" i="2"/>
  <c r="V304" i="2"/>
  <c r="W304" i="2" s="1"/>
  <c r="V303" i="2"/>
  <c r="W303" i="2" s="1"/>
  <c r="V302" i="2"/>
  <c r="V301" i="2"/>
  <c r="V300" i="2"/>
  <c r="V299" i="2"/>
  <c r="V298" i="2"/>
  <c r="V297" i="2"/>
  <c r="V296" i="2"/>
  <c r="W296" i="2" s="1"/>
  <c r="V295" i="2"/>
  <c r="W295" i="2" s="1"/>
  <c r="V294" i="2"/>
  <c r="V293" i="2"/>
  <c r="V292" i="2"/>
  <c r="V291" i="2"/>
  <c r="V290" i="2"/>
  <c r="V289" i="2"/>
  <c r="V288" i="2"/>
  <c r="W288" i="2" s="1"/>
  <c r="V287" i="2"/>
  <c r="W287" i="2" s="1"/>
  <c r="V286" i="2"/>
  <c r="V285" i="2"/>
  <c r="V284" i="2"/>
  <c r="V283" i="2"/>
  <c r="V282" i="2"/>
  <c r="V281" i="2"/>
  <c r="V280" i="2"/>
  <c r="W280" i="2" s="1"/>
  <c r="V279" i="2"/>
  <c r="W279" i="2" s="1"/>
  <c r="V278" i="2"/>
  <c r="V277" i="2"/>
  <c r="V276" i="2"/>
  <c r="V275" i="2"/>
  <c r="V274" i="2"/>
  <c r="V273" i="2"/>
  <c r="V272" i="2"/>
  <c r="W272" i="2" s="1"/>
  <c r="V271" i="2"/>
  <c r="W271" i="2" s="1"/>
  <c r="V270" i="2"/>
  <c r="V269" i="2"/>
  <c r="V268" i="2"/>
  <c r="V267" i="2"/>
  <c r="V266" i="2"/>
  <c r="V265" i="2"/>
  <c r="V264" i="2"/>
  <c r="W264" i="2" s="1"/>
  <c r="V263" i="2"/>
  <c r="W263" i="2" s="1"/>
  <c r="V262" i="2"/>
  <c r="V261" i="2"/>
  <c r="V315" i="1"/>
  <c r="V314" i="1"/>
  <c r="V313" i="1"/>
  <c r="V312" i="1"/>
  <c r="W312" i="1" s="1"/>
  <c r="V311" i="1"/>
  <c r="W311" i="1" s="1"/>
  <c r="V310" i="1"/>
  <c r="W310" i="1" s="1"/>
  <c r="V309" i="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316" i="1"/>
  <c r="V317" i="1"/>
  <c r="B313" i="1"/>
  <c r="C313" i="1"/>
  <c r="D313" i="1"/>
  <c r="E313" i="1"/>
  <c r="F313" i="1"/>
  <c r="G313" i="1"/>
  <c r="H313" i="1"/>
  <c r="I313" i="1"/>
  <c r="B314" i="1"/>
  <c r="C314" i="1"/>
  <c r="D314" i="1"/>
  <c r="E314" i="1"/>
  <c r="F314" i="1"/>
  <c r="G314" i="1"/>
  <c r="H314" i="1"/>
  <c r="I314" i="1"/>
  <c r="B315" i="1"/>
  <c r="C315" i="1"/>
  <c r="D315" i="1"/>
  <c r="E315" i="1"/>
  <c r="F315" i="1"/>
  <c r="G315" i="1"/>
  <c r="H315" i="1"/>
  <c r="I315" i="1"/>
  <c r="B316" i="1"/>
  <c r="C316" i="1"/>
  <c r="D316" i="1"/>
  <c r="E316" i="1"/>
  <c r="F316" i="1"/>
  <c r="G316" i="1"/>
  <c r="H316" i="1"/>
  <c r="I316" i="1"/>
  <c r="B317" i="1"/>
  <c r="C317" i="1"/>
  <c r="D317" i="1"/>
  <c r="E317" i="1"/>
  <c r="F317" i="1"/>
  <c r="G317" i="1"/>
  <c r="H317" i="1"/>
  <c r="I317" i="1"/>
  <c r="B318" i="1"/>
  <c r="C318" i="1"/>
  <c r="D318" i="1"/>
  <c r="E318" i="1"/>
  <c r="F318" i="1"/>
  <c r="G318" i="1"/>
  <c r="H318" i="1"/>
  <c r="I318" i="1"/>
  <c r="A309" i="9"/>
  <c r="A310" i="9"/>
  <c r="A311" i="9"/>
  <c r="A312" i="9"/>
  <c r="A313" i="9"/>
  <c r="A314" i="9"/>
  <c r="A315" i="9"/>
  <c r="A316" i="9"/>
  <c r="A317" i="9"/>
  <c r="A318" i="9"/>
  <c r="B310" i="2"/>
  <c r="C310" i="2"/>
  <c r="D310" i="2"/>
  <c r="E310" i="2"/>
  <c r="F310" i="2"/>
  <c r="G310" i="2"/>
  <c r="H310" i="2"/>
  <c r="I310" i="2"/>
  <c r="X310" i="2"/>
  <c r="Y310" i="2"/>
  <c r="AA310" i="2"/>
  <c r="AB310" i="2"/>
  <c r="AC310" i="2"/>
  <c r="AD310" i="2"/>
  <c r="AF310" i="2"/>
  <c r="AG310" i="2"/>
  <c r="AH310" i="2"/>
  <c r="AI310" i="2"/>
  <c r="AJ310" i="2"/>
  <c r="AK310" i="2"/>
  <c r="AL310" i="2"/>
  <c r="AM310" i="2"/>
  <c r="AN310" i="2"/>
  <c r="AO310" i="2"/>
  <c r="AP310" i="2"/>
  <c r="AQ310" i="2"/>
  <c r="AR310" i="2"/>
  <c r="AS310" i="2"/>
  <c r="AT310" i="2"/>
  <c r="AV310" i="2"/>
  <c r="AX310" i="2" s="1"/>
  <c r="A11" i="8"/>
  <c r="T32" i="8"/>
  <c r="U32" i="8"/>
  <c r="V32" i="8"/>
  <c r="T33" i="8"/>
  <c r="U33" i="8"/>
  <c r="V33" i="8"/>
  <c r="T34" i="8"/>
  <c r="U34" i="8"/>
  <c r="V34" i="8"/>
  <c r="T35" i="8"/>
  <c r="U35" i="8"/>
  <c r="V35" i="8"/>
  <c r="T36" i="8"/>
  <c r="U36" i="8"/>
  <c r="V36" i="8"/>
  <c r="T37" i="8"/>
  <c r="U37" i="8"/>
  <c r="V37" i="8"/>
  <c r="T38" i="8"/>
  <c r="U38" i="8"/>
  <c r="V38" i="8"/>
  <c r="T39" i="8"/>
  <c r="U39" i="8"/>
  <c r="V39" i="8"/>
  <c r="T40" i="8"/>
  <c r="U40" i="8"/>
  <c r="V40" i="8"/>
  <c r="T41" i="8"/>
  <c r="U41" i="8"/>
  <c r="V41" i="8"/>
  <c r="T42" i="8"/>
  <c r="U42" i="8"/>
  <c r="V42" i="8"/>
  <c r="T43" i="8"/>
  <c r="U43" i="8"/>
  <c r="V43"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U44" i="8"/>
  <c r="T44" i="8"/>
  <c r="V44" i="8"/>
  <c r="N8" i="8"/>
  <c r="P1" i="8"/>
  <c r="A308" i="9"/>
  <c r="A307" i="9"/>
  <c r="A306" i="9"/>
  <c r="B309" i="2"/>
  <c r="C309" i="2"/>
  <c r="D309" i="2"/>
  <c r="E309" i="2"/>
  <c r="F309" i="2"/>
  <c r="G309" i="2"/>
  <c r="H309" i="2"/>
  <c r="I309" i="2"/>
  <c r="X309" i="2"/>
  <c r="Y309" i="2"/>
  <c r="AA309" i="2"/>
  <c r="AB309" i="2"/>
  <c r="AC309" i="2"/>
  <c r="AD309" i="2"/>
  <c r="AF309" i="2"/>
  <c r="AG309" i="2"/>
  <c r="AH309" i="2"/>
  <c r="AI309" i="2"/>
  <c r="AJ309" i="2"/>
  <c r="AK309" i="2"/>
  <c r="AL309" i="2"/>
  <c r="AM309" i="2"/>
  <c r="AN309" i="2"/>
  <c r="AO309" i="2"/>
  <c r="AP309" i="2"/>
  <c r="AQ309" i="2"/>
  <c r="AR309" i="2"/>
  <c r="AS309" i="2"/>
  <c r="AT309" i="2"/>
  <c r="AV309" i="2"/>
  <c r="B311" i="2"/>
  <c r="C311" i="2"/>
  <c r="D311" i="2"/>
  <c r="E311" i="2"/>
  <c r="F311" i="2"/>
  <c r="G311" i="2"/>
  <c r="H311" i="2"/>
  <c r="I311" i="2"/>
  <c r="X311" i="2"/>
  <c r="Y311" i="2"/>
  <c r="AA311" i="2"/>
  <c r="AB311" i="2"/>
  <c r="AC311" i="2"/>
  <c r="AD311" i="2"/>
  <c r="AF311" i="2"/>
  <c r="AG311" i="2"/>
  <c r="AH311" i="2"/>
  <c r="AI311" i="2"/>
  <c r="AJ311" i="2"/>
  <c r="AK311" i="2"/>
  <c r="AL311" i="2"/>
  <c r="AM311" i="2"/>
  <c r="AN311" i="2"/>
  <c r="AO311" i="2"/>
  <c r="AP311" i="2"/>
  <c r="AQ311" i="2"/>
  <c r="AR311" i="2"/>
  <c r="AS311" i="2"/>
  <c r="AT311" i="2"/>
  <c r="AV311" i="2"/>
  <c r="AX311" i="2" s="1"/>
  <c r="B312" i="2"/>
  <c r="C312" i="2"/>
  <c r="D312" i="2"/>
  <c r="E312" i="2"/>
  <c r="F312" i="2"/>
  <c r="G312" i="2"/>
  <c r="H312" i="2"/>
  <c r="I312" i="2"/>
  <c r="X312" i="2"/>
  <c r="Y312" i="2"/>
  <c r="AA312" i="2"/>
  <c r="AB312" i="2"/>
  <c r="AC312" i="2"/>
  <c r="AD312" i="2"/>
  <c r="AF312" i="2"/>
  <c r="AG312" i="2"/>
  <c r="AH312" i="2"/>
  <c r="AI312" i="2"/>
  <c r="AJ312" i="2"/>
  <c r="AK312" i="2"/>
  <c r="AL312" i="2"/>
  <c r="AM312" i="2"/>
  <c r="AN312" i="2"/>
  <c r="AO312" i="2"/>
  <c r="AP312" i="2"/>
  <c r="AQ312" i="2"/>
  <c r="AR312" i="2"/>
  <c r="AS312" i="2"/>
  <c r="AT312" i="2"/>
  <c r="AV312" i="2"/>
  <c r="AX312" i="2" s="1"/>
  <c r="B313" i="2"/>
  <c r="C313" i="2"/>
  <c r="D313" i="2"/>
  <c r="E313" i="2"/>
  <c r="F313" i="2"/>
  <c r="G313" i="2"/>
  <c r="H313" i="2"/>
  <c r="I313" i="2"/>
  <c r="X313" i="2"/>
  <c r="Y313" i="2"/>
  <c r="AA313" i="2"/>
  <c r="AB313" i="2"/>
  <c r="AC313" i="2"/>
  <c r="AD313" i="2"/>
  <c r="AF313" i="2"/>
  <c r="AG313" i="2"/>
  <c r="AH313" i="2"/>
  <c r="AI313" i="2"/>
  <c r="AJ313" i="2"/>
  <c r="AK313" i="2"/>
  <c r="AL313" i="2"/>
  <c r="AM313" i="2"/>
  <c r="AN313" i="2"/>
  <c r="AO313" i="2"/>
  <c r="AP313" i="2"/>
  <c r="AQ313" i="2"/>
  <c r="AR313" i="2"/>
  <c r="AS313" i="2"/>
  <c r="AT313" i="2"/>
  <c r="AV313" i="2"/>
  <c r="B314" i="2"/>
  <c r="C314" i="2"/>
  <c r="D314" i="2"/>
  <c r="E314" i="2"/>
  <c r="F314" i="2"/>
  <c r="G314" i="2"/>
  <c r="H314" i="2"/>
  <c r="I314" i="2"/>
  <c r="X314" i="2"/>
  <c r="Y314" i="2"/>
  <c r="AA314" i="2"/>
  <c r="AB314" i="2"/>
  <c r="AC314" i="2"/>
  <c r="AD314" i="2"/>
  <c r="AF314" i="2"/>
  <c r="AG314" i="2"/>
  <c r="AH314" i="2"/>
  <c r="AI314" i="2"/>
  <c r="AJ314" i="2"/>
  <c r="AK314" i="2"/>
  <c r="AL314" i="2"/>
  <c r="AM314" i="2"/>
  <c r="AN314" i="2"/>
  <c r="AO314" i="2"/>
  <c r="AP314" i="2"/>
  <c r="AQ314" i="2"/>
  <c r="AR314" i="2"/>
  <c r="AS314" i="2"/>
  <c r="AT314" i="2"/>
  <c r="AV314" i="2"/>
  <c r="B315" i="2"/>
  <c r="C315" i="2"/>
  <c r="D315" i="2"/>
  <c r="E315" i="2"/>
  <c r="F315" i="2"/>
  <c r="G315" i="2"/>
  <c r="H315" i="2"/>
  <c r="I315" i="2"/>
  <c r="X315" i="2"/>
  <c r="Y315" i="2"/>
  <c r="AA315" i="2"/>
  <c r="AB315" i="2"/>
  <c r="AC315" i="2"/>
  <c r="AD315" i="2"/>
  <c r="AF315" i="2"/>
  <c r="AG315" i="2"/>
  <c r="AH315" i="2"/>
  <c r="AI315" i="2"/>
  <c r="AJ315" i="2"/>
  <c r="AK315" i="2"/>
  <c r="AL315" i="2"/>
  <c r="AM315" i="2"/>
  <c r="AN315" i="2"/>
  <c r="AO315" i="2"/>
  <c r="AP315" i="2"/>
  <c r="AQ315" i="2"/>
  <c r="AR315" i="2"/>
  <c r="AS315" i="2"/>
  <c r="AT315" i="2"/>
  <c r="AV315" i="2"/>
  <c r="B316" i="2"/>
  <c r="C316" i="2"/>
  <c r="D316" i="2"/>
  <c r="E316" i="2"/>
  <c r="F316" i="2"/>
  <c r="G316" i="2"/>
  <c r="H316" i="2"/>
  <c r="I316" i="2"/>
  <c r="X316" i="2"/>
  <c r="Y316" i="2"/>
  <c r="AA316" i="2"/>
  <c r="AB316" i="2"/>
  <c r="AC316" i="2"/>
  <c r="AD316" i="2"/>
  <c r="AF316" i="2"/>
  <c r="AG316" i="2"/>
  <c r="AH316" i="2"/>
  <c r="AI316" i="2"/>
  <c r="AJ316" i="2"/>
  <c r="AK316" i="2"/>
  <c r="AL316" i="2"/>
  <c r="AM316" i="2"/>
  <c r="AN316" i="2"/>
  <c r="AO316" i="2"/>
  <c r="AP316" i="2"/>
  <c r="AQ316" i="2"/>
  <c r="AR316" i="2"/>
  <c r="AS316" i="2"/>
  <c r="AT316" i="2"/>
  <c r="AV316" i="2"/>
  <c r="B317" i="2"/>
  <c r="C317" i="2"/>
  <c r="D317" i="2"/>
  <c r="E317" i="2"/>
  <c r="F317" i="2"/>
  <c r="G317" i="2"/>
  <c r="H317" i="2"/>
  <c r="I317" i="2"/>
  <c r="X317" i="2"/>
  <c r="Y317" i="2"/>
  <c r="AA317" i="2"/>
  <c r="AB317" i="2"/>
  <c r="AC317" i="2"/>
  <c r="AD317" i="2"/>
  <c r="AF317" i="2"/>
  <c r="AG317" i="2"/>
  <c r="AH317" i="2"/>
  <c r="AI317" i="2"/>
  <c r="AJ317" i="2"/>
  <c r="AK317" i="2"/>
  <c r="AL317" i="2"/>
  <c r="AM317" i="2"/>
  <c r="AN317" i="2"/>
  <c r="AO317" i="2"/>
  <c r="AP317" i="2"/>
  <c r="AQ317" i="2"/>
  <c r="AR317" i="2"/>
  <c r="AS317" i="2"/>
  <c r="AT317" i="2"/>
  <c r="AV317" i="2"/>
  <c r="B318" i="2"/>
  <c r="C318" i="2"/>
  <c r="D318" i="2"/>
  <c r="E318" i="2"/>
  <c r="F318" i="2"/>
  <c r="G318" i="2"/>
  <c r="H318" i="2"/>
  <c r="I318" i="2"/>
  <c r="V318" i="2"/>
  <c r="X318" i="2"/>
  <c r="Y318" i="2"/>
  <c r="AA318" i="2"/>
  <c r="AB318" i="2"/>
  <c r="AC318" i="2"/>
  <c r="AD318" i="2"/>
  <c r="AF318" i="2"/>
  <c r="AG318" i="2"/>
  <c r="AH318" i="2"/>
  <c r="AI318" i="2"/>
  <c r="AJ318" i="2"/>
  <c r="AK318" i="2"/>
  <c r="AL318" i="2"/>
  <c r="AM318" i="2"/>
  <c r="AN318" i="2"/>
  <c r="AO318" i="2"/>
  <c r="AP318" i="2"/>
  <c r="AQ318" i="2"/>
  <c r="AR318" i="2"/>
  <c r="AS318" i="2"/>
  <c r="AT318" i="2"/>
  <c r="AV318" i="2"/>
  <c r="B321" i="2"/>
  <c r="C321" i="2"/>
  <c r="D321" i="2"/>
  <c r="E321" i="2"/>
  <c r="F321" i="2"/>
  <c r="G321" i="2"/>
  <c r="H321" i="2"/>
  <c r="I321" i="2"/>
  <c r="X321" i="2"/>
  <c r="Y321" i="2"/>
  <c r="AF321" i="2"/>
  <c r="AG321" i="2"/>
  <c r="AH321" i="2"/>
  <c r="AI321" i="2"/>
  <c r="AJ321" i="2"/>
  <c r="AK321" i="2"/>
  <c r="AL321" i="2"/>
  <c r="AM321" i="2"/>
  <c r="AN321" i="2"/>
  <c r="AO321" i="2"/>
  <c r="AP321" i="2"/>
  <c r="AQ321" i="2"/>
  <c r="AR321" i="2"/>
  <c r="AS321" i="2"/>
  <c r="AT321" i="2"/>
  <c r="B322" i="2"/>
  <c r="C322" i="2"/>
  <c r="D322" i="2"/>
  <c r="E322" i="2"/>
  <c r="F322" i="2"/>
  <c r="G322" i="2"/>
  <c r="H322" i="2"/>
  <c r="I322" i="2"/>
  <c r="X322" i="2"/>
  <c r="Y322" i="2"/>
  <c r="AB322" i="2"/>
  <c r="AC322" i="2"/>
  <c r="AD322" i="2"/>
  <c r="AF322" i="2"/>
  <c r="AG322" i="2"/>
  <c r="AH322" i="2"/>
  <c r="AI322" i="2"/>
  <c r="AJ322" i="2"/>
  <c r="AK322" i="2"/>
  <c r="AL322" i="2"/>
  <c r="AM322" i="2"/>
  <c r="AN322" i="2"/>
  <c r="AO322" i="2"/>
  <c r="AP322" i="2"/>
  <c r="AQ322" i="2"/>
  <c r="AR322" i="2"/>
  <c r="AS322" i="2"/>
  <c r="AT322" i="2"/>
  <c r="B323" i="2"/>
  <c r="J22" i="10" s="1"/>
  <c r="C323" i="2"/>
  <c r="J23" i="10" s="1"/>
  <c r="D323" i="2"/>
  <c r="J24" i="10" s="1"/>
  <c r="E323" i="2"/>
  <c r="J25" i="10" s="1"/>
  <c r="F323" i="2"/>
  <c r="J26" i="10" s="1"/>
  <c r="G323" i="2"/>
  <c r="J27" i="10" s="1"/>
  <c r="H323" i="2"/>
  <c r="J28" i="10" s="1"/>
  <c r="I323" i="2"/>
  <c r="J29" i="10" s="1"/>
  <c r="X323" i="2"/>
  <c r="J44" i="10" s="1"/>
  <c r="Y323" i="2"/>
  <c r="J45" i="10" s="1"/>
  <c r="AB323" i="2"/>
  <c r="J48" i="10" s="1"/>
  <c r="AC323" i="2"/>
  <c r="J49" i="10" s="1"/>
  <c r="AD323" i="2"/>
  <c r="J50" i="10" s="1"/>
  <c r="AF323" i="2"/>
  <c r="J52" i="10" s="1"/>
  <c r="AG323" i="2"/>
  <c r="J53" i="10" s="1"/>
  <c r="AH323" i="2"/>
  <c r="J54" i="10" s="1"/>
  <c r="AI323" i="2"/>
  <c r="J55" i="10" s="1"/>
  <c r="AJ323" i="2"/>
  <c r="J56" i="10" s="1"/>
  <c r="AK323" i="2"/>
  <c r="J57" i="10" s="1"/>
  <c r="AL323" i="2"/>
  <c r="J58" i="10" s="1"/>
  <c r="AM323" i="2"/>
  <c r="J59" i="10" s="1"/>
  <c r="AN323" i="2"/>
  <c r="J60" i="10" s="1"/>
  <c r="AO323" i="2"/>
  <c r="J61" i="10" s="1"/>
  <c r="AP323" i="2"/>
  <c r="J62" i="10" s="1"/>
  <c r="AQ323" i="2"/>
  <c r="J63" i="10" s="1"/>
  <c r="AR323" i="2"/>
  <c r="J64" i="10" s="1"/>
  <c r="AS323" i="2"/>
  <c r="J65" i="10" s="1"/>
  <c r="AT323" i="2"/>
  <c r="J66" i="10" s="1"/>
  <c r="B324" i="2"/>
  <c r="C324" i="2"/>
  <c r="D324" i="2"/>
  <c r="E324" i="2"/>
  <c r="F324" i="2"/>
  <c r="G324" i="2"/>
  <c r="H324" i="2"/>
  <c r="I324" i="2"/>
  <c r="X324" i="2"/>
  <c r="Y324" i="2"/>
  <c r="AB324" i="2"/>
  <c r="AC324" i="2"/>
  <c r="AD324" i="2"/>
  <c r="B325" i="2"/>
  <c r="C325" i="2"/>
  <c r="D325" i="2"/>
  <c r="E325" i="2"/>
  <c r="F325" i="2"/>
  <c r="G325" i="2"/>
  <c r="H325" i="2"/>
  <c r="I325" i="2"/>
  <c r="X325" i="2"/>
  <c r="Y325" i="2"/>
  <c r="B326" i="2"/>
  <c r="C326" i="2"/>
  <c r="D326" i="2"/>
  <c r="E326" i="2"/>
  <c r="F326" i="2"/>
  <c r="G326" i="2"/>
  <c r="H326" i="2"/>
  <c r="I326" i="2"/>
  <c r="X326" i="2"/>
  <c r="Y326" i="2"/>
  <c r="B307" i="1"/>
  <c r="C307" i="1"/>
  <c r="D307" i="1"/>
  <c r="E307" i="1"/>
  <c r="F307" i="1"/>
  <c r="G307" i="1"/>
  <c r="H307" i="1"/>
  <c r="I307" i="1"/>
  <c r="X307" i="1"/>
  <c r="Y307" i="1"/>
  <c r="AA307" i="1"/>
  <c r="AB307" i="1"/>
  <c r="AC307" i="1"/>
  <c r="AD307" i="1"/>
  <c r="AF307" i="1"/>
  <c r="AG307" i="1"/>
  <c r="AH307" i="1"/>
  <c r="AI307" i="1"/>
  <c r="AJ307" i="1"/>
  <c r="AK307" i="1"/>
  <c r="AL307" i="1"/>
  <c r="AM307" i="1"/>
  <c r="AN307" i="1"/>
  <c r="AO307" i="1"/>
  <c r="AP307" i="1"/>
  <c r="AQ307" i="1"/>
  <c r="AR307" i="1"/>
  <c r="AS307" i="1"/>
  <c r="AT307" i="1"/>
  <c r="AV307" i="1"/>
  <c r="AX307" i="1" s="1"/>
  <c r="B309" i="1"/>
  <c r="C309" i="1"/>
  <c r="D309" i="1"/>
  <c r="E309" i="1"/>
  <c r="F309" i="1"/>
  <c r="G309" i="1"/>
  <c r="H309" i="1"/>
  <c r="I309" i="1"/>
  <c r="X309" i="1"/>
  <c r="Y309" i="1"/>
  <c r="AA309" i="1"/>
  <c r="AB309" i="1"/>
  <c r="AC309" i="1"/>
  <c r="AD309" i="1"/>
  <c r="AF309" i="1"/>
  <c r="AG309" i="1"/>
  <c r="AH309" i="1"/>
  <c r="AI309" i="1"/>
  <c r="AJ309" i="1"/>
  <c r="AK309" i="1"/>
  <c r="AL309" i="1"/>
  <c r="AM309" i="1"/>
  <c r="AN309" i="1"/>
  <c r="AO309" i="1"/>
  <c r="AP309" i="1"/>
  <c r="AQ309" i="1"/>
  <c r="AR309" i="1"/>
  <c r="AS309" i="1"/>
  <c r="AT309" i="1"/>
  <c r="AV309" i="1"/>
  <c r="AX309" i="1" s="1"/>
  <c r="B310" i="1"/>
  <c r="C310" i="1"/>
  <c r="D310" i="1"/>
  <c r="E310" i="1"/>
  <c r="F310" i="1"/>
  <c r="G310" i="1"/>
  <c r="H310" i="1"/>
  <c r="I310" i="1"/>
  <c r="X310" i="1"/>
  <c r="Y310" i="1"/>
  <c r="AA310" i="1"/>
  <c r="AB310" i="1"/>
  <c r="AC310" i="1"/>
  <c r="AD310" i="1"/>
  <c r="AF310" i="1"/>
  <c r="AG310" i="1"/>
  <c r="AH310" i="1"/>
  <c r="AI310" i="1"/>
  <c r="AJ310" i="1"/>
  <c r="AK310" i="1"/>
  <c r="AL310" i="1"/>
  <c r="AM310" i="1"/>
  <c r="AN310" i="1"/>
  <c r="AO310" i="1"/>
  <c r="AP310" i="1"/>
  <c r="AQ310" i="1"/>
  <c r="AR310" i="1"/>
  <c r="AS310" i="1"/>
  <c r="AT310" i="1"/>
  <c r="AV310" i="1"/>
  <c r="AX310" i="1" s="1"/>
  <c r="B311" i="1"/>
  <c r="C311" i="1"/>
  <c r="D311" i="1"/>
  <c r="E311" i="1"/>
  <c r="F311" i="1"/>
  <c r="G311" i="1"/>
  <c r="H311" i="1"/>
  <c r="I311" i="1"/>
  <c r="X311" i="1"/>
  <c r="Y311" i="1"/>
  <c r="AA311" i="1"/>
  <c r="AB311" i="1"/>
  <c r="AC311" i="1"/>
  <c r="AD311" i="1"/>
  <c r="AF311" i="1"/>
  <c r="AG311" i="1"/>
  <c r="AH311" i="1"/>
  <c r="AI311" i="1"/>
  <c r="AJ311" i="1"/>
  <c r="AK311" i="1"/>
  <c r="AL311" i="1"/>
  <c r="AM311" i="1"/>
  <c r="AN311" i="1"/>
  <c r="AO311" i="1"/>
  <c r="AP311" i="1"/>
  <c r="AQ311" i="1"/>
  <c r="AR311" i="1"/>
  <c r="AS311" i="1"/>
  <c r="AT311" i="1"/>
  <c r="AV311" i="1"/>
  <c r="AX311" i="1" s="1"/>
  <c r="B312" i="1"/>
  <c r="C312" i="1"/>
  <c r="D312" i="1"/>
  <c r="E312" i="1"/>
  <c r="F312" i="1"/>
  <c r="G312" i="1"/>
  <c r="H312" i="1"/>
  <c r="I312" i="1"/>
  <c r="X312" i="1"/>
  <c r="Y312" i="1"/>
  <c r="AA312" i="1"/>
  <c r="AB312" i="1"/>
  <c r="AC312" i="1"/>
  <c r="AD312" i="1"/>
  <c r="AF312" i="1"/>
  <c r="AG312" i="1"/>
  <c r="AH312" i="1"/>
  <c r="AI312" i="1"/>
  <c r="AJ312" i="1"/>
  <c r="AK312" i="1"/>
  <c r="AL312" i="1"/>
  <c r="AM312" i="1"/>
  <c r="AN312" i="1"/>
  <c r="AO312" i="1"/>
  <c r="AP312" i="1"/>
  <c r="AQ312" i="1"/>
  <c r="AR312" i="1"/>
  <c r="AS312" i="1"/>
  <c r="AT312" i="1"/>
  <c r="AV312" i="1"/>
  <c r="AX312" i="1" s="1"/>
  <c r="X313" i="1"/>
  <c r="Y313" i="1"/>
  <c r="AA313" i="1"/>
  <c r="AB313" i="1"/>
  <c r="AC313" i="1"/>
  <c r="AD313" i="1"/>
  <c r="AF313" i="1"/>
  <c r="AG313" i="1"/>
  <c r="AH313" i="1"/>
  <c r="AI313" i="1"/>
  <c r="AJ313" i="1"/>
  <c r="AK313" i="1"/>
  <c r="AL313" i="1"/>
  <c r="AM313" i="1"/>
  <c r="AN313" i="1"/>
  <c r="AO313" i="1"/>
  <c r="AP313" i="1"/>
  <c r="AQ313" i="1"/>
  <c r="AR313" i="1"/>
  <c r="AS313" i="1"/>
  <c r="AT313" i="1"/>
  <c r="AV313" i="1"/>
  <c r="X314" i="1"/>
  <c r="Y314" i="1"/>
  <c r="AA314" i="1"/>
  <c r="AB314" i="1"/>
  <c r="AC314" i="1"/>
  <c r="AD314" i="1"/>
  <c r="AF314" i="1"/>
  <c r="AG314" i="1"/>
  <c r="AH314" i="1"/>
  <c r="AI314" i="1"/>
  <c r="AJ314" i="1"/>
  <c r="AK314" i="1"/>
  <c r="AL314" i="1"/>
  <c r="AM314" i="1"/>
  <c r="AN314" i="1"/>
  <c r="AO314" i="1"/>
  <c r="AP314" i="1"/>
  <c r="AQ314" i="1"/>
  <c r="AR314" i="1"/>
  <c r="AS314" i="1"/>
  <c r="AT314" i="1"/>
  <c r="AV314" i="1"/>
  <c r="X315" i="1"/>
  <c r="Y315" i="1"/>
  <c r="AA315" i="1"/>
  <c r="AB315" i="1"/>
  <c r="AC315" i="1"/>
  <c r="AD315" i="1"/>
  <c r="AF315" i="1"/>
  <c r="AG315" i="1"/>
  <c r="AH315" i="1"/>
  <c r="AI315" i="1"/>
  <c r="AJ315" i="1"/>
  <c r="AK315" i="1"/>
  <c r="AL315" i="1"/>
  <c r="AM315" i="1"/>
  <c r="AN315" i="1"/>
  <c r="AO315" i="1"/>
  <c r="AP315" i="1"/>
  <c r="AQ315" i="1"/>
  <c r="AR315" i="1"/>
  <c r="AS315" i="1"/>
  <c r="AT315" i="1"/>
  <c r="AV315" i="1"/>
  <c r="X316" i="1"/>
  <c r="Y316" i="1"/>
  <c r="AA316" i="1"/>
  <c r="AB316" i="1"/>
  <c r="AC316" i="1"/>
  <c r="AD316" i="1"/>
  <c r="AF316" i="1"/>
  <c r="AG316" i="1"/>
  <c r="AH316" i="1"/>
  <c r="AI316" i="1"/>
  <c r="AJ316" i="1"/>
  <c r="AK316" i="1"/>
  <c r="AL316" i="1"/>
  <c r="AM316" i="1"/>
  <c r="AN316" i="1"/>
  <c r="AO316" i="1"/>
  <c r="AP316" i="1"/>
  <c r="AQ316" i="1"/>
  <c r="AR316" i="1"/>
  <c r="AS316" i="1"/>
  <c r="AT316" i="1"/>
  <c r="AV316" i="1"/>
  <c r="X317" i="1"/>
  <c r="Y317" i="1"/>
  <c r="AA317" i="1"/>
  <c r="AB317" i="1"/>
  <c r="AC317" i="1"/>
  <c r="AD317" i="1"/>
  <c r="AF317" i="1"/>
  <c r="AG317" i="1"/>
  <c r="AH317" i="1"/>
  <c r="AI317" i="1"/>
  <c r="AJ317" i="1"/>
  <c r="AK317" i="1"/>
  <c r="AL317" i="1"/>
  <c r="AM317" i="1"/>
  <c r="AN317" i="1"/>
  <c r="AO317" i="1"/>
  <c r="AP317" i="1"/>
  <c r="AQ317" i="1"/>
  <c r="AR317" i="1"/>
  <c r="AS317" i="1"/>
  <c r="AT317" i="1"/>
  <c r="AV317" i="1"/>
  <c r="V318" i="1"/>
  <c r="X318" i="1"/>
  <c r="Y318" i="1"/>
  <c r="AA318" i="1"/>
  <c r="AB318" i="1"/>
  <c r="AC318" i="1"/>
  <c r="AD318" i="1"/>
  <c r="AF318" i="1"/>
  <c r="AG318" i="1"/>
  <c r="AH318" i="1"/>
  <c r="AI318" i="1"/>
  <c r="AJ318" i="1"/>
  <c r="AK318" i="1"/>
  <c r="AL318" i="1"/>
  <c r="AM318" i="1"/>
  <c r="AN318" i="1"/>
  <c r="AO318" i="1"/>
  <c r="AP318" i="1"/>
  <c r="AQ318" i="1"/>
  <c r="AR318" i="1"/>
  <c r="AS318" i="1"/>
  <c r="AT318" i="1"/>
  <c r="U314" i="1"/>
  <c r="U317" i="1"/>
  <c r="U316" i="1"/>
  <c r="U315" i="1"/>
  <c r="U318" i="1"/>
  <c r="A305" i="9"/>
  <c r="A304" i="9"/>
  <c r="A303" i="9"/>
  <c r="A302" i="9"/>
  <c r="A301" i="9"/>
  <c r="B302" i="1"/>
  <c r="C302" i="1"/>
  <c r="D302" i="1"/>
  <c r="E302" i="1"/>
  <c r="F302" i="1"/>
  <c r="G302" i="1"/>
  <c r="H302" i="1"/>
  <c r="I302" i="1"/>
  <c r="X302" i="1"/>
  <c r="Y302" i="1"/>
  <c r="AA302" i="1"/>
  <c r="AB302" i="1"/>
  <c r="AC302" i="1"/>
  <c r="AD302" i="1"/>
  <c r="AF302" i="1"/>
  <c r="AG302" i="1"/>
  <c r="AH302" i="1"/>
  <c r="AI302" i="1"/>
  <c r="AJ302" i="1"/>
  <c r="AK302" i="1"/>
  <c r="AL302" i="1"/>
  <c r="AM302" i="1"/>
  <c r="AN302" i="1"/>
  <c r="AO302" i="1"/>
  <c r="AP302" i="1"/>
  <c r="AQ302" i="1"/>
  <c r="AR302" i="1"/>
  <c r="AS302" i="1"/>
  <c r="AT302" i="1"/>
  <c r="AV302" i="1"/>
  <c r="AX302" i="1" s="1"/>
  <c r="B303" i="1"/>
  <c r="C303" i="1"/>
  <c r="D303" i="1"/>
  <c r="E303" i="1"/>
  <c r="F303" i="1"/>
  <c r="G303" i="1"/>
  <c r="H303" i="1"/>
  <c r="I303" i="1"/>
  <c r="X303" i="1"/>
  <c r="Y303" i="1"/>
  <c r="AA303" i="1"/>
  <c r="AB303" i="1"/>
  <c r="AC303" i="1"/>
  <c r="AD303" i="1"/>
  <c r="AF303" i="1"/>
  <c r="AG303" i="1"/>
  <c r="AH303" i="1"/>
  <c r="AI303" i="1"/>
  <c r="AJ303" i="1"/>
  <c r="AK303" i="1"/>
  <c r="AL303" i="1"/>
  <c r="AM303" i="1"/>
  <c r="AN303" i="1"/>
  <c r="AO303" i="1"/>
  <c r="AP303" i="1"/>
  <c r="AQ303" i="1"/>
  <c r="AR303" i="1"/>
  <c r="AS303" i="1"/>
  <c r="AT303" i="1"/>
  <c r="AV303" i="1"/>
  <c r="AX303" i="1" s="1"/>
  <c r="B304" i="1"/>
  <c r="C304" i="1"/>
  <c r="D304" i="1"/>
  <c r="E304" i="1"/>
  <c r="F304" i="1"/>
  <c r="G304" i="1"/>
  <c r="H304" i="1"/>
  <c r="I304" i="1"/>
  <c r="X304" i="1"/>
  <c r="Y304" i="1"/>
  <c r="AA304" i="1"/>
  <c r="AB304" i="1"/>
  <c r="AC304" i="1"/>
  <c r="AD304" i="1"/>
  <c r="AF304" i="1"/>
  <c r="AG304" i="1"/>
  <c r="AH304" i="1"/>
  <c r="AI304" i="1"/>
  <c r="AJ304" i="1"/>
  <c r="AK304" i="1"/>
  <c r="AL304" i="1"/>
  <c r="AM304" i="1"/>
  <c r="AN304" i="1"/>
  <c r="AO304" i="1"/>
  <c r="AP304" i="1"/>
  <c r="AQ304" i="1"/>
  <c r="AR304" i="1"/>
  <c r="AS304" i="1"/>
  <c r="AT304" i="1"/>
  <c r="AV304" i="1"/>
  <c r="AX304" i="1" s="1"/>
  <c r="B305" i="1"/>
  <c r="C305" i="1"/>
  <c r="D305" i="1"/>
  <c r="E305" i="1"/>
  <c r="F305" i="1"/>
  <c r="G305" i="1"/>
  <c r="H305" i="1"/>
  <c r="I305" i="1"/>
  <c r="X305" i="1"/>
  <c r="Y305" i="1"/>
  <c r="AA305" i="1"/>
  <c r="AB305" i="1"/>
  <c r="AC305" i="1"/>
  <c r="AD305" i="1"/>
  <c r="AF305" i="1"/>
  <c r="AG305" i="1"/>
  <c r="AH305" i="1"/>
  <c r="AI305" i="1"/>
  <c r="AJ305" i="1"/>
  <c r="AK305" i="1"/>
  <c r="AL305" i="1"/>
  <c r="AM305" i="1"/>
  <c r="AN305" i="1"/>
  <c r="AO305" i="1"/>
  <c r="AP305" i="1"/>
  <c r="AQ305" i="1"/>
  <c r="AR305" i="1"/>
  <c r="AS305" i="1"/>
  <c r="AT305" i="1"/>
  <c r="AV305" i="1"/>
  <c r="AX305" i="1" s="1"/>
  <c r="B306" i="1"/>
  <c r="C306" i="1"/>
  <c r="D306" i="1"/>
  <c r="E306" i="1"/>
  <c r="F306" i="1"/>
  <c r="G306" i="1"/>
  <c r="H306" i="1"/>
  <c r="I306" i="1"/>
  <c r="X306" i="1"/>
  <c r="Y306" i="1"/>
  <c r="AA306" i="1"/>
  <c r="AB306" i="1"/>
  <c r="AC306" i="1"/>
  <c r="AD306" i="1"/>
  <c r="AF306" i="1"/>
  <c r="AG306" i="1"/>
  <c r="AH306" i="1"/>
  <c r="AI306" i="1"/>
  <c r="AJ306" i="1"/>
  <c r="AK306" i="1"/>
  <c r="AL306" i="1"/>
  <c r="AM306" i="1"/>
  <c r="AN306" i="1"/>
  <c r="AO306" i="1"/>
  <c r="AP306" i="1"/>
  <c r="AQ306" i="1"/>
  <c r="AR306" i="1"/>
  <c r="AS306" i="1"/>
  <c r="AT306" i="1"/>
  <c r="AV306" i="1"/>
  <c r="AX306" i="1" s="1"/>
  <c r="B300" i="1"/>
  <c r="C300" i="1"/>
  <c r="D300" i="1"/>
  <c r="E300" i="1"/>
  <c r="F300" i="1"/>
  <c r="G300" i="1"/>
  <c r="H300" i="1"/>
  <c r="I300" i="1"/>
  <c r="X300" i="1"/>
  <c r="Y300" i="1"/>
  <c r="AA300" i="1"/>
  <c r="AB300" i="1"/>
  <c r="AC300" i="1"/>
  <c r="AD300" i="1"/>
  <c r="AF300" i="1"/>
  <c r="AG300" i="1"/>
  <c r="AH300" i="1"/>
  <c r="AI300" i="1"/>
  <c r="AJ300" i="1"/>
  <c r="AK300" i="1"/>
  <c r="AL300" i="1"/>
  <c r="AM300" i="1"/>
  <c r="AN300" i="1"/>
  <c r="AO300" i="1"/>
  <c r="AP300" i="1"/>
  <c r="AQ300" i="1"/>
  <c r="AR300" i="1"/>
  <c r="AS300" i="1"/>
  <c r="AT300" i="1"/>
  <c r="AV300" i="1"/>
  <c r="AX300" i="1" s="1"/>
  <c r="B301" i="1"/>
  <c r="C301" i="1"/>
  <c r="D301" i="1"/>
  <c r="E301" i="1"/>
  <c r="F301" i="1"/>
  <c r="G301" i="1"/>
  <c r="H301" i="1"/>
  <c r="I301" i="1"/>
  <c r="X301" i="1"/>
  <c r="Y301" i="1"/>
  <c r="AA301" i="1"/>
  <c r="AB301" i="1"/>
  <c r="AC301" i="1"/>
  <c r="AD301" i="1"/>
  <c r="AF301" i="1"/>
  <c r="AG301" i="1"/>
  <c r="AH301" i="1"/>
  <c r="AI301" i="1"/>
  <c r="AJ301" i="1"/>
  <c r="AK301" i="1"/>
  <c r="AL301" i="1"/>
  <c r="AM301" i="1"/>
  <c r="AN301" i="1"/>
  <c r="AO301" i="1"/>
  <c r="AP301" i="1"/>
  <c r="AQ301" i="1"/>
  <c r="AR301" i="1"/>
  <c r="AS301" i="1"/>
  <c r="AT301" i="1"/>
  <c r="AV301" i="1"/>
  <c r="AX301" i="1" s="1"/>
  <c r="B293" i="1"/>
  <c r="C293" i="1"/>
  <c r="D293" i="1"/>
  <c r="E293" i="1"/>
  <c r="F293" i="1"/>
  <c r="G293" i="1"/>
  <c r="H293" i="1"/>
  <c r="I293" i="1"/>
  <c r="X293" i="1"/>
  <c r="Y293" i="1"/>
  <c r="AA293" i="1"/>
  <c r="AB293" i="1"/>
  <c r="AC293" i="1"/>
  <c r="AD293" i="1"/>
  <c r="AF293" i="1"/>
  <c r="AG293" i="1"/>
  <c r="AH293" i="1"/>
  <c r="AI293" i="1"/>
  <c r="AJ293" i="1"/>
  <c r="AK293" i="1"/>
  <c r="AL293" i="1"/>
  <c r="AM293" i="1"/>
  <c r="AN293" i="1"/>
  <c r="AO293" i="1"/>
  <c r="AP293" i="1"/>
  <c r="AQ293" i="1"/>
  <c r="AR293" i="1"/>
  <c r="AS293" i="1"/>
  <c r="AT293" i="1"/>
  <c r="AV293" i="1"/>
  <c r="AX293" i="1" s="1"/>
  <c r="B294" i="1"/>
  <c r="C294" i="1"/>
  <c r="D294" i="1"/>
  <c r="E294" i="1"/>
  <c r="F294" i="1"/>
  <c r="G294" i="1"/>
  <c r="H294" i="1"/>
  <c r="I294" i="1"/>
  <c r="X294" i="1"/>
  <c r="Y294" i="1"/>
  <c r="AA294" i="1"/>
  <c r="AB294" i="1"/>
  <c r="AC294" i="1"/>
  <c r="AD294" i="1"/>
  <c r="AF294" i="1"/>
  <c r="AG294" i="1"/>
  <c r="AH294" i="1"/>
  <c r="AI294" i="1"/>
  <c r="AJ294" i="1"/>
  <c r="AK294" i="1"/>
  <c r="AL294" i="1"/>
  <c r="AM294" i="1"/>
  <c r="AN294" i="1"/>
  <c r="AO294" i="1"/>
  <c r="AP294" i="1"/>
  <c r="AQ294" i="1"/>
  <c r="AR294" i="1"/>
  <c r="AS294" i="1"/>
  <c r="AT294" i="1"/>
  <c r="AV294" i="1"/>
  <c r="AX294" i="1" s="1"/>
  <c r="B295" i="1"/>
  <c r="C295" i="1"/>
  <c r="D295" i="1"/>
  <c r="E295" i="1"/>
  <c r="F295" i="1"/>
  <c r="G295" i="1"/>
  <c r="H295" i="1"/>
  <c r="I295" i="1"/>
  <c r="X295" i="1"/>
  <c r="Y295" i="1"/>
  <c r="AA295" i="1"/>
  <c r="AB295" i="1"/>
  <c r="AC295" i="1"/>
  <c r="AD295" i="1"/>
  <c r="AF295" i="1"/>
  <c r="AG295" i="1"/>
  <c r="AH295" i="1"/>
  <c r="AI295" i="1"/>
  <c r="AJ295" i="1"/>
  <c r="AK295" i="1"/>
  <c r="AL295" i="1"/>
  <c r="AM295" i="1"/>
  <c r="AN295" i="1"/>
  <c r="AO295" i="1"/>
  <c r="AP295" i="1"/>
  <c r="AQ295" i="1"/>
  <c r="AR295" i="1"/>
  <c r="AS295" i="1"/>
  <c r="AT295" i="1"/>
  <c r="AV295" i="1"/>
  <c r="AX295" i="1" s="1"/>
  <c r="B296" i="1"/>
  <c r="C296" i="1"/>
  <c r="D296" i="1"/>
  <c r="E296" i="1"/>
  <c r="F296" i="1"/>
  <c r="G296" i="1"/>
  <c r="H296" i="1"/>
  <c r="I296" i="1"/>
  <c r="X296" i="1"/>
  <c r="Y296" i="1"/>
  <c r="AA296" i="1"/>
  <c r="AB296" i="1"/>
  <c r="AC296" i="1"/>
  <c r="AD296" i="1"/>
  <c r="AF296" i="1"/>
  <c r="AG296" i="1"/>
  <c r="AH296" i="1"/>
  <c r="AI296" i="1"/>
  <c r="AJ296" i="1"/>
  <c r="AK296" i="1"/>
  <c r="AL296" i="1"/>
  <c r="AM296" i="1"/>
  <c r="AN296" i="1"/>
  <c r="AO296" i="1"/>
  <c r="AP296" i="1"/>
  <c r="AQ296" i="1"/>
  <c r="AR296" i="1"/>
  <c r="AS296" i="1"/>
  <c r="AT296" i="1"/>
  <c r="AV296" i="1"/>
  <c r="AX296" i="1" s="1"/>
  <c r="B297" i="1"/>
  <c r="C297" i="1"/>
  <c r="D297" i="1"/>
  <c r="E297" i="1"/>
  <c r="F297" i="1"/>
  <c r="G297" i="1"/>
  <c r="H297" i="1"/>
  <c r="I297" i="1"/>
  <c r="X297" i="1"/>
  <c r="Y297" i="1"/>
  <c r="AA297" i="1"/>
  <c r="AB297" i="1"/>
  <c r="AC297" i="1"/>
  <c r="AD297" i="1"/>
  <c r="AF297" i="1"/>
  <c r="AG297" i="1"/>
  <c r="AH297" i="1"/>
  <c r="AI297" i="1"/>
  <c r="AJ297" i="1"/>
  <c r="AK297" i="1"/>
  <c r="AL297" i="1"/>
  <c r="AM297" i="1"/>
  <c r="AN297" i="1"/>
  <c r="AO297" i="1"/>
  <c r="AP297" i="1"/>
  <c r="AQ297" i="1"/>
  <c r="AR297" i="1"/>
  <c r="AS297" i="1"/>
  <c r="AT297" i="1"/>
  <c r="AV297" i="1"/>
  <c r="AX297" i="1" s="1"/>
  <c r="B298" i="1"/>
  <c r="C298" i="1"/>
  <c r="D298" i="1"/>
  <c r="E298" i="1"/>
  <c r="F298" i="1"/>
  <c r="G298" i="1"/>
  <c r="H298" i="1"/>
  <c r="I298" i="1"/>
  <c r="X298" i="1"/>
  <c r="Y298" i="1"/>
  <c r="AA298" i="1"/>
  <c r="AB298" i="1"/>
  <c r="AC298" i="1"/>
  <c r="AD298" i="1"/>
  <c r="AF298" i="1"/>
  <c r="AG298" i="1"/>
  <c r="AH298" i="1"/>
  <c r="AI298" i="1"/>
  <c r="AJ298" i="1"/>
  <c r="AK298" i="1"/>
  <c r="AL298" i="1"/>
  <c r="AM298" i="1"/>
  <c r="AN298" i="1"/>
  <c r="AO298" i="1"/>
  <c r="AP298" i="1"/>
  <c r="AQ298" i="1"/>
  <c r="AR298" i="1"/>
  <c r="AS298" i="1"/>
  <c r="AT298" i="1"/>
  <c r="AV298" i="1"/>
  <c r="AX298" i="1" s="1"/>
  <c r="B299" i="1"/>
  <c r="C299" i="1"/>
  <c r="D299" i="1"/>
  <c r="E299" i="1"/>
  <c r="F299" i="1"/>
  <c r="G299" i="1"/>
  <c r="H299" i="1"/>
  <c r="I299" i="1"/>
  <c r="X299" i="1"/>
  <c r="Y299" i="1"/>
  <c r="AA299" i="1"/>
  <c r="AB299" i="1"/>
  <c r="AC299" i="1"/>
  <c r="AD299" i="1"/>
  <c r="AF299" i="1"/>
  <c r="AG299" i="1"/>
  <c r="AH299" i="1"/>
  <c r="AI299" i="1"/>
  <c r="AJ299" i="1"/>
  <c r="AK299" i="1"/>
  <c r="AL299" i="1"/>
  <c r="AM299" i="1"/>
  <c r="AN299" i="1"/>
  <c r="AO299" i="1"/>
  <c r="AP299" i="1"/>
  <c r="AQ299" i="1"/>
  <c r="AR299" i="1"/>
  <c r="AS299" i="1"/>
  <c r="AT299" i="1"/>
  <c r="AV299" i="1"/>
  <c r="AX299" i="1" s="1"/>
  <c r="A292" i="9"/>
  <c r="A293" i="9"/>
  <c r="A294" i="9"/>
  <c r="A295" i="9"/>
  <c r="A296" i="9"/>
  <c r="A297" i="9"/>
  <c r="A298" i="9"/>
  <c r="A299" i="9"/>
  <c r="A300" i="9"/>
  <c r="B293" i="2"/>
  <c r="C293" i="2"/>
  <c r="D293" i="2"/>
  <c r="E293" i="2"/>
  <c r="F293" i="2"/>
  <c r="G293" i="2"/>
  <c r="H293" i="2"/>
  <c r="I293" i="2"/>
  <c r="X293" i="2"/>
  <c r="Y293" i="2"/>
  <c r="AA293" i="2"/>
  <c r="AB293" i="2"/>
  <c r="AC293" i="2"/>
  <c r="AD293" i="2"/>
  <c r="AF293" i="2"/>
  <c r="AG293" i="2"/>
  <c r="AH293" i="2"/>
  <c r="AI293" i="2"/>
  <c r="AJ293" i="2"/>
  <c r="AK293" i="2"/>
  <c r="AL293" i="2"/>
  <c r="AM293" i="2"/>
  <c r="AN293" i="2"/>
  <c r="AO293" i="2"/>
  <c r="AP293" i="2"/>
  <c r="AQ293" i="2"/>
  <c r="AR293" i="2"/>
  <c r="AS293" i="2"/>
  <c r="AT293" i="2"/>
  <c r="AV293" i="2"/>
  <c r="AX293" i="2" s="1"/>
  <c r="B294" i="2"/>
  <c r="C294" i="2"/>
  <c r="D294" i="2"/>
  <c r="E294" i="2"/>
  <c r="F294" i="2"/>
  <c r="G294" i="2"/>
  <c r="H294" i="2"/>
  <c r="I294" i="2"/>
  <c r="X294" i="2"/>
  <c r="Y294" i="2"/>
  <c r="AA294" i="2"/>
  <c r="AB294" i="2"/>
  <c r="AC294" i="2"/>
  <c r="AD294" i="2"/>
  <c r="AF294" i="2"/>
  <c r="AG294" i="2"/>
  <c r="AH294" i="2"/>
  <c r="AI294" i="2"/>
  <c r="AJ294" i="2"/>
  <c r="AK294" i="2"/>
  <c r="AL294" i="2"/>
  <c r="AM294" i="2"/>
  <c r="AN294" i="2"/>
  <c r="AO294" i="2"/>
  <c r="AP294" i="2"/>
  <c r="AQ294" i="2"/>
  <c r="AR294" i="2"/>
  <c r="AS294" i="2"/>
  <c r="AT294" i="2"/>
  <c r="AV294" i="2"/>
  <c r="AX294" i="2" s="1"/>
  <c r="B295" i="2"/>
  <c r="C295" i="2"/>
  <c r="D295" i="2"/>
  <c r="E295" i="2"/>
  <c r="F295" i="2"/>
  <c r="G295" i="2"/>
  <c r="H295" i="2"/>
  <c r="I295" i="2"/>
  <c r="X295" i="2"/>
  <c r="Y295" i="2"/>
  <c r="AA295" i="2"/>
  <c r="AB295" i="2"/>
  <c r="AC295" i="2"/>
  <c r="AD295" i="2"/>
  <c r="AF295" i="2"/>
  <c r="AG295" i="2"/>
  <c r="AH295" i="2"/>
  <c r="AI295" i="2"/>
  <c r="AJ295" i="2"/>
  <c r="AK295" i="2"/>
  <c r="AL295" i="2"/>
  <c r="AM295" i="2"/>
  <c r="AN295" i="2"/>
  <c r="AO295" i="2"/>
  <c r="AP295" i="2"/>
  <c r="AQ295" i="2"/>
  <c r="AR295" i="2"/>
  <c r="AS295" i="2"/>
  <c r="AT295" i="2"/>
  <c r="AV295" i="2"/>
  <c r="AX295" i="2" s="1"/>
  <c r="B296" i="2"/>
  <c r="C296" i="2"/>
  <c r="D296" i="2"/>
  <c r="E296" i="2"/>
  <c r="F296" i="2"/>
  <c r="G296" i="2"/>
  <c r="H296" i="2"/>
  <c r="I296" i="2"/>
  <c r="X296" i="2"/>
  <c r="Y296" i="2"/>
  <c r="AA296" i="2"/>
  <c r="AB296" i="2"/>
  <c r="AC296" i="2"/>
  <c r="AD296" i="2"/>
  <c r="AF296" i="2"/>
  <c r="AG296" i="2"/>
  <c r="AH296" i="2"/>
  <c r="AI296" i="2"/>
  <c r="AJ296" i="2"/>
  <c r="AK296" i="2"/>
  <c r="AL296" i="2"/>
  <c r="AM296" i="2"/>
  <c r="AN296" i="2"/>
  <c r="AO296" i="2"/>
  <c r="AP296" i="2"/>
  <c r="AQ296" i="2"/>
  <c r="AR296" i="2"/>
  <c r="AS296" i="2"/>
  <c r="AT296" i="2"/>
  <c r="AV296" i="2"/>
  <c r="AX296" i="2" s="1"/>
  <c r="B297" i="2"/>
  <c r="C297" i="2"/>
  <c r="D297" i="2"/>
  <c r="E297" i="2"/>
  <c r="F297" i="2"/>
  <c r="G297" i="2"/>
  <c r="H297" i="2"/>
  <c r="I297" i="2"/>
  <c r="X297" i="2"/>
  <c r="Y297" i="2"/>
  <c r="AA297" i="2"/>
  <c r="AB297" i="2"/>
  <c r="AC297" i="2"/>
  <c r="AD297" i="2"/>
  <c r="AF297" i="2"/>
  <c r="AG297" i="2"/>
  <c r="AH297" i="2"/>
  <c r="AI297" i="2"/>
  <c r="AJ297" i="2"/>
  <c r="AK297" i="2"/>
  <c r="AL297" i="2"/>
  <c r="AM297" i="2"/>
  <c r="AN297" i="2"/>
  <c r="AO297" i="2"/>
  <c r="AP297" i="2"/>
  <c r="AQ297" i="2"/>
  <c r="AR297" i="2"/>
  <c r="AS297" i="2"/>
  <c r="AT297" i="2"/>
  <c r="AV297" i="2"/>
  <c r="AX297" i="2" s="1"/>
  <c r="B298" i="2"/>
  <c r="C298" i="2"/>
  <c r="D298" i="2"/>
  <c r="E298" i="2"/>
  <c r="F298" i="2"/>
  <c r="G298" i="2"/>
  <c r="H298" i="2"/>
  <c r="I298" i="2"/>
  <c r="X298" i="2"/>
  <c r="Y298" i="2"/>
  <c r="AA298" i="2"/>
  <c r="AB298" i="2"/>
  <c r="AC298" i="2"/>
  <c r="AD298" i="2"/>
  <c r="AF298" i="2"/>
  <c r="AG298" i="2"/>
  <c r="AH298" i="2"/>
  <c r="AI298" i="2"/>
  <c r="AJ298" i="2"/>
  <c r="AK298" i="2"/>
  <c r="AL298" i="2"/>
  <c r="AM298" i="2"/>
  <c r="AN298" i="2"/>
  <c r="AO298" i="2"/>
  <c r="AP298" i="2"/>
  <c r="AQ298" i="2"/>
  <c r="AR298" i="2"/>
  <c r="AS298" i="2"/>
  <c r="AT298" i="2"/>
  <c r="AV298" i="2"/>
  <c r="AX298" i="2" s="1"/>
  <c r="B299" i="2"/>
  <c r="C299" i="2"/>
  <c r="D299" i="2"/>
  <c r="E299" i="2"/>
  <c r="F299" i="2"/>
  <c r="G299" i="2"/>
  <c r="H299" i="2"/>
  <c r="I299" i="2"/>
  <c r="X299" i="2"/>
  <c r="Y299" i="2"/>
  <c r="AA299" i="2"/>
  <c r="AB299" i="2"/>
  <c r="AC299" i="2"/>
  <c r="AD299" i="2"/>
  <c r="AF299" i="2"/>
  <c r="AG299" i="2"/>
  <c r="AH299" i="2"/>
  <c r="AI299" i="2"/>
  <c r="AJ299" i="2"/>
  <c r="AK299" i="2"/>
  <c r="AL299" i="2"/>
  <c r="AM299" i="2"/>
  <c r="AN299" i="2"/>
  <c r="AO299" i="2"/>
  <c r="AP299" i="2"/>
  <c r="AQ299" i="2"/>
  <c r="AR299" i="2"/>
  <c r="AS299" i="2"/>
  <c r="AT299" i="2"/>
  <c r="AV299" i="2"/>
  <c r="AX299" i="2" s="1"/>
  <c r="B300" i="2"/>
  <c r="C300" i="2"/>
  <c r="D300" i="2"/>
  <c r="E300" i="2"/>
  <c r="F300" i="2"/>
  <c r="G300" i="2"/>
  <c r="H300" i="2"/>
  <c r="I300" i="2"/>
  <c r="X300" i="2"/>
  <c r="Y300" i="2"/>
  <c r="AA300" i="2"/>
  <c r="AB300" i="2"/>
  <c r="AC300" i="2"/>
  <c r="AD300" i="2"/>
  <c r="AF300" i="2"/>
  <c r="AG300" i="2"/>
  <c r="AH300" i="2"/>
  <c r="AI300" i="2"/>
  <c r="AJ300" i="2"/>
  <c r="AK300" i="2"/>
  <c r="AL300" i="2"/>
  <c r="AM300" i="2"/>
  <c r="AN300" i="2"/>
  <c r="AO300" i="2"/>
  <c r="AP300" i="2"/>
  <c r="AQ300" i="2"/>
  <c r="AR300" i="2"/>
  <c r="AS300" i="2"/>
  <c r="AT300" i="2"/>
  <c r="AV300" i="2"/>
  <c r="AX300" i="2" s="1"/>
  <c r="B301" i="2"/>
  <c r="C301" i="2"/>
  <c r="D301" i="2"/>
  <c r="E301" i="2"/>
  <c r="F301" i="2"/>
  <c r="G301" i="2"/>
  <c r="H301" i="2"/>
  <c r="I301" i="2"/>
  <c r="X301" i="2"/>
  <c r="Y301" i="2"/>
  <c r="AA301" i="2"/>
  <c r="AB301" i="2"/>
  <c r="AC301" i="2"/>
  <c r="AD301" i="2"/>
  <c r="AF301" i="2"/>
  <c r="AG301" i="2"/>
  <c r="AH301" i="2"/>
  <c r="AI301" i="2"/>
  <c r="AJ301" i="2"/>
  <c r="AK301" i="2"/>
  <c r="AL301" i="2"/>
  <c r="AM301" i="2"/>
  <c r="AN301" i="2"/>
  <c r="AO301" i="2"/>
  <c r="AP301" i="2"/>
  <c r="AQ301" i="2"/>
  <c r="AR301" i="2"/>
  <c r="AS301" i="2"/>
  <c r="AT301" i="2"/>
  <c r="AV301" i="2"/>
  <c r="AX301" i="2" s="1"/>
  <c r="B302" i="2"/>
  <c r="C302" i="2"/>
  <c r="D302" i="2"/>
  <c r="E302" i="2"/>
  <c r="F302" i="2"/>
  <c r="G302" i="2"/>
  <c r="H302" i="2"/>
  <c r="I302" i="2"/>
  <c r="X302" i="2"/>
  <c r="Y302" i="2"/>
  <c r="AA302" i="2"/>
  <c r="AB302" i="2"/>
  <c r="AC302" i="2"/>
  <c r="AD302" i="2"/>
  <c r="AF302" i="2"/>
  <c r="AG302" i="2"/>
  <c r="AH302" i="2"/>
  <c r="AI302" i="2"/>
  <c r="AJ302" i="2"/>
  <c r="AK302" i="2"/>
  <c r="AL302" i="2"/>
  <c r="AM302" i="2"/>
  <c r="AN302" i="2"/>
  <c r="AO302" i="2"/>
  <c r="AP302" i="2"/>
  <c r="AQ302" i="2"/>
  <c r="AR302" i="2"/>
  <c r="AS302" i="2"/>
  <c r="AT302" i="2"/>
  <c r="AV302" i="2"/>
  <c r="AX302" i="2" s="1"/>
  <c r="B303" i="2"/>
  <c r="C303" i="2"/>
  <c r="D303" i="2"/>
  <c r="E303" i="2"/>
  <c r="F303" i="2"/>
  <c r="G303" i="2"/>
  <c r="H303" i="2"/>
  <c r="I303" i="2"/>
  <c r="X303" i="2"/>
  <c r="Y303" i="2"/>
  <c r="AA303" i="2"/>
  <c r="AB303" i="2"/>
  <c r="AC303" i="2"/>
  <c r="AD303" i="2"/>
  <c r="AF303" i="2"/>
  <c r="AG303" i="2"/>
  <c r="AH303" i="2"/>
  <c r="AI303" i="2"/>
  <c r="AJ303" i="2"/>
  <c r="AK303" i="2"/>
  <c r="AL303" i="2"/>
  <c r="AM303" i="2"/>
  <c r="AN303" i="2"/>
  <c r="AO303" i="2"/>
  <c r="AP303" i="2"/>
  <c r="AQ303" i="2"/>
  <c r="AR303" i="2"/>
  <c r="AS303" i="2"/>
  <c r="AT303" i="2"/>
  <c r="AV303" i="2"/>
  <c r="AX303" i="2" s="1"/>
  <c r="B304" i="2"/>
  <c r="C304" i="2"/>
  <c r="D304" i="2"/>
  <c r="E304" i="2"/>
  <c r="F304" i="2"/>
  <c r="G304" i="2"/>
  <c r="H304" i="2"/>
  <c r="I304" i="2"/>
  <c r="X304" i="2"/>
  <c r="Y304" i="2"/>
  <c r="AA304" i="2"/>
  <c r="AB304" i="2"/>
  <c r="AC304" i="2"/>
  <c r="AD304" i="2"/>
  <c r="AF304" i="2"/>
  <c r="AG304" i="2"/>
  <c r="AH304" i="2"/>
  <c r="AI304" i="2"/>
  <c r="AJ304" i="2"/>
  <c r="AK304" i="2"/>
  <c r="AL304" i="2"/>
  <c r="AM304" i="2"/>
  <c r="AN304" i="2"/>
  <c r="AO304" i="2"/>
  <c r="AP304" i="2"/>
  <c r="AQ304" i="2"/>
  <c r="AR304" i="2"/>
  <c r="AS304" i="2"/>
  <c r="AT304" i="2"/>
  <c r="AV304" i="2"/>
  <c r="AX304" i="2" s="1"/>
  <c r="B305" i="2"/>
  <c r="C305" i="2"/>
  <c r="D305" i="2"/>
  <c r="E305" i="2"/>
  <c r="F305" i="2"/>
  <c r="G305" i="2"/>
  <c r="H305" i="2"/>
  <c r="I305" i="2"/>
  <c r="X305" i="2"/>
  <c r="Y305" i="2"/>
  <c r="AA305" i="2"/>
  <c r="AB305" i="2"/>
  <c r="AC305" i="2"/>
  <c r="AD305" i="2"/>
  <c r="AF305" i="2"/>
  <c r="AG305" i="2"/>
  <c r="AH305" i="2"/>
  <c r="AI305" i="2"/>
  <c r="AJ305" i="2"/>
  <c r="AK305" i="2"/>
  <c r="AL305" i="2"/>
  <c r="AM305" i="2"/>
  <c r="AN305" i="2"/>
  <c r="AO305" i="2"/>
  <c r="AP305" i="2"/>
  <c r="AQ305" i="2"/>
  <c r="AR305" i="2"/>
  <c r="AS305" i="2"/>
  <c r="AT305" i="2"/>
  <c r="AV305" i="2"/>
  <c r="AX305" i="2" s="1"/>
  <c r="B306" i="2"/>
  <c r="C306" i="2"/>
  <c r="D306" i="2"/>
  <c r="E306" i="2"/>
  <c r="F306" i="2"/>
  <c r="G306" i="2"/>
  <c r="H306" i="2"/>
  <c r="I306" i="2"/>
  <c r="X306" i="2"/>
  <c r="Y306" i="2"/>
  <c r="AA306" i="2"/>
  <c r="AB306" i="2"/>
  <c r="AC306" i="2"/>
  <c r="AD306" i="2"/>
  <c r="AF306" i="2"/>
  <c r="AG306" i="2"/>
  <c r="AH306" i="2"/>
  <c r="AI306" i="2"/>
  <c r="AJ306" i="2"/>
  <c r="AK306" i="2"/>
  <c r="AL306" i="2"/>
  <c r="AM306" i="2"/>
  <c r="AN306" i="2"/>
  <c r="AO306" i="2"/>
  <c r="AP306" i="2"/>
  <c r="AQ306" i="2"/>
  <c r="AR306" i="2"/>
  <c r="AS306" i="2"/>
  <c r="AT306" i="2"/>
  <c r="AV306" i="2"/>
  <c r="AX306" i="2" s="1"/>
  <c r="B307" i="2"/>
  <c r="C307" i="2"/>
  <c r="D307" i="2"/>
  <c r="E307" i="2"/>
  <c r="F307" i="2"/>
  <c r="G307" i="2"/>
  <c r="H307" i="2"/>
  <c r="I307" i="2"/>
  <c r="X307" i="2"/>
  <c r="Y307" i="2"/>
  <c r="AA307" i="2"/>
  <c r="AB307" i="2"/>
  <c r="AC307" i="2"/>
  <c r="AD307" i="2"/>
  <c r="AF307" i="2"/>
  <c r="AG307" i="2"/>
  <c r="AH307" i="2"/>
  <c r="AI307" i="2"/>
  <c r="AJ307" i="2"/>
  <c r="AK307" i="2"/>
  <c r="AL307" i="2"/>
  <c r="AM307" i="2"/>
  <c r="AN307" i="2"/>
  <c r="AO307" i="2"/>
  <c r="AP307" i="2"/>
  <c r="AQ307" i="2"/>
  <c r="AR307" i="2"/>
  <c r="AS307" i="2"/>
  <c r="AT307" i="2"/>
  <c r="AV307" i="2"/>
  <c r="AX307" i="2" s="1"/>
  <c r="X286" i="2"/>
  <c r="Y286" i="2"/>
  <c r="AA286" i="2"/>
  <c r="AB286" i="2"/>
  <c r="AC286" i="2"/>
  <c r="AD286" i="2"/>
  <c r="AF286" i="2"/>
  <c r="AG286" i="2"/>
  <c r="AH286" i="2"/>
  <c r="AI286" i="2"/>
  <c r="AJ286" i="2"/>
  <c r="AK286" i="2"/>
  <c r="AL286" i="2"/>
  <c r="AM286" i="2"/>
  <c r="AN286" i="2"/>
  <c r="AO286" i="2"/>
  <c r="AP286" i="2"/>
  <c r="AQ286" i="2"/>
  <c r="AR286" i="2"/>
  <c r="AS286" i="2"/>
  <c r="AT286" i="2"/>
  <c r="X287" i="2"/>
  <c r="Y287" i="2"/>
  <c r="AA287" i="2"/>
  <c r="AB287" i="2"/>
  <c r="AC287" i="2"/>
  <c r="AD287" i="2"/>
  <c r="AF287" i="2"/>
  <c r="AG287" i="2"/>
  <c r="AH287" i="2"/>
  <c r="AI287" i="2"/>
  <c r="AJ287" i="2"/>
  <c r="AK287" i="2"/>
  <c r="AL287" i="2"/>
  <c r="AM287" i="2"/>
  <c r="AN287" i="2"/>
  <c r="AO287" i="2"/>
  <c r="AP287" i="2"/>
  <c r="AQ287" i="2"/>
  <c r="AR287" i="2"/>
  <c r="AS287" i="2"/>
  <c r="AT287" i="2"/>
  <c r="X288" i="2"/>
  <c r="Y288" i="2"/>
  <c r="AA288" i="2"/>
  <c r="AB288" i="2"/>
  <c r="AC288" i="2"/>
  <c r="AD288" i="2"/>
  <c r="AF288" i="2"/>
  <c r="AG288" i="2"/>
  <c r="AH288" i="2"/>
  <c r="AI288" i="2"/>
  <c r="AJ288" i="2"/>
  <c r="AK288" i="2"/>
  <c r="AL288" i="2"/>
  <c r="AM288" i="2"/>
  <c r="AN288" i="2"/>
  <c r="AO288" i="2"/>
  <c r="AP288" i="2"/>
  <c r="AQ288" i="2"/>
  <c r="AR288" i="2"/>
  <c r="AS288" i="2"/>
  <c r="AT288" i="2"/>
  <c r="X289" i="2"/>
  <c r="Y289" i="2"/>
  <c r="AA289" i="2"/>
  <c r="AB289" i="2"/>
  <c r="AC289" i="2"/>
  <c r="AD289" i="2"/>
  <c r="AF289" i="2"/>
  <c r="AG289" i="2"/>
  <c r="AH289" i="2"/>
  <c r="AI289" i="2"/>
  <c r="AJ289" i="2"/>
  <c r="AK289" i="2"/>
  <c r="AL289" i="2"/>
  <c r="AM289" i="2"/>
  <c r="AN289" i="2"/>
  <c r="AO289" i="2"/>
  <c r="AP289" i="2"/>
  <c r="AQ289" i="2"/>
  <c r="AR289" i="2"/>
  <c r="AS289" i="2"/>
  <c r="AT289" i="2"/>
  <c r="X290" i="2"/>
  <c r="Y290" i="2"/>
  <c r="AA290" i="2"/>
  <c r="AB290" i="2"/>
  <c r="AC290" i="2"/>
  <c r="AD290" i="2"/>
  <c r="AF290" i="2"/>
  <c r="AG290" i="2"/>
  <c r="AH290" i="2"/>
  <c r="AI290" i="2"/>
  <c r="AJ290" i="2"/>
  <c r="AK290" i="2"/>
  <c r="AL290" i="2"/>
  <c r="AM290" i="2"/>
  <c r="AN290" i="2"/>
  <c r="AO290" i="2"/>
  <c r="AP290" i="2"/>
  <c r="AQ290" i="2"/>
  <c r="AR290" i="2"/>
  <c r="AS290" i="2"/>
  <c r="AT290" i="2"/>
  <c r="X291" i="2"/>
  <c r="Y291" i="2"/>
  <c r="AA291" i="2"/>
  <c r="AB291" i="2"/>
  <c r="AC291" i="2"/>
  <c r="AD291" i="2"/>
  <c r="AF291" i="2"/>
  <c r="AG291" i="2"/>
  <c r="AH291" i="2"/>
  <c r="AI291" i="2"/>
  <c r="AJ291" i="2"/>
  <c r="AK291" i="2"/>
  <c r="AL291" i="2"/>
  <c r="AM291" i="2"/>
  <c r="AN291" i="2"/>
  <c r="AO291" i="2"/>
  <c r="AP291" i="2"/>
  <c r="AQ291" i="2"/>
  <c r="AR291" i="2"/>
  <c r="AS291" i="2"/>
  <c r="AT291" i="2"/>
  <c r="X292" i="2"/>
  <c r="Y292" i="2"/>
  <c r="AA292" i="2"/>
  <c r="AB292" i="2"/>
  <c r="AC292" i="2"/>
  <c r="AD292" i="2"/>
  <c r="AF292" i="2"/>
  <c r="AG292" i="2"/>
  <c r="AH292" i="2"/>
  <c r="AI292" i="2"/>
  <c r="AJ292" i="2"/>
  <c r="AK292" i="2"/>
  <c r="AL292" i="2"/>
  <c r="AM292" i="2"/>
  <c r="AN292" i="2"/>
  <c r="AO292" i="2"/>
  <c r="AP292" i="2"/>
  <c r="AQ292" i="2"/>
  <c r="AR292" i="2"/>
  <c r="AS292" i="2"/>
  <c r="AT292" i="2"/>
  <c r="X288" i="1"/>
  <c r="Y288" i="1"/>
  <c r="AA288" i="1"/>
  <c r="AB288" i="1"/>
  <c r="AC288" i="1"/>
  <c r="AD288" i="1"/>
  <c r="AF288" i="1"/>
  <c r="AG288" i="1"/>
  <c r="AH288" i="1"/>
  <c r="AI288" i="1"/>
  <c r="AJ288" i="1"/>
  <c r="AK288" i="1"/>
  <c r="AL288" i="1"/>
  <c r="AM288" i="1"/>
  <c r="AN288" i="1"/>
  <c r="AO288" i="1"/>
  <c r="AP288" i="1"/>
  <c r="AQ288" i="1"/>
  <c r="AR288" i="1"/>
  <c r="AS288" i="1"/>
  <c r="AT288" i="1"/>
  <c r="X289" i="1"/>
  <c r="Y289" i="1"/>
  <c r="AA289" i="1"/>
  <c r="AB289" i="1"/>
  <c r="AC289" i="1"/>
  <c r="AD289" i="1"/>
  <c r="AF289" i="1"/>
  <c r="AG289" i="1"/>
  <c r="AH289" i="1"/>
  <c r="AI289" i="1"/>
  <c r="AJ289" i="1"/>
  <c r="AK289" i="1"/>
  <c r="AL289" i="1"/>
  <c r="AM289" i="1"/>
  <c r="AN289" i="1"/>
  <c r="AO289" i="1"/>
  <c r="AP289" i="1"/>
  <c r="AQ289" i="1"/>
  <c r="AR289" i="1"/>
  <c r="AS289" i="1"/>
  <c r="AT289" i="1"/>
  <c r="X290" i="1"/>
  <c r="Y290" i="1"/>
  <c r="AA290" i="1"/>
  <c r="AB290" i="1"/>
  <c r="AC290" i="1"/>
  <c r="AD290" i="1"/>
  <c r="AF290" i="1"/>
  <c r="AG290" i="1"/>
  <c r="AH290" i="1"/>
  <c r="AI290" i="1"/>
  <c r="AJ290" i="1"/>
  <c r="AK290" i="1"/>
  <c r="AL290" i="1"/>
  <c r="AM290" i="1"/>
  <c r="AN290" i="1"/>
  <c r="AO290" i="1"/>
  <c r="AP290" i="1"/>
  <c r="AQ290" i="1"/>
  <c r="AR290" i="1"/>
  <c r="AS290" i="1"/>
  <c r="AT290" i="1"/>
  <c r="X291" i="1"/>
  <c r="Y291" i="1"/>
  <c r="AA291" i="1"/>
  <c r="AB291" i="1"/>
  <c r="AC291" i="1"/>
  <c r="AD291" i="1"/>
  <c r="AF291" i="1"/>
  <c r="AG291" i="1"/>
  <c r="AH291" i="1"/>
  <c r="AI291" i="1"/>
  <c r="AJ291" i="1"/>
  <c r="AK291" i="1"/>
  <c r="AL291" i="1"/>
  <c r="AM291" i="1"/>
  <c r="AN291" i="1"/>
  <c r="AO291" i="1"/>
  <c r="AP291" i="1"/>
  <c r="AQ291" i="1"/>
  <c r="AR291" i="1"/>
  <c r="AS291" i="1"/>
  <c r="AT291" i="1"/>
  <c r="X292" i="1"/>
  <c r="Y292" i="1"/>
  <c r="AA292" i="1"/>
  <c r="AB292" i="1"/>
  <c r="AC292" i="1"/>
  <c r="AD292" i="1"/>
  <c r="AF292" i="1"/>
  <c r="AG292" i="1"/>
  <c r="AH292" i="1"/>
  <c r="AI292" i="1"/>
  <c r="AJ292" i="1"/>
  <c r="AK292" i="1"/>
  <c r="AL292" i="1"/>
  <c r="AM292" i="1"/>
  <c r="AN292" i="1"/>
  <c r="AO292" i="1"/>
  <c r="AP292" i="1"/>
  <c r="AQ292" i="1"/>
  <c r="AR292" i="1"/>
  <c r="AS292" i="1"/>
  <c r="AT292"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E30" i="7" s="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J30" i="7" s="1"/>
  <c r="Y202" i="2"/>
  <c r="Y203" i="2"/>
  <c r="Y204" i="2"/>
  <c r="Y205" i="2"/>
  <c r="Y206" i="2"/>
  <c r="Y207" i="2"/>
  <c r="Y208" i="2"/>
  <c r="Y209" i="2"/>
  <c r="Y210" i="2"/>
  <c r="Y211" i="2"/>
  <c r="Y212" i="2"/>
  <c r="K30" i="7" s="1"/>
  <c r="Y213" i="2"/>
  <c r="L30" i="7" s="1"/>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J29" i="7" s="1"/>
  <c r="X202" i="2"/>
  <c r="X203" i="2"/>
  <c r="X204" i="2"/>
  <c r="X205" i="2"/>
  <c r="X206" i="2"/>
  <c r="X207" i="2"/>
  <c r="X208" i="2"/>
  <c r="X209" i="2"/>
  <c r="X210" i="2"/>
  <c r="X211" i="2"/>
  <c r="X212" i="2"/>
  <c r="X213" i="2"/>
  <c r="L29" i="7" s="1"/>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35" i="1"/>
  <c r="Z35" i="1" s="1"/>
  <c r="X36" i="1"/>
  <c r="Z36" i="1" s="1"/>
  <c r="X37" i="1"/>
  <c r="Z37" i="1" s="1"/>
  <c r="X38" i="1"/>
  <c r="Z38" i="1" s="1"/>
  <c r="X39" i="1"/>
  <c r="Z39" i="1" s="1"/>
  <c r="X40" i="1"/>
  <c r="Z40" i="1" s="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D29" i="7" s="1"/>
  <c r="X202" i="1"/>
  <c r="X203" i="1"/>
  <c r="X204" i="1"/>
  <c r="X205" i="1"/>
  <c r="X206" i="1"/>
  <c r="X207" i="1"/>
  <c r="X208" i="1"/>
  <c r="X209" i="1"/>
  <c r="X210" i="1"/>
  <c r="X211" i="1"/>
  <c r="X212" i="1"/>
  <c r="X213" i="1"/>
  <c r="F29" i="7" s="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AV282" i="1"/>
  <c r="AX282" i="1" s="1"/>
  <c r="AV283" i="1"/>
  <c r="AX283" i="1" s="1"/>
  <c r="AV284" i="1"/>
  <c r="AX284" i="1" s="1"/>
  <c r="AV285" i="1"/>
  <c r="AX285" i="1" s="1"/>
  <c r="AV286" i="1"/>
  <c r="AX286" i="1" s="1"/>
  <c r="AV287" i="1"/>
  <c r="AX287" i="1" s="1"/>
  <c r="AV288" i="1"/>
  <c r="AX288" i="1" s="1"/>
  <c r="AV289" i="1"/>
  <c r="AX289" i="1" s="1"/>
  <c r="AV290" i="1"/>
  <c r="AX290" i="1" s="1"/>
  <c r="AV291" i="1"/>
  <c r="AX291" i="1" s="1"/>
  <c r="AV292" i="1"/>
  <c r="AX292" i="1" s="1"/>
  <c r="AV283" i="2"/>
  <c r="AX283" i="2" s="1"/>
  <c r="AV284" i="2"/>
  <c r="AX284" i="2" s="1"/>
  <c r="AV285" i="2"/>
  <c r="AX285" i="2" s="1"/>
  <c r="AV286" i="2"/>
  <c r="AX286" i="2" s="1"/>
  <c r="AV287" i="2"/>
  <c r="AX287" i="2" s="1"/>
  <c r="AV288" i="2"/>
  <c r="AX288" i="2" s="1"/>
  <c r="AV289" i="2"/>
  <c r="AX289" i="2" s="1"/>
  <c r="AV290" i="2"/>
  <c r="AX290" i="2" s="1"/>
  <c r="AV291" i="2"/>
  <c r="AX291" i="2" s="1"/>
  <c r="AV292" i="2"/>
  <c r="AX292" i="2" s="1"/>
  <c r="A272" i="9"/>
  <c r="A273" i="9"/>
  <c r="A274" i="9"/>
  <c r="A275" i="9"/>
  <c r="A276" i="9"/>
  <c r="A277" i="9"/>
  <c r="A278" i="9"/>
  <c r="A279" i="9"/>
  <c r="A280" i="9"/>
  <c r="A281" i="9"/>
  <c r="A282" i="9"/>
  <c r="A283" i="9"/>
  <c r="A284" i="9"/>
  <c r="A285" i="9"/>
  <c r="A286" i="9"/>
  <c r="A287" i="9"/>
  <c r="A288" i="9"/>
  <c r="A289" i="9"/>
  <c r="A290" i="9"/>
  <c r="A291" i="9"/>
  <c r="B273" i="1"/>
  <c r="C273" i="1"/>
  <c r="D273" i="1"/>
  <c r="E273" i="1"/>
  <c r="F273" i="1"/>
  <c r="G273" i="1"/>
  <c r="H273" i="1"/>
  <c r="I273" i="1"/>
  <c r="AA273" i="1"/>
  <c r="AB273" i="1"/>
  <c r="AC273" i="1"/>
  <c r="AD273" i="1"/>
  <c r="AF273" i="1"/>
  <c r="AG273" i="1"/>
  <c r="AH273" i="1"/>
  <c r="AI273" i="1"/>
  <c r="AJ273" i="1"/>
  <c r="AK273" i="1"/>
  <c r="AL273" i="1"/>
  <c r="AM273" i="1"/>
  <c r="AN273" i="1"/>
  <c r="AO273" i="1"/>
  <c r="AP273" i="1"/>
  <c r="AQ273" i="1"/>
  <c r="AR273" i="1"/>
  <c r="AS273" i="1"/>
  <c r="AT273" i="1"/>
  <c r="AV273" i="1"/>
  <c r="AX273" i="1" s="1"/>
  <c r="B274" i="1"/>
  <c r="C274" i="1"/>
  <c r="D274" i="1"/>
  <c r="E274" i="1"/>
  <c r="F274" i="1"/>
  <c r="G274" i="1"/>
  <c r="H274" i="1"/>
  <c r="I274" i="1"/>
  <c r="AA274" i="1"/>
  <c r="AB274" i="1"/>
  <c r="AC274" i="1"/>
  <c r="AD274" i="1"/>
  <c r="AF274" i="1"/>
  <c r="AG274" i="1"/>
  <c r="AH274" i="1"/>
  <c r="AI274" i="1"/>
  <c r="AJ274" i="1"/>
  <c r="AK274" i="1"/>
  <c r="AL274" i="1"/>
  <c r="AM274" i="1"/>
  <c r="AN274" i="1"/>
  <c r="AO274" i="1"/>
  <c r="AP274" i="1"/>
  <c r="AQ274" i="1"/>
  <c r="AR274" i="1"/>
  <c r="AS274" i="1"/>
  <c r="AT274" i="1"/>
  <c r="AV274" i="1"/>
  <c r="AX274" i="1" s="1"/>
  <c r="B275" i="1"/>
  <c r="C275" i="1"/>
  <c r="D275" i="1"/>
  <c r="E275" i="1"/>
  <c r="F275" i="1"/>
  <c r="G275" i="1"/>
  <c r="H275" i="1"/>
  <c r="I275" i="1"/>
  <c r="AA275" i="1"/>
  <c r="AB275" i="1"/>
  <c r="AC275" i="1"/>
  <c r="AD275" i="1"/>
  <c r="AF275" i="1"/>
  <c r="AG275" i="1"/>
  <c r="AH275" i="1"/>
  <c r="AI275" i="1"/>
  <c r="AJ275" i="1"/>
  <c r="AK275" i="1"/>
  <c r="AL275" i="1"/>
  <c r="AM275" i="1"/>
  <c r="AN275" i="1"/>
  <c r="AO275" i="1"/>
  <c r="AP275" i="1"/>
  <c r="AQ275" i="1"/>
  <c r="AR275" i="1"/>
  <c r="AS275" i="1"/>
  <c r="AT275" i="1"/>
  <c r="AV275" i="1"/>
  <c r="AX275" i="1" s="1"/>
  <c r="B276" i="1"/>
  <c r="C276" i="1"/>
  <c r="D276" i="1"/>
  <c r="E276" i="1"/>
  <c r="F276" i="1"/>
  <c r="G276" i="1"/>
  <c r="H276" i="1"/>
  <c r="I276" i="1"/>
  <c r="AA276" i="1"/>
  <c r="AB276" i="1"/>
  <c r="AC276" i="1"/>
  <c r="AD276" i="1"/>
  <c r="AF276" i="1"/>
  <c r="AG276" i="1"/>
  <c r="AH276" i="1"/>
  <c r="AI276" i="1"/>
  <c r="AJ276" i="1"/>
  <c r="AK276" i="1"/>
  <c r="AL276" i="1"/>
  <c r="AM276" i="1"/>
  <c r="AN276" i="1"/>
  <c r="AO276" i="1"/>
  <c r="AP276" i="1"/>
  <c r="AQ276" i="1"/>
  <c r="AR276" i="1"/>
  <c r="AS276" i="1"/>
  <c r="AT276" i="1"/>
  <c r="AV276" i="1"/>
  <c r="AX276" i="1" s="1"/>
  <c r="B277" i="1"/>
  <c r="C277" i="1"/>
  <c r="D277" i="1"/>
  <c r="E277" i="1"/>
  <c r="F277" i="1"/>
  <c r="G277" i="1"/>
  <c r="H277" i="1"/>
  <c r="I277" i="1"/>
  <c r="AA277" i="1"/>
  <c r="AB277" i="1"/>
  <c r="AC277" i="1"/>
  <c r="AD277" i="1"/>
  <c r="AF277" i="1"/>
  <c r="AG277" i="1"/>
  <c r="AH277" i="1"/>
  <c r="AI277" i="1"/>
  <c r="AJ277" i="1"/>
  <c r="AK277" i="1"/>
  <c r="AL277" i="1"/>
  <c r="AM277" i="1"/>
  <c r="AN277" i="1"/>
  <c r="AO277" i="1"/>
  <c r="AP277" i="1"/>
  <c r="AQ277" i="1"/>
  <c r="AR277" i="1"/>
  <c r="AS277" i="1"/>
  <c r="AT277" i="1"/>
  <c r="AV277" i="1"/>
  <c r="AX277" i="1" s="1"/>
  <c r="B278" i="1"/>
  <c r="C278" i="1"/>
  <c r="D278" i="1"/>
  <c r="E278" i="1"/>
  <c r="F278" i="1"/>
  <c r="G278" i="1"/>
  <c r="H278" i="1"/>
  <c r="I278" i="1"/>
  <c r="AA278" i="1"/>
  <c r="AB278" i="1"/>
  <c r="AC278" i="1"/>
  <c r="AD278" i="1"/>
  <c r="AF278" i="1"/>
  <c r="AG278" i="1"/>
  <c r="AH278" i="1"/>
  <c r="AI278" i="1"/>
  <c r="AJ278" i="1"/>
  <c r="AK278" i="1"/>
  <c r="AL278" i="1"/>
  <c r="AM278" i="1"/>
  <c r="AN278" i="1"/>
  <c r="AO278" i="1"/>
  <c r="AP278" i="1"/>
  <c r="AQ278" i="1"/>
  <c r="AR278" i="1"/>
  <c r="AS278" i="1"/>
  <c r="AT278" i="1"/>
  <c r="AV278" i="1"/>
  <c r="AX278" i="1" s="1"/>
  <c r="B279" i="1"/>
  <c r="C279" i="1"/>
  <c r="D279" i="1"/>
  <c r="E279" i="1"/>
  <c r="F279" i="1"/>
  <c r="G279" i="1"/>
  <c r="H279" i="1"/>
  <c r="I279" i="1"/>
  <c r="AA279" i="1"/>
  <c r="AB279" i="1"/>
  <c r="AC279" i="1"/>
  <c r="AD279" i="1"/>
  <c r="AF279" i="1"/>
  <c r="AG279" i="1"/>
  <c r="AH279" i="1"/>
  <c r="AI279" i="1"/>
  <c r="AJ279" i="1"/>
  <c r="AK279" i="1"/>
  <c r="AL279" i="1"/>
  <c r="AM279" i="1"/>
  <c r="AN279" i="1"/>
  <c r="AO279" i="1"/>
  <c r="AP279" i="1"/>
  <c r="AQ279" i="1"/>
  <c r="AR279" i="1"/>
  <c r="AS279" i="1"/>
  <c r="AT279" i="1"/>
  <c r="AV279" i="1"/>
  <c r="AX279" i="1" s="1"/>
  <c r="B280" i="1"/>
  <c r="C280" i="1"/>
  <c r="D280" i="1"/>
  <c r="E280" i="1"/>
  <c r="F280" i="1"/>
  <c r="G280" i="1"/>
  <c r="H280" i="1"/>
  <c r="I280" i="1"/>
  <c r="AA280" i="1"/>
  <c r="AB280" i="1"/>
  <c r="AC280" i="1"/>
  <c r="AD280" i="1"/>
  <c r="AF280" i="1"/>
  <c r="AG280" i="1"/>
  <c r="AH280" i="1"/>
  <c r="AI280" i="1"/>
  <c r="AJ280" i="1"/>
  <c r="AK280" i="1"/>
  <c r="AL280" i="1"/>
  <c r="AM280" i="1"/>
  <c r="AN280" i="1"/>
  <c r="AO280" i="1"/>
  <c r="AP280" i="1"/>
  <c r="AQ280" i="1"/>
  <c r="AR280" i="1"/>
  <c r="AS280" i="1"/>
  <c r="AT280" i="1"/>
  <c r="AV280" i="1"/>
  <c r="AX280" i="1" s="1"/>
  <c r="B281" i="1"/>
  <c r="C281" i="1"/>
  <c r="D281" i="1"/>
  <c r="E281" i="1"/>
  <c r="F281" i="1"/>
  <c r="G281" i="1"/>
  <c r="H281" i="1"/>
  <c r="I281" i="1"/>
  <c r="AA281" i="1"/>
  <c r="AB281" i="1"/>
  <c r="AC281" i="1"/>
  <c r="AD281" i="1"/>
  <c r="AF281" i="1"/>
  <c r="AG281" i="1"/>
  <c r="AH281" i="1"/>
  <c r="AI281" i="1"/>
  <c r="AJ281" i="1"/>
  <c r="AK281" i="1"/>
  <c r="AL281" i="1"/>
  <c r="AM281" i="1"/>
  <c r="AN281" i="1"/>
  <c r="AO281" i="1"/>
  <c r="AP281" i="1"/>
  <c r="AQ281" i="1"/>
  <c r="AR281" i="1"/>
  <c r="AS281" i="1"/>
  <c r="AT281" i="1"/>
  <c r="AV281" i="1"/>
  <c r="AX281" i="1" s="1"/>
  <c r="B282" i="1"/>
  <c r="C282" i="1"/>
  <c r="D282" i="1"/>
  <c r="E282" i="1"/>
  <c r="F282" i="1"/>
  <c r="G282" i="1"/>
  <c r="H282" i="1"/>
  <c r="I282" i="1"/>
  <c r="AA282" i="1"/>
  <c r="AB282" i="1"/>
  <c r="AC282" i="1"/>
  <c r="AD282" i="1"/>
  <c r="AF282" i="1"/>
  <c r="AG282" i="1"/>
  <c r="AH282" i="1"/>
  <c r="AI282" i="1"/>
  <c r="AJ282" i="1"/>
  <c r="AK282" i="1"/>
  <c r="AL282" i="1"/>
  <c r="AM282" i="1"/>
  <c r="AN282" i="1"/>
  <c r="AO282" i="1"/>
  <c r="AP282" i="1"/>
  <c r="AQ282" i="1"/>
  <c r="AR282" i="1"/>
  <c r="AS282" i="1"/>
  <c r="AT282" i="1"/>
  <c r="B283" i="1"/>
  <c r="C283" i="1"/>
  <c r="D283" i="1"/>
  <c r="E283" i="1"/>
  <c r="F283" i="1"/>
  <c r="G283" i="1"/>
  <c r="H283" i="1"/>
  <c r="I283" i="1"/>
  <c r="AA283" i="1"/>
  <c r="AB283" i="1"/>
  <c r="AC283" i="1"/>
  <c r="AD283" i="1"/>
  <c r="AF283" i="1"/>
  <c r="AG283" i="1"/>
  <c r="AH283" i="1"/>
  <c r="AI283" i="1"/>
  <c r="AJ283" i="1"/>
  <c r="AK283" i="1"/>
  <c r="AL283" i="1"/>
  <c r="AM283" i="1"/>
  <c r="AN283" i="1"/>
  <c r="AO283" i="1"/>
  <c r="AP283" i="1"/>
  <c r="AQ283" i="1"/>
  <c r="AR283" i="1"/>
  <c r="AS283" i="1"/>
  <c r="AT283" i="1"/>
  <c r="B284" i="1"/>
  <c r="C284" i="1"/>
  <c r="D284" i="1"/>
  <c r="E284" i="1"/>
  <c r="F284" i="1"/>
  <c r="G284" i="1"/>
  <c r="H284" i="1"/>
  <c r="I284" i="1"/>
  <c r="AA284" i="1"/>
  <c r="AB284" i="1"/>
  <c r="AC284" i="1"/>
  <c r="AD284" i="1"/>
  <c r="AF284" i="1"/>
  <c r="AG284" i="1"/>
  <c r="AH284" i="1"/>
  <c r="AI284" i="1"/>
  <c r="AJ284" i="1"/>
  <c r="AK284" i="1"/>
  <c r="AL284" i="1"/>
  <c r="AM284" i="1"/>
  <c r="AN284" i="1"/>
  <c r="AO284" i="1"/>
  <c r="AP284" i="1"/>
  <c r="AQ284" i="1"/>
  <c r="AR284" i="1"/>
  <c r="AS284" i="1"/>
  <c r="AT284" i="1"/>
  <c r="B285" i="1"/>
  <c r="C285" i="1"/>
  <c r="D285" i="1"/>
  <c r="E285" i="1"/>
  <c r="F285" i="1"/>
  <c r="G285" i="1"/>
  <c r="H285" i="1"/>
  <c r="I285" i="1"/>
  <c r="AA285" i="1"/>
  <c r="AB285" i="1"/>
  <c r="AC285" i="1"/>
  <c r="AD285" i="1"/>
  <c r="AF285" i="1"/>
  <c r="AG285" i="1"/>
  <c r="AH285" i="1"/>
  <c r="AI285" i="1"/>
  <c r="AJ285" i="1"/>
  <c r="AK285" i="1"/>
  <c r="AL285" i="1"/>
  <c r="AM285" i="1"/>
  <c r="AN285" i="1"/>
  <c r="AO285" i="1"/>
  <c r="AP285" i="1"/>
  <c r="AQ285" i="1"/>
  <c r="AR285" i="1"/>
  <c r="AS285" i="1"/>
  <c r="AT285" i="1"/>
  <c r="B286" i="1"/>
  <c r="C286" i="1"/>
  <c r="D286" i="1"/>
  <c r="E286" i="1"/>
  <c r="F286" i="1"/>
  <c r="G286" i="1"/>
  <c r="H286" i="1"/>
  <c r="I286" i="1"/>
  <c r="AA286" i="1"/>
  <c r="AB286" i="1"/>
  <c r="AC286" i="1"/>
  <c r="AD286" i="1"/>
  <c r="AF286" i="1"/>
  <c r="AG286" i="1"/>
  <c r="AH286" i="1"/>
  <c r="AI286" i="1"/>
  <c r="AJ286" i="1"/>
  <c r="AK286" i="1"/>
  <c r="AL286" i="1"/>
  <c r="AM286" i="1"/>
  <c r="AN286" i="1"/>
  <c r="AO286" i="1"/>
  <c r="AP286" i="1"/>
  <c r="AQ286" i="1"/>
  <c r="AR286" i="1"/>
  <c r="AS286" i="1"/>
  <c r="AT286" i="1"/>
  <c r="B287" i="1"/>
  <c r="C287" i="1"/>
  <c r="D287" i="1"/>
  <c r="E287" i="1"/>
  <c r="F287" i="1"/>
  <c r="G287" i="1"/>
  <c r="H287" i="1"/>
  <c r="I287" i="1"/>
  <c r="AA287" i="1"/>
  <c r="AB287" i="1"/>
  <c r="AC287" i="1"/>
  <c r="AD287" i="1"/>
  <c r="AF287" i="1"/>
  <c r="AG287" i="1"/>
  <c r="AH287" i="1"/>
  <c r="AI287" i="1"/>
  <c r="AJ287" i="1"/>
  <c r="AK287" i="1"/>
  <c r="AL287" i="1"/>
  <c r="AM287" i="1"/>
  <c r="AN287" i="1"/>
  <c r="AO287" i="1"/>
  <c r="AP287" i="1"/>
  <c r="AQ287" i="1"/>
  <c r="AR287" i="1"/>
  <c r="AS287" i="1"/>
  <c r="AT287" i="1"/>
  <c r="B288" i="1"/>
  <c r="C288" i="1"/>
  <c r="D288" i="1"/>
  <c r="E288" i="1"/>
  <c r="F288" i="1"/>
  <c r="G288" i="1"/>
  <c r="H288" i="1"/>
  <c r="I288" i="1"/>
  <c r="B289" i="1"/>
  <c r="C289" i="1"/>
  <c r="D289" i="1"/>
  <c r="E289" i="1"/>
  <c r="F289" i="1"/>
  <c r="G289" i="1"/>
  <c r="H289" i="1"/>
  <c r="I289" i="1"/>
  <c r="B290" i="1"/>
  <c r="C290" i="1"/>
  <c r="D290" i="1"/>
  <c r="E290" i="1"/>
  <c r="F290" i="1"/>
  <c r="G290" i="1"/>
  <c r="H290" i="1"/>
  <c r="I290" i="1"/>
  <c r="B291" i="1"/>
  <c r="C291" i="1"/>
  <c r="D291" i="1"/>
  <c r="E291" i="1"/>
  <c r="F291" i="1"/>
  <c r="G291" i="1"/>
  <c r="H291" i="1"/>
  <c r="I291" i="1"/>
  <c r="B292" i="1"/>
  <c r="C292" i="1"/>
  <c r="D292" i="1"/>
  <c r="E292" i="1"/>
  <c r="F292" i="1"/>
  <c r="G292" i="1"/>
  <c r="H292" i="1"/>
  <c r="I292" i="1"/>
  <c r="B273" i="2"/>
  <c r="C273" i="2"/>
  <c r="D273" i="2"/>
  <c r="E273" i="2"/>
  <c r="F273" i="2"/>
  <c r="G273" i="2"/>
  <c r="H273" i="2"/>
  <c r="I273" i="2"/>
  <c r="AA273" i="2"/>
  <c r="AB273" i="2"/>
  <c r="AC273" i="2"/>
  <c r="AD273" i="2"/>
  <c r="AF273" i="2"/>
  <c r="AG273" i="2"/>
  <c r="AH273" i="2"/>
  <c r="AI273" i="2"/>
  <c r="AJ273" i="2"/>
  <c r="AK273" i="2"/>
  <c r="AL273" i="2"/>
  <c r="AM273" i="2"/>
  <c r="AN273" i="2"/>
  <c r="AO273" i="2"/>
  <c r="AP273" i="2"/>
  <c r="AQ273" i="2"/>
  <c r="AR273" i="2"/>
  <c r="AS273" i="2"/>
  <c r="AT273" i="2"/>
  <c r="AV273" i="2"/>
  <c r="AX273" i="2" s="1"/>
  <c r="B274" i="2"/>
  <c r="C274" i="2"/>
  <c r="D274" i="2"/>
  <c r="E274" i="2"/>
  <c r="F274" i="2"/>
  <c r="G274" i="2"/>
  <c r="H274" i="2"/>
  <c r="I274" i="2"/>
  <c r="AA274" i="2"/>
  <c r="AB274" i="2"/>
  <c r="AC274" i="2"/>
  <c r="AD274" i="2"/>
  <c r="AF274" i="2"/>
  <c r="AG274" i="2"/>
  <c r="AH274" i="2"/>
  <c r="AI274" i="2"/>
  <c r="AJ274" i="2"/>
  <c r="AK274" i="2"/>
  <c r="AL274" i="2"/>
  <c r="AM274" i="2"/>
  <c r="AN274" i="2"/>
  <c r="AO274" i="2"/>
  <c r="AP274" i="2"/>
  <c r="AQ274" i="2"/>
  <c r="AR274" i="2"/>
  <c r="AS274" i="2"/>
  <c r="AT274" i="2"/>
  <c r="AV274" i="2"/>
  <c r="AX274" i="2" s="1"/>
  <c r="B275" i="2"/>
  <c r="C275" i="2"/>
  <c r="D275" i="2"/>
  <c r="E275" i="2"/>
  <c r="F275" i="2"/>
  <c r="G275" i="2"/>
  <c r="H275" i="2"/>
  <c r="I275" i="2"/>
  <c r="AA275" i="2"/>
  <c r="AB275" i="2"/>
  <c r="AC275" i="2"/>
  <c r="AD275" i="2"/>
  <c r="AF275" i="2"/>
  <c r="AG275" i="2"/>
  <c r="AH275" i="2"/>
  <c r="AI275" i="2"/>
  <c r="AJ275" i="2"/>
  <c r="AK275" i="2"/>
  <c r="AL275" i="2"/>
  <c r="AM275" i="2"/>
  <c r="AN275" i="2"/>
  <c r="AO275" i="2"/>
  <c r="AP275" i="2"/>
  <c r="AQ275" i="2"/>
  <c r="AR275" i="2"/>
  <c r="AS275" i="2"/>
  <c r="AT275" i="2"/>
  <c r="AV275" i="2"/>
  <c r="AX275" i="2" s="1"/>
  <c r="B276" i="2"/>
  <c r="C276" i="2"/>
  <c r="D276" i="2"/>
  <c r="E276" i="2"/>
  <c r="F276" i="2"/>
  <c r="G276" i="2"/>
  <c r="H276" i="2"/>
  <c r="I276" i="2"/>
  <c r="AA276" i="2"/>
  <c r="AB276" i="2"/>
  <c r="AC276" i="2"/>
  <c r="AD276" i="2"/>
  <c r="AF276" i="2"/>
  <c r="AG276" i="2"/>
  <c r="AH276" i="2"/>
  <c r="AI276" i="2"/>
  <c r="AJ276" i="2"/>
  <c r="AK276" i="2"/>
  <c r="AL276" i="2"/>
  <c r="AM276" i="2"/>
  <c r="AN276" i="2"/>
  <c r="AO276" i="2"/>
  <c r="AP276" i="2"/>
  <c r="AQ276" i="2"/>
  <c r="AR276" i="2"/>
  <c r="AS276" i="2"/>
  <c r="AT276" i="2"/>
  <c r="AV276" i="2"/>
  <c r="AX276" i="2" s="1"/>
  <c r="B277" i="2"/>
  <c r="C277" i="2"/>
  <c r="D277" i="2"/>
  <c r="E277" i="2"/>
  <c r="F277" i="2"/>
  <c r="G277" i="2"/>
  <c r="H277" i="2"/>
  <c r="I277" i="2"/>
  <c r="AA277" i="2"/>
  <c r="AB277" i="2"/>
  <c r="AC277" i="2"/>
  <c r="AD277" i="2"/>
  <c r="AF277" i="2"/>
  <c r="AG277" i="2"/>
  <c r="AH277" i="2"/>
  <c r="AI277" i="2"/>
  <c r="AJ277" i="2"/>
  <c r="AK277" i="2"/>
  <c r="AL277" i="2"/>
  <c r="AM277" i="2"/>
  <c r="AN277" i="2"/>
  <c r="AO277" i="2"/>
  <c r="AP277" i="2"/>
  <c r="AQ277" i="2"/>
  <c r="AR277" i="2"/>
  <c r="AS277" i="2"/>
  <c r="AT277" i="2"/>
  <c r="AV277" i="2"/>
  <c r="AX277" i="2" s="1"/>
  <c r="B278" i="2"/>
  <c r="C278" i="2"/>
  <c r="D278" i="2"/>
  <c r="E278" i="2"/>
  <c r="F278" i="2"/>
  <c r="G278" i="2"/>
  <c r="H278" i="2"/>
  <c r="I278" i="2"/>
  <c r="AA278" i="2"/>
  <c r="AB278" i="2"/>
  <c r="AC278" i="2"/>
  <c r="AD278" i="2"/>
  <c r="AF278" i="2"/>
  <c r="AG278" i="2"/>
  <c r="AH278" i="2"/>
  <c r="AI278" i="2"/>
  <c r="AJ278" i="2"/>
  <c r="AK278" i="2"/>
  <c r="AL278" i="2"/>
  <c r="AM278" i="2"/>
  <c r="AN278" i="2"/>
  <c r="AO278" i="2"/>
  <c r="AP278" i="2"/>
  <c r="AQ278" i="2"/>
  <c r="AR278" i="2"/>
  <c r="AS278" i="2"/>
  <c r="AT278" i="2"/>
  <c r="AV278" i="2"/>
  <c r="AX278" i="2" s="1"/>
  <c r="B279" i="2"/>
  <c r="C279" i="2"/>
  <c r="D279" i="2"/>
  <c r="E279" i="2"/>
  <c r="F279" i="2"/>
  <c r="G279" i="2"/>
  <c r="H279" i="2"/>
  <c r="I279" i="2"/>
  <c r="AA279" i="2"/>
  <c r="AB279" i="2"/>
  <c r="AC279" i="2"/>
  <c r="AD279" i="2"/>
  <c r="AF279" i="2"/>
  <c r="AG279" i="2"/>
  <c r="AH279" i="2"/>
  <c r="AI279" i="2"/>
  <c r="AJ279" i="2"/>
  <c r="AK279" i="2"/>
  <c r="AL279" i="2"/>
  <c r="AM279" i="2"/>
  <c r="AN279" i="2"/>
  <c r="AO279" i="2"/>
  <c r="AP279" i="2"/>
  <c r="AQ279" i="2"/>
  <c r="AR279" i="2"/>
  <c r="AS279" i="2"/>
  <c r="AT279" i="2"/>
  <c r="AV279" i="2"/>
  <c r="AX279" i="2" s="1"/>
  <c r="B280" i="2"/>
  <c r="C280" i="2"/>
  <c r="D280" i="2"/>
  <c r="E280" i="2"/>
  <c r="F280" i="2"/>
  <c r="G280" i="2"/>
  <c r="H280" i="2"/>
  <c r="I280" i="2"/>
  <c r="AA280" i="2"/>
  <c r="AB280" i="2"/>
  <c r="AC280" i="2"/>
  <c r="AD280" i="2"/>
  <c r="AF280" i="2"/>
  <c r="AG280" i="2"/>
  <c r="AH280" i="2"/>
  <c r="AI280" i="2"/>
  <c r="AJ280" i="2"/>
  <c r="AK280" i="2"/>
  <c r="AL280" i="2"/>
  <c r="AM280" i="2"/>
  <c r="AN280" i="2"/>
  <c r="AO280" i="2"/>
  <c r="AP280" i="2"/>
  <c r="AQ280" i="2"/>
  <c r="AR280" i="2"/>
  <c r="AS280" i="2"/>
  <c r="AT280" i="2"/>
  <c r="AV280" i="2"/>
  <c r="AX280" i="2" s="1"/>
  <c r="B281" i="2"/>
  <c r="C281" i="2"/>
  <c r="D281" i="2"/>
  <c r="E281" i="2"/>
  <c r="F281" i="2"/>
  <c r="G281" i="2"/>
  <c r="H281" i="2"/>
  <c r="I281" i="2"/>
  <c r="AA281" i="2"/>
  <c r="AB281" i="2"/>
  <c r="AC281" i="2"/>
  <c r="AD281" i="2"/>
  <c r="AF281" i="2"/>
  <c r="AG281" i="2"/>
  <c r="AH281" i="2"/>
  <c r="AI281" i="2"/>
  <c r="AJ281" i="2"/>
  <c r="AK281" i="2"/>
  <c r="AL281" i="2"/>
  <c r="AM281" i="2"/>
  <c r="AN281" i="2"/>
  <c r="AO281" i="2"/>
  <c r="AP281" i="2"/>
  <c r="AQ281" i="2"/>
  <c r="AR281" i="2"/>
  <c r="AS281" i="2"/>
  <c r="AT281" i="2"/>
  <c r="AV281" i="2"/>
  <c r="AX281" i="2" s="1"/>
  <c r="B282" i="2"/>
  <c r="C282" i="2"/>
  <c r="D282" i="2"/>
  <c r="E282" i="2"/>
  <c r="F282" i="2"/>
  <c r="G282" i="2"/>
  <c r="H282" i="2"/>
  <c r="I282" i="2"/>
  <c r="AA282" i="2"/>
  <c r="AB282" i="2"/>
  <c r="AC282" i="2"/>
  <c r="AD282" i="2"/>
  <c r="AF282" i="2"/>
  <c r="AG282" i="2"/>
  <c r="AH282" i="2"/>
  <c r="AI282" i="2"/>
  <c r="AJ282" i="2"/>
  <c r="AK282" i="2"/>
  <c r="AL282" i="2"/>
  <c r="AM282" i="2"/>
  <c r="AN282" i="2"/>
  <c r="AO282" i="2"/>
  <c r="AP282" i="2"/>
  <c r="AQ282" i="2"/>
  <c r="AR282" i="2"/>
  <c r="AS282" i="2"/>
  <c r="AT282" i="2"/>
  <c r="AV282" i="2"/>
  <c r="AX282" i="2" s="1"/>
  <c r="B283" i="2"/>
  <c r="C283" i="2"/>
  <c r="D283" i="2"/>
  <c r="E283" i="2"/>
  <c r="F283" i="2"/>
  <c r="G283" i="2"/>
  <c r="H283" i="2"/>
  <c r="I283" i="2"/>
  <c r="AA283" i="2"/>
  <c r="AB283" i="2"/>
  <c r="AC283" i="2"/>
  <c r="AD283" i="2"/>
  <c r="AF283" i="2"/>
  <c r="AG283" i="2"/>
  <c r="AH283" i="2"/>
  <c r="AI283" i="2"/>
  <c r="AJ283" i="2"/>
  <c r="AK283" i="2"/>
  <c r="AL283" i="2"/>
  <c r="AM283" i="2"/>
  <c r="AN283" i="2"/>
  <c r="AO283" i="2"/>
  <c r="AP283" i="2"/>
  <c r="AQ283" i="2"/>
  <c r="AR283" i="2"/>
  <c r="AS283" i="2"/>
  <c r="AT283" i="2"/>
  <c r="B284" i="2"/>
  <c r="C284" i="2"/>
  <c r="D284" i="2"/>
  <c r="E284" i="2"/>
  <c r="F284" i="2"/>
  <c r="G284" i="2"/>
  <c r="H284" i="2"/>
  <c r="I284" i="2"/>
  <c r="AA284" i="2"/>
  <c r="AB284" i="2"/>
  <c r="AC284" i="2"/>
  <c r="AD284" i="2"/>
  <c r="AF284" i="2"/>
  <c r="AG284" i="2"/>
  <c r="AH284" i="2"/>
  <c r="AI284" i="2"/>
  <c r="AJ284" i="2"/>
  <c r="AK284" i="2"/>
  <c r="AL284" i="2"/>
  <c r="AM284" i="2"/>
  <c r="AN284" i="2"/>
  <c r="AO284" i="2"/>
  <c r="AP284" i="2"/>
  <c r="AQ284" i="2"/>
  <c r="AR284" i="2"/>
  <c r="AS284" i="2"/>
  <c r="AT284" i="2"/>
  <c r="B285" i="2"/>
  <c r="C285" i="2"/>
  <c r="D285" i="2"/>
  <c r="E285" i="2"/>
  <c r="F285" i="2"/>
  <c r="G285" i="2"/>
  <c r="H285" i="2"/>
  <c r="I285" i="2"/>
  <c r="AA285" i="2"/>
  <c r="AB285" i="2"/>
  <c r="AC285" i="2"/>
  <c r="AD285" i="2"/>
  <c r="AF285" i="2"/>
  <c r="AG285" i="2"/>
  <c r="AH285" i="2"/>
  <c r="AI285" i="2"/>
  <c r="AJ285" i="2"/>
  <c r="AK285" i="2"/>
  <c r="AL285" i="2"/>
  <c r="AM285" i="2"/>
  <c r="AN285" i="2"/>
  <c r="AO285" i="2"/>
  <c r="AP285" i="2"/>
  <c r="AQ285" i="2"/>
  <c r="AR285" i="2"/>
  <c r="AS285" i="2"/>
  <c r="AT285" i="2"/>
  <c r="B286" i="2"/>
  <c r="C286" i="2"/>
  <c r="D286" i="2"/>
  <c r="E286" i="2"/>
  <c r="F286" i="2"/>
  <c r="G286" i="2"/>
  <c r="H286" i="2"/>
  <c r="I286" i="2"/>
  <c r="B287" i="2"/>
  <c r="C287" i="2"/>
  <c r="D287" i="2"/>
  <c r="E287" i="2"/>
  <c r="F287" i="2"/>
  <c r="G287" i="2"/>
  <c r="H287" i="2"/>
  <c r="I287" i="2"/>
  <c r="B288" i="2"/>
  <c r="C288" i="2"/>
  <c r="D288" i="2"/>
  <c r="E288" i="2"/>
  <c r="F288" i="2"/>
  <c r="G288" i="2"/>
  <c r="H288" i="2"/>
  <c r="I288" i="2"/>
  <c r="B289" i="2"/>
  <c r="C289" i="2"/>
  <c r="D289" i="2"/>
  <c r="E289" i="2"/>
  <c r="F289" i="2"/>
  <c r="G289" i="2"/>
  <c r="H289" i="2"/>
  <c r="I289" i="2"/>
  <c r="B290" i="2"/>
  <c r="C290" i="2"/>
  <c r="D290" i="2"/>
  <c r="E290" i="2"/>
  <c r="F290" i="2"/>
  <c r="G290" i="2"/>
  <c r="H290" i="2"/>
  <c r="I290" i="2"/>
  <c r="B291" i="2"/>
  <c r="C291" i="2"/>
  <c r="D291" i="2"/>
  <c r="E291" i="2"/>
  <c r="F291" i="2"/>
  <c r="G291" i="2"/>
  <c r="H291" i="2"/>
  <c r="I291" i="2"/>
  <c r="B292" i="2"/>
  <c r="C292" i="2"/>
  <c r="D292" i="2"/>
  <c r="E292" i="2"/>
  <c r="F292" i="2"/>
  <c r="G292" i="2"/>
  <c r="H292" i="2"/>
  <c r="I292" i="2"/>
  <c r="AV268" i="2"/>
  <c r="AX268" i="2" s="1"/>
  <c r="AV267" i="2"/>
  <c r="AX267" i="2" s="1"/>
  <c r="AV190" i="1"/>
  <c r="AX190" i="1" s="1"/>
  <c r="AV191" i="1"/>
  <c r="AX191" i="1" s="1"/>
  <c r="AV192" i="1"/>
  <c r="AX192" i="1" s="1"/>
  <c r="AV193" i="1"/>
  <c r="AX193" i="1" s="1"/>
  <c r="AV194" i="1"/>
  <c r="AX194" i="1" s="1"/>
  <c r="AV195" i="1"/>
  <c r="AX195" i="1" s="1"/>
  <c r="AV196" i="1"/>
  <c r="AX196" i="1" s="1"/>
  <c r="AV197" i="1"/>
  <c r="AX197" i="1" s="1"/>
  <c r="AV198" i="1"/>
  <c r="AX198" i="1" s="1"/>
  <c r="AV199" i="1"/>
  <c r="AX199" i="1" s="1"/>
  <c r="AV200" i="1"/>
  <c r="AX200" i="1" s="1"/>
  <c r="AV201" i="1"/>
  <c r="AX201" i="1" s="1"/>
  <c r="D60" i="7" s="1"/>
  <c r="AV202" i="1"/>
  <c r="AX202" i="1" s="1"/>
  <c r="AV203" i="1"/>
  <c r="AX203" i="1" s="1"/>
  <c r="AV204" i="1"/>
  <c r="AX204" i="1" s="1"/>
  <c r="AV205" i="1"/>
  <c r="AX205" i="1" s="1"/>
  <c r="AV206" i="1"/>
  <c r="AX206" i="1" s="1"/>
  <c r="AV207" i="1"/>
  <c r="AX207" i="1" s="1"/>
  <c r="AV208" i="1"/>
  <c r="AX208" i="1" s="1"/>
  <c r="AV209" i="1"/>
  <c r="AX209" i="1" s="1"/>
  <c r="AV210" i="1"/>
  <c r="AX210" i="1" s="1"/>
  <c r="AV211" i="1"/>
  <c r="AX211" i="1" s="1"/>
  <c r="AV212" i="1"/>
  <c r="AV213" i="1"/>
  <c r="F58" i="7" s="1"/>
  <c r="AV214" i="1"/>
  <c r="AX214" i="1" s="1"/>
  <c r="AV215" i="1"/>
  <c r="AX215" i="1" s="1"/>
  <c r="AV216" i="1"/>
  <c r="AX216" i="1" s="1"/>
  <c r="AV217" i="1"/>
  <c r="AX217" i="1" s="1"/>
  <c r="AV218" i="1"/>
  <c r="AX218" i="1" s="1"/>
  <c r="AV219" i="1"/>
  <c r="AX219" i="1" s="1"/>
  <c r="AV220" i="1"/>
  <c r="AX220" i="1" s="1"/>
  <c r="AV221" i="1"/>
  <c r="AX221" i="1" s="1"/>
  <c r="AV222" i="1"/>
  <c r="AX222" i="1" s="1"/>
  <c r="AV223" i="1"/>
  <c r="AX223" i="1" s="1"/>
  <c r="AV224" i="1"/>
  <c r="AV225" i="1"/>
  <c r="AX225" i="1" s="1"/>
  <c r="AV226" i="1"/>
  <c r="AX226" i="1" s="1"/>
  <c r="AV227" i="1"/>
  <c r="AX227" i="1" s="1"/>
  <c r="AV228" i="1"/>
  <c r="AX228" i="1" s="1"/>
  <c r="AV229" i="1"/>
  <c r="AX229" i="1" s="1"/>
  <c r="AV230" i="1"/>
  <c r="AX230" i="1" s="1"/>
  <c r="AV231" i="1"/>
  <c r="AX231" i="1" s="1"/>
  <c r="AV232" i="1"/>
  <c r="AX232" i="1" s="1"/>
  <c r="AV233" i="1"/>
  <c r="AX233" i="1" s="1"/>
  <c r="AV234" i="1"/>
  <c r="AX234" i="1" s="1"/>
  <c r="AV235" i="1"/>
  <c r="AX235" i="1" s="1"/>
  <c r="AV236" i="1"/>
  <c r="AX236" i="1" s="1"/>
  <c r="AV237" i="1"/>
  <c r="AX237" i="1" s="1"/>
  <c r="AV238" i="1"/>
  <c r="AX238" i="1" s="1"/>
  <c r="AV239" i="1"/>
  <c r="AX239" i="1" s="1"/>
  <c r="AV240" i="1"/>
  <c r="AX240" i="1" s="1"/>
  <c r="AV241" i="1"/>
  <c r="AX241" i="1" s="1"/>
  <c r="AV242" i="1"/>
  <c r="AX242" i="1" s="1"/>
  <c r="AV243" i="1"/>
  <c r="AX243" i="1" s="1"/>
  <c r="AV244" i="1"/>
  <c r="AX244" i="1" s="1"/>
  <c r="AV245" i="1"/>
  <c r="AX245" i="1" s="1"/>
  <c r="AV246" i="1"/>
  <c r="AX246" i="1" s="1"/>
  <c r="AV247" i="1"/>
  <c r="AX247" i="1" s="1"/>
  <c r="AV248" i="1"/>
  <c r="AX248" i="1" s="1"/>
  <c r="AV249" i="1"/>
  <c r="AX249" i="1" s="1"/>
  <c r="AV250" i="1"/>
  <c r="AX250" i="1" s="1"/>
  <c r="AV251" i="1"/>
  <c r="AX251" i="1" s="1"/>
  <c r="AV252" i="1"/>
  <c r="AX252" i="1" s="1"/>
  <c r="AV253" i="1"/>
  <c r="AX253" i="1" s="1"/>
  <c r="AV254" i="1"/>
  <c r="AX254" i="1" s="1"/>
  <c r="AV255" i="1"/>
  <c r="AX255" i="1" s="1"/>
  <c r="AV256" i="1"/>
  <c r="AX256" i="1" s="1"/>
  <c r="AV257" i="1"/>
  <c r="AX257" i="1" s="1"/>
  <c r="AV258" i="1"/>
  <c r="AX258" i="1" s="1"/>
  <c r="AV259" i="1"/>
  <c r="AX259" i="1" s="1"/>
  <c r="AV260" i="1"/>
  <c r="AX260" i="1" s="1"/>
  <c r="AV261" i="1"/>
  <c r="AX261" i="1" s="1"/>
  <c r="AV262" i="1"/>
  <c r="AX262" i="1" s="1"/>
  <c r="AV263" i="1"/>
  <c r="AX263" i="1" s="1"/>
  <c r="AV264" i="1"/>
  <c r="AX264" i="1" s="1"/>
  <c r="AV265" i="1"/>
  <c r="AX265" i="1" s="1"/>
  <c r="AV266" i="1"/>
  <c r="AX266" i="1" s="1"/>
  <c r="AV267" i="1"/>
  <c r="AX267" i="1" s="1"/>
  <c r="AV268" i="1"/>
  <c r="AX268" i="1" s="1"/>
  <c r="AV269" i="1"/>
  <c r="AX269" i="1" s="1"/>
  <c r="AV270" i="1"/>
  <c r="AX270" i="1" s="1"/>
  <c r="AV271" i="1"/>
  <c r="AX271" i="1" s="1"/>
  <c r="AV272" i="1"/>
  <c r="AX272" i="1" s="1"/>
  <c r="AV189" i="1"/>
  <c r="AX189" i="1" s="1"/>
  <c r="AV190" i="2"/>
  <c r="AX190" i="2" s="1"/>
  <c r="AV191" i="2"/>
  <c r="AX191" i="2" s="1"/>
  <c r="AV192" i="2"/>
  <c r="AX192" i="2" s="1"/>
  <c r="AV193" i="2"/>
  <c r="AX193" i="2" s="1"/>
  <c r="AV194" i="2"/>
  <c r="AX194" i="2" s="1"/>
  <c r="AV195" i="2"/>
  <c r="AX195" i="2" s="1"/>
  <c r="AV196" i="2"/>
  <c r="AX196" i="2" s="1"/>
  <c r="AV197" i="2"/>
  <c r="AX197" i="2" s="1"/>
  <c r="AV198" i="2"/>
  <c r="AX198" i="2" s="1"/>
  <c r="AV199" i="2"/>
  <c r="AX199" i="2" s="1"/>
  <c r="AV200" i="2"/>
  <c r="AX200" i="2" s="1"/>
  <c r="AV201" i="2"/>
  <c r="J58" i="7" s="1"/>
  <c r="AV202" i="2"/>
  <c r="AX202" i="2" s="1"/>
  <c r="AV203" i="2"/>
  <c r="AX203" i="2" s="1"/>
  <c r="AV204" i="2"/>
  <c r="AX204" i="2" s="1"/>
  <c r="AV205" i="2"/>
  <c r="AX205" i="2" s="1"/>
  <c r="AV206" i="2"/>
  <c r="AX206" i="2" s="1"/>
  <c r="AV207" i="2"/>
  <c r="AX207" i="2" s="1"/>
  <c r="AV208" i="2"/>
  <c r="AX208" i="2" s="1"/>
  <c r="AV209" i="2"/>
  <c r="AX209" i="2" s="1"/>
  <c r="AV210" i="2"/>
  <c r="AX210" i="2" s="1"/>
  <c r="AV211" i="2"/>
  <c r="AX211" i="2" s="1"/>
  <c r="AV212" i="2"/>
  <c r="AV213" i="2"/>
  <c r="AX213" i="2" s="1"/>
  <c r="AV214" i="2"/>
  <c r="AX214" i="2" s="1"/>
  <c r="AV215" i="2"/>
  <c r="AX215" i="2" s="1"/>
  <c r="AV216" i="2"/>
  <c r="AX216" i="2" s="1"/>
  <c r="AV217" i="2"/>
  <c r="AX217" i="2" s="1"/>
  <c r="AV218" i="2"/>
  <c r="AX218" i="2" s="1"/>
  <c r="AV219" i="2"/>
  <c r="AX219" i="2" s="1"/>
  <c r="AV220" i="2"/>
  <c r="AX220" i="2" s="1"/>
  <c r="AV221" i="2"/>
  <c r="AX221" i="2" s="1"/>
  <c r="AV222" i="2"/>
  <c r="AX222" i="2" s="1"/>
  <c r="AV223" i="2"/>
  <c r="AX223" i="2" s="1"/>
  <c r="AV224" i="2"/>
  <c r="AX224" i="2" s="1"/>
  <c r="AV225" i="2"/>
  <c r="AX225" i="2" s="1"/>
  <c r="AV226" i="2"/>
  <c r="AX226" i="2" s="1"/>
  <c r="AV227" i="2"/>
  <c r="AX227" i="2" s="1"/>
  <c r="AV228" i="2"/>
  <c r="AX228" i="2" s="1"/>
  <c r="AV229" i="2"/>
  <c r="AX229" i="2" s="1"/>
  <c r="AV230" i="2"/>
  <c r="AX230" i="2" s="1"/>
  <c r="AV231" i="2"/>
  <c r="AX231" i="2" s="1"/>
  <c r="AV232" i="2"/>
  <c r="AX232" i="2" s="1"/>
  <c r="AV233" i="2"/>
  <c r="AX233" i="2" s="1"/>
  <c r="AV234" i="2"/>
  <c r="AX234" i="2" s="1"/>
  <c r="AV235" i="2"/>
  <c r="AX235" i="2" s="1"/>
  <c r="AV236" i="2"/>
  <c r="AX236" i="2" s="1"/>
  <c r="AV237" i="2"/>
  <c r="AX237" i="2" s="1"/>
  <c r="AV238" i="2"/>
  <c r="AX238" i="2" s="1"/>
  <c r="AV239" i="2"/>
  <c r="AX239" i="2" s="1"/>
  <c r="AV240" i="2"/>
  <c r="AX240" i="2" s="1"/>
  <c r="AV241" i="2"/>
  <c r="AX241" i="2" s="1"/>
  <c r="AV242" i="2"/>
  <c r="AX242" i="2" s="1"/>
  <c r="AV243" i="2"/>
  <c r="AX243" i="2" s="1"/>
  <c r="AV244" i="2"/>
  <c r="AX244" i="2" s="1"/>
  <c r="AV245" i="2"/>
  <c r="AX245" i="2" s="1"/>
  <c r="AV246" i="2"/>
  <c r="AX246" i="2" s="1"/>
  <c r="AV247" i="2"/>
  <c r="AX247" i="2" s="1"/>
  <c r="AV248" i="2"/>
  <c r="AX248" i="2" s="1"/>
  <c r="AV249" i="2"/>
  <c r="AX249" i="2" s="1"/>
  <c r="AV250" i="2"/>
  <c r="AX250" i="2" s="1"/>
  <c r="AV251" i="2"/>
  <c r="AX251" i="2" s="1"/>
  <c r="AV252" i="2"/>
  <c r="AX252" i="2" s="1"/>
  <c r="AV253" i="2"/>
  <c r="AX253" i="2" s="1"/>
  <c r="AV254" i="2"/>
  <c r="AX254" i="2" s="1"/>
  <c r="AV255" i="2"/>
  <c r="AX255" i="2" s="1"/>
  <c r="AV256" i="2"/>
  <c r="AX256" i="2" s="1"/>
  <c r="AV257" i="2"/>
  <c r="AX257" i="2" s="1"/>
  <c r="AV258" i="2"/>
  <c r="AX258" i="2" s="1"/>
  <c r="AV259" i="2"/>
  <c r="AX259" i="2" s="1"/>
  <c r="AV260" i="2"/>
  <c r="AX260" i="2" s="1"/>
  <c r="AV261" i="2"/>
  <c r="AX261" i="2" s="1"/>
  <c r="AV262" i="2"/>
  <c r="AX262" i="2" s="1"/>
  <c r="AV263" i="2"/>
  <c r="AX263" i="2" s="1"/>
  <c r="AV264" i="2"/>
  <c r="AX264" i="2" s="1"/>
  <c r="AV265" i="2"/>
  <c r="AX265" i="2" s="1"/>
  <c r="AV266" i="2"/>
  <c r="AX266" i="2" s="1"/>
  <c r="AV269" i="2"/>
  <c r="AX269" i="2" s="1"/>
  <c r="AV270" i="2"/>
  <c r="AX270" i="2" s="1"/>
  <c r="AV271" i="2"/>
  <c r="AX271" i="2" s="1"/>
  <c r="AV272" i="2"/>
  <c r="AX272" i="2" s="1"/>
  <c r="AV189" i="2"/>
  <c r="AX189" i="2" s="1"/>
  <c r="L10" i="8"/>
  <c r="K10" i="8"/>
  <c r="J10" i="8"/>
  <c r="V45" i="1"/>
  <c r="W45" i="1" s="1"/>
  <c r="V91" i="1"/>
  <c r="W91" i="1" s="1"/>
  <c r="AA238" i="2"/>
  <c r="AB238" i="2"/>
  <c r="AC238" i="2"/>
  <c r="AD238" i="2"/>
  <c r="AF238" i="2"/>
  <c r="AG238" i="2"/>
  <c r="AH238" i="2"/>
  <c r="AI238" i="2"/>
  <c r="AJ238" i="2"/>
  <c r="AK238" i="2"/>
  <c r="AL238" i="2"/>
  <c r="AM238" i="2"/>
  <c r="AN238" i="2"/>
  <c r="AO238" i="2"/>
  <c r="AP238" i="2"/>
  <c r="AQ238" i="2"/>
  <c r="AR238" i="2"/>
  <c r="AS238" i="2"/>
  <c r="AT238" i="2"/>
  <c r="AA239" i="2"/>
  <c r="AB239" i="2"/>
  <c r="AC239" i="2"/>
  <c r="AD239" i="2"/>
  <c r="AF239" i="2"/>
  <c r="AG239" i="2"/>
  <c r="AH239" i="2"/>
  <c r="AI239" i="2"/>
  <c r="AJ239" i="2"/>
  <c r="AK239" i="2"/>
  <c r="AL239" i="2"/>
  <c r="AM239" i="2"/>
  <c r="AN239" i="2"/>
  <c r="AO239" i="2"/>
  <c r="AP239" i="2"/>
  <c r="AQ239" i="2"/>
  <c r="AR239" i="2"/>
  <c r="AS239" i="2"/>
  <c r="AT239" i="2"/>
  <c r="AA240" i="2"/>
  <c r="AB240" i="2"/>
  <c r="AC240" i="2"/>
  <c r="AD240" i="2"/>
  <c r="AF240" i="2"/>
  <c r="AG240" i="2"/>
  <c r="AH240" i="2"/>
  <c r="AI240" i="2"/>
  <c r="AJ240" i="2"/>
  <c r="AK240" i="2"/>
  <c r="AL240" i="2"/>
  <c r="AM240" i="2"/>
  <c r="AN240" i="2"/>
  <c r="AO240" i="2"/>
  <c r="AP240" i="2"/>
  <c r="AQ240" i="2"/>
  <c r="AR240" i="2"/>
  <c r="AS240" i="2"/>
  <c r="AT240" i="2"/>
  <c r="AA241" i="2"/>
  <c r="AB241" i="2"/>
  <c r="AC241" i="2"/>
  <c r="AD241" i="2"/>
  <c r="AF241" i="2"/>
  <c r="AG241" i="2"/>
  <c r="AH241" i="2"/>
  <c r="AI241" i="2"/>
  <c r="AJ241" i="2"/>
  <c r="AK241" i="2"/>
  <c r="AL241" i="2"/>
  <c r="AM241" i="2"/>
  <c r="AN241" i="2"/>
  <c r="AO241" i="2"/>
  <c r="AP241" i="2"/>
  <c r="AQ241" i="2"/>
  <c r="AR241" i="2"/>
  <c r="AS241" i="2"/>
  <c r="AT241" i="2"/>
  <c r="AA242" i="2"/>
  <c r="AB242" i="2"/>
  <c r="AC242" i="2"/>
  <c r="AD242" i="2"/>
  <c r="AF242" i="2"/>
  <c r="AG242" i="2"/>
  <c r="AH242" i="2"/>
  <c r="AI242" i="2"/>
  <c r="AJ242" i="2"/>
  <c r="AK242" i="2"/>
  <c r="AL242" i="2"/>
  <c r="AM242" i="2"/>
  <c r="AN242" i="2"/>
  <c r="AO242" i="2"/>
  <c r="AP242" i="2"/>
  <c r="AQ242" i="2"/>
  <c r="AR242" i="2"/>
  <c r="AS242" i="2"/>
  <c r="AT242" i="2"/>
  <c r="AA243" i="2"/>
  <c r="AB243" i="2"/>
  <c r="AC243" i="2"/>
  <c r="AD243" i="2"/>
  <c r="AF243" i="2"/>
  <c r="AG243" i="2"/>
  <c r="AH243" i="2"/>
  <c r="AI243" i="2"/>
  <c r="AJ243" i="2"/>
  <c r="AK243" i="2"/>
  <c r="AL243" i="2"/>
  <c r="AM243" i="2"/>
  <c r="AN243" i="2"/>
  <c r="AO243" i="2"/>
  <c r="AP243" i="2"/>
  <c r="AQ243" i="2"/>
  <c r="AR243" i="2"/>
  <c r="AS243" i="2"/>
  <c r="AT243" i="2"/>
  <c r="AA244" i="2"/>
  <c r="AB244" i="2"/>
  <c r="AC244" i="2"/>
  <c r="AD244" i="2"/>
  <c r="AF244" i="2"/>
  <c r="AG244" i="2"/>
  <c r="AH244" i="2"/>
  <c r="AI244" i="2"/>
  <c r="AJ244" i="2"/>
  <c r="AK244" i="2"/>
  <c r="AL244" i="2"/>
  <c r="AM244" i="2"/>
  <c r="AN244" i="2"/>
  <c r="AO244" i="2"/>
  <c r="AP244" i="2"/>
  <c r="AQ244" i="2"/>
  <c r="AR244" i="2"/>
  <c r="AS244" i="2"/>
  <c r="AT244" i="2"/>
  <c r="AA245" i="2"/>
  <c r="AB245" i="2"/>
  <c r="AC245" i="2"/>
  <c r="AD245" i="2"/>
  <c r="AF245" i="2"/>
  <c r="AG245" i="2"/>
  <c r="AH245" i="2"/>
  <c r="AI245" i="2"/>
  <c r="AJ245" i="2"/>
  <c r="AK245" i="2"/>
  <c r="AL245" i="2"/>
  <c r="AM245" i="2"/>
  <c r="AN245" i="2"/>
  <c r="AO245" i="2"/>
  <c r="AP245" i="2"/>
  <c r="AQ245" i="2"/>
  <c r="AR245" i="2"/>
  <c r="AS245" i="2"/>
  <c r="AT245" i="2"/>
  <c r="AA246" i="2"/>
  <c r="AB246" i="2"/>
  <c r="AC246" i="2"/>
  <c r="AD246" i="2"/>
  <c r="AF246" i="2"/>
  <c r="AG246" i="2"/>
  <c r="AH246" i="2"/>
  <c r="AI246" i="2"/>
  <c r="AJ246" i="2"/>
  <c r="AK246" i="2"/>
  <c r="AL246" i="2"/>
  <c r="AM246" i="2"/>
  <c r="AN246" i="2"/>
  <c r="AO246" i="2"/>
  <c r="AP246" i="2"/>
  <c r="AQ246" i="2"/>
  <c r="AR246" i="2"/>
  <c r="AS246" i="2"/>
  <c r="AT246" i="2"/>
  <c r="AA247" i="2"/>
  <c r="AB247" i="2"/>
  <c r="AC247" i="2"/>
  <c r="AD247" i="2"/>
  <c r="AF247" i="2"/>
  <c r="AG247" i="2"/>
  <c r="AH247" i="2"/>
  <c r="AI247" i="2"/>
  <c r="AJ247" i="2"/>
  <c r="AK247" i="2"/>
  <c r="AL247" i="2"/>
  <c r="AM247" i="2"/>
  <c r="AN247" i="2"/>
  <c r="AO247" i="2"/>
  <c r="AP247" i="2"/>
  <c r="AQ247" i="2"/>
  <c r="AR247" i="2"/>
  <c r="AS247" i="2"/>
  <c r="AT247" i="2"/>
  <c r="AA248" i="2"/>
  <c r="AB248" i="2"/>
  <c r="AC248" i="2"/>
  <c r="AD248" i="2"/>
  <c r="AF248" i="2"/>
  <c r="AG248" i="2"/>
  <c r="AH248" i="2"/>
  <c r="AI248" i="2"/>
  <c r="AJ248" i="2"/>
  <c r="AK248" i="2"/>
  <c r="AL248" i="2"/>
  <c r="AM248" i="2"/>
  <c r="AN248" i="2"/>
  <c r="AO248" i="2"/>
  <c r="AP248" i="2"/>
  <c r="AQ248" i="2"/>
  <c r="AR248" i="2"/>
  <c r="AS248" i="2"/>
  <c r="AT248" i="2"/>
  <c r="AA249" i="2"/>
  <c r="AB249" i="2"/>
  <c r="AC249" i="2"/>
  <c r="AD249" i="2"/>
  <c r="AF249" i="2"/>
  <c r="AG249" i="2"/>
  <c r="AH249" i="2"/>
  <c r="AI249" i="2"/>
  <c r="AJ249" i="2"/>
  <c r="AK249" i="2"/>
  <c r="AL249" i="2"/>
  <c r="AM249" i="2"/>
  <c r="AN249" i="2"/>
  <c r="AO249" i="2"/>
  <c r="AP249" i="2"/>
  <c r="AQ249" i="2"/>
  <c r="AR249" i="2"/>
  <c r="AS249" i="2"/>
  <c r="AT249" i="2"/>
  <c r="AA250" i="2"/>
  <c r="AB250" i="2"/>
  <c r="AC250" i="2"/>
  <c r="AD250" i="2"/>
  <c r="AF250" i="2"/>
  <c r="AG250" i="2"/>
  <c r="AH250" i="2"/>
  <c r="AI250" i="2"/>
  <c r="AJ250" i="2"/>
  <c r="AK250" i="2"/>
  <c r="AL250" i="2"/>
  <c r="AM250" i="2"/>
  <c r="AN250" i="2"/>
  <c r="AO250" i="2"/>
  <c r="AP250" i="2"/>
  <c r="AQ250" i="2"/>
  <c r="AR250" i="2"/>
  <c r="AS250" i="2"/>
  <c r="AT250" i="2"/>
  <c r="AA251" i="2"/>
  <c r="AB251" i="2"/>
  <c r="AC251" i="2"/>
  <c r="AD251" i="2"/>
  <c r="AF251" i="2"/>
  <c r="AG251" i="2"/>
  <c r="AH251" i="2"/>
  <c r="AI251" i="2"/>
  <c r="AJ251" i="2"/>
  <c r="AK251" i="2"/>
  <c r="AL251" i="2"/>
  <c r="AM251" i="2"/>
  <c r="AN251" i="2"/>
  <c r="AO251" i="2"/>
  <c r="AP251" i="2"/>
  <c r="AQ251" i="2"/>
  <c r="AR251" i="2"/>
  <c r="AS251" i="2"/>
  <c r="AT251" i="2"/>
  <c r="AA252" i="2"/>
  <c r="AB252" i="2"/>
  <c r="AC252" i="2"/>
  <c r="AD252" i="2"/>
  <c r="AF252" i="2"/>
  <c r="AG252" i="2"/>
  <c r="AH252" i="2"/>
  <c r="AI252" i="2"/>
  <c r="AJ252" i="2"/>
  <c r="AK252" i="2"/>
  <c r="AL252" i="2"/>
  <c r="AM252" i="2"/>
  <c r="AN252" i="2"/>
  <c r="AO252" i="2"/>
  <c r="AP252" i="2"/>
  <c r="AQ252" i="2"/>
  <c r="AR252" i="2"/>
  <c r="AS252" i="2"/>
  <c r="AT252" i="2"/>
  <c r="AA253" i="2"/>
  <c r="AB253" i="2"/>
  <c r="AC253" i="2"/>
  <c r="AD253" i="2"/>
  <c r="AF253" i="2"/>
  <c r="AG253" i="2"/>
  <c r="AH253" i="2"/>
  <c r="AI253" i="2"/>
  <c r="AJ253" i="2"/>
  <c r="AK253" i="2"/>
  <c r="AL253" i="2"/>
  <c r="AM253" i="2"/>
  <c r="AN253" i="2"/>
  <c r="AO253" i="2"/>
  <c r="AP253" i="2"/>
  <c r="AQ253" i="2"/>
  <c r="AR253" i="2"/>
  <c r="AS253" i="2"/>
  <c r="AT253" i="2"/>
  <c r="AA254" i="2"/>
  <c r="AB254" i="2"/>
  <c r="AC254" i="2"/>
  <c r="AD254" i="2"/>
  <c r="AF254" i="2"/>
  <c r="AG254" i="2"/>
  <c r="AH254" i="2"/>
  <c r="AI254" i="2"/>
  <c r="AJ254" i="2"/>
  <c r="AK254" i="2"/>
  <c r="AL254" i="2"/>
  <c r="AM254" i="2"/>
  <c r="AN254" i="2"/>
  <c r="AO254" i="2"/>
  <c r="AP254" i="2"/>
  <c r="AQ254" i="2"/>
  <c r="AR254" i="2"/>
  <c r="AS254" i="2"/>
  <c r="AT254" i="2"/>
  <c r="AA255" i="2"/>
  <c r="AB255" i="2"/>
  <c r="AC255" i="2"/>
  <c r="AD255" i="2"/>
  <c r="AF255" i="2"/>
  <c r="AG255" i="2"/>
  <c r="AH255" i="2"/>
  <c r="AI255" i="2"/>
  <c r="AJ255" i="2"/>
  <c r="AK255" i="2"/>
  <c r="AL255" i="2"/>
  <c r="AM255" i="2"/>
  <c r="AN255" i="2"/>
  <c r="AO255" i="2"/>
  <c r="AP255" i="2"/>
  <c r="AQ255" i="2"/>
  <c r="AR255" i="2"/>
  <c r="AS255" i="2"/>
  <c r="AT255" i="2"/>
  <c r="AA256" i="2"/>
  <c r="AB256" i="2"/>
  <c r="AC256" i="2"/>
  <c r="AD256" i="2"/>
  <c r="AF256" i="2"/>
  <c r="AG256" i="2"/>
  <c r="AH256" i="2"/>
  <c r="AI256" i="2"/>
  <c r="AJ256" i="2"/>
  <c r="AK256" i="2"/>
  <c r="AL256" i="2"/>
  <c r="AM256" i="2"/>
  <c r="AN256" i="2"/>
  <c r="AO256" i="2"/>
  <c r="AP256" i="2"/>
  <c r="AQ256" i="2"/>
  <c r="AR256" i="2"/>
  <c r="AS256" i="2"/>
  <c r="AT256" i="2"/>
  <c r="AA257" i="2"/>
  <c r="AB257" i="2"/>
  <c r="AC257" i="2"/>
  <c r="AD257" i="2"/>
  <c r="AF257" i="2"/>
  <c r="AG257" i="2"/>
  <c r="AH257" i="2"/>
  <c r="AI257" i="2"/>
  <c r="AJ257" i="2"/>
  <c r="AK257" i="2"/>
  <c r="AL257" i="2"/>
  <c r="AM257" i="2"/>
  <c r="AN257" i="2"/>
  <c r="AO257" i="2"/>
  <c r="AP257" i="2"/>
  <c r="AQ257" i="2"/>
  <c r="AR257" i="2"/>
  <c r="AS257" i="2"/>
  <c r="AT257" i="2"/>
  <c r="AA258" i="2"/>
  <c r="AB258" i="2"/>
  <c r="AC258" i="2"/>
  <c r="AD258" i="2"/>
  <c r="AF258" i="2"/>
  <c r="AG258" i="2"/>
  <c r="AH258" i="2"/>
  <c r="AI258" i="2"/>
  <c r="AJ258" i="2"/>
  <c r="AK258" i="2"/>
  <c r="AL258" i="2"/>
  <c r="AM258" i="2"/>
  <c r="AN258" i="2"/>
  <c r="AO258" i="2"/>
  <c r="AP258" i="2"/>
  <c r="AQ258" i="2"/>
  <c r="AR258" i="2"/>
  <c r="AS258" i="2"/>
  <c r="AT258" i="2"/>
  <c r="AA259" i="2"/>
  <c r="AB259" i="2"/>
  <c r="AC259" i="2"/>
  <c r="AD259" i="2"/>
  <c r="AF259" i="2"/>
  <c r="AG259" i="2"/>
  <c r="AH259" i="2"/>
  <c r="AI259" i="2"/>
  <c r="AJ259" i="2"/>
  <c r="AK259" i="2"/>
  <c r="AL259" i="2"/>
  <c r="AM259" i="2"/>
  <c r="AN259" i="2"/>
  <c r="AO259" i="2"/>
  <c r="AP259" i="2"/>
  <c r="AQ259" i="2"/>
  <c r="AR259" i="2"/>
  <c r="AS259" i="2"/>
  <c r="AT259" i="2"/>
  <c r="AA260" i="2"/>
  <c r="AB260" i="2"/>
  <c r="AC260" i="2"/>
  <c r="AD260" i="2"/>
  <c r="AF260" i="2"/>
  <c r="AG260" i="2"/>
  <c r="AH260" i="2"/>
  <c r="AI260" i="2"/>
  <c r="AJ260" i="2"/>
  <c r="AK260" i="2"/>
  <c r="AL260" i="2"/>
  <c r="AM260" i="2"/>
  <c r="AN260" i="2"/>
  <c r="AO260" i="2"/>
  <c r="AP260" i="2"/>
  <c r="AQ260" i="2"/>
  <c r="AR260" i="2"/>
  <c r="AS260" i="2"/>
  <c r="AT260" i="2"/>
  <c r="AA261" i="2"/>
  <c r="AB261" i="2"/>
  <c r="AC261" i="2"/>
  <c r="AD261" i="2"/>
  <c r="AF261" i="2"/>
  <c r="AG261" i="2"/>
  <c r="AH261" i="2"/>
  <c r="AI261" i="2"/>
  <c r="AJ261" i="2"/>
  <c r="AK261" i="2"/>
  <c r="AL261" i="2"/>
  <c r="AM261" i="2"/>
  <c r="AN261" i="2"/>
  <c r="AO261" i="2"/>
  <c r="AP261" i="2"/>
  <c r="AQ261" i="2"/>
  <c r="AR261" i="2"/>
  <c r="AS261" i="2"/>
  <c r="AT261" i="2"/>
  <c r="AA262" i="2"/>
  <c r="AB262" i="2"/>
  <c r="AC262" i="2"/>
  <c r="AD262" i="2"/>
  <c r="AF262" i="2"/>
  <c r="AG262" i="2"/>
  <c r="AH262" i="2"/>
  <c r="AI262" i="2"/>
  <c r="AJ262" i="2"/>
  <c r="AK262" i="2"/>
  <c r="AL262" i="2"/>
  <c r="AM262" i="2"/>
  <c r="AN262" i="2"/>
  <c r="AO262" i="2"/>
  <c r="AP262" i="2"/>
  <c r="AQ262" i="2"/>
  <c r="AR262" i="2"/>
  <c r="AS262" i="2"/>
  <c r="AT262" i="2"/>
  <c r="AA263" i="2"/>
  <c r="AB263" i="2"/>
  <c r="AC263" i="2"/>
  <c r="AD263" i="2"/>
  <c r="AF263" i="2"/>
  <c r="AG263" i="2"/>
  <c r="AH263" i="2"/>
  <c r="AI263" i="2"/>
  <c r="AJ263" i="2"/>
  <c r="AK263" i="2"/>
  <c r="AL263" i="2"/>
  <c r="AM263" i="2"/>
  <c r="AN263" i="2"/>
  <c r="AO263" i="2"/>
  <c r="AP263" i="2"/>
  <c r="AQ263" i="2"/>
  <c r="AR263" i="2"/>
  <c r="AS263" i="2"/>
  <c r="AT263" i="2"/>
  <c r="AA264" i="2"/>
  <c r="AB264" i="2"/>
  <c r="AC264" i="2"/>
  <c r="AD264" i="2"/>
  <c r="AF264" i="2"/>
  <c r="AG264" i="2"/>
  <c r="AH264" i="2"/>
  <c r="AI264" i="2"/>
  <c r="AJ264" i="2"/>
  <c r="AK264" i="2"/>
  <c r="AL264" i="2"/>
  <c r="AM264" i="2"/>
  <c r="AN264" i="2"/>
  <c r="AO264" i="2"/>
  <c r="AP264" i="2"/>
  <c r="AQ264" i="2"/>
  <c r="AR264" i="2"/>
  <c r="AS264" i="2"/>
  <c r="AT264" i="2"/>
  <c r="AA265" i="2"/>
  <c r="AB265" i="2"/>
  <c r="AC265" i="2"/>
  <c r="AD265" i="2"/>
  <c r="AF265" i="2"/>
  <c r="AG265" i="2"/>
  <c r="AH265" i="2"/>
  <c r="AI265" i="2"/>
  <c r="AJ265" i="2"/>
  <c r="AK265" i="2"/>
  <c r="AL265" i="2"/>
  <c r="AM265" i="2"/>
  <c r="AN265" i="2"/>
  <c r="AO265" i="2"/>
  <c r="AP265" i="2"/>
  <c r="AQ265" i="2"/>
  <c r="AR265" i="2"/>
  <c r="AS265" i="2"/>
  <c r="AT265" i="2"/>
  <c r="AA266" i="2"/>
  <c r="AB266" i="2"/>
  <c r="AC266" i="2"/>
  <c r="AD266" i="2"/>
  <c r="AF266" i="2"/>
  <c r="AG266" i="2"/>
  <c r="AH266" i="2"/>
  <c r="AI266" i="2"/>
  <c r="AJ266" i="2"/>
  <c r="AK266" i="2"/>
  <c r="AL266" i="2"/>
  <c r="AM266" i="2"/>
  <c r="AN266" i="2"/>
  <c r="AO266" i="2"/>
  <c r="AP266" i="2"/>
  <c r="AQ266" i="2"/>
  <c r="AR266" i="2"/>
  <c r="AS266" i="2"/>
  <c r="AT266" i="2"/>
  <c r="AA267" i="2"/>
  <c r="AB267" i="2"/>
  <c r="AC267" i="2"/>
  <c r="AD267" i="2"/>
  <c r="AF267" i="2"/>
  <c r="AG267" i="2"/>
  <c r="AH267" i="2"/>
  <c r="AI267" i="2"/>
  <c r="AJ267" i="2"/>
  <c r="AK267" i="2"/>
  <c r="AL267" i="2"/>
  <c r="AM267" i="2"/>
  <c r="AN267" i="2"/>
  <c r="AO267" i="2"/>
  <c r="AP267" i="2"/>
  <c r="AQ267" i="2"/>
  <c r="AR267" i="2"/>
  <c r="AS267" i="2"/>
  <c r="AT267" i="2"/>
  <c r="AA268" i="2"/>
  <c r="AB268" i="2"/>
  <c r="AC268" i="2"/>
  <c r="AD268" i="2"/>
  <c r="AF268" i="2"/>
  <c r="AG268" i="2"/>
  <c r="AH268" i="2"/>
  <c r="AI268" i="2"/>
  <c r="AJ268" i="2"/>
  <c r="AK268" i="2"/>
  <c r="AL268" i="2"/>
  <c r="AM268" i="2"/>
  <c r="AN268" i="2"/>
  <c r="AO268" i="2"/>
  <c r="AP268" i="2"/>
  <c r="AQ268" i="2"/>
  <c r="AR268" i="2"/>
  <c r="AS268" i="2"/>
  <c r="AT268" i="2"/>
  <c r="AA269" i="2"/>
  <c r="AB269" i="2"/>
  <c r="AC269" i="2"/>
  <c r="AD269" i="2"/>
  <c r="AF269" i="2"/>
  <c r="AG269" i="2"/>
  <c r="AH269" i="2"/>
  <c r="AI269" i="2"/>
  <c r="AJ269" i="2"/>
  <c r="AK269" i="2"/>
  <c r="AL269" i="2"/>
  <c r="AM269" i="2"/>
  <c r="AN269" i="2"/>
  <c r="AO269" i="2"/>
  <c r="AP269" i="2"/>
  <c r="AQ269" i="2"/>
  <c r="AR269" i="2"/>
  <c r="AS269" i="2"/>
  <c r="AT269" i="2"/>
  <c r="AA270" i="2"/>
  <c r="AB270" i="2"/>
  <c r="AC270" i="2"/>
  <c r="AD270" i="2"/>
  <c r="AF270" i="2"/>
  <c r="AG270" i="2"/>
  <c r="AH270" i="2"/>
  <c r="AI270" i="2"/>
  <c r="AJ270" i="2"/>
  <c r="AK270" i="2"/>
  <c r="AL270" i="2"/>
  <c r="AM270" i="2"/>
  <c r="AN270" i="2"/>
  <c r="AO270" i="2"/>
  <c r="AP270" i="2"/>
  <c r="AQ270" i="2"/>
  <c r="AR270" i="2"/>
  <c r="AS270" i="2"/>
  <c r="AT270" i="2"/>
  <c r="AA271" i="2"/>
  <c r="AB271" i="2"/>
  <c r="AC271" i="2"/>
  <c r="AD271" i="2"/>
  <c r="AF271" i="2"/>
  <c r="AG271" i="2"/>
  <c r="AH271" i="2"/>
  <c r="AI271" i="2"/>
  <c r="AJ271" i="2"/>
  <c r="AK271" i="2"/>
  <c r="AL271" i="2"/>
  <c r="AM271" i="2"/>
  <c r="AN271" i="2"/>
  <c r="AO271" i="2"/>
  <c r="AP271" i="2"/>
  <c r="AQ271" i="2"/>
  <c r="AR271" i="2"/>
  <c r="AS271" i="2"/>
  <c r="AT271" i="2"/>
  <c r="AA272" i="2"/>
  <c r="AB272" i="2"/>
  <c r="AC272" i="2"/>
  <c r="AD272" i="2"/>
  <c r="AF272" i="2"/>
  <c r="AG272" i="2"/>
  <c r="AH272" i="2"/>
  <c r="AI272" i="2"/>
  <c r="AJ272" i="2"/>
  <c r="AK272" i="2"/>
  <c r="AL272" i="2"/>
  <c r="AM272" i="2"/>
  <c r="AN272" i="2"/>
  <c r="AO272" i="2"/>
  <c r="AP272" i="2"/>
  <c r="AQ272" i="2"/>
  <c r="AR272" i="2"/>
  <c r="AS272" i="2"/>
  <c r="AT272" i="2"/>
  <c r="I272" i="2"/>
  <c r="H272" i="2"/>
  <c r="G272" i="2"/>
  <c r="F272" i="2"/>
  <c r="E272" i="2"/>
  <c r="D272" i="2"/>
  <c r="C272" i="2"/>
  <c r="B272" i="2"/>
  <c r="I271" i="2"/>
  <c r="H271" i="2"/>
  <c r="G271" i="2"/>
  <c r="F271" i="2"/>
  <c r="E271" i="2"/>
  <c r="D271" i="2"/>
  <c r="C271" i="2"/>
  <c r="B271" i="2"/>
  <c r="I270" i="2"/>
  <c r="H270" i="2"/>
  <c r="G270" i="2"/>
  <c r="F270" i="2"/>
  <c r="E270" i="2"/>
  <c r="D270" i="2"/>
  <c r="C270" i="2"/>
  <c r="B270" i="2"/>
  <c r="I269" i="2"/>
  <c r="H269" i="2"/>
  <c r="G269" i="2"/>
  <c r="F269" i="2"/>
  <c r="E269" i="2"/>
  <c r="D269" i="2"/>
  <c r="C269" i="2"/>
  <c r="B269" i="2"/>
  <c r="I268" i="2"/>
  <c r="H268" i="2"/>
  <c r="G268" i="2"/>
  <c r="F268" i="2"/>
  <c r="E268" i="2"/>
  <c r="D268" i="2"/>
  <c r="C268" i="2"/>
  <c r="B268" i="2"/>
  <c r="I267" i="2"/>
  <c r="H267" i="2"/>
  <c r="G267" i="2"/>
  <c r="F267" i="2"/>
  <c r="E267" i="2"/>
  <c r="D267" i="2"/>
  <c r="C267" i="2"/>
  <c r="B267" i="2"/>
  <c r="I266" i="2"/>
  <c r="H266" i="2"/>
  <c r="G266" i="2"/>
  <c r="F266" i="2"/>
  <c r="E266" i="2"/>
  <c r="D266" i="2"/>
  <c r="C266" i="2"/>
  <c r="B266" i="2"/>
  <c r="I265" i="2"/>
  <c r="H265" i="2"/>
  <c r="G265" i="2"/>
  <c r="F265" i="2"/>
  <c r="E265" i="2"/>
  <c r="D265" i="2"/>
  <c r="C265" i="2"/>
  <c r="B265" i="2"/>
  <c r="I264" i="2"/>
  <c r="H264" i="2"/>
  <c r="G264" i="2"/>
  <c r="F264" i="2"/>
  <c r="E264" i="2"/>
  <c r="D264" i="2"/>
  <c r="C264" i="2"/>
  <c r="B264" i="2"/>
  <c r="I263" i="2"/>
  <c r="H263" i="2"/>
  <c r="G263" i="2"/>
  <c r="F263" i="2"/>
  <c r="E263" i="2"/>
  <c r="D263" i="2"/>
  <c r="C263" i="2"/>
  <c r="B263" i="2"/>
  <c r="I262" i="2"/>
  <c r="H262" i="2"/>
  <c r="G262" i="2"/>
  <c r="F262" i="2"/>
  <c r="E262" i="2"/>
  <c r="D262" i="2"/>
  <c r="C262" i="2"/>
  <c r="B262" i="2"/>
  <c r="I261" i="2"/>
  <c r="H261" i="2"/>
  <c r="G261" i="2"/>
  <c r="F261" i="2"/>
  <c r="E261" i="2"/>
  <c r="D261" i="2"/>
  <c r="C261" i="2"/>
  <c r="B261" i="2"/>
  <c r="V260" i="2"/>
  <c r="I260" i="2"/>
  <c r="H260" i="2"/>
  <c r="G260" i="2"/>
  <c r="F260" i="2"/>
  <c r="E260" i="2"/>
  <c r="D260" i="2"/>
  <c r="C260" i="2"/>
  <c r="B260" i="2"/>
  <c r="V259" i="2"/>
  <c r="I259" i="2"/>
  <c r="H259" i="2"/>
  <c r="G259" i="2"/>
  <c r="F259" i="2"/>
  <c r="E259" i="2"/>
  <c r="D259" i="2"/>
  <c r="C259" i="2"/>
  <c r="B259" i="2"/>
  <c r="V258" i="2"/>
  <c r="W258" i="2" s="1"/>
  <c r="I258" i="2"/>
  <c r="H258" i="2"/>
  <c r="G258" i="2"/>
  <c r="F258" i="2"/>
  <c r="E258" i="2"/>
  <c r="D258" i="2"/>
  <c r="C258" i="2"/>
  <c r="B258" i="2"/>
  <c r="V257" i="2"/>
  <c r="W257" i="2" s="1"/>
  <c r="I257" i="2"/>
  <c r="H257" i="2"/>
  <c r="G257" i="2"/>
  <c r="F257" i="2"/>
  <c r="E257" i="2"/>
  <c r="D257" i="2"/>
  <c r="C257" i="2"/>
  <c r="B257" i="2"/>
  <c r="V256" i="2"/>
  <c r="I256" i="2"/>
  <c r="H256" i="2"/>
  <c r="G256" i="2"/>
  <c r="F256" i="2"/>
  <c r="E256" i="2"/>
  <c r="D256" i="2"/>
  <c r="C256" i="2"/>
  <c r="B256" i="2"/>
  <c r="V255" i="2"/>
  <c r="I255" i="2"/>
  <c r="H255" i="2"/>
  <c r="G255" i="2"/>
  <c r="F255" i="2"/>
  <c r="E255" i="2"/>
  <c r="D255" i="2"/>
  <c r="C255" i="2"/>
  <c r="B255" i="2"/>
  <c r="V254" i="2"/>
  <c r="T254" i="2"/>
  <c r="S254" i="2"/>
  <c r="R254" i="2"/>
  <c r="Q254" i="2"/>
  <c r="P254" i="2"/>
  <c r="O254" i="2"/>
  <c r="N254" i="2"/>
  <c r="M254" i="2"/>
  <c r="L254" i="2"/>
  <c r="K254" i="2"/>
  <c r="I254" i="2"/>
  <c r="H254" i="2"/>
  <c r="G254" i="2"/>
  <c r="F254" i="2"/>
  <c r="E254" i="2"/>
  <c r="D254" i="2"/>
  <c r="C254" i="2"/>
  <c r="B254" i="2"/>
  <c r="V253" i="2"/>
  <c r="T253" i="2"/>
  <c r="S253" i="2"/>
  <c r="R253" i="2"/>
  <c r="Q253" i="2"/>
  <c r="P253" i="2"/>
  <c r="O253" i="2"/>
  <c r="N253" i="2"/>
  <c r="M253" i="2"/>
  <c r="L253" i="2"/>
  <c r="K253" i="2"/>
  <c r="I253" i="2"/>
  <c r="H253" i="2"/>
  <c r="G253" i="2"/>
  <c r="F253" i="2"/>
  <c r="E253" i="2"/>
  <c r="D253" i="2"/>
  <c r="C253" i="2"/>
  <c r="B253" i="2"/>
  <c r="V252" i="2"/>
  <c r="T252" i="2"/>
  <c r="S252" i="2"/>
  <c r="R252" i="2"/>
  <c r="Q252" i="2"/>
  <c r="P252" i="2"/>
  <c r="O252" i="2"/>
  <c r="N252" i="2"/>
  <c r="M252" i="2"/>
  <c r="L252" i="2"/>
  <c r="K252" i="2"/>
  <c r="I252" i="2"/>
  <c r="H252" i="2"/>
  <c r="G252" i="2"/>
  <c r="F252" i="2"/>
  <c r="E252" i="2"/>
  <c r="D252" i="2"/>
  <c r="C252" i="2"/>
  <c r="B252" i="2"/>
  <c r="V251" i="2"/>
  <c r="T251" i="2"/>
  <c r="S251" i="2"/>
  <c r="R251" i="2"/>
  <c r="Q251" i="2"/>
  <c r="P251" i="2"/>
  <c r="O251" i="2"/>
  <c r="N251" i="2"/>
  <c r="M251" i="2"/>
  <c r="L251" i="2"/>
  <c r="K251" i="2"/>
  <c r="I251" i="2"/>
  <c r="H251" i="2"/>
  <c r="G251" i="2"/>
  <c r="F251" i="2"/>
  <c r="E251" i="2"/>
  <c r="D251" i="2"/>
  <c r="C251" i="2"/>
  <c r="B251" i="2"/>
  <c r="V250" i="2"/>
  <c r="W250" i="2" s="1"/>
  <c r="T250" i="2"/>
  <c r="S250" i="2"/>
  <c r="R250" i="2"/>
  <c r="Q250" i="2"/>
  <c r="P250" i="2"/>
  <c r="O250" i="2"/>
  <c r="N250" i="2"/>
  <c r="M250" i="2"/>
  <c r="L250" i="2"/>
  <c r="K250" i="2"/>
  <c r="I250" i="2"/>
  <c r="H250" i="2"/>
  <c r="G250" i="2"/>
  <c r="F250" i="2"/>
  <c r="E250" i="2"/>
  <c r="D250" i="2"/>
  <c r="C250" i="2"/>
  <c r="B250" i="2"/>
  <c r="V249" i="2"/>
  <c r="T249" i="2"/>
  <c r="S249" i="2"/>
  <c r="R249" i="2"/>
  <c r="Q249" i="2"/>
  <c r="P249" i="2"/>
  <c r="O249" i="2"/>
  <c r="N249" i="2"/>
  <c r="M249" i="2"/>
  <c r="L249" i="2"/>
  <c r="K249" i="2"/>
  <c r="I249" i="2"/>
  <c r="H249" i="2"/>
  <c r="G249" i="2"/>
  <c r="F249" i="2"/>
  <c r="E249" i="2"/>
  <c r="D249" i="2"/>
  <c r="C249" i="2"/>
  <c r="B249" i="2"/>
  <c r="V248" i="2"/>
  <c r="T248" i="2"/>
  <c r="S248" i="2"/>
  <c r="R248" i="2"/>
  <c r="Q248" i="2"/>
  <c r="P248" i="2"/>
  <c r="O248" i="2"/>
  <c r="N248" i="2"/>
  <c r="M248" i="2"/>
  <c r="L248" i="2"/>
  <c r="K248" i="2"/>
  <c r="I248" i="2"/>
  <c r="H248" i="2"/>
  <c r="G248" i="2"/>
  <c r="F248" i="2"/>
  <c r="E248" i="2"/>
  <c r="D248" i="2"/>
  <c r="C248" i="2"/>
  <c r="B248" i="2"/>
  <c r="V247" i="2"/>
  <c r="W247" i="2" s="1"/>
  <c r="T247" i="2"/>
  <c r="S247" i="2"/>
  <c r="R247" i="2"/>
  <c r="Q247" i="2"/>
  <c r="P247" i="2"/>
  <c r="O247" i="2"/>
  <c r="N247" i="2"/>
  <c r="M247" i="2"/>
  <c r="L247" i="2"/>
  <c r="K247" i="2"/>
  <c r="I247" i="2"/>
  <c r="H247" i="2"/>
  <c r="G247" i="2"/>
  <c r="F247" i="2"/>
  <c r="E247" i="2"/>
  <c r="D247" i="2"/>
  <c r="C247" i="2"/>
  <c r="B247" i="2"/>
  <c r="V246" i="2"/>
  <c r="T246" i="2"/>
  <c r="S246" i="2"/>
  <c r="R246" i="2"/>
  <c r="Q246" i="2"/>
  <c r="P246" i="2"/>
  <c r="O246" i="2"/>
  <c r="N246" i="2"/>
  <c r="M246" i="2"/>
  <c r="L246" i="2"/>
  <c r="K246" i="2"/>
  <c r="I246" i="2"/>
  <c r="H246" i="2"/>
  <c r="G246" i="2"/>
  <c r="F246" i="2"/>
  <c r="E246" i="2"/>
  <c r="D246" i="2"/>
  <c r="C246" i="2"/>
  <c r="B246" i="2"/>
  <c r="V245" i="2"/>
  <c r="T245" i="2"/>
  <c r="S245" i="2"/>
  <c r="R245" i="2"/>
  <c r="Q245" i="2"/>
  <c r="P245" i="2"/>
  <c r="O245" i="2"/>
  <c r="N245" i="2"/>
  <c r="M245" i="2"/>
  <c r="L245" i="2"/>
  <c r="K245" i="2"/>
  <c r="I245" i="2"/>
  <c r="H245" i="2"/>
  <c r="G245" i="2"/>
  <c r="F245" i="2"/>
  <c r="E245" i="2"/>
  <c r="D245" i="2"/>
  <c r="C245" i="2"/>
  <c r="B245" i="2"/>
  <c r="V244" i="2"/>
  <c r="T244" i="2"/>
  <c r="S244" i="2"/>
  <c r="R244" i="2"/>
  <c r="Q244" i="2"/>
  <c r="P244" i="2"/>
  <c r="O244" i="2"/>
  <c r="N244" i="2"/>
  <c r="M244" i="2"/>
  <c r="L244" i="2"/>
  <c r="K244" i="2"/>
  <c r="I244" i="2"/>
  <c r="H244" i="2"/>
  <c r="G244" i="2"/>
  <c r="F244" i="2"/>
  <c r="E244" i="2"/>
  <c r="D244" i="2"/>
  <c r="C244" i="2"/>
  <c r="B244" i="2"/>
  <c r="V243" i="2"/>
  <c r="T243" i="2"/>
  <c r="S243" i="2"/>
  <c r="R243" i="2"/>
  <c r="Q243" i="2"/>
  <c r="P243" i="2"/>
  <c r="O243" i="2"/>
  <c r="N243" i="2"/>
  <c r="M243" i="2"/>
  <c r="L243" i="2"/>
  <c r="K243" i="2"/>
  <c r="I243" i="2"/>
  <c r="H243" i="2"/>
  <c r="G243" i="2"/>
  <c r="F243" i="2"/>
  <c r="E243" i="2"/>
  <c r="D243" i="2"/>
  <c r="C243" i="2"/>
  <c r="B243" i="2"/>
  <c r="V242" i="2"/>
  <c r="W242" i="2" s="1"/>
  <c r="T242" i="2"/>
  <c r="S242" i="2"/>
  <c r="R242" i="2"/>
  <c r="Q242" i="2"/>
  <c r="P242" i="2"/>
  <c r="O242" i="2"/>
  <c r="N242" i="2"/>
  <c r="M242" i="2"/>
  <c r="L242" i="2"/>
  <c r="K242" i="2"/>
  <c r="I242" i="2"/>
  <c r="H242" i="2"/>
  <c r="G242" i="2"/>
  <c r="F242" i="2"/>
  <c r="E242" i="2"/>
  <c r="D242" i="2"/>
  <c r="C242" i="2"/>
  <c r="B242" i="2"/>
  <c r="V241" i="2"/>
  <c r="T241" i="2"/>
  <c r="S241" i="2"/>
  <c r="R241" i="2"/>
  <c r="Q241" i="2"/>
  <c r="P241" i="2"/>
  <c r="O241" i="2"/>
  <c r="N241" i="2"/>
  <c r="M241" i="2"/>
  <c r="L241" i="2"/>
  <c r="K241" i="2"/>
  <c r="I241" i="2"/>
  <c r="H241" i="2"/>
  <c r="G241" i="2"/>
  <c r="F241" i="2"/>
  <c r="E241" i="2"/>
  <c r="D241" i="2"/>
  <c r="C241" i="2"/>
  <c r="B241" i="2"/>
  <c r="V240" i="2"/>
  <c r="T240" i="2"/>
  <c r="S240" i="2"/>
  <c r="R240" i="2"/>
  <c r="Q240" i="2"/>
  <c r="P240" i="2"/>
  <c r="O240" i="2"/>
  <c r="N240" i="2"/>
  <c r="M240" i="2"/>
  <c r="L240" i="2"/>
  <c r="K240" i="2"/>
  <c r="I240" i="2"/>
  <c r="H240" i="2"/>
  <c r="G240" i="2"/>
  <c r="F240" i="2"/>
  <c r="E240" i="2"/>
  <c r="D240" i="2"/>
  <c r="C240" i="2"/>
  <c r="B240" i="2"/>
  <c r="V239" i="2"/>
  <c r="W239" i="2" s="1"/>
  <c r="T239" i="2"/>
  <c r="S239" i="2"/>
  <c r="R239" i="2"/>
  <c r="Q239" i="2"/>
  <c r="P239" i="2"/>
  <c r="O239" i="2"/>
  <c r="N239" i="2"/>
  <c r="M239" i="2"/>
  <c r="L239" i="2"/>
  <c r="K239" i="2"/>
  <c r="I239" i="2"/>
  <c r="H239" i="2"/>
  <c r="G239" i="2"/>
  <c r="F239" i="2"/>
  <c r="E239" i="2"/>
  <c r="D239" i="2"/>
  <c r="C239" i="2"/>
  <c r="B239" i="2"/>
  <c r="V238" i="2"/>
  <c r="T238" i="2"/>
  <c r="S238" i="2"/>
  <c r="R238" i="2"/>
  <c r="Q238" i="2"/>
  <c r="P238" i="2"/>
  <c r="O238" i="2"/>
  <c r="N238" i="2"/>
  <c r="M238" i="2"/>
  <c r="L238" i="2"/>
  <c r="K238" i="2"/>
  <c r="I238" i="2"/>
  <c r="H238" i="2"/>
  <c r="G238" i="2"/>
  <c r="F238" i="2"/>
  <c r="E238" i="2"/>
  <c r="D238" i="2"/>
  <c r="C238" i="2"/>
  <c r="B238" i="2"/>
  <c r="AT237" i="2"/>
  <c r="AS237" i="2"/>
  <c r="AR237" i="2"/>
  <c r="AQ237" i="2"/>
  <c r="AP237" i="2"/>
  <c r="AO237" i="2"/>
  <c r="AN237" i="2"/>
  <c r="AM237" i="2"/>
  <c r="AL237" i="2"/>
  <c r="AK237" i="2"/>
  <c r="AJ237" i="2"/>
  <c r="AI237" i="2"/>
  <c r="AH237" i="2"/>
  <c r="AG237" i="2"/>
  <c r="AF237" i="2"/>
  <c r="AD237" i="2"/>
  <c r="AC237" i="2"/>
  <c r="AB237" i="2"/>
  <c r="AA237" i="2"/>
  <c r="V237" i="2"/>
  <c r="T237" i="2"/>
  <c r="S237" i="2"/>
  <c r="R237" i="2"/>
  <c r="Q237" i="2"/>
  <c r="P237" i="2"/>
  <c r="O237" i="2"/>
  <c r="N237" i="2"/>
  <c r="M237" i="2"/>
  <c r="L237" i="2"/>
  <c r="K237" i="2"/>
  <c r="I237" i="2"/>
  <c r="H237" i="2"/>
  <c r="G237" i="2"/>
  <c r="F237" i="2"/>
  <c r="E237" i="2"/>
  <c r="D237" i="2"/>
  <c r="C237" i="2"/>
  <c r="B237" i="2"/>
  <c r="AT236" i="2"/>
  <c r="AS236" i="2"/>
  <c r="AR236" i="2"/>
  <c r="AQ236" i="2"/>
  <c r="AP236" i="2"/>
  <c r="AO236" i="2"/>
  <c r="AN236" i="2"/>
  <c r="AM236" i="2"/>
  <c r="AL236" i="2"/>
  <c r="AK236" i="2"/>
  <c r="AJ236" i="2"/>
  <c r="AI236" i="2"/>
  <c r="AH236" i="2"/>
  <c r="AG236" i="2"/>
  <c r="AF236" i="2"/>
  <c r="AD236" i="2"/>
  <c r="AC236" i="2"/>
  <c r="AB236" i="2"/>
  <c r="AA236" i="2"/>
  <c r="V236" i="2"/>
  <c r="W236" i="2" s="1"/>
  <c r="T236" i="2"/>
  <c r="S236" i="2"/>
  <c r="R236" i="2"/>
  <c r="Q236" i="2"/>
  <c r="P236" i="2"/>
  <c r="O236" i="2"/>
  <c r="N236" i="2"/>
  <c r="M236" i="2"/>
  <c r="L236" i="2"/>
  <c r="K236" i="2"/>
  <c r="I236" i="2"/>
  <c r="H236" i="2"/>
  <c r="G236" i="2"/>
  <c r="F236" i="2"/>
  <c r="E236" i="2"/>
  <c r="D236" i="2"/>
  <c r="C236" i="2"/>
  <c r="B236" i="2"/>
  <c r="AT235" i="2"/>
  <c r="AS235" i="2"/>
  <c r="AR235" i="2"/>
  <c r="AQ235" i="2"/>
  <c r="AP235" i="2"/>
  <c r="AO235" i="2"/>
  <c r="AN235" i="2"/>
  <c r="AM235" i="2"/>
  <c r="AL235" i="2"/>
  <c r="AK235" i="2"/>
  <c r="AJ235" i="2"/>
  <c r="AI235" i="2"/>
  <c r="AH235" i="2"/>
  <c r="AG235" i="2"/>
  <c r="AF235" i="2"/>
  <c r="AD235" i="2"/>
  <c r="AC235" i="2"/>
  <c r="AB235" i="2"/>
  <c r="AA235" i="2"/>
  <c r="V235" i="2"/>
  <c r="T235" i="2"/>
  <c r="S235" i="2"/>
  <c r="R235" i="2"/>
  <c r="Q235" i="2"/>
  <c r="P235" i="2"/>
  <c r="O235" i="2"/>
  <c r="N235" i="2"/>
  <c r="M235" i="2"/>
  <c r="L235" i="2"/>
  <c r="K235" i="2"/>
  <c r="I235" i="2"/>
  <c r="H235" i="2"/>
  <c r="G235" i="2"/>
  <c r="F235" i="2"/>
  <c r="E235" i="2"/>
  <c r="D235" i="2"/>
  <c r="C235" i="2"/>
  <c r="B235" i="2"/>
  <c r="AT234" i="2"/>
  <c r="AS234" i="2"/>
  <c r="AR234" i="2"/>
  <c r="AQ234" i="2"/>
  <c r="AP234" i="2"/>
  <c r="AO234" i="2"/>
  <c r="AN234" i="2"/>
  <c r="AM234" i="2"/>
  <c r="AL234" i="2"/>
  <c r="AK234" i="2"/>
  <c r="AJ234" i="2"/>
  <c r="AI234" i="2"/>
  <c r="AH234" i="2"/>
  <c r="AG234" i="2"/>
  <c r="AF234" i="2"/>
  <c r="AD234" i="2"/>
  <c r="AC234" i="2"/>
  <c r="AB234" i="2"/>
  <c r="AA234" i="2"/>
  <c r="V234" i="2"/>
  <c r="T234" i="2"/>
  <c r="S234" i="2"/>
  <c r="R234" i="2"/>
  <c r="Q234" i="2"/>
  <c r="P234" i="2"/>
  <c r="O234" i="2"/>
  <c r="N234" i="2"/>
  <c r="M234" i="2"/>
  <c r="L234" i="2"/>
  <c r="K234" i="2"/>
  <c r="I234" i="2"/>
  <c r="H234" i="2"/>
  <c r="G234" i="2"/>
  <c r="F234" i="2"/>
  <c r="E234" i="2"/>
  <c r="D234" i="2"/>
  <c r="C234" i="2"/>
  <c r="B234" i="2"/>
  <c r="AT233" i="2"/>
  <c r="AS233" i="2"/>
  <c r="AR233" i="2"/>
  <c r="AQ233" i="2"/>
  <c r="AP233" i="2"/>
  <c r="AO233" i="2"/>
  <c r="AN233" i="2"/>
  <c r="AM233" i="2"/>
  <c r="AL233" i="2"/>
  <c r="AK233" i="2"/>
  <c r="AJ233" i="2"/>
  <c r="AI233" i="2"/>
  <c r="AH233" i="2"/>
  <c r="AG233" i="2"/>
  <c r="AF233" i="2"/>
  <c r="AD233" i="2"/>
  <c r="AC233" i="2"/>
  <c r="AB233" i="2"/>
  <c r="AA233" i="2"/>
  <c r="V233" i="2"/>
  <c r="T233" i="2"/>
  <c r="S233" i="2"/>
  <c r="R233" i="2"/>
  <c r="Q233" i="2"/>
  <c r="P233" i="2"/>
  <c r="O233" i="2"/>
  <c r="N233" i="2"/>
  <c r="M233" i="2"/>
  <c r="L233" i="2"/>
  <c r="K233" i="2"/>
  <c r="I233" i="2"/>
  <c r="H233" i="2"/>
  <c r="G233" i="2"/>
  <c r="F233" i="2"/>
  <c r="E233" i="2"/>
  <c r="D233" i="2"/>
  <c r="C233" i="2"/>
  <c r="B233" i="2"/>
  <c r="AT232" i="2"/>
  <c r="AS232" i="2"/>
  <c r="AR232" i="2"/>
  <c r="AQ232" i="2"/>
  <c r="AP232" i="2"/>
  <c r="AO232" i="2"/>
  <c r="AN232" i="2"/>
  <c r="AM232" i="2"/>
  <c r="AL232" i="2"/>
  <c r="AK232" i="2"/>
  <c r="AJ232" i="2"/>
  <c r="AI232" i="2"/>
  <c r="AH232" i="2"/>
  <c r="AG232" i="2"/>
  <c r="AF232" i="2"/>
  <c r="AD232" i="2"/>
  <c r="AC232" i="2"/>
  <c r="AB232" i="2"/>
  <c r="AA232" i="2"/>
  <c r="V232" i="2"/>
  <c r="W232" i="2" s="1"/>
  <c r="T232" i="2"/>
  <c r="S232" i="2"/>
  <c r="R232" i="2"/>
  <c r="Q232" i="2"/>
  <c r="P232" i="2"/>
  <c r="O232" i="2"/>
  <c r="N232" i="2"/>
  <c r="M232" i="2"/>
  <c r="L232" i="2"/>
  <c r="K232" i="2"/>
  <c r="I232" i="2"/>
  <c r="H232" i="2"/>
  <c r="G232" i="2"/>
  <c r="F232" i="2"/>
  <c r="E232" i="2"/>
  <c r="D232" i="2"/>
  <c r="C232" i="2"/>
  <c r="B232" i="2"/>
  <c r="AT231" i="2"/>
  <c r="AS231" i="2"/>
  <c r="AR231" i="2"/>
  <c r="AQ231" i="2"/>
  <c r="AP231" i="2"/>
  <c r="AO231" i="2"/>
  <c r="AN231" i="2"/>
  <c r="AM231" i="2"/>
  <c r="AL231" i="2"/>
  <c r="AK231" i="2"/>
  <c r="AJ231" i="2"/>
  <c r="AI231" i="2"/>
  <c r="AH231" i="2"/>
  <c r="AG231" i="2"/>
  <c r="AF231" i="2"/>
  <c r="AD231" i="2"/>
  <c r="AC231" i="2"/>
  <c r="AB231" i="2"/>
  <c r="AA231" i="2"/>
  <c r="V231" i="2"/>
  <c r="T231" i="2"/>
  <c r="S231" i="2"/>
  <c r="R231" i="2"/>
  <c r="Q231" i="2"/>
  <c r="P231" i="2"/>
  <c r="O231" i="2"/>
  <c r="N231" i="2"/>
  <c r="M231" i="2"/>
  <c r="L231" i="2"/>
  <c r="K231" i="2"/>
  <c r="I231" i="2"/>
  <c r="H231" i="2"/>
  <c r="G231" i="2"/>
  <c r="F231" i="2"/>
  <c r="E231" i="2"/>
  <c r="D231" i="2"/>
  <c r="C231" i="2"/>
  <c r="B231" i="2"/>
  <c r="AT230" i="2"/>
  <c r="AS230" i="2"/>
  <c r="AR230" i="2"/>
  <c r="AQ230" i="2"/>
  <c r="AP230" i="2"/>
  <c r="AO230" i="2"/>
  <c r="AN230" i="2"/>
  <c r="AM230" i="2"/>
  <c r="AL230" i="2"/>
  <c r="AK230" i="2"/>
  <c r="AJ230" i="2"/>
  <c r="AI230" i="2"/>
  <c r="AH230" i="2"/>
  <c r="AG230" i="2"/>
  <c r="AF230" i="2"/>
  <c r="AD230" i="2"/>
  <c r="AC230" i="2"/>
  <c r="AB230" i="2"/>
  <c r="AA230" i="2"/>
  <c r="V230" i="2"/>
  <c r="T230" i="2"/>
  <c r="S230" i="2"/>
  <c r="R230" i="2"/>
  <c r="Q230" i="2"/>
  <c r="P230" i="2"/>
  <c r="O230" i="2"/>
  <c r="N230" i="2"/>
  <c r="M230" i="2"/>
  <c r="L230" i="2"/>
  <c r="K230" i="2"/>
  <c r="I230" i="2"/>
  <c r="H230" i="2"/>
  <c r="G230" i="2"/>
  <c r="F230" i="2"/>
  <c r="E230" i="2"/>
  <c r="D230" i="2"/>
  <c r="C230" i="2"/>
  <c r="B230" i="2"/>
  <c r="AT229" i="2"/>
  <c r="AS229" i="2"/>
  <c r="AR229" i="2"/>
  <c r="AQ229" i="2"/>
  <c r="AP229" i="2"/>
  <c r="AO229" i="2"/>
  <c r="AN229" i="2"/>
  <c r="AM229" i="2"/>
  <c r="AL229" i="2"/>
  <c r="AK229" i="2"/>
  <c r="AJ229" i="2"/>
  <c r="AI229" i="2"/>
  <c r="AH229" i="2"/>
  <c r="AG229" i="2"/>
  <c r="AF229" i="2"/>
  <c r="AD229" i="2"/>
  <c r="AC229" i="2"/>
  <c r="AB229" i="2"/>
  <c r="AA229" i="2"/>
  <c r="V229" i="2"/>
  <c r="T229" i="2"/>
  <c r="S229" i="2"/>
  <c r="R229" i="2"/>
  <c r="Q229" i="2"/>
  <c r="P229" i="2"/>
  <c r="O229" i="2"/>
  <c r="N229" i="2"/>
  <c r="M229" i="2"/>
  <c r="L229" i="2"/>
  <c r="K229" i="2"/>
  <c r="I229" i="2"/>
  <c r="H229" i="2"/>
  <c r="G229" i="2"/>
  <c r="F229" i="2"/>
  <c r="E229" i="2"/>
  <c r="D229" i="2"/>
  <c r="C229" i="2"/>
  <c r="B229" i="2"/>
  <c r="AT228" i="2"/>
  <c r="AS228" i="2"/>
  <c r="AR228" i="2"/>
  <c r="AQ228" i="2"/>
  <c r="AP228" i="2"/>
  <c r="AO228" i="2"/>
  <c r="AN228" i="2"/>
  <c r="AM228" i="2"/>
  <c r="AL228" i="2"/>
  <c r="AK228" i="2"/>
  <c r="AJ228" i="2"/>
  <c r="AI228" i="2"/>
  <c r="AH228" i="2"/>
  <c r="AG228" i="2"/>
  <c r="AF228" i="2"/>
  <c r="AD228" i="2"/>
  <c r="AC228" i="2"/>
  <c r="AB228" i="2"/>
  <c r="AA228" i="2"/>
  <c r="V228" i="2"/>
  <c r="W228" i="2" s="1"/>
  <c r="T228" i="2"/>
  <c r="S228" i="2"/>
  <c r="R228" i="2"/>
  <c r="Q228" i="2"/>
  <c r="P228" i="2"/>
  <c r="O228" i="2"/>
  <c r="N228" i="2"/>
  <c r="M228" i="2"/>
  <c r="L228" i="2"/>
  <c r="K228" i="2"/>
  <c r="I228" i="2"/>
  <c r="H228" i="2"/>
  <c r="G228" i="2"/>
  <c r="F228" i="2"/>
  <c r="E228" i="2"/>
  <c r="D228" i="2"/>
  <c r="C228" i="2"/>
  <c r="B228" i="2"/>
  <c r="AT227" i="2"/>
  <c r="AS227" i="2"/>
  <c r="AR227" i="2"/>
  <c r="AQ227" i="2"/>
  <c r="AP227" i="2"/>
  <c r="AO227" i="2"/>
  <c r="AN227" i="2"/>
  <c r="AM227" i="2"/>
  <c r="AL227" i="2"/>
  <c r="AK227" i="2"/>
  <c r="AJ227" i="2"/>
  <c r="AI227" i="2"/>
  <c r="AH227" i="2"/>
  <c r="AG227" i="2"/>
  <c r="AF227" i="2"/>
  <c r="AD227" i="2"/>
  <c r="AC227" i="2"/>
  <c r="AB227" i="2"/>
  <c r="AA227" i="2"/>
  <c r="V227" i="2"/>
  <c r="T227" i="2"/>
  <c r="S227" i="2"/>
  <c r="R227" i="2"/>
  <c r="Q227" i="2"/>
  <c r="P227" i="2"/>
  <c r="O227" i="2"/>
  <c r="N227" i="2"/>
  <c r="M227" i="2"/>
  <c r="L227" i="2"/>
  <c r="K227" i="2"/>
  <c r="I227" i="2"/>
  <c r="H227" i="2"/>
  <c r="G227" i="2"/>
  <c r="F227" i="2"/>
  <c r="E227" i="2"/>
  <c r="D227" i="2"/>
  <c r="C227" i="2"/>
  <c r="B227" i="2"/>
  <c r="AT226" i="2"/>
  <c r="AS226" i="2"/>
  <c r="AR226" i="2"/>
  <c r="AQ226" i="2"/>
  <c r="AP226" i="2"/>
  <c r="AO226" i="2"/>
  <c r="AN226" i="2"/>
  <c r="AM226" i="2"/>
  <c r="AL226" i="2"/>
  <c r="AK226" i="2"/>
  <c r="AJ226" i="2"/>
  <c r="AI226" i="2"/>
  <c r="AH226" i="2"/>
  <c r="AG226" i="2"/>
  <c r="AF226" i="2"/>
  <c r="AD226" i="2"/>
  <c r="AC226" i="2"/>
  <c r="AB226" i="2"/>
  <c r="AA226" i="2"/>
  <c r="V226" i="2"/>
  <c r="T226" i="2"/>
  <c r="S226" i="2"/>
  <c r="R226" i="2"/>
  <c r="Q226" i="2"/>
  <c r="P226" i="2"/>
  <c r="O226" i="2"/>
  <c r="N226" i="2"/>
  <c r="M226" i="2"/>
  <c r="L226" i="2"/>
  <c r="K226" i="2"/>
  <c r="I226" i="2"/>
  <c r="H226" i="2"/>
  <c r="G226" i="2"/>
  <c r="F226" i="2"/>
  <c r="E226" i="2"/>
  <c r="D226" i="2"/>
  <c r="C226" i="2"/>
  <c r="B226" i="2"/>
  <c r="AT225" i="2"/>
  <c r="AS225" i="2"/>
  <c r="AR225" i="2"/>
  <c r="AQ225" i="2"/>
  <c r="AP225" i="2"/>
  <c r="AO225" i="2"/>
  <c r="AN225" i="2"/>
  <c r="AM225" i="2"/>
  <c r="AL225" i="2"/>
  <c r="AK225" i="2"/>
  <c r="AJ225" i="2"/>
  <c r="AI225" i="2"/>
  <c r="AH225" i="2"/>
  <c r="AG225" i="2"/>
  <c r="AF225" i="2"/>
  <c r="AD225" i="2"/>
  <c r="AC225" i="2"/>
  <c r="AB225" i="2"/>
  <c r="AA225" i="2"/>
  <c r="V225" i="2"/>
  <c r="T225" i="2"/>
  <c r="S225" i="2"/>
  <c r="R225" i="2"/>
  <c r="Q225" i="2"/>
  <c r="P225" i="2"/>
  <c r="O225" i="2"/>
  <c r="N225" i="2"/>
  <c r="M225" i="2"/>
  <c r="L225" i="2"/>
  <c r="K225" i="2"/>
  <c r="I225" i="2"/>
  <c r="H225" i="2"/>
  <c r="G225" i="2"/>
  <c r="F225" i="2"/>
  <c r="E225" i="2"/>
  <c r="D225" i="2"/>
  <c r="C225" i="2"/>
  <c r="B225" i="2"/>
  <c r="AT224" i="2"/>
  <c r="AS224" i="2"/>
  <c r="AR224" i="2"/>
  <c r="AQ224" i="2"/>
  <c r="AP224" i="2"/>
  <c r="AO224" i="2"/>
  <c r="AN224" i="2"/>
  <c r="AM224" i="2"/>
  <c r="AL224" i="2"/>
  <c r="AK224" i="2"/>
  <c r="AJ224" i="2"/>
  <c r="AI224" i="2"/>
  <c r="AH224" i="2"/>
  <c r="AG224" i="2"/>
  <c r="AF224" i="2"/>
  <c r="AD224" i="2"/>
  <c r="AC224" i="2"/>
  <c r="AB224" i="2"/>
  <c r="AA224" i="2"/>
  <c r="V224" i="2"/>
  <c r="W224" i="2" s="1"/>
  <c r="T224" i="2"/>
  <c r="S224" i="2"/>
  <c r="R224" i="2"/>
  <c r="Q224" i="2"/>
  <c r="P224" i="2"/>
  <c r="O224" i="2"/>
  <c r="N224" i="2"/>
  <c r="M224" i="2"/>
  <c r="L224" i="2"/>
  <c r="K224" i="2"/>
  <c r="I224" i="2"/>
  <c r="H224" i="2"/>
  <c r="G224" i="2"/>
  <c r="F224" i="2"/>
  <c r="E224" i="2"/>
  <c r="D224" i="2"/>
  <c r="C224" i="2"/>
  <c r="B224" i="2"/>
  <c r="AT223" i="2"/>
  <c r="AS223" i="2"/>
  <c r="AR223" i="2"/>
  <c r="AQ223" i="2"/>
  <c r="AP223" i="2"/>
  <c r="AO223" i="2"/>
  <c r="AN223" i="2"/>
  <c r="AM223" i="2"/>
  <c r="AL223" i="2"/>
  <c r="AK223" i="2"/>
  <c r="AJ223" i="2"/>
  <c r="AI223" i="2"/>
  <c r="AH223" i="2"/>
  <c r="AG223" i="2"/>
  <c r="AF223" i="2"/>
  <c r="AD223" i="2"/>
  <c r="AC223" i="2"/>
  <c r="AB223" i="2"/>
  <c r="AA223" i="2"/>
  <c r="V223" i="2"/>
  <c r="T223" i="2"/>
  <c r="S223" i="2"/>
  <c r="R223" i="2"/>
  <c r="Q223" i="2"/>
  <c r="P223" i="2"/>
  <c r="O223" i="2"/>
  <c r="N223" i="2"/>
  <c r="M223" i="2"/>
  <c r="L223" i="2"/>
  <c r="K223" i="2"/>
  <c r="I223" i="2"/>
  <c r="H223" i="2"/>
  <c r="G223" i="2"/>
  <c r="F223" i="2"/>
  <c r="E223" i="2"/>
  <c r="D223" i="2"/>
  <c r="C223" i="2"/>
  <c r="B223" i="2"/>
  <c r="AT222" i="2"/>
  <c r="AS222" i="2"/>
  <c r="AR222" i="2"/>
  <c r="AQ222" i="2"/>
  <c r="AP222" i="2"/>
  <c r="AO222" i="2"/>
  <c r="AN222" i="2"/>
  <c r="AM222" i="2"/>
  <c r="AL222" i="2"/>
  <c r="AK222" i="2"/>
  <c r="AJ222" i="2"/>
  <c r="AI222" i="2"/>
  <c r="AH222" i="2"/>
  <c r="AG222" i="2"/>
  <c r="AF222" i="2"/>
  <c r="AD222" i="2"/>
  <c r="AC222" i="2"/>
  <c r="AB222" i="2"/>
  <c r="AA222" i="2"/>
  <c r="V222" i="2"/>
  <c r="T222" i="2"/>
  <c r="S222" i="2"/>
  <c r="R222" i="2"/>
  <c r="Q222" i="2"/>
  <c r="P222" i="2"/>
  <c r="O222" i="2"/>
  <c r="N222" i="2"/>
  <c r="M222" i="2"/>
  <c r="L222" i="2"/>
  <c r="K222" i="2"/>
  <c r="I222" i="2"/>
  <c r="H222" i="2"/>
  <c r="G222" i="2"/>
  <c r="F222" i="2"/>
  <c r="E222" i="2"/>
  <c r="D222" i="2"/>
  <c r="C222" i="2"/>
  <c r="B222" i="2"/>
  <c r="AT221" i="2"/>
  <c r="AS221" i="2"/>
  <c r="AR221" i="2"/>
  <c r="AQ221" i="2"/>
  <c r="AP221" i="2"/>
  <c r="AO221" i="2"/>
  <c r="AN221" i="2"/>
  <c r="AM221" i="2"/>
  <c r="AL221" i="2"/>
  <c r="AK221" i="2"/>
  <c r="AJ221" i="2"/>
  <c r="AI221" i="2"/>
  <c r="AH221" i="2"/>
  <c r="AG221" i="2"/>
  <c r="AF221" i="2"/>
  <c r="AD221" i="2"/>
  <c r="AC221" i="2"/>
  <c r="AB221" i="2"/>
  <c r="AA221" i="2"/>
  <c r="V221" i="2"/>
  <c r="T221" i="2"/>
  <c r="S221" i="2"/>
  <c r="R221" i="2"/>
  <c r="Q221" i="2"/>
  <c r="P221" i="2"/>
  <c r="O221" i="2"/>
  <c r="N221" i="2"/>
  <c r="M221" i="2"/>
  <c r="L221" i="2"/>
  <c r="K221" i="2"/>
  <c r="I221" i="2"/>
  <c r="H221" i="2"/>
  <c r="G221" i="2"/>
  <c r="F221" i="2"/>
  <c r="E221" i="2"/>
  <c r="D221" i="2"/>
  <c r="C221" i="2"/>
  <c r="B221" i="2"/>
  <c r="AT220" i="2"/>
  <c r="AS220" i="2"/>
  <c r="AR220" i="2"/>
  <c r="AQ220" i="2"/>
  <c r="AP220" i="2"/>
  <c r="AO220" i="2"/>
  <c r="AN220" i="2"/>
  <c r="AM220" i="2"/>
  <c r="AL220" i="2"/>
  <c r="AK220" i="2"/>
  <c r="AJ220" i="2"/>
  <c r="AI220" i="2"/>
  <c r="AH220" i="2"/>
  <c r="AG220" i="2"/>
  <c r="AF220" i="2"/>
  <c r="AD220" i="2"/>
  <c r="AC220" i="2"/>
  <c r="AB220" i="2"/>
  <c r="AA220" i="2"/>
  <c r="V220" i="2"/>
  <c r="W220" i="2" s="1"/>
  <c r="T220" i="2"/>
  <c r="S220" i="2"/>
  <c r="R220" i="2"/>
  <c r="Q220" i="2"/>
  <c r="P220" i="2"/>
  <c r="O220" i="2"/>
  <c r="N220" i="2"/>
  <c r="M220" i="2"/>
  <c r="L220" i="2"/>
  <c r="K220" i="2"/>
  <c r="I220" i="2"/>
  <c r="H220" i="2"/>
  <c r="G220" i="2"/>
  <c r="F220" i="2"/>
  <c r="E220" i="2"/>
  <c r="D220" i="2"/>
  <c r="C220" i="2"/>
  <c r="B220" i="2"/>
  <c r="AT219" i="2"/>
  <c r="AS219" i="2"/>
  <c r="AR219" i="2"/>
  <c r="AQ219" i="2"/>
  <c r="AP219" i="2"/>
  <c r="AO219" i="2"/>
  <c r="AN219" i="2"/>
  <c r="AM219" i="2"/>
  <c r="AL219" i="2"/>
  <c r="AK219" i="2"/>
  <c r="AJ219" i="2"/>
  <c r="AI219" i="2"/>
  <c r="AH219" i="2"/>
  <c r="AG219" i="2"/>
  <c r="AF219" i="2"/>
  <c r="AD219" i="2"/>
  <c r="AC219" i="2"/>
  <c r="AB219" i="2"/>
  <c r="AA219" i="2"/>
  <c r="V219" i="2"/>
  <c r="T219" i="2"/>
  <c r="S219" i="2"/>
  <c r="R219" i="2"/>
  <c r="Q219" i="2"/>
  <c r="P219" i="2"/>
  <c r="O219" i="2"/>
  <c r="N219" i="2"/>
  <c r="M219" i="2"/>
  <c r="L219" i="2"/>
  <c r="K219" i="2"/>
  <c r="I219" i="2"/>
  <c r="H219" i="2"/>
  <c r="G219" i="2"/>
  <c r="F219" i="2"/>
  <c r="E219" i="2"/>
  <c r="D219" i="2"/>
  <c r="C219" i="2"/>
  <c r="B219" i="2"/>
  <c r="AT218" i="2"/>
  <c r="AS218" i="2"/>
  <c r="AR218" i="2"/>
  <c r="AQ218" i="2"/>
  <c r="AP218" i="2"/>
  <c r="AO218" i="2"/>
  <c r="AN218" i="2"/>
  <c r="AM218" i="2"/>
  <c r="AL218" i="2"/>
  <c r="AK218" i="2"/>
  <c r="AJ218" i="2"/>
  <c r="AI218" i="2"/>
  <c r="AH218" i="2"/>
  <c r="AG218" i="2"/>
  <c r="AF218" i="2"/>
  <c r="AD218" i="2"/>
  <c r="AC218" i="2"/>
  <c r="AB218" i="2"/>
  <c r="AA218" i="2"/>
  <c r="V218" i="2"/>
  <c r="T218" i="2"/>
  <c r="S218" i="2"/>
  <c r="R218" i="2"/>
  <c r="Q218" i="2"/>
  <c r="P218" i="2"/>
  <c r="O218" i="2"/>
  <c r="N218" i="2"/>
  <c r="M218" i="2"/>
  <c r="L218" i="2"/>
  <c r="K218" i="2"/>
  <c r="I218" i="2"/>
  <c r="H218" i="2"/>
  <c r="G218" i="2"/>
  <c r="F218" i="2"/>
  <c r="E218" i="2"/>
  <c r="D218" i="2"/>
  <c r="C218" i="2"/>
  <c r="B218" i="2"/>
  <c r="AT217" i="2"/>
  <c r="AS217" i="2"/>
  <c r="AR217" i="2"/>
  <c r="AQ217" i="2"/>
  <c r="AP217" i="2"/>
  <c r="AO217" i="2"/>
  <c r="AN217" i="2"/>
  <c r="AM217" i="2"/>
  <c r="AL217" i="2"/>
  <c r="AK217" i="2"/>
  <c r="AJ217" i="2"/>
  <c r="AI217" i="2"/>
  <c r="AH217" i="2"/>
  <c r="AG217" i="2"/>
  <c r="AF217" i="2"/>
  <c r="AD217" i="2"/>
  <c r="AC217" i="2"/>
  <c r="AB217" i="2"/>
  <c r="AA217" i="2"/>
  <c r="V217" i="2"/>
  <c r="T217" i="2"/>
  <c r="S217" i="2"/>
  <c r="R217" i="2"/>
  <c r="Q217" i="2"/>
  <c r="P217" i="2"/>
  <c r="O217" i="2"/>
  <c r="N217" i="2"/>
  <c r="M217" i="2"/>
  <c r="L217" i="2"/>
  <c r="K217" i="2"/>
  <c r="I217" i="2"/>
  <c r="H217" i="2"/>
  <c r="G217" i="2"/>
  <c r="F217" i="2"/>
  <c r="E217" i="2"/>
  <c r="D217" i="2"/>
  <c r="C217" i="2"/>
  <c r="B217" i="2"/>
  <c r="AT216" i="2"/>
  <c r="AS216" i="2"/>
  <c r="AR216" i="2"/>
  <c r="AQ216" i="2"/>
  <c r="AP216" i="2"/>
  <c r="AO216" i="2"/>
  <c r="AN216" i="2"/>
  <c r="AM216" i="2"/>
  <c r="AL216" i="2"/>
  <c r="AK216" i="2"/>
  <c r="AJ216" i="2"/>
  <c r="AI216" i="2"/>
  <c r="AH216" i="2"/>
  <c r="AG216" i="2"/>
  <c r="AF216" i="2"/>
  <c r="AD216" i="2"/>
  <c r="AC216" i="2"/>
  <c r="AB216" i="2"/>
  <c r="AA216" i="2"/>
  <c r="V216" i="2"/>
  <c r="W216" i="2" s="1"/>
  <c r="T216" i="2"/>
  <c r="S216" i="2"/>
  <c r="R216" i="2"/>
  <c r="Q216" i="2"/>
  <c r="P216" i="2"/>
  <c r="O216" i="2"/>
  <c r="N216" i="2"/>
  <c r="M216" i="2"/>
  <c r="L216" i="2"/>
  <c r="K216" i="2"/>
  <c r="I216" i="2"/>
  <c r="H216" i="2"/>
  <c r="G216" i="2"/>
  <c r="F216" i="2"/>
  <c r="E216" i="2"/>
  <c r="D216" i="2"/>
  <c r="C216" i="2"/>
  <c r="B216" i="2"/>
  <c r="AT215" i="2"/>
  <c r="AS215" i="2"/>
  <c r="AR215" i="2"/>
  <c r="AQ215" i="2"/>
  <c r="AP215" i="2"/>
  <c r="AO215" i="2"/>
  <c r="AN215" i="2"/>
  <c r="AM215" i="2"/>
  <c r="AL215" i="2"/>
  <c r="AK215" i="2"/>
  <c r="AJ215" i="2"/>
  <c r="AI215" i="2"/>
  <c r="AH215" i="2"/>
  <c r="AG215" i="2"/>
  <c r="AF215" i="2"/>
  <c r="AD215" i="2"/>
  <c r="AC215" i="2"/>
  <c r="AB215" i="2"/>
  <c r="AA215" i="2"/>
  <c r="V215" i="2"/>
  <c r="T215" i="2"/>
  <c r="S215" i="2"/>
  <c r="R215" i="2"/>
  <c r="Q215" i="2"/>
  <c r="P215" i="2"/>
  <c r="O215" i="2"/>
  <c r="N215" i="2"/>
  <c r="M215" i="2"/>
  <c r="L215" i="2"/>
  <c r="K215" i="2"/>
  <c r="I215" i="2"/>
  <c r="H215" i="2"/>
  <c r="G215" i="2"/>
  <c r="F215" i="2"/>
  <c r="E215" i="2"/>
  <c r="D215" i="2"/>
  <c r="C215" i="2"/>
  <c r="B215" i="2"/>
  <c r="AT214" i="2"/>
  <c r="AS214" i="2"/>
  <c r="AR214" i="2"/>
  <c r="AQ214" i="2"/>
  <c r="AP214" i="2"/>
  <c r="AO214" i="2"/>
  <c r="AN214" i="2"/>
  <c r="AM214" i="2"/>
  <c r="AL214" i="2"/>
  <c r="AK214" i="2"/>
  <c r="AJ214" i="2"/>
  <c r="AI214" i="2"/>
  <c r="AH214" i="2"/>
  <c r="AG214" i="2"/>
  <c r="AF214" i="2"/>
  <c r="AD214" i="2"/>
  <c r="AC214" i="2"/>
  <c r="AB214" i="2"/>
  <c r="AA214" i="2"/>
  <c r="V214" i="2"/>
  <c r="T214" i="2"/>
  <c r="S214" i="2"/>
  <c r="R214" i="2"/>
  <c r="Q214" i="2"/>
  <c r="P214" i="2"/>
  <c r="O214" i="2"/>
  <c r="N214" i="2"/>
  <c r="M214" i="2"/>
  <c r="L214" i="2"/>
  <c r="K214" i="2"/>
  <c r="I214" i="2"/>
  <c r="H214" i="2"/>
  <c r="G214" i="2"/>
  <c r="F214" i="2"/>
  <c r="E214" i="2"/>
  <c r="D214" i="2"/>
  <c r="C214" i="2"/>
  <c r="B214" i="2"/>
  <c r="AT213" i="2"/>
  <c r="L56" i="7" s="1"/>
  <c r="AS213" i="2"/>
  <c r="L55" i="7" s="1"/>
  <c r="AR213" i="2"/>
  <c r="L53" i="7" s="1"/>
  <c r="AQ213" i="2"/>
  <c r="L52" i="7" s="1"/>
  <c r="AP213" i="2"/>
  <c r="L51" i="7" s="1"/>
  <c r="AO213" i="2"/>
  <c r="L50" i="7" s="1"/>
  <c r="AN213" i="2"/>
  <c r="L48" i="7" s="1"/>
  <c r="AM213" i="2"/>
  <c r="L47" i="7" s="1"/>
  <c r="AL213" i="2"/>
  <c r="AK213" i="2"/>
  <c r="AJ213" i="2"/>
  <c r="L44" i="7" s="1"/>
  <c r="AI213" i="2"/>
  <c r="L43" i="7" s="1"/>
  <c r="AH213" i="2"/>
  <c r="L42" i="7" s="1"/>
  <c r="AG213" i="2"/>
  <c r="L41" i="7" s="1"/>
  <c r="AF213" i="2"/>
  <c r="L39" i="7" s="1"/>
  <c r="AD213" i="2"/>
  <c r="L37" i="7" s="1"/>
  <c r="AC213" i="2"/>
  <c r="L36" i="7" s="1"/>
  <c r="AB213" i="2"/>
  <c r="L35" i="7" s="1"/>
  <c r="AA213" i="2"/>
  <c r="V213" i="2"/>
  <c r="T213" i="2"/>
  <c r="L24" i="7" s="1"/>
  <c r="S213" i="2"/>
  <c r="R213" i="2"/>
  <c r="L22" i="7" s="1"/>
  <c r="Q213" i="2"/>
  <c r="L21" i="7" s="1"/>
  <c r="P213" i="2"/>
  <c r="L20" i="7" s="1"/>
  <c r="O213" i="2"/>
  <c r="L19" i="7" s="1"/>
  <c r="N213" i="2"/>
  <c r="L18" i="7" s="1"/>
  <c r="M213" i="2"/>
  <c r="L17" i="7" s="1"/>
  <c r="L213" i="2"/>
  <c r="L14" i="7" s="1"/>
  <c r="K213" i="2"/>
  <c r="L13" i="7" s="1"/>
  <c r="I213" i="2"/>
  <c r="L11" i="7" s="1"/>
  <c r="H213" i="2"/>
  <c r="L10" i="7" s="1"/>
  <c r="G213" i="2"/>
  <c r="L9" i="7" s="1"/>
  <c r="F213" i="2"/>
  <c r="E213" i="2"/>
  <c r="L7" i="7" s="1"/>
  <c r="D213" i="2"/>
  <c r="L6" i="7" s="1"/>
  <c r="C213" i="2"/>
  <c r="L5" i="7" s="1"/>
  <c r="B213" i="2"/>
  <c r="L4" i="7" s="1"/>
  <c r="AT212" i="2"/>
  <c r="K56" i="7" s="1"/>
  <c r="AS212" i="2"/>
  <c r="K55" i="7" s="1"/>
  <c r="AR212" i="2"/>
  <c r="K53" i="7" s="1"/>
  <c r="AQ212" i="2"/>
  <c r="K52" i="7" s="1"/>
  <c r="AP212" i="2"/>
  <c r="K51" i="7" s="1"/>
  <c r="AO212" i="2"/>
  <c r="K50" i="7" s="1"/>
  <c r="AN212" i="2"/>
  <c r="K48" i="7" s="1"/>
  <c r="AM212" i="2"/>
  <c r="AL212" i="2"/>
  <c r="K46" i="7" s="1"/>
  <c r="AK212" i="2"/>
  <c r="K45" i="7" s="1"/>
  <c r="AJ212" i="2"/>
  <c r="K44" i="7" s="1"/>
  <c r="AI212" i="2"/>
  <c r="K43" i="7" s="1"/>
  <c r="AH212" i="2"/>
  <c r="K42" i="7" s="1"/>
  <c r="AG212" i="2"/>
  <c r="K41" i="7" s="1"/>
  <c r="AF212" i="2"/>
  <c r="K39" i="7" s="1"/>
  <c r="AD212" i="2"/>
  <c r="K37" i="7" s="1"/>
  <c r="AC212" i="2"/>
  <c r="K36" i="7" s="1"/>
  <c r="AB212" i="2"/>
  <c r="K35" i="7" s="1"/>
  <c r="AA212" i="2"/>
  <c r="V212" i="2"/>
  <c r="T212" i="2"/>
  <c r="K24" i="7" s="1"/>
  <c r="S212" i="2"/>
  <c r="K23" i="7" s="1"/>
  <c r="R212" i="2"/>
  <c r="K22" i="7" s="1"/>
  <c r="Q212" i="2"/>
  <c r="K21" i="7" s="1"/>
  <c r="P212" i="2"/>
  <c r="K20" i="7" s="1"/>
  <c r="O212" i="2"/>
  <c r="K19" i="7" s="1"/>
  <c r="N212" i="2"/>
  <c r="K18" i="7" s="1"/>
  <c r="M212" i="2"/>
  <c r="K17" i="7" s="1"/>
  <c r="L212" i="2"/>
  <c r="K14" i="7" s="1"/>
  <c r="K212" i="2"/>
  <c r="K13" i="7" s="1"/>
  <c r="I212" i="2"/>
  <c r="K11" i="7" s="1"/>
  <c r="H212" i="2"/>
  <c r="G212" i="2"/>
  <c r="K9" i="7" s="1"/>
  <c r="F212" i="2"/>
  <c r="K8" i="7" s="1"/>
  <c r="E212" i="2"/>
  <c r="K7" i="7" s="1"/>
  <c r="D212" i="2"/>
  <c r="K6" i="7" s="1"/>
  <c r="C212" i="2"/>
  <c r="K5" i="7" s="1"/>
  <c r="B212" i="2"/>
  <c r="K4" i="7" s="1"/>
  <c r="AT211" i="2"/>
  <c r="AS211" i="2"/>
  <c r="AR211" i="2"/>
  <c r="AQ211" i="2"/>
  <c r="AP211" i="2"/>
  <c r="AO211" i="2"/>
  <c r="AN211" i="2"/>
  <c r="AM211" i="2"/>
  <c r="AL211" i="2"/>
  <c r="AK211" i="2"/>
  <c r="AJ211" i="2"/>
  <c r="AI211" i="2"/>
  <c r="AH211" i="2"/>
  <c r="AG211" i="2"/>
  <c r="AF211" i="2"/>
  <c r="AD211" i="2"/>
  <c r="AC211" i="2"/>
  <c r="AB211" i="2"/>
  <c r="AA211" i="2"/>
  <c r="V211" i="2"/>
  <c r="T211" i="2"/>
  <c r="S211" i="2"/>
  <c r="R211" i="2"/>
  <c r="Q211" i="2"/>
  <c r="P211" i="2"/>
  <c r="O211" i="2"/>
  <c r="N211" i="2"/>
  <c r="M211" i="2"/>
  <c r="L211" i="2"/>
  <c r="K211" i="2"/>
  <c r="I211" i="2"/>
  <c r="H211" i="2"/>
  <c r="G211" i="2"/>
  <c r="F211" i="2"/>
  <c r="E211" i="2"/>
  <c r="D211" i="2"/>
  <c r="C211" i="2"/>
  <c r="B211" i="2"/>
  <c r="AT210" i="2"/>
  <c r="AS210" i="2"/>
  <c r="AR210" i="2"/>
  <c r="AQ210" i="2"/>
  <c r="AP210" i="2"/>
  <c r="AO210" i="2"/>
  <c r="AN210" i="2"/>
  <c r="AM210" i="2"/>
  <c r="AL210" i="2"/>
  <c r="AK210" i="2"/>
  <c r="AJ210" i="2"/>
  <c r="AI210" i="2"/>
  <c r="AH210" i="2"/>
  <c r="AG210" i="2"/>
  <c r="AF210" i="2"/>
  <c r="AD210" i="2"/>
  <c r="AC210" i="2"/>
  <c r="AB210" i="2"/>
  <c r="AA210" i="2"/>
  <c r="V210" i="2"/>
  <c r="T210" i="2"/>
  <c r="S210" i="2"/>
  <c r="R210" i="2"/>
  <c r="Q210" i="2"/>
  <c r="P210" i="2"/>
  <c r="O210" i="2"/>
  <c r="N210" i="2"/>
  <c r="M210" i="2"/>
  <c r="L210" i="2"/>
  <c r="K210" i="2"/>
  <c r="I210" i="2"/>
  <c r="H210" i="2"/>
  <c r="G210" i="2"/>
  <c r="F210" i="2"/>
  <c r="E210" i="2"/>
  <c r="D210" i="2"/>
  <c r="C210" i="2"/>
  <c r="B210" i="2"/>
  <c r="AT209" i="2"/>
  <c r="AS209" i="2"/>
  <c r="AR209" i="2"/>
  <c r="AQ209" i="2"/>
  <c r="AP209" i="2"/>
  <c r="AO209" i="2"/>
  <c r="AN209" i="2"/>
  <c r="AM209" i="2"/>
  <c r="AL209" i="2"/>
  <c r="AK209" i="2"/>
  <c r="AJ209" i="2"/>
  <c r="AI209" i="2"/>
  <c r="AH209" i="2"/>
  <c r="AG209" i="2"/>
  <c r="AF209" i="2"/>
  <c r="AD209" i="2"/>
  <c r="AC209" i="2"/>
  <c r="AB209" i="2"/>
  <c r="AA209" i="2"/>
  <c r="V209" i="2"/>
  <c r="T209" i="2"/>
  <c r="S209" i="2"/>
  <c r="R209" i="2"/>
  <c r="Q209" i="2"/>
  <c r="P209" i="2"/>
  <c r="O209" i="2"/>
  <c r="N209" i="2"/>
  <c r="M209" i="2"/>
  <c r="L209" i="2"/>
  <c r="K209" i="2"/>
  <c r="I209" i="2"/>
  <c r="H209" i="2"/>
  <c r="G209" i="2"/>
  <c r="F209" i="2"/>
  <c r="E209" i="2"/>
  <c r="D209" i="2"/>
  <c r="C209" i="2"/>
  <c r="B209" i="2"/>
  <c r="AT208" i="2"/>
  <c r="AS208" i="2"/>
  <c r="AR208" i="2"/>
  <c r="AQ208" i="2"/>
  <c r="AP208" i="2"/>
  <c r="AO208" i="2"/>
  <c r="AN208" i="2"/>
  <c r="AM208" i="2"/>
  <c r="AL208" i="2"/>
  <c r="AK208" i="2"/>
  <c r="AJ208" i="2"/>
  <c r="AI208" i="2"/>
  <c r="AH208" i="2"/>
  <c r="AG208" i="2"/>
  <c r="AF208" i="2"/>
  <c r="AD208" i="2"/>
  <c r="AC208" i="2"/>
  <c r="AB208" i="2"/>
  <c r="AA208" i="2"/>
  <c r="V208" i="2"/>
  <c r="W208" i="2" s="1"/>
  <c r="T208" i="2"/>
  <c r="S208" i="2"/>
  <c r="R208" i="2"/>
  <c r="Q208" i="2"/>
  <c r="P208" i="2"/>
  <c r="O208" i="2"/>
  <c r="N208" i="2"/>
  <c r="M208" i="2"/>
  <c r="L208" i="2"/>
  <c r="K208" i="2"/>
  <c r="I208" i="2"/>
  <c r="H208" i="2"/>
  <c r="G208" i="2"/>
  <c r="F208" i="2"/>
  <c r="E208" i="2"/>
  <c r="D208" i="2"/>
  <c r="C208" i="2"/>
  <c r="B208" i="2"/>
  <c r="AT207" i="2"/>
  <c r="AS207" i="2"/>
  <c r="AR207" i="2"/>
  <c r="AQ207" i="2"/>
  <c r="AP207" i="2"/>
  <c r="AO207" i="2"/>
  <c r="AN207" i="2"/>
  <c r="AM207" i="2"/>
  <c r="AL207" i="2"/>
  <c r="AK207" i="2"/>
  <c r="AJ207" i="2"/>
  <c r="AI207" i="2"/>
  <c r="AH207" i="2"/>
  <c r="AG207" i="2"/>
  <c r="AF207" i="2"/>
  <c r="AD207" i="2"/>
  <c r="AC207" i="2"/>
  <c r="AB207" i="2"/>
  <c r="AA207" i="2"/>
  <c r="V207" i="2"/>
  <c r="T207" i="2"/>
  <c r="S207" i="2"/>
  <c r="R207" i="2"/>
  <c r="Q207" i="2"/>
  <c r="P207" i="2"/>
  <c r="O207" i="2"/>
  <c r="N207" i="2"/>
  <c r="M207" i="2"/>
  <c r="L207" i="2"/>
  <c r="K207" i="2"/>
  <c r="I207" i="2"/>
  <c r="H207" i="2"/>
  <c r="G207" i="2"/>
  <c r="F207" i="2"/>
  <c r="E207" i="2"/>
  <c r="D207" i="2"/>
  <c r="C207" i="2"/>
  <c r="B207" i="2"/>
  <c r="AT206" i="2"/>
  <c r="AS206" i="2"/>
  <c r="AR206" i="2"/>
  <c r="AQ206" i="2"/>
  <c r="AP206" i="2"/>
  <c r="AO206" i="2"/>
  <c r="AN206" i="2"/>
  <c r="AM206" i="2"/>
  <c r="AL206" i="2"/>
  <c r="AK206" i="2"/>
  <c r="AJ206" i="2"/>
  <c r="AI206" i="2"/>
  <c r="AH206" i="2"/>
  <c r="AG206" i="2"/>
  <c r="AF206" i="2"/>
  <c r="AD206" i="2"/>
  <c r="AC206" i="2"/>
  <c r="AB206" i="2"/>
  <c r="AA206" i="2"/>
  <c r="V206" i="2"/>
  <c r="T206" i="2"/>
  <c r="S206" i="2"/>
  <c r="R206" i="2"/>
  <c r="Q206" i="2"/>
  <c r="P206" i="2"/>
  <c r="O206" i="2"/>
  <c r="N206" i="2"/>
  <c r="M206" i="2"/>
  <c r="L206" i="2"/>
  <c r="K206" i="2"/>
  <c r="I206" i="2"/>
  <c r="H206" i="2"/>
  <c r="G206" i="2"/>
  <c r="F206" i="2"/>
  <c r="E206" i="2"/>
  <c r="D206" i="2"/>
  <c r="C206" i="2"/>
  <c r="B206" i="2"/>
  <c r="AT205" i="2"/>
  <c r="AS205" i="2"/>
  <c r="AR205" i="2"/>
  <c r="AQ205" i="2"/>
  <c r="AP205" i="2"/>
  <c r="AO205" i="2"/>
  <c r="AN205" i="2"/>
  <c r="AM205" i="2"/>
  <c r="AL205" i="2"/>
  <c r="AK205" i="2"/>
  <c r="AJ205" i="2"/>
  <c r="AI205" i="2"/>
  <c r="AH205" i="2"/>
  <c r="AG205" i="2"/>
  <c r="AF205" i="2"/>
  <c r="AD205" i="2"/>
  <c r="AC205" i="2"/>
  <c r="AB205" i="2"/>
  <c r="AA205" i="2"/>
  <c r="V205" i="2"/>
  <c r="T205" i="2"/>
  <c r="S205" i="2"/>
  <c r="R205" i="2"/>
  <c r="Q205" i="2"/>
  <c r="P205" i="2"/>
  <c r="O205" i="2"/>
  <c r="N205" i="2"/>
  <c r="M205" i="2"/>
  <c r="L205" i="2"/>
  <c r="K205" i="2"/>
  <c r="I205" i="2"/>
  <c r="H205" i="2"/>
  <c r="G205" i="2"/>
  <c r="F205" i="2"/>
  <c r="E205" i="2"/>
  <c r="D205" i="2"/>
  <c r="C205" i="2"/>
  <c r="B205" i="2"/>
  <c r="AT204" i="2"/>
  <c r="AS204" i="2"/>
  <c r="AR204" i="2"/>
  <c r="AQ204" i="2"/>
  <c r="AP204" i="2"/>
  <c r="AO204" i="2"/>
  <c r="AN204" i="2"/>
  <c r="AM204" i="2"/>
  <c r="AL204" i="2"/>
  <c r="AK204" i="2"/>
  <c r="AJ204" i="2"/>
  <c r="AI204" i="2"/>
  <c r="AH204" i="2"/>
  <c r="AG204" i="2"/>
  <c r="AF204" i="2"/>
  <c r="AD204" i="2"/>
  <c r="AC204" i="2"/>
  <c r="AB204" i="2"/>
  <c r="AA204" i="2"/>
  <c r="V204" i="2"/>
  <c r="W204" i="2" s="1"/>
  <c r="T204" i="2"/>
  <c r="S204" i="2"/>
  <c r="R204" i="2"/>
  <c r="Q204" i="2"/>
  <c r="P204" i="2"/>
  <c r="O204" i="2"/>
  <c r="N204" i="2"/>
  <c r="M204" i="2"/>
  <c r="L204" i="2"/>
  <c r="K204" i="2"/>
  <c r="I204" i="2"/>
  <c r="H204" i="2"/>
  <c r="G204" i="2"/>
  <c r="F204" i="2"/>
  <c r="E204" i="2"/>
  <c r="D204" i="2"/>
  <c r="C204" i="2"/>
  <c r="B204" i="2"/>
  <c r="AT203" i="2"/>
  <c r="AS203" i="2"/>
  <c r="AR203" i="2"/>
  <c r="AQ203" i="2"/>
  <c r="AP203" i="2"/>
  <c r="AO203" i="2"/>
  <c r="AN203" i="2"/>
  <c r="AM203" i="2"/>
  <c r="AL203" i="2"/>
  <c r="AK203" i="2"/>
  <c r="AJ203" i="2"/>
  <c r="AI203" i="2"/>
  <c r="AH203" i="2"/>
  <c r="AG203" i="2"/>
  <c r="AF203" i="2"/>
  <c r="AD203" i="2"/>
  <c r="AC203" i="2"/>
  <c r="AB203" i="2"/>
  <c r="AA203" i="2"/>
  <c r="V203" i="2"/>
  <c r="T203" i="2"/>
  <c r="S203" i="2"/>
  <c r="R203" i="2"/>
  <c r="Q203" i="2"/>
  <c r="P203" i="2"/>
  <c r="O203" i="2"/>
  <c r="N203" i="2"/>
  <c r="M203" i="2"/>
  <c r="L203" i="2"/>
  <c r="K203" i="2"/>
  <c r="I203" i="2"/>
  <c r="H203" i="2"/>
  <c r="G203" i="2"/>
  <c r="F203" i="2"/>
  <c r="E203" i="2"/>
  <c r="D203" i="2"/>
  <c r="C203" i="2"/>
  <c r="B203" i="2"/>
  <c r="AT202" i="2"/>
  <c r="AS202" i="2"/>
  <c r="AR202" i="2"/>
  <c r="AQ202" i="2"/>
  <c r="AP202" i="2"/>
  <c r="AO202" i="2"/>
  <c r="AN202" i="2"/>
  <c r="AM202" i="2"/>
  <c r="AL202" i="2"/>
  <c r="AK202" i="2"/>
  <c r="AJ202" i="2"/>
  <c r="AI202" i="2"/>
  <c r="AH202" i="2"/>
  <c r="AG202" i="2"/>
  <c r="AF202" i="2"/>
  <c r="AD202" i="2"/>
  <c r="AC202" i="2"/>
  <c r="AB202" i="2"/>
  <c r="AA202" i="2"/>
  <c r="V202" i="2"/>
  <c r="T202" i="2"/>
  <c r="S202" i="2"/>
  <c r="R202" i="2"/>
  <c r="Q202" i="2"/>
  <c r="P202" i="2"/>
  <c r="O202" i="2"/>
  <c r="N202" i="2"/>
  <c r="M202" i="2"/>
  <c r="L202" i="2"/>
  <c r="K202" i="2"/>
  <c r="I202" i="2"/>
  <c r="H202" i="2"/>
  <c r="G202" i="2"/>
  <c r="F202" i="2"/>
  <c r="E202" i="2"/>
  <c r="D202" i="2"/>
  <c r="C202" i="2"/>
  <c r="B202" i="2"/>
  <c r="AT201" i="2"/>
  <c r="J56" i="7" s="1"/>
  <c r="AS201" i="2"/>
  <c r="J55" i="7" s="1"/>
  <c r="AR201" i="2"/>
  <c r="J53" i="7" s="1"/>
  <c r="AQ201" i="2"/>
  <c r="J52" i="7" s="1"/>
  <c r="AP201" i="2"/>
  <c r="J51" i="7" s="1"/>
  <c r="AO201" i="2"/>
  <c r="J50" i="7" s="1"/>
  <c r="AN201" i="2"/>
  <c r="J48" i="7" s="1"/>
  <c r="AM201" i="2"/>
  <c r="J47" i="7" s="1"/>
  <c r="AL201" i="2"/>
  <c r="J46" i="7" s="1"/>
  <c r="AK201" i="2"/>
  <c r="AJ201" i="2"/>
  <c r="J44" i="7" s="1"/>
  <c r="AI201" i="2"/>
  <c r="J43" i="7" s="1"/>
  <c r="AH201" i="2"/>
  <c r="J42" i="7" s="1"/>
  <c r="AG201" i="2"/>
  <c r="J41" i="7" s="1"/>
  <c r="AF201" i="2"/>
  <c r="J39" i="7" s="1"/>
  <c r="AD201" i="2"/>
  <c r="J37" i="7" s="1"/>
  <c r="AC201" i="2"/>
  <c r="J36" i="7" s="1"/>
  <c r="AB201" i="2"/>
  <c r="J35" i="7" s="1"/>
  <c r="AA201" i="2"/>
  <c r="J34" i="7" s="1"/>
  <c r="V201" i="2"/>
  <c r="T201" i="2"/>
  <c r="J24" i="7" s="1"/>
  <c r="S201" i="2"/>
  <c r="J23" i="7" s="1"/>
  <c r="R201" i="2"/>
  <c r="J22" i="7" s="1"/>
  <c r="Q201" i="2"/>
  <c r="J21" i="7" s="1"/>
  <c r="P201" i="2"/>
  <c r="O201" i="2"/>
  <c r="J19" i="7" s="1"/>
  <c r="N201" i="2"/>
  <c r="J18" i="7" s="1"/>
  <c r="M18" i="7" s="1"/>
  <c r="M201" i="2"/>
  <c r="J17" i="7" s="1"/>
  <c r="L201" i="2"/>
  <c r="J14" i="7" s="1"/>
  <c r="K201" i="2"/>
  <c r="J13" i="7" s="1"/>
  <c r="I201" i="2"/>
  <c r="J11" i="7" s="1"/>
  <c r="H201" i="2"/>
  <c r="J10" i="7" s="1"/>
  <c r="G201" i="2"/>
  <c r="J9" i="7" s="1"/>
  <c r="F201" i="2"/>
  <c r="E201" i="2"/>
  <c r="J7" i="7" s="1"/>
  <c r="D201" i="2"/>
  <c r="J6" i="7" s="1"/>
  <c r="C201" i="2"/>
  <c r="J5" i="7" s="1"/>
  <c r="B201" i="2"/>
  <c r="J4" i="7" s="1"/>
  <c r="AT200" i="2"/>
  <c r="AS200" i="2"/>
  <c r="AR200" i="2"/>
  <c r="AQ200" i="2"/>
  <c r="AP200" i="2"/>
  <c r="AO200" i="2"/>
  <c r="AN200" i="2"/>
  <c r="AM200" i="2"/>
  <c r="AL200" i="2"/>
  <c r="AK200" i="2"/>
  <c r="AJ200" i="2"/>
  <c r="AI200" i="2"/>
  <c r="AH200" i="2"/>
  <c r="AG200" i="2"/>
  <c r="AF200" i="2"/>
  <c r="AD200" i="2"/>
  <c r="AC200" i="2"/>
  <c r="AB200" i="2"/>
  <c r="AA200" i="2"/>
  <c r="V200" i="2"/>
  <c r="W200" i="2" s="1"/>
  <c r="T200" i="2"/>
  <c r="S200" i="2"/>
  <c r="R200" i="2"/>
  <c r="Q200" i="2"/>
  <c r="P200" i="2"/>
  <c r="O200" i="2"/>
  <c r="N200" i="2"/>
  <c r="M200" i="2"/>
  <c r="L200" i="2"/>
  <c r="K200" i="2"/>
  <c r="I200" i="2"/>
  <c r="H200" i="2"/>
  <c r="G200" i="2"/>
  <c r="F200" i="2"/>
  <c r="E200" i="2"/>
  <c r="D200" i="2"/>
  <c r="C200" i="2"/>
  <c r="B200" i="2"/>
  <c r="AT199" i="2"/>
  <c r="AS199" i="2"/>
  <c r="AR199" i="2"/>
  <c r="AQ199" i="2"/>
  <c r="AP199" i="2"/>
  <c r="AO199" i="2"/>
  <c r="AN199" i="2"/>
  <c r="AM199" i="2"/>
  <c r="AL199" i="2"/>
  <c r="AK199" i="2"/>
  <c r="AJ199" i="2"/>
  <c r="AI199" i="2"/>
  <c r="AH199" i="2"/>
  <c r="AG199" i="2"/>
  <c r="AF199" i="2"/>
  <c r="AD199" i="2"/>
  <c r="AC199" i="2"/>
  <c r="AB199" i="2"/>
  <c r="AA199" i="2"/>
  <c r="V199" i="2"/>
  <c r="T199" i="2"/>
  <c r="S199" i="2"/>
  <c r="R199" i="2"/>
  <c r="Q199" i="2"/>
  <c r="P199" i="2"/>
  <c r="O199" i="2"/>
  <c r="N199" i="2"/>
  <c r="M199" i="2"/>
  <c r="L199" i="2"/>
  <c r="K199" i="2"/>
  <c r="I199" i="2"/>
  <c r="H199" i="2"/>
  <c r="G199" i="2"/>
  <c r="F199" i="2"/>
  <c r="E199" i="2"/>
  <c r="D199" i="2"/>
  <c r="C199" i="2"/>
  <c r="B199" i="2"/>
  <c r="AT198" i="2"/>
  <c r="AS198" i="2"/>
  <c r="AR198" i="2"/>
  <c r="AQ198" i="2"/>
  <c r="AP198" i="2"/>
  <c r="AO198" i="2"/>
  <c r="AN198" i="2"/>
  <c r="AM198" i="2"/>
  <c r="AL198" i="2"/>
  <c r="AK198" i="2"/>
  <c r="AJ198" i="2"/>
  <c r="AI198" i="2"/>
  <c r="AH198" i="2"/>
  <c r="AG198" i="2"/>
  <c r="AF198" i="2"/>
  <c r="AD198" i="2"/>
  <c r="AC198" i="2"/>
  <c r="AB198" i="2"/>
  <c r="AA198" i="2"/>
  <c r="V198" i="2"/>
  <c r="T198" i="2"/>
  <c r="S198" i="2"/>
  <c r="R198" i="2"/>
  <c r="Q198" i="2"/>
  <c r="P198" i="2"/>
  <c r="O198" i="2"/>
  <c r="N198" i="2"/>
  <c r="M198" i="2"/>
  <c r="L198" i="2"/>
  <c r="K198" i="2"/>
  <c r="I198" i="2"/>
  <c r="H198" i="2"/>
  <c r="G198" i="2"/>
  <c r="F198" i="2"/>
  <c r="E198" i="2"/>
  <c r="D198" i="2"/>
  <c r="C198" i="2"/>
  <c r="B198" i="2"/>
  <c r="AT197" i="2"/>
  <c r="AS197" i="2"/>
  <c r="AR197" i="2"/>
  <c r="AQ197" i="2"/>
  <c r="AP197" i="2"/>
  <c r="AO197" i="2"/>
  <c r="AN197" i="2"/>
  <c r="AM197" i="2"/>
  <c r="AL197" i="2"/>
  <c r="AK197" i="2"/>
  <c r="AJ197" i="2"/>
  <c r="AI197" i="2"/>
  <c r="AH197" i="2"/>
  <c r="AG197" i="2"/>
  <c r="AF197" i="2"/>
  <c r="AD197" i="2"/>
  <c r="AC197" i="2"/>
  <c r="AB197" i="2"/>
  <c r="AA197" i="2"/>
  <c r="V197" i="2"/>
  <c r="T197" i="2"/>
  <c r="S197" i="2"/>
  <c r="R197" i="2"/>
  <c r="Q197" i="2"/>
  <c r="P197" i="2"/>
  <c r="O197" i="2"/>
  <c r="N197" i="2"/>
  <c r="M197" i="2"/>
  <c r="L197" i="2"/>
  <c r="K197" i="2"/>
  <c r="I197" i="2"/>
  <c r="H197" i="2"/>
  <c r="G197" i="2"/>
  <c r="F197" i="2"/>
  <c r="E197" i="2"/>
  <c r="D197" i="2"/>
  <c r="C197" i="2"/>
  <c r="B197" i="2"/>
  <c r="AT196" i="2"/>
  <c r="AS196" i="2"/>
  <c r="AR196" i="2"/>
  <c r="AQ196" i="2"/>
  <c r="AP196" i="2"/>
  <c r="AO196" i="2"/>
  <c r="AN196" i="2"/>
  <c r="AM196" i="2"/>
  <c r="AL196" i="2"/>
  <c r="AK196" i="2"/>
  <c r="AJ196" i="2"/>
  <c r="AI196" i="2"/>
  <c r="AH196" i="2"/>
  <c r="AG196" i="2"/>
  <c r="AF196" i="2"/>
  <c r="AD196" i="2"/>
  <c r="AC196" i="2"/>
  <c r="AB196" i="2"/>
  <c r="AA196" i="2"/>
  <c r="V196" i="2"/>
  <c r="W196" i="2" s="1"/>
  <c r="T196" i="2"/>
  <c r="S196" i="2"/>
  <c r="R196" i="2"/>
  <c r="Q196" i="2"/>
  <c r="P196" i="2"/>
  <c r="O196" i="2"/>
  <c r="N196" i="2"/>
  <c r="M196" i="2"/>
  <c r="L196" i="2"/>
  <c r="K196" i="2"/>
  <c r="I196" i="2"/>
  <c r="H196" i="2"/>
  <c r="G196" i="2"/>
  <c r="F196" i="2"/>
  <c r="E196" i="2"/>
  <c r="D196" i="2"/>
  <c r="C196" i="2"/>
  <c r="B196" i="2"/>
  <c r="AT195" i="2"/>
  <c r="AS195" i="2"/>
  <c r="AR195" i="2"/>
  <c r="AQ195" i="2"/>
  <c r="AP195" i="2"/>
  <c r="AO195" i="2"/>
  <c r="AN195" i="2"/>
  <c r="AM195" i="2"/>
  <c r="AL195" i="2"/>
  <c r="AK195" i="2"/>
  <c r="AJ195" i="2"/>
  <c r="AI195" i="2"/>
  <c r="AH195" i="2"/>
  <c r="AG195" i="2"/>
  <c r="AF195" i="2"/>
  <c r="AD195" i="2"/>
  <c r="AC195" i="2"/>
  <c r="AB195" i="2"/>
  <c r="AA195" i="2"/>
  <c r="V195" i="2"/>
  <c r="T195" i="2"/>
  <c r="S195" i="2"/>
  <c r="R195" i="2"/>
  <c r="Q195" i="2"/>
  <c r="P195" i="2"/>
  <c r="O195" i="2"/>
  <c r="N195" i="2"/>
  <c r="M195" i="2"/>
  <c r="L195" i="2"/>
  <c r="K195" i="2"/>
  <c r="I195" i="2"/>
  <c r="H195" i="2"/>
  <c r="G195" i="2"/>
  <c r="F195" i="2"/>
  <c r="E195" i="2"/>
  <c r="D195" i="2"/>
  <c r="C195" i="2"/>
  <c r="B195" i="2"/>
  <c r="AT194" i="2"/>
  <c r="AS194" i="2"/>
  <c r="AR194" i="2"/>
  <c r="AQ194" i="2"/>
  <c r="AP194" i="2"/>
  <c r="AO194" i="2"/>
  <c r="AN194" i="2"/>
  <c r="AM194" i="2"/>
  <c r="AL194" i="2"/>
  <c r="AK194" i="2"/>
  <c r="AJ194" i="2"/>
  <c r="AI194" i="2"/>
  <c r="AH194" i="2"/>
  <c r="AG194" i="2"/>
  <c r="AF194" i="2"/>
  <c r="AD194" i="2"/>
  <c r="AC194" i="2"/>
  <c r="AB194" i="2"/>
  <c r="AA194" i="2"/>
  <c r="V194" i="2"/>
  <c r="T194" i="2"/>
  <c r="S194" i="2"/>
  <c r="R194" i="2"/>
  <c r="Q194" i="2"/>
  <c r="P194" i="2"/>
  <c r="O194" i="2"/>
  <c r="N194" i="2"/>
  <c r="M194" i="2"/>
  <c r="L194" i="2"/>
  <c r="K194" i="2"/>
  <c r="I194" i="2"/>
  <c r="H194" i="2"/>
  <c r="G194" i="2"/>
  <c r="F194" i="2"/>
  <c r="E194" i="2"/>
  <c r="D194" i="2"/>
  <c r="C194" i="2"/>
  <c r="B194" i="2"/>
  <c r="AT193" i="2"/>
  <c r="AS193" i="2"/>
  <c r="AR193" i="2"/>
  <c r="AQ193" i="2"/>
  <c r="AP193" i="2"/>
  <c r="AO193" i="2"/>
  <c r="AN193" i="2"/>
  <c r="AM193" i="2"/>
  <c r="AL193" i="2"/>
  <c r="AK193" i="2"/>
  <c r="AJ193" i="2"/>
  <c r="AI193" i="2"/>
  <c r="AH193" i="2"/>
  <c r="AG193" i="2"/>
  <c r="AF193" i="2"/>
  <c r="AD193" i="2"/>
  <c r="AC193" i="2"/>
  <c r="AB193" i="2"/>
  <c r="AA193" i="2"/>
  <c r="V193" i="2"/>
  <c r="T193" i="2"/>
  <c r="S193" i="2"/>
  <c r="R193" i="2"/>
  <c r="Q193" i="2"/>
  <c r="P193" i="2"/>
  <c r="O193" i="2"/>
  <c r="N193" i="2"/>
  <c r="M193" i="2"/>
  <c r="L193" i="2"/>
  <c r="K193" i="2"/>
  <c r="I193" i="2"/>
  <c r="H193" i="2"/>
  <c r="G193" i="2"/>
  <c r="F193" i="2"/>
  <c r="E193" i="2"/>
  <c r="D193" i="2"/>
  <c r="C193" i="2"/>
  <c r="B193" i="2"/>
  <c r="AT192" i="2"/>
  <c r="AS192" i="2"/>
  <c r="AR192" i="2"/>
  <c r="AQ192" i="2"/>
  <c r="AP192" i="2"/>
  <c r="AO192" i="2"/>
  <c r="AN192" i="2"/>
  <c r="AM192" i="2"/>
  <c r="AL192" i="2"/>
  <c r="AK192" i="2"/>
  <c r="AJ192" i="2"/>
  <c r="AI192" i="2"/>
  <c r="AH192" i="2"/>
  <c r="AG192" i="2"/>
  <c r="AF192" i="2"/>
  <c r="AD192" i="2"/>
  <c r="AC192" i="2"/>
  <c r="AB192" i="2"/>
  <c r="AA192" i="2"/>
  <c r="V192" i="2"/>
  <c r="W192" i="2" s="1"/>
  <c r="T192" i="2"/>
  <c r="S192" i="2"/>
  <c r="R192" i="2"/>
  <c r="Q192" i="2"/>
  <c r="P192" i="2"/>
  <c r="O192" i="2"/>
  <c r="N192" i="2"/>
  <c r="M192" i="2"/>
  <c r="L192" i="2"/>
  <c r="K192" i="2"/>
  <c r="I192" i="2"/>
  <c r="H192" i="2"/>
  <c r="G192" i="2"/>
  <c r="F192" i="2"/>
  <c r="E192" i="2"/>
  <c r="D192" i="2"/>
  <c r="C192" i="2"/>
  <c r="B192" i="2"/>
  <c r="AT191" i="2"/>
  <c r="AS191" i="2"/>
  <c r="AR191" i="2"/>
  <c r="AQ191" i="2"/>
  <c r="AP191" i="2"/>
  <c r="AO191" i="2"/>
  <c r="AN191" i="2"/>
  <c r="AM191" i="2"/>
  <c r="AL191" i="2"/>
  <c r="AK191" i="2"/>
  <c r="AJ191" i="2"/>
  <c r="AI191" i="2"/>
  <c r="AH191" i="2"/>
  <c r="AG191" i="2"/>
  <c r="AF191" i="2"/>
  <c r="AD191" i="2"/>
  <c r="AC191" i="2"/>
  <c r="AB191" i="2"/>
  <c r="AA191" i="2"/>
  <c r="V191" i="2"/>
  <c r="T191" i="2"/>
  <c r="S191" i="2"/>
  <c r="R191" i="2"/>
  <c r="Q191" i="2"/>
  <c r="P191" i="2"/>
  <c r="O191" i="2"/>
  <c r="N191" i="2"/>
  <c r="M191" i="2"/>
  <c r="L191" i="2"/>
  <c r="K191" i="2"/>
  <c r="I191" i="2"/>
  <c r="H191" i="2"/>
  <c r="G191" i="2"/>
  <c r="F191" i="2"/>
  <c r="E191" i="2"/>
  <c r="D191" i="2"/>
  <c r="C191" i="2"/>
  <c r="B191" i="2"/>
  <c r="AT190" i="2"/>
  <c r="AS190" i="2"/>
  <c r="AR190" i="2"/>
  <c r="AQ190" i="2"/>
  <c r="AP190" i="2"/>
  <c r="AO190" i="2"/>
  <c r="AN190" i="2"/>
  <c r="AM190" i="2"/>
  <c r="AL190" i="2"/>
  <c r="AK190" i="2"/>
  <c r="AJ190" i="2"/>
  <c r="AI190" i="2"/>
  <c r="AH190" i="2"/>
  <c r="AG190" i="2"/>
  <c r="AF190" i="2"/>
  <c r="AD190" i="2"/>
  <c r="AC190" i="2"/>
  <c r="AB190" i="2"/>
  <c r="AA190" i="2"/>
  <c r="V190" i="2"/>
  <c r="T190" i="2"/>
  <c r="S190" i="2"/>
  <c r="R190" i="2"/>
  <c r="Q190" i="2"/>
  <c r="P190" i="2"/>
  <c r="O190" i="2"/>
  <c r="N190" i="2"/>
  <c r="M190" i="2"/>
  <c r="L190" i="2"/>
  <c r="K190" i="2"/>
  <c r="I190" i="2"/>
  <c r="H190" i="2"/>
  <c r="G190" i="2"/>
  <c r="F190" i="2"/>
  <c r="E190" i="2"/>
  <c r="D190" i="2"/>
  <c r="C190" i="2"/>
  <c r="B190" i="2"/>
  <c r="AT189" i="2"/>
  <c r="AS189" i="2"/>
  <c r="AR189" i="2"/>
  <c r="AQ189" i="2"/>
  <c r="AP189" i="2"/>
  <c r="AO189" i="2"/>
  <c r="AN189" i="2"/>
  <c r="AM189" i="2"/>
  <c r="AL189" i="2"/>
  <c r="AK189" i="2"/>
  <c r="AJ189" i="2"/>
  <c r="AI189" i="2"/>
  <c r="AH189" i="2"/>
  <c r="AG189" i="2"/>
  <c r="AF189" i="2"/>
  <c r="AD189" i="2"/>
  <c r="AC189" i="2"/>
  <c r="AB189" i="2"/>
  <c r="AA189" i="2"/>
  <c r="V189" i="2"/>
  <c r="T189" i="2"/>
  <c r="S189" i="2"/>
  <c r="R189" i="2"/>
  <c r="Q189" i="2"/>
  <c r="P189" i="2"/>
  <c r="O189" i="2"/>
  <c r="N189" i="2"/>
  <c r="M189" i="2"/>
  <c r="L189" i="2"/>
  <c r="K189" i="2"/>
  <c r="I189" i="2"/>
  <c r="H189" i="2"/>
  <c r="G189" i="2"/>
  <c r="F189" i="2"/>
  <c r="E189" i="2"/>
  <c r="D189" i="2"/>
  <c r="C189" i="2"/>
  <c r="B189" i="2"/>
  <c r="AT188" i="2"/>
  <c r="AS188" i="2"/>
  <c r="AR188" i="2"/>
  <c r="AQ188" i="2"/>
  <c r="AP188" i="2"/>
  <c r="AO188" i="2"/>
  <c r="AN188" i="2"/>
  <c r="AM188" i="2"/>
  <c r="AL188" i="2"/>
  <c r="AK188" i="2"/>
  <c r="AJ188" i="2"/>
  <c r="AI188" i="2"/>
  <c r="AH188" i="2"/>
  <c r="AG188" i="2"/>
  <c r="AF188" i="2"/>
  <c r="AD188" i="2"/>
  <c r="AC188" i="2"/>
  <c r="AB188" i="2"/>
  <c r="AA188" i="2"/>
  <c r="V188" i="2"/>
  <c r="W188" i="2" s="1"/>
  <c r="T188" i="2"/>
  <c r="S188" i="2"/>
  <c r="R188" i="2"/>
  <c r="Q188" i="2"/>
  <c r="P188" i="2"/>
  <c r="O188" i="2"/>
  <c r="N188" i="2"/>
  <c r="M188" i="2"/>
  <c r="L188" i="2"/>
  <c r="K188" i="2"/>
  <c r="I188" i="2"/>
  <c r="H188" i="2"/>
  <c r="G188" i="2"/>
  <c r="F188" i="2"/>
  <c r="E188" i="2"/>
  <c r="D188" i="2"/>
  <c r="C188" i="2"/>
  <c r="B188" i="2"/>
  <c r="AT187" i="2"/>
  <c r="AS187" i="2"/>
  <c r="AR187" i="2"/>
  <c r="AQ187" i="2"/>
  <c r="AP187" i="2"/>
  <c r="AO187" i="2"/>
  <c r="AN187" i="2"/>
  <c r="AM187" i="2"/>
  <c r="AL187" i="2"/>
  <c r="AK187" i="2"/>
  <c r="AJ187" i="2"/>
  <c r="AI187" i="2"/>
  <c r="AH187" i="2"/>
  <c r="AG187" i="2"/>
  <c r="AF187" i="2"/>
  <c r="AD187" i="2"/>
  <c r="AC187" i="2"/>
  <c r="AB187" i="2"/>
  <c r="AA187" i="2"/>
  <c r="V187" i="2"/>
  <c r="T187" i="2"/>
  <c r="S187" i="2"/>
  <c r="R187" i="2"/>
  <c r="Q187" i="2"/>
  <c r="P187" i="2"/>
  <c r="O187" i="2"/>
  <c r="N187" i="2"/>
  <c r="M187" i="2"/>
  <c r="L187" i="2"/>
  <c r="K187" i="2"/>
  <c r="I187" i="2"/>
  <c r="H187" i="2"/>
  <c r="G187" i="2"/>
  <c r="F187" i="2"/>
  <c r="E187" i="2"/>
  <c r="D187" i="2"/>
  <c r="C187" i="2"/>
  <c r="B187" i="2"/>
  <c r="AT186" i="2"/>
  <c r="AS186" i="2"/>
  <c r="AR186" i="2"/>
  <c r="AQ186" i="2"/>
  <c r="AP186" i="2"/>
  <c r="AO186" i="2"/>
  <c r="AN186" i="2"/>
  <c r="AM186" i="2"/>
  <c r="AL186" i="2"/>
  <c r="AK186" i="2"/>
  <c r="AJ186" i="2"/>
  <c r="AI186" i="2"/>
  <c r="AH186" i="2"/>
  <c r="AG186" i="2"/>
  <c r="AF186" i="2"/>
  <c r="AD186" i="2"/>
  <c r="AC186" i="2"/>
  <c r="AB186" i="2"/>
  <c r="AA186" i="2"/>
  <c r="V186" i="2"/>
  <c r="T186" i="2"/>
  <c r="S186" i="2"/>
  <c r="R186" i="2"/>
  <c r="Q186" i="2"/>
  <c r="P186" i="2"/>
  <c r="O186" i="2"/>
  <c r="N186" i="2"/>
  <c r="M186" i="2"/>
  <c r="L186" i="2"/>
  <c r="K186" i="2"/>
  <c r="I186" i="2"/>
  <c r="H186" i="2"/>
  <c r="G186" i="2"/>
  <c r="F186" i="2"/>
  <c r="E186" i="2"/>
  <c r="D186" i="2"/>
  <c r="C186" i="2"/>
  <c r="B186" i="2"/>
  <c r="AT185" i="2"/>
  <c r="AS185" i="2"/>
  <c r="AR185" i="2"/>
  <c r="AQ185" i="2"/>
  <c r="AP185" i="2"/>
  <c r="AO185" i="2"/>
  <c r="AN185" i="2"/>
  <c r="AM185" i="2"/>
  <c r="AL185" i="2"/>
  <c r="AK185" i="2"/>
  <c r="AJ185" i="2"/>
  <c r="AI185" i="2"/>
  <c r="AH185" i="2"/>
  <c r="AG185" i="2"/>
  <c r="AF185" i="2"/>
  <c r="AD185" i="2"/>
  <c r="AC185" i="2"/>
  <c r="AB185" i="2"/>
  <c r="AA185" i="2"/>
  <c r="V185" i="2"/>
  <c r="T185" i="2"/>
  <c r="S185" i="2"/>
  <c r="R185" i="2"/>
  <c r="Q185" i="2"/>
  <c r="P185" i="2"/>
  <c r="O185" i="2"/>
  <c r="N185" i="2"/>
  <c r="M185" i="2"/>
  <c r="L185" i="2"/>
  <c r="K185" i="2"/>
  <c r="I185" i="2"/>
  <c r="H185" i="2"/>
  <c r="G185" i="2"/>
  <c r="F185" i="2"/>
  <c r="E185" i="2"/>
  <c r="D185" i="2"/>
  <c r="C185" i="2"/>
  <c r="B185" i="2"/>
  <c r="AT184" i="2"/>
  <c r="AS184" i="2"/>
  <c r="AR184" i="2"/>
  <c r="AQ184" i="2"/>
  <c r="AP184" i="2"/>
  <c r="AO184" i="2"/>
  <c r="AN184" i="2"/>
  <c r="AM184" i="2"/>
  <c r="AL184" i="2"/>
  <c r="AK184" i="2"/>
  <c r="AJ184" i="2"/>
  <c r="AI184" i="2"/>
  <c r="AH184" i="2"/>
  <c r="AG184" i="2"/>
  <c r="AF184" i="2"/>
  <c r="AD184" i="2"/>
  <c r="AC184" i="2"/>
  <c r="AB184" i="2"/>
  <c r="AA184" i="2"/>
  <c r="V184" i="2"/>
  <c r="W184" i="2" s="1"/>
  <c r="T184" i="2"/>
  <c r="S184" i="2"/>
  <c r="R184" i="2"/>
  <c r="Q184" i="2"/>
  <c r="P184" i="2"/>
  <c r="O184" i="2"/>
  <c r="N184" i="2"/>
  <c r="M184" i="2"/>
  <c r="L184" i="2"/>
  <c r="K184" i="2"/>
  <c r="I184" i="2"/>
  <c r="H184" i="2"/>
  <c r="G184" i="2"/>
  <c r="F184" i="2"/>
  <c r="E184" i="2"/>
  <c r="D184" i="2"/>
  <c r="C184" i="2"/>
  <c r="B184" i="2"/>
  <c r="AT183" i="2"/>
  <c r="AS183" i="2"/>
  <c r="AR183" i="2"/>
  <c r="AQ183" i="2"/>
  <c r="AP183" i="2"/>
  <c r="AO183" i="2"/>
  <c r="AN183" i="2"/>
  <c r="AM183" i="2"/>
  <c r="AL183" i="2"/>
  <c r="AK183" i="2"/>
  <c r="AJ183" i="2"/>
  <c r="AI183" i="2"/>
  <c r="AH183" i="2"/>
  <c r="AG183" i="2"/>
  <c r="AF183" i="2"/>
  <c r="AD183" i="2"/>
  <c r="AC183" i="2"/>
  <c r="AB183" i="2"/>
  <c r="AA183" i="2"/>
  <c r="V183" i="2"/>
  <c r="T183" i="2"/>
  <c r="S183" i="2"/>
  <c r="R183" i="2"/>
  <c r="Q183" i="2"/>
  <c r="P183" i="2"/>
  <c r="O183" i="2"/>
  <c r="N183" i="2"/>
  <c r="M183" i="2"/>
  <c r="L183" i="2"/>
  <c r="K183" i="2"/>
  <c r="I183" i="2"/>
  <c r="H183" i="2"/>
  <c r="G183" i="2"/>
  <c r="F183" i="2"/>
  <c r="E183" i="2"/>
  <c r="D183" i="2"/>
  <c r="C183" i="2"/>
  <c r="B183" i="2"/>
  <c r="AT182" i="2"/>
  <c r="AS182" i="2"/>
  <c r="AR182" i="2"/>
  <c r="AQ182" i="2"/>
  <c r="AP182" i="2"/>
  <c r="AO182" i="2"/>
  <c r="AN182" i="2"/>
  <c r="AM182" i="2"/>
  <c r="AL182" i="2"/>
  <c r="AK182" i="2"/>
  <c r="AJ182" i="2"/>
  <c r="AI182" i="2"/>
  <c r="AH182" i="2"/>
  <c r="AG182" i="2"/>
  <c r="AF182" i="2"/>
  <c r="AD182" i="2"/>
  <c r="AC182" i="2"/>
  <c r="AB182" i="2"/>
  <c r="AA182" i="2"/>
  <c r="V182" i="2"/>
  <c r="T182" i="2"/>
  <c r="S182" i="2"/>
  <c r="R182" i="2"/>
  <c r="Q182" i="2"/>
  <c r="P182" i="2"/>
  <c r="O182" i="2"/>
  <c r="N182" i="2"/>
  <c r="M182" i="2"/>
  <c r="L182" i="2"/>
  <c r="K182" i="2"/>
  <c r="I182" i="2"/>
  <c r="H182" i="2"/>
  <c r="G182" i="2"/>
  <c r="F182" i="2"/>
  <c r="E182" i="2"/>
  <c r="D182" i="2"/>
  <c r="C182" i="2"/>
  <c r="B182" i="2"/>
  <c r="AT181" i="2"/>
  <c r="AS181" i="2"/>
  <c r="AR181" i="2"/>
  <c r="AQ181" i="2"/>
  <c r="AP181" i="2"/>
  <c r="AO181" i="2"/>
  <c r="AN181" i="2"/>
  <c r="AM181" i="2"/>
  <c r="AL181" i="2"/>
  <c r="AK181" i="2"/>
  <c r="AJ181" i="2"/>
  <c r="AI181" i="2"/>
  <c r="AH181" i="2"/>
  <c r="AG181" i="2"/>
  <c r="AF181" i="2"/>
  <c r="AD181" i="2"/>
  <c r="AC181" i="2"/>
  <c r="AB181" i="2"/>
  <c r="AA181" i="2"/>
  <c r="V181" i="2"/>
  <c r="T181" i="2"/>
  <c r="S181" i="2"/>
  <c r="R181" i="2"/>
  <c r="Q181" i="2"/>
  <c r="P181" i="2"/>
  <c r="O181" i="2"/>
  <c r="N181" i="2"/>
  <c r="M181" i="2"/>
  <c r="L181" i="2"/>
  <c r="K181" i="2"/>
  <c r="I181" i="2"/>
  <c r="H181" i="2"/>
  <c r="G181" i="2"/>
  <c r="F181" i="2"/>
  <c r="E181" i="2"/>
  <c r="D181" i="2"/>
  <c r="C181" i="2"/>
  <c r="B181" i="2"/>
  <c r="AT180" i="2"/>
  <c r="AS180" i="2"/>
  <c r="AR180" i="2"/>
  <c r="AQ180" i="2"/>
  <c r="AP180" i="2"/>
  <c r="AO180" i="2"/>
  <c r="AN180" i="2"/>
  <c r="AM180" i="2"/>
  <c r="AL180" i="2"/>
  <c r="AK180" i="2"/>
  <c r="AJ180" i="2"/>
  <c r="AI180" i="2"/>
  <c r="AH180" i="2"/>
  <c r="AG180" i="2"/>
  <c r="AF180" i="2"/>
  <c r="AD180" i="2"/>
  <c r="AC180" i="2"/>
  <c r="AB180" i="2"/>
  <c r="AA180" i="2"/>
  <c r="V180" i="2"/>
  <c r="W180" i="2" s="1"/>
  <c r="T180" i="2"/>
  <c r="S180" i="2"/>
  <c r="R180" i="2"/>
  <c r="Q180" i="2"/>
  <c r="P180" i="2"/>
  <c r="O180" i="2"/>
  <c r="N180" i="2"/>
  <c r="M180" i="2"/>
  <c r="L180" i="2"/>
  <c r="K180" i="2"/>
  <c r="I180" i="2"/>
  <c r="H180" i="2"/>
  <c r="G180" i="2"/>
  <c r="F180" i="2"/>
  <c r="E180" i="2"/>
  <c r="D180" i="2"/>
  <c r="C180" i="2"/>
  <c r="B180" i="2"/>
  <c r="AT179" i="2"/>
  <c r="AS179" i="2"/>
  <c r="AR179" i="2"/>
  <c r="AQ179" i="2"/>
  <c r="AP179" i="2"/>
  <c r="AO179" i="2"/>
  <c r="AN179" i="2"/>
  <c r="AM179" i="2"/>
  <c r="AL179" i="2"/>
  <c r="AK179" i="2"/>
  <c r="AJ179" i="2"/>
  <c r="AI179" i="2"/>
  <c r="AH179" i="2"/>
  <c r="AG179" i="2"/>
  <c r="AF179" i="2"/>
  <c r="AD179" i="2"/>
  <c r="AC179" i="2"/>
  <c r="AB179" i="2"/>
  <c r="AA179" i="2"/>
  <c r="V179" i="2"/>
  <c r="T179" i="2"/>
  <c r="S179" i="2"/>
  <c r="R179" i="2"/>
  <c r="Q179" i="2"/>
  <c r="P179" i="2"/>
  <c r="O179" i="2"/>
  <c r="N179" i="2"/>
  <c r="M179" i="2"/>
  <c r="L179" i="2"/>
  <c r="K179" i="2"/>
  <c r="I179" i="2"/>
  <c r="H179" i="2"/>
  <c r="G179" i="2"/>
  <c r="F179" i="2"/>
  <c r="E179" i="2"/>
  <c r="D179" i="2"/>
  <c r="C179" i="2"/>
  <c r="B179" i="2"/>
  <c r="AT178" i="2"/>
  <c r="AS178" i="2"/>
  <c r="AR178" i="2"/>
  <c r="AQ178" i="2"/>
  <c r="AP178" i="2"/>
  <c r="AO178" i="2"/>
  <c r="AN178" i="2"/>
  <c r="AM178" i="2"/>
  <c r="AL178" i="2"/>
  <c r="AK178" i="2"/>
  <c r="AJ178" i="2"/>
  <c r="AI178" i="2"/>
  <c r="AH178" i="2"/>
  <c r="AG178" i="2"/>
  <c r="AF178" i="2"/>
  <c r="AD178" i="2"/>
  <c r="AC178" i="2"/>
  <c r="AB178" i="2"/>
  <c r="AA178" i="2"/>
  <c r="V178" i="2"/>
  <c r="T178" i="2"/>
  <c r="S178" i="2"/>
  <c r="R178" i="2"/>
  <c r="Q178" i="2"/>
  <c r="P178" i="2"/>
  <c r="O178" i="2"/>
  <c r="N178" i="2"/>
  <c r="M178" i="2"/>
  <c r="L178" i="2"/>
  <c r="K178" i="2"/>
  <c r="I178" i="2"/>
  <c r="H178" i="2"/>
  <c r="G178" i="2"/>
  <c r="F178" i="2"/>
  <c r="E178" i="2"/>
  <c r="D178" i="2"/>
  <c r="C178" i="2"/>
  <c r="B178" i="2"/>
  <c r="AT177" i="2"/>
  <c r="AS177" i="2"/>
  <c r="AR177" i="2"/>
  <c r="AQ177" i="2"/>
  <c r="AP177" i="2"/>
  <c r="AO177" i="2"/>
  <c r="AN177" i="2"/>
  <c r="AM177" i="2"/>
  <c r="AL177" i="2"/>
  <c r="AK177" i="2"/>
  <c r="AJ177" i="2"/>
  <c r="AI177" i="2"/>
  <c r="AH177" i="2"/>
  <c r="AG177" i="2"/>
  <c r="AF177" i="2"/>
  <c r="AD177" i="2"/>
  <c r="AC177" i="2"/>
  <c r="AB177" i="2"/>
  <c r="AA177" i="2"/>
  <c r="V177" i="2"/>
  <c r="T177" i="2"/>
  <c r="S177" i="2"/>
  <c r="R177" i="2"/>
  <c r="Q177" i="2"/>
  <c r="P177" i="2"/>
  <c r="O177" i="2"/>
  <c r="N177" i="2"/>
  <c r="M177" i="2"/>
  <c r="L177" i="2"/>
  <c r="K177" i="2"/>
  <c r="I177" i="2"/>
  <c r="H177" i="2"/>
  <c r="G177" i="2"/>
  <c r="F177" i="2"/>
  <c r="E177" i="2"/>
  <c r="D177" i="2"/>
  <c r="C177" i="2"/>
  <c r="B177" i="2"/>
  <c r="AT176" i="2"/>
  <c r="AS176" i="2"/>
  <c r="AR176" i="2"/>
  <c r="AQ176" i="2"/>
  <c r="AP176" i="2"/>
  <c r="AO176" i="2"/>
  <c r="AN176" i="2"/>
  <c r="AM176" i="2"/>
  <c r="AL176" i="2"/>
  <c r="AK176" i="2"/>
  <c r="AJ176" i="2"/>
  <c r="AI176" i="2"/>
  <c r="AH176" i="2"/>
  <c r="AG176" i="2"/>
  <c r="AF176" i="2"/>
  <c r="AD176" i="2"/>
  <c r="AC176" i="2"/>
  <c r="AB176" i="2"/>
  <c r="AA176" i="2"/>
  <c r="V176" i="2"/>
  <c r="W176" i="2" s="1"/>
  <c r="T176" i="2"/>
  <c r="S176" i="2"/>
  <c r="R176" i="2"/>
  <c r="Q176" i="2"/>
  <c r="P176" i="2"/>
  <c r="O176" i="2"/>
  <c r="N176" i="2"/>
  <c r="M176" i="2"/>
  <c r="L176" i="2"/>
  <c r="K176" i="2"/>
  <c r="I176" i="2"/>
  <c r="H176" i="2"/>
  <c r="G176" i="2"/>
  <c r="F176" i="2"/>
  <c r="E176" i="2"/>
  <c r="D176" i="2"/>
  <c r="C176" i="2"/>
  <c r="B176" i="2"/>
  <c r="AT175" i="2"/>
  <c r="AS175" i="2"/>
  <c r="AR175" i="2"/>
  <c r="AQ175" i="2"/>
  <c r="AP175" i="2"/>
  <c r="AO175" i="2"/>
  <c r="AN175" i="2"/>
  <c r="AM175" i="2"/>
  <c r="AL175" i="2"/>
  <c r="AK175" i="2"/>
  <c r="AJ175" i="2"/>
  <c r="AI175" i="2"/>
  <c r="AH175" i="2"/>
  <c r="AG175" i="2"/>
  <c r="AF175" i="2"/>
  <c r="AD175" i="2"/>
  <c r="AC175" i="2"/>
  <c r="AB175" i="2"/>
  <c r="AA175" i="2"/>
  <c r="V175" i="2"/>
  <c r="T175" i="2"/>
  <c r="S175" i="2"/>
  <c r="R175" i="2"/>
  <c r="Q175" i="2"/>
  <c r="P175" i="2"/>
  <c r="O175" i="2"/>
  <c r="N175" i="2"/>
  <c r="M175" i="2"/>
  <c r="L175" i="2"/>
  <c r="K175" i="2"/>
  <c r="I175" i="2"/>
  <c r="H175" i="2"/>
  <c r="G175" i="2"/>
  <c r="F175" i="2"/>
  <c r="E175" i="2"/>
  <c r="D175" i="2"/>
  <c r="C175" i="2"/>
  <c r="B175" i="2"/>
  <c r="AT174" i="2"/>
  <c r="AS174" i="2"/>
  <c r="AR174" i="2"/>
  <c r="AQ174" i="2"/>
  <c r="AP174" i="2"/>
  <c r="AO174" i="2"/>
  <c r="AN174" i="2"/>
  <c r="AM174" i="2"/>
  <c r="AL174" i="2"/>
  <c r="AK174" i="2"/>
  <c r="AJ174" i="2"/>
  <c r="AI174" i="2"/>
  <c r="AH174" i="2"/>
  <c r="AG174" i="2"/>
  <c r="AF174" i="2"/>
  <c r="AD174" i="2"/>
  <c r="AC174" i="2"/>
  <c r="AB174" i="2"/>
  <c r="AA174" i="2"/>
  <c r="V174" i="2"/>
  <c r="T174" i="2"/>
  <c r="S174" i="2"/>
  <c r="R174" i="2"/>
  <c r="Q174" i="2"/>
  <c r="P174" i="2"/>
  <c r="O174" i="2"/>
  <c r="N174" i="2"/>
  <c r="M174" i="2"/>
  <c r="L174" i="2"/>
  <c r="K174" i="2"/>
  <c r="I174" i="2"/>
  <c r="H174" i="2"/>
  <c r="G174" i="2"/>
  <c r="F174" i="2"/>
  <c r="E174" i="2"/>
  <c r="D174" i="2"/>
  <c r="C174" i="2"/>
  <c r="B174" i="2"/>
  <c r="AT173" i="2"/>
  <c r="AS173" i="2"/>
  <c r="AR173" i="2"/>
  <c r="AQ173" i="2"/>
  <c r="AP173" i="2"/>
  <c r="AO173" i="2"/>
  <c r="AN173" i="2"/>
  <c r="AM173" i="2"/>
  <c r="AL173" i="2"/>
  <c r="AK173" i="2"/>
  <c r="AJ173" i="2"/>
  <c r="AI173" i="2"/>
  <c r="AH173" i="2"/>
  <c r="AG173" i="2"/>
  <c r="AF173" i="2"/>
  <c r="AD173" i="2"/>
  <c r="AC173" i="2"/>
  <c r="AB173" i="2"/>
  <c r="AA173" i="2"/>
  <c r="V173" i="2"/>
  <c r="T173" i="2"/>
  <c r="S173" i="2"/>
  <c r="R173" i="2"/>
  <c r="Q173" i="2"/>
  <c r="P173" i="2"/>
  <c r="O173" i="2"/>
  <c r="N173" i="2"/>
  <c r="M173" i="2"/>
  <c r="L173" i="2"/>
  <c r="K173" i="2"/>
  <c r="I173" i="2"/>
  <c r="H173" i="2"/>
  <c r="G173" i="2"/>
  <c r="F173" i="2"/>
  <c r="E173" i="2"/>
  <c r="D173" i="2"/>
  <c r="C173" i="2"/>
  <c r="B173" i="2"/>
  <c r="AT172" i="2"/>
  <c r="AS172" i="2"/>
  <c r="AR172" i="2"/>
  <c r="AQ172" i="2"/>
  <c r="AP172" i="2"/>
  <c r="AO172" i="2"/>
  <c r="AN172" i="2"/>
  <c r="AM172" i="2"/>
  <c r="AL172" i="2"/>
  <c r="AK172" i="2"/>
  <c r="AJ172" i="2"/>
  <c r="AI172" i="2"/>
  <c r="AH172" i="2"/>
  <c r="AG172" i="2"/>
  <c r="AF172" i="2"/>
  <c r="AD172" i="2"/>
  <c r="AC172" i="2"/>
  <c r="AB172" i="2"/>
  <c r="AA172" i="2"/>
  <c r="V172" i="2"/>
  <c r="W172" i="2" s="1"/>
  <c r="T172" i="2"/>
  <c r="S172" i="2"/>
  <c r="R172" i="2"/>
  <c r="Q172" i="2"/>
  <c r="P172" i="2"/>
  <c r="O172" i="2"/>
  <c r="N172" i="2"/>
  <c r="M172" i="2"/>
  <c r="L172" i="2"/>
  <c r="K172" i="2"/>
  <c r="I172" i="2"/>
  <c r="H172" i="2"/>
  <c r="G172" i="2"/>
  <c r="F172" i="2"/>
  <c r="E172" i="2"/>
  <c r="D172" i="2"/>
  <c r="C172" i="2"/>
  <c r="B172" i="2"/>
  <c r="AT171" i="2"/>
  <c r="AS171" i="2"/>
  <c r="AR171" i="2"/>
  <c r="AQ171" i="2"/>
  <c r="AP171" i="2"/>
  <c r="AO171" i="2"/>
  <c r="AN171" i="2"/>
  <c r="AM171" i="2"/>
  <c r="AL171" i="2"/>
  <c r="AK171" i="2"/>
  <c r="AJ171" i="2"/>
  <c r="AI171" i="2"/>
  <c r="AH171" i="2"/>
  <c r="AG171" i="2"/>
  <c r="AF171" i="2"/>
  <c r="AD171" i="2"/>
  <c r="AC171" i="2"/>
  <c r="AB171" i="2"/>
  <c r="AA171" i="2"/>
  <c r="V171" i="2"/>
  <c r="T171" i="2"/>
  <c r="S171" i="2"/>
  <c r="R171" i="2"/>
  <c r="Q171" i="2"/>
  <c r="P171" i="2"/>
  <c r="O171" i="2"/>
  <c r="N171" i="2"/>
  <c r="M171" i="2"/>
  <c r="L171" i="2"/>
  <c r="K171" i="2"/>
  <c r="I171" i="2"/>
  <c r="H171" i="2"/>
  <c r="G171" i="2"/>
  <c r="F171" i="2"/>
  <c r="E171" i="2"/>
  <c r="D171" i="2"/>
  <c r="C171" i="2"/>
  <c r="B171" i="2"/>
  <c r="AT170" i="2"/>
  <c r="AS170" i="2"/>
  <c r="AR170" i="2"/>
  <c r="AQ170" i="2"/>
  <c r="AP170" i="2"/>
  <c r="AO170" i="2"/>
  <c r="AN170" i="2"/>
  <c r="AM170" i="2"/>
  <c r="AL170" i="2"/>
  <c r="AK170" i="2"/>
  <c r="AJ170" i="2"/>
  <c r="AI170" i="2"/>
  <c r="AH170" i="2"/>
  <c r="AG170" i="2"/>
  <c r="AF170" i="2"/>
  <c r="AD170" i="2"/>
  <c r="AC170" i="2"/>
  <c r="AB170" i="2"/>
  <c r="AA170" i="2"/>
  <c r="V170" i="2"/>
  <c r="T170" i="2"/>
  <c r="S170" i="2"/>
  <c r="R170" i="2"/>
  <c r="Q170" i="2"/>
  <c r="P170" i="2"/>
  <c r="O170" i="2"/>
  <c r="N170" i="2"/>
  <c r="M170" i="2"/>
  <c r="L170" i="2"/>
  <c r="K170" i="2"/>
  <c r="I170" i="2"/>
  <c r="H170" i="2"/>
  <c r="G170" i="2"/>
  <c r="F170" i="2"/>
  <c r="E170" i="2"/>
  <c r="D170" i="2"/>
  <c r="C170" i="2"/>
  <c r="B170" i="2"/>
  <c r="AT169" i="2"/>
  <c r="AS169" i="2"/>
  <c r="AR169" i="2"/>
  <c r="AQ169" i="2"/>
  <c r="AP169" i="2"/>
  <c r="AO169" i="2"/>
  <c r="AN169" i="2"/>
  <c r="AM169" i="2"/>
  <c r="AL169" i="2"/>
  <c r="AK169" i="2"/>
  <c r="AJ169" i="2"/>
  <c r="AI169" i="2"/>
  <c r="AH169" i="2"/>
  <c r="AG169" i="2"/>
  <c r="AF169" i="2"/>
  <c r="AD169" i="2"/>
  <c r="AC169" i="2"/>
  <c r="AB169" i="2"/>
  <c r="AA169" i="2"/>
  <c r="V169" i="2"/>
  <c r="T169" i="2"/>
  <c r="S169" i="2"/>
  <c r="R169" i="2"/>
  <c r="Q169" i="2"/>
  <c r="P169" i="2"/>
  <c r="O169" i="2"/>
  <c r="N169" i="2"/>
  <c r="M169" i="2"/>
  <c r="L169" i="2"/>
  <c r="K169" i="2"/>
  <c r="I169" i="2"/>
  <c r="H169" i="2"/>
  <c r="G169" i="2"/>
  <c r="F169" i="2"/>
  <c r="E169" i="2"/>
  <c r="D169" i="2"/>
  <c r="C169" i="2"/>
  <c r="B169" i="2"/>
  <c r="AT168" i="2"/>
  <c r="AS168" i="2"/>
  <c r="AR168" i="2"/>
  <c r="AQ168" i="2"/>
  <c r="AP168" i="2"/>
  <c r="AO168" i="2"/>
  <c r="AN168" i="2"/>
  <c r="AM168" i="2"/>
  <c r="AL168" i="2"/>
  <c r="AK168" i="2"/>
  <c r="AJ168" i="2"/>
  <c r="AI168" i="2"/>
  <c r="AH168" i="2"/>
  <c r="AG168" i="2"/>
  <c r="AF168" i="2"/>
  <c r="AD168" i="2"/>
  <c r="AC168" i="2"/>
  <c r="AB168" i="2"/>
  <c r="AA168" i="2"/>
  <c r="V168" i="2"/>
  <c r="W168" i="2" s="1"/>
  <c r="T168" i="2"/>
  <c r="S168" i="2"/>
  <c r="R168" i="2"/>
  <c r="Q168" i="2"/>
  <c r="P168" i="2"/>
  <c r="O168" i="2"/>
  <c r="N168" i="2"/>
  <c r="M168" i="2"/>
  <c r="L168" i="2"/>
  <c r="K168" i="2"/>
  <c r="I168" i="2"/>
  <c r="H168" i="2"/>
  <c r="G168" i="2"/>
  <c r="F168" i="2"/>
  <c r="E168" i="2"/>
  <c r="D168" i="2"/>
  <c r="C168" i="2"/>
  <c r="B168" i="2"/>
  <c r="AT167" i="2"/>
  <c r="AS167" i="2"/>
  <c r="AR167" i="2"/>
  <c r="AQ167" i="2"/>
  <c r="AP167" i="2"/>
  <c r="AO167" i="2"/>
  <c r="AN167" i="2"/>
  <c r="AM167" i="2"/>
  <c r="AL167" i="2"/>
  <c r="AK167" i="2"/>
  <c r="AJ167" i="2"/>
  <c r="AI167" i="2"/>
  <c r="AH167" i="2"/>
  <c r="AG167" i="2"/>
  <c r="AF167" i="2"/>
  <c r="AD167" i="2"/>
  <c r="AC167" i="2"/>
  <c r="AB167" i="2"/>
  <c r="AA167" i="2"/>
  <c r="V167" i="2"/>
  <c r="T167" i="2"/>
  <c r="S167" i="2"/>
  <c r="R167" i="2"/>
  <c r="Q167" i="2"/>
  <c r="P167" i="2"/>
  <c r="O167" i="2"/>
  <c r="N167" i="2"/>
  <c r="M167" i="2"/>
  <c r="L167" i="2"/>
  <c r="K167" i="2"/>
  <c r="I167" i="2"/>
  <c r="H167" i="2"/>
  <c r="G167" i="2"/>
  <c r="F167" i="2"/>
  <c r="E167" i="2"/>
  <c r="D167" i="2"/>
  <c r="C167" i="2"/>
  <c r="B167" i="2"/>
  <c r="AT166" i="2"/>
  <c r="AS166" i="2"/>
  <c r="AR166" i="2"/>
  <c r="AQ166" i="2"/>
  <c r="AP166" i="2"/>
  <c r="AO166" i="2"/>
  <c r="AN166" i="2"/>
  <c r="AM166" i="2"/>
  <c r="AL166" i="2"/>
  <c r="AK166" i="2"/>
  <c r="AJ166" i="2"/>
  <c r="AI166" i="2"/>
  <c r="AH166" i="2"/>
  <c r="AG166" i="2"/>
  <c r="AF166" i="2"/>
  <c r="AD166" i="2"/>
  <c r="AC166" i="2"/>
  <c r="AB166" i="2"/>
  <c r="AA166" i="2"/>
  <c r="V166" i="2"/>
  <c r="T166" i="2"/>
  <c r="S166" i="2"/>
  <c r="R166" i="2"/>
  <c r="Q166" i="2"/>
  <c r="P166" i="2"/>
  <c r="O166" i="2"/>
  <c r="N166" i="2"/>
  <c r="M166" i="2"/>
  <c r="L166" i="2"/>
  <c r="K166" i="2"/>
  <c r="I166" i="2"/>
  <c r="H166" i="2"/>
  <c r="G166" i="2"/>
  <c r="F166" i="2"/>
  <c r="E166" i="2"/>
  <c r="D166" i="2"/>
  <c r="C166" i="2"/>
  <c r="B166" i="2"/>
  <c r="AT165" i="2"/>
  <c r="AS165" i="2"/>
  <c r="AR165" i="2"/>
  <c r="AQ165" i="2"/>
  <c r="AP165" i="2"/>
  <c r="AO165" i="2"/>
  <c r="AN165" i="2"/>
  <c r="AM165" i="2"/>
  <c r="AL165" i="2"/>
  <c r="AK165" i="2"/>
  <c r="AJ165" i="2"/>
  <c r="AI165" i="2"/>
  <c r="AH165" i="2"/>
  <c r="AG165" i="2"/>
  <c r="AF165" i="2"/>
  <c r="AD165" i="2"/>
  <c r="AC165" i="2"/>
  <c r="AB165" i="2"/>
  <c r="AA165" i="2"/>
  <c r="V165" i="2"/>
  <c r="T165" i="2"/>
  <c r="S165" i="2"/>
  <c r="R165" i="2"/>
  <c r="Q165" i="2"/>
  <c r="P165" i="2"/>
  <c r="O165" i="2"/>
  <c r="N165" i="2"/>
  <c r="M165" i="2"/>
  <c r="L165" i="2"/>
  <c r="K165" i="2"/>
  <c r="I165" i="2"/>
  <c r="H165" i="2"/>
  <c r="G165" i="2"/>
  <c r="F165" i="2"/>
  <c r="E165" i="2"/>
  <c r="D165" i="2"/>
  <c r="C165" i="2"/>
  <c r="B165" i="2"/>
  <c r="AT164" i="2"/>
  <c r="AS164" i="2"/>
  <c r="AR164" i="2"/>
  <c r="AQ164" i="2"/>
  <c r="AP164" i="2"/>
  <c r="AO164" i="2"/>
  <c r="AN164" i="2"/>
  <c r="AM164" i="2"/>
  <c r="AL164" i="2"/>
  <c r="AK164" i="2"/>
  <c r="AJ164" i="2"/>
  <c r="AI164" i="2"/>
  <c r="AH164" i="2"/>
  <c r="AG164" i="2"/>
  <c r="AF164" i="2"/>
  <c r="AD164" i="2"/>
  <c r="AC164" i="2"/>
  <c r="AB164" i="2"/>
  <c r="AA164" i="2"/>
  <c r="V164" i="2"/>
  <c r="W164" i="2" s="1"/>
  <c r="T164" i="2"/>
  <c r="S164" i="2"/>
  <c r="R164" i="2"/>
  <c r="Q164" i="2"/>
  <c r="P164" i="2"/>
  <c r="O164" i="2"/>
  <c r="N164" i="2"/>
  <c r="M164" i="2"/>
  <c r="L164" i="2"/>
  <c r="K164" i="2"/>
  <c r="I164" i="2"/>
  <c r="H164" i="2"/>
  <c r="G164" i="2"/>
  <c r="F164" i="2"/>
  <c r="E164" i="2"/>
  <c r="D164" i="2"/>
  <c r="C164" i="2"/>
  <c r="B164" i="2"/>
  <c r="AT163" i="2"/>
  <c r="AS163" i="2"/>
  <c r="AR163" i="2"/>
  <c r="AQ163" i="2"/>
  <c r="AP163" i="2"/>
  <c r="AO163" i="2"/>
  <c r="AN163" i="2"/>
  <c r="AM163" i="2"/>
  <c r="AL163" i="2"/>
  <c r="AK163" i="2"/>
  <c r="AJ163" i="2"/>
  <c r="AI163" i="2"/>
  <c r="AH163" i="2"/>
  <c r="AG163" i="2"/>
  <c r="AF163" i="2"/>
  <c r="AD163" i="2"/>
  <c r="AC163" i="2"/>
  <c r="AB163" i="2"/>
  <c r="AA163" i="2"/>
  <c r="V163" i="2"/>
  <c r="T163" i="2"/>
  <c r="S163" i="2"/>
  <c r="R163" i="2"/>
  <c r="Q163" i="2"/>
  <c r="P163" i="2"/>
  <c r="O163" i="2"/>
  <c r="N163" i="2"/>
  <c r="M163" i="2"/>
  <c r="L163" i="2"/>
  <c r="K163" i="2"/>
  <c r="I163" i="2"/>
  <c r="H163" i="2"/>
  <c r="G163" i="2"/>
  <c r="F163" i="2"/>
  <c r="E163" i="2"/>
  <c r="D163" i="2"/>
  <c r="C163" i="2"/>
  <c r="B163" i="2"/>
  <c r="AT162" i="2"/>
  <c r="AS162" i="2"/>
  <c r="AR162" i="2"/>
  <c r="AQ162" i="2"/>
  <c r="AP162" i="2"/>
  <c r="AO162" i="2"/>
  <c r="AN162" i="2"/>
  <c r="AM162" i="2"/>
  <c r="AL162" i="2"/>
  <c r="AK162" i="2"/>
  <c r="AJ162" i="2"/>
  <c r="AI162" i="2"/>
  <c r="AH162" i="2"/>
  <c r="AG162" i="2"/>
  <c r="AF162" i="2"/>
  <c r="AD162" i="2"/>
  <c r="AC162" i="2"/>
  <c r="AB162" i="2"/>
  <c r="AA162" i="2"/>
  <c r="V162" i="2"/>
  <c r="T162" i="2"/>
  <c r="S162" i="2"/>
  <c r="R162" i="2"/>
  <c r="Q162" i="2"/>
  <c r="P162" i="2"/>
  <c r="O162" i="2"/>
  <c r="N162" i="2"/>
  <c r="M162" i="2"/>
  <c r="L162" i="2"/>
  <c r="K162" i="2"/>
  <c r="I162" i="2"/>
  <c r="H162" i="2"/>
  <c r="G162" i="2"/>
  <c r="F162" i="2"/>
  <c r="E162" i="2"/>
  <c r="D162" i="2"/>
  <c r="C162" i="2"/>
  <c r="B162" i="2"/>
  <c r="AT161" i="2"/>
  <c r="AS161" i="2"/>
  <c r="AR161" i="2"/>
  <c r="AQ161" i="2"/>
  <c r="AP161" i="2"/>
  <c r="AO161" i="2"/>
  <c r="AN161" i="2"/>
  <c r="AM161" i="2"/>
  <c r="AL161" i="2"/>
  <c r="AK161" i="2"/>
  <c r="AJ161" i="2"/>
  <c r="AI161" i="2"/>
  <c r="AH161" i="2"/>
  <c r="AG161" i="2"/>
  <c r="AF161" i="2"/>
  <c r="AD161" i="2"/>
  <c r="AC161" i="2"/>
  <c r="AB161" i="2"/>
  <c r="AA161" i="2"/>
  <c r="V161" i="2"/>
  <c r="T161" i="2"/>
  <c r="S161" i="2"/>
  <c r="R161" i="2"/>
  <c r="Q161" i="2"/>
  <c r="P161" i="2"/>
  <c r="O161" i="2"/>
  <c r="N161" i="2"/>
  <c r="M161" i="2"/>
  <c r="L161" i="2"/>
  <c r="K161" i="2"/>
  <c r="I161" i="2"/>
  <c r="H161" i="2"/>
  <c r="G161" i="2"/>
  <c r="F161" i="2"/>
  <c r="E161" i="2"/>
  <c r="D161" i="2"/>
  <c r="C161" i="2"/>
  <c r="B161" i="2"/>
  <c r="AT160" i="2"/>
  <c r="AS160" i="2"/>
  <c r="AR160" i="2"/>
  <c r="AQ160" i="2"/>
  <c r="AP160" i="2"/>
  <c r="AO160" i="2"/>
  <c r="AN160" i="2"/>
  <c r="AM160" i="2"/>
  <c r="AL160" i="2"/>
  <c r="AK160" i="2"/>
  <c r="AJ160" i="2"/>
  <c r="AI160" i="2"/>
  <c r="AH160" i="2"/>
  <c r="AG160" i="2"/>
  <c r="AF160" i="2"/>
  <c r="AD160" i="2"/>
  <c r="AC160" i="2"/>
  <c r="AB160" i="2"/>
  <c r="AA160" i="2"/>
  <c r="V160" i="2"/>
  <c r="W160" i="2" s="1"/>
  <c r="T160" i="2"/>
  <c r="S160" i="2"/>
  <c r="R160" i="2"/>
  <c r="Q160" i="2"/>
  <c r="P160" i="2"/>
  <c r="O160" i="2"/>
  <c r="N160" i="2"/>
  <c r="M160" i="2"/>
  <c r="L160" i="2"/>
  <c r="K160" i="2"/>
  <c r="I160" i="2"/>
  <c r="H160" i="2"/>
  <c r="G160" i="2"/>
  <c r="F160" i="2"/>
  <c r="E160" i="2"/>
  <c r="D160" i="2"/>
  <c r="C160" i="2"/>
  <c r="B160" i="2"/>
  <c r="AT159" i="2"/>
  <c r="AS159" i="2"/>
  <c r="AR159" i="2"/>
  <c r="AQ159" i="2"/>
  <c r="AP159" i="2"/>
  <c r="AO159" i="2"/>
  <c r="AN159" i="2"/>
  <c r="AM159" i="2"/>
  <c r="AL159" i="2"/>
  <c r="AK159" i="2"/>
  <c r="AJ159" i="2"/>
  <c r="AI159" i="2"/>
  <c r="AH159" i="2"/>
  <c r="AG159" i="2"/>
  <c r="AF159" i="2"/>
  <c r="AD159" i="2"/>
  <c r="AC159" i="2"/>
  <c r="AB159" i="2"/>
  <c r="AA159" i="2"/>
  <c r="V159" i="2"/>
  <c r="T159" i="2"/>
  <c r="S159" i="2"/>
  <c r="R159" i="2"/>
  <c r="Q159" i="2"/>
  <c r="P159" i="2"/>
  <c r="O159" i="2"/>
  <c r="N159" i="2"/>
  <c r="M159" i="2"/>
  <c r="L159" i="2"/>
  <c r="K159" i="2"/>
  <c r="I159" i="2"/>
  <c r="H159" i="2"/>
  <c r="G159" i="2"/>
  <c r="F159" i="2"/>
  <c r="E159" i="2"/>
  <c r="D159" i="2"/>
  <c r="C159" i="2"/>
  <c r="B159" i="2"/>
  <c r="AT158" i="2"/>
  <c r="AS158" i="2"/>
  <c r="AR158" i="2"/>
  <c r="AQ158" i="2"/>
  <c r="AP158" i="2"/>
  <c r="AO158" i="2"/>
  <c r="AN158" i="2"/>
  <c r="AM158" i="2"/>
  <c r="AL158" i="2"/>
  <c r="AK158" i="2"/>
  <c r="AJ158" i="2"/>
  <c r="AI158" i="2"/>
  <c r="AH158" i="2"/>
  <c r="AG158" i="2"/>
  <c r="AF158" i="2"/>
  <c r="AD158" i="2"/>
  <c r="AC158" i="2"/>
  <c r="AB158" i="2"/>
  <c r="AA158" i="2"/>
  <c r="V158" i="2"/>
  <c r="T158" i="2"/>
  <c r="S158" i="2"/>
  <c r="R158" i="2"/>
  <c r="Q158" i="2"/>
  <c r="P158" i="2"/>
  <c r="O158" i="2"/>
  <c r="N158" i="2"/>
  <c r="M158" i="2"/>
  <c r="L158" i="2"/>
  <c r="K158" i="2"/>
  <c r="I158" i="2"/>
  <c r="H158" i="2"/>
  <c r="G158" i="2"/>
  <c r="F158" i="2"/>
  <c r="E158" i="2"/>
  <c r="D158" i="2"/>
  <c r="C158" i="2"/>
  <c r="B158" i="2"/>
  <c r="AT157" i="2"/>
  <c r="AS157" i="2"/>
  <c r="AR157" i="2"/>
  <c r="AQ157" i="2"/>
  <c r="AP157" i="2"/>
  <c r="AO157" i="2"/>
  <c r="AN157" i="2"/>
  <c r="AM157" i="2"/>
  <c r="AL157" i="2"/>
  <c r="AK157" i="2"/>
  <c r="AJ157" i="2"/>
  <c r="AI157" i="2"/>
  <c r="AH157" i="2"/>
  <c r="AG157" i="2"/>
  <c r="AF157" i="2"/>
  <c r="AD157" i="2"/>
  <c r="AC157" i="2"/>
  <c r="AB157" i="2"/>
  <c r="AA157" i="2"/>
  <c r="V157" i="2"/>
  <c r="T157" i="2"/>
  <c r="S157" i="2"/>
  <c r="R157" i="2"/>
  <c r="Q157" i="2"/>
  <c r="P157" i="2"/>
  <c r="O157" i="2"/>
  <c r="N157" i="2"/>
  <c r="M157" i="2"/>
  <c r="L157" i="2"/>
  <c r="K157" i="2"/>
  <c r="I157" i="2"/>
  <c r="H157" i="2"/>
  <c r="G157" i="2"/>
  <c r="F157" i="2"/>
  <c r="E157" i="2"/>
  <c r="D157" i="2"/>
  <c r="C157" i="2"/>
  <c r="B157" i="2"/>
  <c r="AT156" i="2"/>
  <c r="AS156" i="2"/>
  <c r="AR156" i="2"/>
  <c r="AQ156" i="2"/>
  <c r="AP156" i="2"/>
  <c r="AO156" i="2"/>
  <c r="AN156" i="2"/>
  <c r="AM156" i="2"/>
  <c r="AL156" i="2"/>
  <c r="AK156" i="2"/>
  <c r="AJ156" i="2"/>
  <c r="AI156" i="2"/>
  <c r="AH156" i="2"/>
  <c r="AG156" i="2"/>
  <c r="AF156" i="2"/>
  <c r="AD156" i="2"/>
  <c r="AC156" i="2"/>
  <c r="AB156" i="2"/>
  <c r="AA156" i="2"/>
  <c r="V156" i="2"/>
  <c r="W156" i="2" s="1"/>
  <c r="T156" i="2"/>
  <c r="S156" i="2"/>
  <c r="R156" i="2"/>
  <c r="Q156" i="2"/>
  <c r="P156" i="2"/>
  <c r="O156" i="2"/>
  <c r="N156" i="2"/>
  <c r="M156" i="2"/>
  <c r="L156" i="2"/>
  <c r="K156" i="2"/>
  <c r="I156" i="2"/>
  <c r="H156" i="2"/>
  <c r="G156" i="2"/>
  <c r="F156" i="2"/>
  <c r="E156" i="2"/>
  <c r="D156" i="2"/>
  <c r="C156" i="2"/>
  <c r="B156" i="2"/>
  <c r="AT155" i="2"/>
  <c r="AS155" i="2"/>
  <c r="AR155" i="2"/>
  <c r="AQ155" i="2"/>
  <c r="AP155" i="2"/>
  <c r="AO155" i="2"/>
  <c r="AN155" i="2"/>
  <c r="AM155" i="2"/>
  <c r="AL155" i="2"/>
  <c r="AK155" i="2"/>
  <c r="AJ155" i="2"/>
  <c r="AI155" i="2"/>
  <c r="AH155" i="2"/>
  <c r="AG155" i="2"/>
  <c r="AF155" i="2"/>
  <c r="AD155" i="2"/>
  <c r="AC155" i="2"/>
  <c r="AB155" i="2"/>
  <c r="AA155" i="2"/>
  <c r="V155" i="2"/>
  <c r="T155" i="2"/>
  <c r="S155" i="2"/>
  <c r="R155" i="2"/>
  <c r="Q155" i="2"/>
  <c r="P155" i="2"/>
  <c r="O155" i="2"/>
  <c r="N155" i="2"/>
  <c r="M155" i="2"/>
  <c r="L155" i="2"/>
  <c r="K155" i="2"/>
  <c r="I155" i="2"/>
  <c r="H155" i="2"/>
  <c r="G155" i="2"/>
  <c r="F155" i="2"/>
  <c r="E155" i="2"/>
  <c r="D155" i="2"/>
  <c r="C155" i="2"/>
  <c r="B155" i="2"/>
  <c r="AT154" i="2"/>
  <c r="AS154" i="2"/>
  <c r="AR154" i="2"/>
  <c r="AQ154" i="2"/>
  <c r="AP154" i="2"/>
  <c r="AO154" i="2"/>
  <c r="AN154" i="2"/>
  <c r="AM154" i="2"/>
  <c r="AL154" i="2"/>
  <c r="AK154" i="2"/>
  <c r="AJ154" i="2"/>
  <c r="AI154" i="2"/>
  <c r="AH154" i="2"/>
  <c r="AG154" i="2"/>
  <c r="AF154" i="2"/>
  <c r="AD154" i="2"/>
  <c r="AC154" i="2"/>
  <c r="AB154" i="2"/>
  <c r="AA154" i="2"/>
  <c r="V154" i="2"/>
  <c r="T154" i="2"/>
  <c r="S154" i="2"/>
  <c r="R154" i="2"/>
  <c r="Q154" i="2"/>
  <c r="P154" i="2"/>
  <c r="O154" i="2"/>
  <c r="N154" i="2"/>
  <c r="M154" i="2"/>
  <c r="L154" i="2"/>
  <c r="K154" i="2"/>
  <c r="I154" i="2"/>
  <c r="H154" i="2"/>
  <c r="G154" i="2"/>
  <c r="F154" i="2"/>
  <c r="E154" i="2"/>
  <c r="D154" i="2"/>
  <c r="C154" i="2"/>
  <c r="B154" i="2"/>
  <c r="AT153" i="2"/>
  <c r="AS153" i="2"/>
  <c r="AR153" i="2"/>
  <c r="AQ153" i="2"/>
  <c r="AP153" i="2"/>
  <c r="AO153" i="2"/>
  <c r="AN153" i="2"/>
  <c r="AM153" i="2"/>
  <c r="AL153" i="2"/>
  <c r="AK153" i="2"/>
  <c r="AJ153" i="2"/>
  <c r="AI153" i="2"/>
  <c r="AH153" i="2"/>
  <c r="AG153" i="2"/>
  <c r="AF153" i="2"/>
  <c r="AD153" i="2"/>
  <c r="AC153" i="2"/>
  <c r="AB153" i="2"/>
  <c r="AA153" i="2"/>
  <c r="V153" i="2"/>
  <c r="T153" i="2"/>
  <c r="S153" i="2"/>
  <c r="R153" i="2"/>
  <c r="Q153" i="2"/>
  <c r="P153" i="2"/>
  <c r="O153" i="2"/>
  <c r="N153" i="2"/>
  <c r="M153" i="2"/>
  <c r="L153" i="2"/>
  <c r="K153" i="2"/>
  <c r="I153" i="2"/>
  <c r="H153" i="2"/>
  <c r="G153" i="2"/>
  <c r="F153" i="2"/>
  <c r="E153" i="2"/>
  <c r="D153" i="2"/>
  <c r="C153" i="2"/>
  <c r="B153" i="2"/>
  <c r="AT152" i="2"/>
  <c r="AS152" i="2"/>
  <c r="AR152" i="2"/>
  <c r="AQ152" i="2"/>
  <c r="AP152" i="2"/>
  <c r="AO152" i="2"/>
  <c r="AN152" i="2"/>
  <c r="AM152" i="2"/>
  <c r="AL152" i="2"/>
  <c r="AK152" i="2"/>
  <c r="AJ152" i="2"/>
  <c r="AI152" i="2"/>
  <c r="AH152" i="2"/>
  <c r="AG152" i="2"/>
  <c r="AF152" i="2"/>
  <c r="AD152" i="2"/>
  <c r="AC152" i="2"/>
  <c r="AB152" i="2"/>
  <c r="AA152" i="2"/>
  <c r="V152" i="2"/>
  <c r="W152" i="2" s="1"/>
  <c r="T152" i="2"/>
  <c r="S152" i="2"/>
  <c r="R152" i="2"/>
  <c r="Q152" i="2"/>
  <c r="P152" i="2"/>
  <c r="O152" i="2"/>
  <c r="N152" i="2"/>
  <c r="M152" i="2"/>
  <c r="L152" i="2"/>
  <c r="K152" i="2"/>
  <c r="I152" i="2"/>
  <c r="H152" i="2"/>
  <c r="G152" i="2"/>
  <c r="F152" i="2"/>
  <c r="E152" i="2"/>
  <c r="D152" i="2"/>
  <c r="C152" i="2"/>
  <c r="B152" i="2"/>
  <c r="AT151" i="2"/>
  <c r="AS151" i="2"/>
  <c r="AR151" i="2"/>
  <c r="AQ151" i="2"/>
  <c r="AP151" i="2"/>
  <c r="AO151" i="2"/>
  <c r="AN151" i="2"/>
  <c r="AM151" i="2"/>
  <c r="AL151" i="2"/>
  <c r="AK151" i="2"/>
  <c r="AJ151" i="2"/>
  <c r="AI151" i="2"/>
  <c r="AH151" i="2"/>
  <c r="AG151" i="2"/>
  <c r="AF151" i="2"/>
  <c r="AD151" i="2"/>
  <c r="AC151" i="2"/>
  <c r="AB151" i="2"/>
  <c r="AA151" i="2"/>
  <c r="V151" i="2"/>
  <c r="T151" i="2"/>
  <c r="S151" i="2"/>
  <c r="R151" i="2"/>
  <c r="Q151" i="2"/>
  <c r="P151" i="2"/>
  <c r="O151" i="2"/>
  <c r="N151" i="2"/>
  <c r="M151" i="2"/>
  <c r="L151" i="2"/>
  <c r="K151" i="2"/>
  <c r="I151" i="2"/>
  <c r="H151" i="2"/>
  <c r="G151" i="2"/>
  <c r="F151" i="2"/>
  <c r="E151" i="2"/>
  <c r="D151" i="2"/>
  <c r="C151" i="2"/>
  <c r="B151" i="2"/>
  <c r="AT150" i="2"/>
  <c r="AS150" i="2"/>
  <c r="AR150" i="2"/>
  <c r="AQ150" i="2"/>
  <c r="AP150" i="2"/>
  <c r="AO150" i="2"/>
  <c r="AN150" i="2"/>
  <c r="AM150" i="2"/>
  <c r="AL150" i="2"/>
  <c r="AK150" i="2"/>
  <c r="AJ150" i="2"/>
  <c r="AI150" i="2"/>
  <c r="AH150" i="2"/>
  <c r="AG150" i="2"/>
  <c r="AF150" i="2"/>
  <c r="AD150" i="2"/>
  <c r="AC150" i="2"/>
  <c r="AB150" i="2"/>
  <c r="AA150" i="2"/>
  <c r="V150" i="2"/>
  <c r="T150" i="2"/>
  <c r="S150" i="2"/>
  <c r="R150" i="2"/>
  <c r="Q150" i="2"/>
  <c r="P150" i="2"/>
  <c r="O150" i="2"/>
  <c r="N150" i="2"/>
  <c r="M150" i="2"/>
  <c r="L150" i="2"/>
  <c r="K150" i="2"/>
  <c r="I150" i="2"/>
  <c r="H150" i="2"/>
  <c r="G150" i="2"/>
  <c r="F150" i="2"/>
  <c r="E150" i="2"/>
  <c r="D150" i="2"/>
  <c r="C150" i="2"/>
  <c r="B150" i="2"/>
  <c r="AT149" i="2"/>
  <c r="AS149" i="2"/>
  <c r="AR149" i="2"/>
  <c r="AQ149" i="2"/>
  <c r="AP149" i="2"/>
  <c r="AO149" i="2"/>
  <c r="AN149" i="2"/>
  <c r="AM149" i="2"/>
  <c r="AL149" i="2"/>
  <c r="AK149" i="2"/>
  <c r="AJ149" i="2"/>
  <c r="AI149" i="2"/>
  <c r="AH149" i="2"/>
  <c r="AG149" i="2"/>
  <c r="AF149" i="2"/>
  <c r="AD149" i="2"/>
  <c r="AC149" i="2"/>
  <c r="AB149" i="2"/>
  <c r="AA149" i="2"/>
  <c r="V149" i="2"/>
  <c r="T149" i="2"/>
  <c r="S149" i="2"/>
  <c r="R149" i="2"/>
  <c r="Q149" i="2"/>
  <c r="P149" i="2"/>
  <c r="O149" i="2"/>
  <c r="N149" i="2"/>
  <c r="M149" i="2"/>
  <c r="L149" i="2"/>
  <c r="K149" i="2"/>
  <c r="I149" i="2"/>
  <c r="H149" i="2"/>
  <c r="G149" i="2"/>
  <c r="F149" i="2"/>
  <c r="E149" i="2"/>
  <c r="D149" i="2"/>
  <c r="C149" i="2"/>
  <c r="B149" i="2"/>
  <c r="AT148" i="2"/>
  <c r="AS148" i="2"/>
  <c r="AR148" i="2"/>
  <c r="AQ148" i="2"/>
  <c r="AP148" i="2"/>
  <c r="AO148" i="2"/>
  <c r="AN148" i="2"/>
  <c r="AM148" i="2"/>
  <c r="AL148" i="2"/>
  <c r="AK148" i="2"/>
  <c r="AJ148" i="2"/>
  <c r="AI148" i="2"/>
  <c r="AH148" i="2"/>
  <c r="AG148" i="2"/>
  <c r="AF148" i="2"/>
  <c r="AD148" i="2"/>
  <c r="AC148" i="2"/>
  <c r="AB148" i="2"/>
  <c r="AA148" i="2"/>
  <c r="V148" i="2"/>
  <c r="W148" i="2" s="1"/>
  <c r="T148" i="2"/>
  <c r="S148" i="2"/>
  <c r="R148" i="2"/>
  <c r="Q148" i="2"/>
  <c r="P148" i="2"/>
  <c r="O148" i="2"/>
  <c r="N148" i="2"/>
  <c r="M148" i="2"/>
  <c r="L148" i="2"/>
  <c r="K148" i="2"/>
  <c r="I148" i="2"/>
  <c r="H148" i="2"/>
  <c r="G148" i="2"/>
  <c r="F148" i="2"/>
  <c r="E148" i="2"/>
  <c r="D148" i="2"/>
  <c r="C148" i="2"/>
  <c r="B148" i="2"/>
  <c r="AT147" i="2"/>
  <c r="AS147" i="2"/>
  <c r="AR147" i="2"/>
  <c r="AQ147" i="2"/>
  <c r="AP147" i="2"/>
  <c r="AO147" i="2"/>
  <c r="AN147" i="2"/>
  <c r="AM147" i="2"/>
  <c r="AL147" i="2"/>
  <c r="AK147" i="2"/>
  <c r="AJ147" i="2"/>
  <c r="AI147" i="2"/>
  <c r="AH147" i="2"/>
  <c r="AG147" i="2"/>
  <c r="AF147" i="2"/>
  <c r="AD147" i="2"/>
  <c r="AC147" i="2"/>
  <c r="AB147" i="2"/>
  <c r="AA147" i="2"/>
  <c r="V147" i="2"/>
  <c r="T147" i="2"/>
  <c r="S147" i="2"/>
  <c r="R147" i="2"/>
  <c r="Q147" i="2"/>
  <c r="P147" i="2"/>
  <c r="O147" i="2"/>
  <c r="N147" i="2"/>
  <c r="M147" i="2"/>
  <c r="L147" i="2"/>
  <c r="K147" i="2"/>
  <c r="I147" i="2"/>
  <c r="H147" i="2"/>
  <c r="G147" i="2"/>
  <c r="F147" i="2"/>
  <c r="E147" i="2"/>
  <c r="D147" i="2"/>
  <c r="C147" i="2"/>
  <c r="B147" i="2"/>
  <c r="AT146" i="2"/>
  <c r="AS146" i="2"/>
  <c r="AR146" i="2"/>
  <c r="AQ146" i="2"/>
  <c r="AP146" i="2"/>
  <c r="AO146" i="2"/>
  <c r="AN146" i="2"/>
  <c r="AM146" i="2"/>
  <c r="AL146" i="2"/>
  <c r="AK146" i="2"/>
  <c r="AJ146" i="2"/>
  <c r="AI146" i="2"/>
  <c r="AH146" i="2"/>
  <c r="AG146" i="2"/>
  <c r="AF146" i="2"/>
  <c r="AD146" i="2"/>
  <c r="AC146" i="2"/>
  <c r="AB146" i="2"/>
  <c r="AA146" i="2"/>
  <c r="V146" i="2"/>
  <c r="T146" i="2"/>
  <c r="S146" i="2"/>
  <c r="R146" i="2"/>
  <c r="Q146" i="2"/>
  <c r="P146" i="2"/>
  <c r="O146" i="2"/>
  <c r="N146" i="2"/>
  <c r="M146" i="2"/>
  <c r="L146" i="2"/>
  <c r="K146" i="2"/>
  <c r="I146" i="2"/>
  <c r="H146" i="2"/>
  <c r="G146" i="2"/>
  <c r="F146" i="2"/>
  <c r="E146" i="2"/>
  <c r="D146" i="2"/>
  <c r="C146" i="2"/>
  <c r="B146" i="2"/>
  <c r="AT145" i="2"/>
  <c r="AS145" i="2"/>
  <c r="AR145" i="2"/>
  <c r="AQ145" i="2"/>
  <c r="AP145" i="2"/>
  <c r="AO145" i="2"/>
  <c r="AN145" i="2"/>
  <c r="AM145" i="2"/>
  <c r="AL145" i="2"/>
  <c r="AK145" i="2"/>
  <c r="AJ145" i="2"/>
  <c r="AI145" i="2"/>
  <c r="AH145" i="2"/>
  <c r="AG145" i="2"/>
  <c r="AF145" i="2"/>
  <c r="AD145" i="2"/>
  <c r="AC145" i="2"/>
  <c r="AB145" i="2"/>
  <c r="AA145" i="2"/>
  <c r="V145" i="2"/>
  <c r="T145" i="2"/>
  <c r="S145" i="2"/>
  <c r="R145" i="2"/>
  <c r="Q145" i="2"/>
  <c r="P145" i="2"/>
  <c r="O145" i="2"/>
  <c r="N145" i="2"/>
  <c r="M145" i="2"/>
  <c r="L145" i="2"/>
  <c r="K145" i="2"/>
  <c r="I145" i="2"/>
  <c r="H145" i="2"/>
  <c r="G145" i="2"/>
  <c r="F145" i="2"/>
  <c r="E145" i="2"/>
  <c r="D145" i="2"/>
  <c r="C145" i="2"/>
  <c r="B145" i="2"/>
  <c r="AT144" i="2"/>
  <c r="AS144" i="2"/>
  <c r="AR144" i="2"/>
  <c r="AQ144" i="2"/>
  <c r="AP144" i="2"/>
  <c r="AO144" i="2"/>
  <c r="AN144" i="2"/>
  <c r="AM144" i="2"/>
  <c r="AL144" i="2"/>
  <c r="AK144" i="2"/>
  <c r="AJ144" i="2"/>
  <c r="AI144" i="2"/>
  <c r="AH144" i="2"/>
  <c r="AG144" i="2"/>
  <c r="AF144" i="2"/>
  <c r="AD144" i="2"/>
  <c r="AC144" i="2"/>
  <c r="AB144" i="2"/>
  <c r="AA144" i="2"/>
  <c r="V144" i="2"/>
  <c r="W144" i="2" s="1"/>
  <c r="T144" i="2"/>
  <c r="S144" i="2"/>
  <c r="R144" i="2"/>
  <c r="Q144" i="2"/>
  <c r="P144" i="2"/>
  <c r="O144" i="2"/>
  <c r="N144" i="2"/>
  <c r="M144" i="2"/>
  <c r="L144" i="2"/>
  <c r="K144" i="2"/>
  <c r="I144" i="2"/>
  <c r="H144" i="2"/>
  <c r="G144" i="2"/>
  <c r="F144" i="2"/>
  <c r="E144" i="2"/>
  <c r="D144" i="2"/>
  <c r="C144" i="2"/>
  <c r="B144" i="2"/>
  <c r="AT143" i="2"/>
  <c r="AS143" i="2"/>
  <c r="AR143" i="2"/>
  <c r="AQ143" i="2"/>
  <c r="AP143" i="2"/>
  <c r="AO143" i="2"/>
  <c r="AN143" i="2"/>
  <c r="AM143" i="2"/>
  <c r="AL143" i="2"/>
  <c r="AK143" i="2"/>
  <c r="AJ143" i="2"/>
  <c r="AI143" i="2"/>
  <c r="AH143" i="2"/>
  <c r="AG143" i="2"/>
  <c r="AF143" i="2"/>
  <c r="AD143" i="2"/>
  <c r="AC143" i="2"/>
  <c r="AB143" i="2"/>
  <c r="AA143" i="2"/>
  <c r="V143" i="2"/>
  <c r="T143" i="2"/>
  <c r="S143" i="2"/>
  <c r="R143" i="2"/>
  <c r="Q143" i="2"/>
  <c r="P143" i="2"/>
  <c r="O143" i="2"/>
  <c r="N143" i="2"/>
  <c r="M143" i="2"/>
  <c r="L143" i="2"/>
  <c r="K143" i="2"/>
  <c r="I143" i="2"/>
  <c r="H143" i="2"/>
  <c r="G143" i="2"/>
  <c r="F143" i="2"/>
  <c r="E143" i="2"/>
  <c r="D143" i="2"/>
  <c r="C143" i="2"/>
  <c r="B143" i="2"/>
  <c r="AT142" i="2"/>
  <c r="AS142" i="2"/>
  <c r="AR142" i="2"/>
  <c r="AQ142" i="2"/>
  <c r="AP142" i="2"/>
  <c r="AO142" i="2"/>
  <c r="AN142" i="2"/>
  <c r="AM142" i="2"/>
  <c r="AL142" i="2"/>
  <c r="AK142" i="2"/>
  <c r="AJ142" i="2"/>
  <c r="AI142" i="2"/>
  <c r="AH142" i="2"/>
  <c r="AG142" i="2"/>
  <c r="AF142" i="2"/>
  <c r="AD142" i="2"/>
  <c r="AC142" i="2"/>
  <c r="AB142" i="2"/>
  <c r="AA142" i="2"/>
  <c r="V142" i="2"/>
  <c r="T142" i="2"/>
  <c r="S142" i="2"/>
  <c r="R142" i="2"/>
  <c r="Q142" i="2"/>
  <c r="P142" i="2"/>
  <c r="O142" i="2"/>
  <c r="N142" i="2"/>
  <c r="M142" i="2"/>
  <c r="L142" i="2"/>
  <c r="K142" i="2"/>
  <c r="I142" i="2"/>
  <c r="H142" i="2"/>
  <c r="G142" i="2"/>
  <c r="F142" i="2"/>
  <c r="E142" i="2"/>
  <c r="D142" i="2"/>
  <c r="C142" i="2"/>
  <c r="B142" i="2"/>
  <c r="AT141" i="2"/>
  <c r="AS141" i="2"/>
  <c r="AR141" i="2"/>
  <c r="AQ141" i="2"/>
  <c r="AP141" i="2"/>
  <c r="AO141" i="2"/>
  <c r="AN141" i="2"/>
  <c r="AM141" i="2"/>
  <c r="AL141" i="2"/>
  <c r="AK141" i="2"/>
  <c r="AJ141" i="2"/>
  <c r="AI141" i="2"/>
  <c r="AH141" i="2"/>
  <c r="AG141" i="2"/>
  <c r="AF141" i="2"/>
  <c r="AD141" i="2"/>
  <c r="AC141" i="2"/>
  <c r="AB141" i="2"/>
  <c r="AA141" i="2"/>
  <c r="V141" i="2"/>
  <c r="T141" i="2"/>
  <c r="S141" i="2"/>
  <c r="R141" i="2"/>
  <c r="Q141" i="2"/>
  <c r="P141" i="2"/>
  <c r="O141" i="2"/>
  <c r="N141" i="2"/>
  <c r="M141" i="2"/>
  <c r="L141" i="2"/>
  <c r="K141" i="2"/>
  <c r="I141" i="2"/>
  <c r="H141" i="2"/>
  <c r="G141" i="2"/>
  <c r="F141" i="2"/>
  <c r="E141" i="2"/>
  <c r="D141" i="2"/>
  <c r="C141" i="2"/>
  <c r="B141" i="2"/>
  <c r="AT140" i="2"/>
  <c r="AS140" i="2"/>
  <c r="AR140" i="2"/>
  <c r="AQ140" i="2"/>
  <c r="AP140" i="2"/>
  <c r="AO140" i="2"/>
  <c r="AN140" i="2"/>
  <c r="AM140" i="2"/>
  <c r="AL140" i="2"/>
  <c r="AK140" i="2"/>
  <c r="AJ140" i="2"/>
  <c r="AI140" i="2"/>
  <c r="AH140" i="2"/>
  <c r="AG140" i="2"/>
  <c r="AF140" i="2"/>
  <c r="AD140" i="2"/>
  <c r="AC140" i="2"/>
  <c r="AB140" i="2"/>
  <c r="AA140" i="2"/>
  <c r="V140" i="2"/>
  <c r="W140" i="2" s="1"/>
  <c r="T140" i="2"/>
  <c r="S140" i="2"/>
  <c r="R140" i="2"/>
  <c r="Q140" i="2"/>
  <c r="P140" i="2"/>
  <c r="O140" i="2"/>
  <c r="N140" i="2"/>
  <c r="M140" i="2"/>
  <c r="L140" i="2"/>
  <c r="K140" i="2"/>
  <c r="I140" i="2"/>
  <c r="H140" i="2"/>
  <c r="G140" i="2"/>
  <c r="F140" i="2"/>
  <c r="E140" i="2"/>
  <c r="D140" i="2"/>
  <c r="C140" i="2"/>
  <c r="B140" i="2"/>
  <c r="AT139" i="2"/>
  <c r="AS139" i="2"/>
  <c r="AR139" i="2"/>
  <c r="AQ139" i="2"/>
  <c r="AP139" i="2"/>
  <c r="AO139" i="2"/>
  <c r="AN139" i="2"/>
  <c r="AM139" i="2"/>
  <c r="AL139" i="2"/>
  <c r="AK139" i="2"/>
  <c r="AJ139" i="2"/>
  <c r="AI139" i="2"/>
  <c r="AH139" i="2"/>
  <c r="AG139" i="2"/>
  <c r="AF139" i="2"/>
  <c r="AD139" i="2"/>
  <c r="AC139" i="2"/>
  <c r="AB139" i="2"/>
  <c r="AA139" i="2"/>
  <c r="V139" i="2"/>
  <c r="T139" i="2"/>
  <c r="S139" i="2"/>
  <c r="R139" i="2"/>
  <c r="Q139" i="2"/>
  <c r="P139" i="2"/>
  <c r="O139" i="2"/>
  <c r="N139" i="2"/>
  <c r="M139" i="2"/>
  <c r="L139" i="2"/>
  <c r="K139" i="2"/>
  <c r="I139" i="2"/>
  <c r="H139" i="2"/>
  <c r="G139" i="2"/>
  <c r="F139" i="2"/>
  <c r="E139" i="2"/>
  <c r="D139" i="2"/>
  <c r="C139" i="2"/>
  <c r="B139" i="2"/>
  <c r="AT138" i="2"/>
  <c r="AS138" i="2"/>
  <c r="AR138" i="2"/>
  <c r="AQ138" i="2"/>
  <c r="AP138" i="2"/>
  <c r="AO138" i="2"/>
  <c r="AN138" i="2"/>
  <c r="AM138" i="2"/>
  <c r="AL138" i="2"/>
  <c r="AK138" i="2"/>
  <c r="AJ138" i="2"/>
  <c r="AI138" i="2"/>
  <c r="AH138" i="2"/>
  <c r="AG138" i="2"/>
  <c r="AF138" i="2"/>
  <c r="AD138" i="2"/>
  <c r="AC138" i="2"/>
  <c r="AB138" i="2"/>
  <c r="AA138" i="2"/>
  <c r="V138" i="2"/>
  <c r="T138" i="2"/>
  <c r="S138" i="2"/>
  <c r="R138" i="2"/>
  <c r="Q138" i="2"/>
  <c r="P138" i="2"/>
  <c r="O138" i="2"/>
  <c r="N138" i="2"/>
  <c r="M138" i="2"/>
  <c r="L138" i="2"/>
  <c r="K138" i="2"/>
  <c r="I138" i="2"/>
  <c r="H138" i="2"/>
  <c r="G138" i="2"/>
  <c r="F138" i="2"/>
  <c r="E138" i="2"/>
  <c r="D138" i="2"/>
  <c r="C138" i="2"/>
  <c r="B138" i="2"/>
  <c r="AT137" i="2"/>
  <c r="AS137" i="2"/>
  <c r="AR137" i="2"/>
  <c r="AQ137" i="2"/>
  <c r="AP137" i="2"/>
  <c r="AO137" i="2"/>
  <c r="AN137" i="2"/>
  <c r="AM137" i="2"/>
  <c r="AL137" i="2"/>
  <c r="AK137" i="2"/>
  <c r="AJ137" i="2"/>
  <c r="AI137" i="2"/>
  <c r="AH137" i="2"/>
  <c r="AG137" i="2"/>
  <c r="AF137" i="2"/>
  <c r="AD137" i="2"/>
  <c r="AC137" i="2"/>
  <c r="AB137" i="2"/>
  <c r="AA137" i="2"/>
  <c r="V137" i="2"/>
  <c r="T137" i="2"/>
  <c r="S137" i="2"/>
  <c r="R137" i="2"/>
  <c r="Q137" i="2"/>
  <c r="P137" i="2"/>
  <c r="O137" i="2"/>
  <c r="N137" i="2"/>
  <c r="M137" i="2"/>
  <c r="L137" i="2"/>
  <c r="K137" i="2"/>
  <c r="I137" i="2"/>
  <c r="H137" i="2"/>
  <c r="G137" i="2"/>
  <c r="F137" i="2"/>
  <c r="E137" i="2"/>
  <c r="D137" i="2"/>
  <c r="C137" i="2"/>
  <c r="B137" i="2"/>
  <c r="AT136" i="2"/>
  <c r="AS136" i="2"/>
  <c r="AR136" i="2"/>
  <c r="AQ136" i="2"/>
  <c r="AP136" i="2"/>
  <c r="AO136" i="2"/>
  <c r="AN136" i="2"/>
  <c r="AM136" i="2"/>
  <c r="AL136" i="2"/>
  <c r="AK136" i="2"/>
  <c r="AJ136" i="2"/>
  <c r="AI136" i="2"/>
  <c r="AH136" i="2"/>
  <c r="AG136" i="2"/>
  <c r="AF136" i="2"/>
  <c r="AD136" i="2"/>
  <c r="AC136" i="2"/>
  <c r="AB136" i="2"/>
  <c r="AA136" i="2"/>
  <c r="V136" i="2"/>
  <c r="W136" i="2" s="1"/>
  <c r="T136" i="2"/>
  <c r="S136" i="2"/>
  <c r="R136" i="2"/>
  <c r="Q136" i="2"/>
  <c r="P136" i="2"/>
  <c r="O136" i="2"/>
  <c r="N136" i="2"/>
  <c r="M136" i="2"/>
  <c r="L136" i="2"/>
  <c r="K136" i="2"/>
  <c r="I136" i="2"/>
  <c r="H136" i="2"/>
  <c r="G136" i="2"/>
  <c r="F136" i="2"/>
  <c r="E136" i="2"/>
  <c r="D136" i="2"/>
  <c r="C136" i="2"/>
  <c r="B136" i="2"/>
  <c r="AT135" i="2"/>
  <c r="AS135" i="2"/>
  <c r="AR135" i="2"/>
  <c r="AQ135" i="2"/>
  <c r="AP135" i="2"/>
  <c r="AO135" i="2"/>
  <c r="AN135" i="2"/>
  <c r="AM135" i="2"/>
  <c r="AL135" i="2"/>
  <c r="AK135" i="2"/>
  <c r="AJ135" i="2"/>
  <c r="AI135" i="2"/>
  <c r="AH135" i="2"/>
  <c r="AG135" i="2"/>
  <c r="AF135" i="2"/>
  <c r="AD135" i="2"/>
  <c r="AC135" i="2"/>
  <c r="AB135" i="2"/>
  <c r="AA135" i="2"/>
  <c r="V135" i="2"/>
  <c r="T135" i="2"/>
  <c r="S135" i="2"/>
  <c r="R135" i="2"/>
  <c r="Q135" i="2"/>
  <c r="P135" i="2"/>
  <c r="O135" i="2"/>
  <c r="N135" i="2"/>
  <c r="M135" i="2"/>
  <c r="L135" i="2"/>
  <c r="K135" i="2"/>
  <c r="I135" i="2"/>
  <c r="H135" i="2"/>
  <c r="G135" i="2"/>
  <c r="F135" i="2"/>
  <c r="E135" i="2"/>
  <c r="D135" i="2"/>
  <c r="C135" i="2"/>
  <c r="B135" i="2"/>
  <c r="AT134" i="2"/>
  <c r="AS134" i="2"/>
  <c r="AR134" i="2"/>
  <c r="AQ134" i="2"/>
  <c r="AP134" i="2"/>
  <c r="AO134" i="2"/>
  <c r="AN134" i="2"/>
  <c r="AM134" i="2"/>
  <c r="AL134" i="2"/>
  <c r="AK134" i="2"/>
  <c r="AJ134" i="2"/>
  <c r="AI134" i="2"/>
  <c r="AH134" i="2"/>
  <c r="AG134" i="2"/>
  <c r="AF134" i="2"/>
  <c r="AD134" i="2"/>
  <c r="AC134" i="2"/>
  <c r="AB134" i="2"/>
  <c r="AA134" i="2"/>
  <c r="V134" i="2"/>
  <c r="T134" i="2"/>
  <c r="S134" i="2"/>
  <c r="R134" i="2"/>
  <c r="Q134" i="2"/>
  <c r="P134" i="2"/>
  <c r="O134" i="2"/>
  <c r="N134" i="2"/>
  <c r="M134" i="2"/>
  <c r="L134" i="2"/>
  <c r="K134" i="2"/>
  <c r="I134" i="2"/>
  <c r="H134" i="2"/>
  <c r="G134" i="2"/>
  <c r="F134" i="2"/>
  <c r="E134" i="2"/>
  <c r="D134" i="2"/>
  <c r="C134" i="2"/>
  <c r="B134" i="2"/>
  <c r="AT133" i="2"/>
  <c r="AS133" i="2"/>
  <c r="AR133" i="2"/>
  <c r="AQ133" i="2"/>
  <c r="AP133" i="2"/>
  <c r="AO133" i="2"/>
  <c r="AN133" i="2"/>
  <c r="AM133" i="2"/>
  <c r="AL133" i="2"/>
  <c r="AK133" i="2"/>
  <c r="AJ133" i="2"/>
  <c r="AI133" i="2"/>
  <c r="AH133" i="2"/>
  <c r="AG133" i="2"/>
  <c r="AF133" i="2"/>
  <c r="AD133" i="2"/>
  <c r="AC133" i="2"/>
  <c r="AB133" i="2"/>
  <c r="AA133" i="2"/>
  <c r="V133" i="2"/>
  <c r="T133" i="2"/>
  <c r="S133" i="2"/>
  <c r="R133" i="2"/>
  <c r="Q133" i="2"/>
  <c r="P133" i="2"/>
  <c r="O133" i="2"/>
  <c r="N133" i="2"/>
  <c r="M133" i="2"/>
  <c r="L133" i="2"/>
  <c r="K133" i="2"/>
  <c r="I133" i="2"/>
  <c r="H133" i="2"/>
  <c r="G133" i="2"/>
  <c r="F133" i="2"/>
  <c r="E133" i="2"/>
  <c r="D133" i="2"/>
  <c r="C133" i="2"/>
  <c r="B133" i="2"/>
  <c r="AT132" i="2"/>
  <c r="AS132" i="2"/>
  <c r="AR132" i="2"/>
  <c r="AQ132" i="2"/>
  <c r="AP132" i="2"/>
  <c r="AO132" i="2"/>
  <c r="AN132" i="2"/>
  <c r="AM132" i="2"/>
  <c r="AL132" i="2"/>
  <c r="AK132" i="2"/>
  <c r="AJ132" i="2"/>
  <c r="AI132" i="2"/>
  <c r="AH132" i="2"/>
  <c r="AG132" i="2"/>
  <c r="AF132" i="2"/>
  <c r="AD132" i="2"/>
  <c r="AC132" i="2"/>
  <c r="AB132" i="2"/>
  <c r="AA132" i="2"/>
  <c r="V132" i="2"/>
  <c r="W132" i="2" s="1"/>
  <c r="T132" i="2"/>
  <c r="S132" i="2"/>
  <c r="R132" i="2"/>
  <c r="Q132" i="2"/>
  <c r="P132" i="2"/>
  <c r="O132" i="2"/>
  <c r="N132" i="2"/>
  <c r="M132" i="2"/>
  <c r="L132" i="2"/>
  <c r="K132" i="2"/>
  <c r="I132" i="2"/>
  <c r="H132" i="2"/>
  <c r="G132" i="2"/>
  <c r="F132" i="2"/>
  <c r="E132" i="2"/>
  <c r="D132" i="2"/>
  <c r="C132" i="2"/>
  <c r="B132" i="2"/>
  <c r="AT131" i="2"/>
  <c r="AS131" i="2"/>
  <c r="AR131" i="2"/>
  <c r="AQ131" i="2"/>
  <c r="AP131" i="2"/>
  <c r="AO131" i="2"/>
  <c r="AN131" i="2"/>
  <c r="AM131" i="2"/>
  <c r="AL131" i="2"/>
  <c r="AK131" i="2"/>
  <c r="AJ131" i="2"/>
  <c r="AI131" i="2"/>
  <c r="AH131" i="2"/>
  <c r="AG131" i="2"/>
  <c r="AF131" i="2"/>
  <c r="AD131" i="2"/>
  <c r="AC131" i="2"/>
  <c r="AB131" i="2"/>
  <c r="AA131" i="2"/>
  <c r="V131" i="2"/>
  <c r="T131" i="2"/>
  <c r="S131" i="2"/>
  <c r="R131" i="2"/>
  <c r="Q131" i="2"/>
  <c r="P131" i="2"/>
  <c r="O131" i="2"/>
  <c r="N131" i="2"/>
  <c r="M131" i="2"/>
  <c r="L131" i="2"/>
  <c r="K131" i="2"/>
  <c r="I131" i="2"/>
  <c r="H131" i="2"/>
  <c r="G131" i="2"/>
  <c r="F131" i="2"/>
  <c r="E131" i="2"/>
  <c r="D131" i="2"/>
  <c r="C131" i="2"/>
  <c r="B131" i="2"/>
  <c r="AT130" i="2"/>
  <c r="AS130" i="2"/>
  <c r="AR130" i="2"/>
  <c r="AQ130" i="2"/>
  <c r="AP130" i="2"/>
  <c r="AO130" i="2"/>
  <c r="AN130" i="2"/>
  <c r="AM130" i="2"/>
  <c r="AL130" i="2"/>
  <c r="AK130" i="2"/>
  <c r="AJ130" i="2"/>
  <c r="AI130" i="2"/>
  <c r="AH130" i="2"/>
  <c r="AG130" i="2"/>
  <c r="AF130" i="2"/>
  <c r="AD130" i="2"/>
  <c r="AC130" i="2"/>
  <c r="AB130" i="2"/>
  <c r="AA130" i="2"/>
  <c r="V130" i="2"/>
  <c r="T130" i="2"/>
  <c r="S130" i="2"/>
  <c r="R130" i="2"/>
  <c r="Q130" i="2"/>
  <c r="P130" i="2"/>
  <c r="O130" i="2"/>
  <c r="N130" i="2"/>
  <c r="M130" i="2"/>
  <c r="L130" i="2"/>
  <c r="K130" i="2"/>
  <c r="I130" i="2"/>
  <c r="H130" i="2"/>
  <c r="G130" i="2"/>
  <c r="F130" i="2"/>
  <c r="E130" i="2"/>
  <c r="D130" i="2"/>
  <c r="C130" i="2"/>
  <c r="B130" i="2"/>
  <c r="AT129" i="2"/>
  <c r="AS129" i="2"/>
  <c r="AR129" i="2"/>
  <c r="AQ129" i="2"/>
  <c r="AP129" i="2"/>
  <c r="AO129" i="2"/>
  <c r="AN129" i="2"/>
  <c r="AM129" i="2"/>
  <c r="AL129" i="2"/>
  <c r="AK129" i="2"/>
  <c r="AJ129" i="2"/>
  <c r="AI129" i="2"/>
  <c r="AH129" i="2"/>
  <c r="AG129" i="2"/>
  <c r="AF129" i="2"/>
  <c r="AD129" i="2"/>
  <c r="AC129" i="2"/>
  <c r="AB129" i="2"/>
  <c r="AA129" i="2"/>
  <c r="V129" i="2"/>
  <c r="T129" i="2"/>
  <c r="S129" i="2"/>
  <c r="R129" i="2"/>
  <c r="Q129" i="2"/>
  <c r="P129" i="2"/>
  <c r="O129" i="2"/>
  <c r="N129" i="2"/>
  <c r="M129" i="2"/>
  <c r="L129" i="2"/>
  <c r="K129" i="2"/>
  <c r="I129" i="2"/>
  <c r="H129" i="2"/>
  <c r="G129" i="2"/>
  <c r="F129" i="2"/>
  <c r="E129" i="2"/>
  <c r="D129" i="2"/>
  <c r="C129" i="2"/>
  <c r="B129" i="2"/>
  <c r="AT128" i="2"/>
  <c r="AS128" i="2"/>
  <c r="AR128" i="2"/>
  <c r="AQ128" i="2"/>
  <c r="AP128" i="2"/>
  <c r="AO128" i="2"/>
  <c r="AN128" i="2"/>
  <c r="AM128" i="2"/>
  <c r="AL128" i="2"/>
  <c r="AK128" i="2"/>
  <c r="AJ128" i="2"/>
  <c r="AI128" i="2"/>
  <c r="AH128" i="2"/>
  <c r="AG128" i="2"/>
  <c r="AF128" i="2"/>
  <c r="AD128" i="2"/>
  <c r="AC128" i="2"/>
  <c r="AB128" i="2"/>
  <c r="AA128" i="2"/>
  <c r="V128" i="2"/>
  <c r="W128" i="2" s="1"/>
  <c r="T128" i="2"/>
  <c r="S128" i="2"/>
  <c r="R128" i="2"/>
  <c r="Q128" i="2"/>
  <c r="P128" i="2"/>
  <c r="O128" i="2"/>
  <c r="N128" i="2"/>
  <c r="M128" i="2"/>
  <c r="L128" i="2"/>
  <c r="K128" i="2"/>
  <c r="I128" i="2"/>
  <c r="H128" i="2"/>
  <c r="G128" i="2"/>
  <c r="F128" i="2"/>
  <c r="E128" i="2"/>
  <c r="D128" i="2"/>
  <c r="C128" i="2"/>
  <c r="B128" i="2"/>
  <c r="AT127" i="2"/>
  <c r="AS127" i="2"/>
  <c r="AR127" i="2"/>
  <c r="AQ127" i="2"/>
  <c r="AP127" i="2"/>
  <c r="AO127" i="2"/>
  <c r="AN127" i="2"/>
  <c r="AM127" i="2"/>
  <c r="AL127" i="2"/>
  <c r="AK127" i="2"/>
  <c r="AJ127" i="2"/>
  <c r="AI127" i="2"/>
  <c r="AH127" i="2"/>
  <c r="AG127" i="2"/>
  <c r="AF127" i="2"/>
  <c r="AD127" i="2"/>
  <c r="AC127" i="2"/>
  <c r="AB127" i="2"/>
  <c r="AA127" i="2"/>
  <c r="V127" i="2"/>
  <c r="T127" i="2"/>
  <c r="S127" i="2"/>
  <c r="R127" i="2"/>
  <c r="Q127" i="2"/>
  <c r="P127" i="2"/>
  <c r="O127" i="2"/>
  <c r="N127" i="2"/>
  <c r="M127" i="2"/>
  <c r="L127" i="2"/>
  <c r="K127" i="2"/>
  <c r="I127" i="2"/>
  <c r="H127" i="2"/>
  <c r="G127" i="2"/>
  <c r="F127" i="2"/>
  <c r="E127" i="2"/>
  <c r="D127" i="2"/>
  <c r="C127" i="2"/>
  <c r="B127" i="2"/>
  <c r="AT126" i="2"/>
  <c r="AS126" i="2"/>
  <c r="AR126" i="2"/>
  <c r="AQ126" i="2"/>
  <c r="AP126" i="2"/>
  <c r="AO126" i="2"/>
  <c r="AN126" i="2"/>
  <c r="AM126" i="2"/>
  <c r="AL126" i="2"/>
  <c r="AK126" i="2"/>
  <c r="AJ126" i="2"/>
  <c r="AI126" i="2"/>
  <c r="AH126" i="2"/>
  <c r="AG126" i="2"/>
  <c r="AF126" i="2"/>
  <c r="AD126" i="2"/>
  <c r="AC126" i="2"/>
  <c r="AB126" i="2"/>
  <c r="AA126" i="2"/>
  <c r="V126" i="2"/>
  <c r="T126" i="2"/>
  <c r="S126" i="2"/>
  <c r="R126" i="2"/>
  <c r="Q126" i="2"/>
  <c r="P126" i="2"/>
  <c r="O126" i="2"/>
  <c r="N126" i="2"/>
  <c r="M126" i="2"/>
  <c r="L126" i="2"/>
  <c r="K126" i="2"/>
  <c r="I126" i="2"/>
  <c r="H126" i="2"/>
  <c r="G126" i="2"/>
  <c r="F126" i="2"/>
  <c r="E126" i="2"/>
  <c r="D126" i="2"/>
  <c r="C126" i="2"/>
  <c r="B126" i="2"/>
  <c r="AT125" i="2"/>
  <c r="AS125" i="2"/>
  <c r="AR125" i="2"/>
  <c r="AQ125" i="2"/>
  <c r="AP125" i="2"/>
  <c r="AO125" i="2"/>
  <c r="AN125" i="2"/>
  <c r="AM125" i="2"/>
  <c r="AL125" i="2"/>
  <c r="AK125" i="2"/>
  <c r="AJ125" i="2"/>
  <c r="AI125" i="2"/>
  <c r="AH125" i="2"/>
  <c r="AG125" i="2"/>
  <c r="AF125" i="2"/>
  <c r="AD125" i="2"/>
  <c r="AC125" i="2"/>
  <c r="AB125" i="2"/>
  <c r="AA125" i="2"/>
  <c r="V125" i="2"/>
  <c r="T125" i="2"/>
  <c r="S125" i="2"/>
  <c r="R125" i="2"/>
  <c r="Q125" i="2"/>
  <c r="P125" i="2"/>
  <c r="O125" i="2"/>
  <c r="N125" i="2"/>
  <c r="M125" i="2"/>
  <c r="L125" i="2"/>
  <c r="K125" i="2"/>
  <c r="I125" i="2"/>
  <c r="H125" i="2"/>
  <c r="G125" i="2"/>
  <c r="F125" i="2"/>
  <c r="E125" i="2"/>
  <c r="D125" i="2"/>
  <c r="C125" i="2"/>
  <c r="B125" i="2"/>
  <c r="AT124" i="2"/>
  <c r="AS124" i="2"/>
  <c r="AR124" i="2"/>
  <c r="AQ124" i="2"/>
  <c r="AP124" i="2"/>
  <c r="AO124" i="2"/>
  <c r="AN124" i="2"/>
  <c r="AM124" i="2"/>
  <c r="AL124" i="2"/>
  <c r="AK124" i="2"/>
  <c r="AJ124" i="2"/>
  <c r="AI124" i="2"/>
  <c r="AH124" i="2"/>
  <c r="AG124" i="2"/>
  <c r="AF124" i="2"/>
  <c r="AD124" i="2"/>
  <c r="AC124" i="2"/>
  <c r="AB124" i="2"/>
  <c r="AA124" i="2"/>
  <c r="V124" i="2"/>
  <c r="W124" i="2" s="1"/>
  <c r="T124" i="2"/>
  <c r="S124" i="2"/>
  <c r="R124" i="2"/>
  <c r="Q124" i="2"/>
  <c r="P124" i="2"/>
  <c r="O124" i="2"/>
  <c r="N124" i="2"/>
  <c r="M124" i="2"/>
  <c r="L124" i="2"/>
  <c r="K124" i="2"/>
  <c r="I124" i="2"/>
  <c r="H124" i="2"/>
  <c r="G124" i="2"/>
  <c r="F124" i="2"/>
  <c r="E124" i="2"/>
  <c r="D124" i="2"/>
  <c r="C124" i="2"/>
  <c r="B124" i="2"/>
  <c r="AS123" i="2"/>
  <c r="AR123" i="2"/>
  <c r="AQ123" i="2"/>
  <c r="AP123" i="2"/>
  <c r="AO123" i="2"/>
  <c r="AN123" i="2"/>
  <c r="AM123" i="2"/>
  <c r="AL123" i="2"/>
  <c r="AK123" i="2"/>
  <c r="AJ123" i="2"/>
  <c r="AI123" i="2"/>
  <c r="AH123" i="2"/>
  <c r="AG123" i="2"/>
  <c r="AF123" i="2"/>
  <c r="AD123" i="2"/>
  <c r="AC123" i="2"/>
  <c r="AB123" i="2"/>
  <c r="AA123" i="2"/>
  <c r="V123" i="2"/>
  <c r="T123" i="2"/>
  <c r="S123" i="2"/>
  <c r="R123" i="2"/>
  <c r="Q123" i="2"/>
  <c r="P123" i="2"/>
  <c r="O123" i="2"/>
  <c r="N123" i="2"/>
  <c r="M123" i="2"/>
  <c r="L123" i="2"/>
  <c r="K123" i="2"/>
  <c r="I123" i="2"/>
  <c r="H123" i="2"/>
  <c r="G123" i="2"/>
  <c r="F123" i="2"/>
  <c r="E123" i="2"/>
  <c r="D123" i="2"/>
  <c r="C123" i="2"/>
  <c r="B123" i="2"/>
  <c r="AT122" i="2"/>
  <c r="AS122" i="2"/>
  <c r="AR122" i="2"/>
  <c r="AQ122" i="2"/>
  <c r="AP122" i="2"/>
  <c r="AO122" i="2"/>
  <c r="AN122" i="2"/>
  <c r="AM122" i="2"/>
  <c r="AL122" i="2"/>
  <c r="AK122" i="2"/>
  <c r="AJ122" i="2"/>
  <c r="AI122" i="2"/>
  <c r="AH122" i="2"/>
  <c r="AG122" i="2"/>
  <c r="AF122" i="2"/>
  <c r="AD122" i="2"/>
  <c r="AC122" i="2"/>
  <c r="AB122" i="2"/>
  <c r="AA122" i="2"/>
  <c r="V122" i="2"/>
  <c r="T122" i="2"/>
  <c r="S122" i="2"/>
  <c r="R122" i="2"/>
  <c r="Q122" i="2"/>
  <c r="P122" i="2"/>
  <c r="O122" i="2"/>
  <c r="N122" i="2"/>
  <c r="M122" i="2"/>
  <c r="L122" i="2"/>
  <c r="K122" i="2"/>
  <c r="I122" i="2"/>
  <c r="H122" i="2"/>
  <c r="G122" i="2"/>
  <c r="F122" i="2"/>
  <c r="E122" i="2"/>
  <c r="D122" i="2"/>
  <c r="C122" i="2"/>
  <c r="B122" i="2"/>
  <c r="AT121" i="2"/>
  <c r="AS121" i="2"/>
  <c r="AR121" i="2"/>
  <c r="AQ121" i="2"/>
  <c r="AP121" i="2"/>
  <c r="AO121" i="2"/>
  <c r="AN121" i="2"/>
  <c r="AM121" i="2"/>
  <c r="AL121" i="2"/>
  <c r="AK121" i="2"/>
  <c r="AJ121" i="2"/>
  <c r="AI121" i="2"/>
  <c r="AH121" i="2"/>
  <c r="AG121" i="2"/>
  <c r="AF121" i="2"/>
  <c r="AD121" i="2"/>
  <c r="AC121" i="2"/>
  <c r="AB121" i="2"/>
  <c r="AA121" i="2"/>
  <c r="V121" i="2"/>
  <c r="W121" i="2" s="1"/>
  <c r="T121" i="2"/>
  <c r="S121" i="2"/>
  <c r="R121" i="2"/>
  <c r="Q121" i="2"/>
  <c r="P121" i="2"/>
  <c r="O121" i="2"/>
  <c r="N121" i="2"/>
  <c r="M121" i="2"/>
  <c r="L121" i="2"/>
  <c r="K121" i="2"/>
  <c r="I121" i="2"/>
  <c r="H121" i="2"/>
  <c r="G121" i="2"/>
  <c r="F121" i="2"/>
  <c r="E121" i="2"/>
  <c r="D121" i="2"/>
  <c r="C121" i="2"/>
  <c r="B121" i="2"/>
  <c r="AT120" i="2"/>
  <c r="AS120" i="2"/>
  <c r="AR120" i="2"/>
  <c r="AQ120" i="2"/>
  <c r="AP120" i="2"/>
  <c r="AO120" i="2"/>
  <c r="AN120" i="2"/>
  <c r="AM120" i="2"/>
  <c r="AL120" i="2"/>
  <c r="AK120" i="2"/>
  <c r="AJ120" i="2"/>
  <c r="AI120" i="2"/>
  <c r="AH120" i="2"/>
  <c r="AG120" i="2"/>
  <c r="AF120" i="2"/>
  <c r="AD120" i="2"/>
  <c r="AC120" i="2"/>
  <c r="AB120" i="2"/>
  <c r="AA120" i="2"/>
  <c r="V120" i="2"/>
  <c r="T120" i="2"/>
  <c r="S120" i="2"/>
  <c r="R120" i="2"/>
  <c r="Q120" i="2"/>
  <c r="P120" i="2"/>
  <c r="O120" i="2"/>
  <c r="N120" i="2"/>
  <c r="M120" i="2"/>
  <c r="L120" i="2"/>
  <c r="K120" i="2"/>
  <c r="I120" i="2"/>
  <c r="H120" i="2"/>
  <c r="G120" i="2"/>
  <c r="F120" i="2"/>
  <c r="E120" i="2"/>
  <c r="D120" i="2"/>
  <c r="C120" i="2"/>
  <c r="B120" i="2"/>
  <c r="AT119" i="2"/>
  <c r="AS119" i="2"/>
  <c r="AR119" i="2"/>
  <c r="AQ119" i="2"/>
  <c r="AP119" i="2"/>
  <c r="AO119" i="2"/>
  <c r="AN119" i="2"/>
  <c r="AM119" i="2"/>
  <c r="AL119" i="2"/>
  <c r="AK119" i="2"/>
  <c r="AJ119" i="2"/>
  <c r="AI119" i="2"/>
  <c r="AH119" i="2"/>
  <c r="AG119" i="2"/>
  <c r="AF119" i="2"/>
  <c r="AD119" i="2"/>
  <c r="AC119" i="2"/>
  <c r="AB119" i="2"/>
  <c r="AA119" i="2"/>
  <c r="V119" i="2"/>
  <c r="T119" i="2"/>
  <c r="S119" i="2"/>
  <c r="R119" i="2"/>
  <c r="Q119" i="2"/>
  <c r="P119" i="2"/>
  <c r="O119" i="2"/>
  <c r="N119" i="2"/>
  <c r="M119" i="2"/>
  <c r="L119" i="2"/>
  <c r="K119" i="2"/>
  <c r="I119" i="2"/>
  <c r="H119" i="2"/>
  <c r="G119" i="2"/>
  <c r="F119" i="2"/>
  <c r="E119" i="2"/>
  <c r="D119" i="2"/>
  <c r="C119" i="2"/>
  <c r="B119" i="2"/>
  <c r="AT118" i="2"/>
  <c r="AS118" i="2"/>
  <c r="AR118" i="2"/>
  <c r="AQ118" i="2"/>
  <c r="AP118" i="2"/>
  <c r="AO118" i="2"/>
  <c r="AN118" i="2"/>
  <c r="AM118" i="2"/>
  <c r="AL118" i="2"/>
  <c r="AK118" i="2"/>
  <c r="AJ118" i="2"/>
  <c r="AI118" i="2"/>
  <c r="AH118" i="2"/>
  <c r="AG118" i="2"/>
  <c r="AF118" i="2"/>
  <c r="AD118" i="2"/>
  <c r="AC118" i="2"/>
  <c r="AB118" i="2"/>
  <c r="AA118" i="2"/>
  <c r="V118" i="2"/>
  <c r="T118" i="2"/>
  <c r="S118" i="2"/>
  <c r="R118" i="2"/>
  <c r="Q118" i="2"/>
  <c r="P118" i="2"/>
  <c r="O118" i="2"/>
  <c r="N118" i="2"/>
  <c r="M118" i="2"/>
  <c r="L118" i="2"/>
  <c r="K118" i="2"/>
  <c r="I118" i="2"/>
  <c r="H118" i="2"/>
  <c r="G118" i="2"/>
  <c r="F118" i="2"/>
  <c r="E118" i="2"/>
  <c r="D118" i="2"/>
  <c r="C118" i="2"/>
  <c r="B118" i="2"/>
  <c r="AT117" i="2"/>
  <c r="AS117" i="2"/>
  <c r="AR117" i="2"/>
  <c r="AQ117" i="2"/>
  <c r="AP117" i="2"/>
  <c r="AO117" i="2"/>
  <c r="AN117" i="2"/>
  <c r="AM117" i="2"/>
  <c r="AL117" i="2"/>
  <c r="AK117" i="2"/>
  <c r="AJ117" i="2"/>
  <c r="AI117" i="2"/>
  <c r="AH117" i="2"/>
  <c r="AG117" i="2"/>
  <c r="AF117" i="2"/>
  <c r="AD117" i="2"/>
  <c r="AC117" i="2"/>
  <c r="AB117" i="2"/>
  <c r="AA117" i="2"/>
  <c r="V117" i="2"/>
  <c r="W117" i="2" s="1"/>
  <c r="T117" i="2"/>
  <c r="S117" i="2"/>
  <c r="R117" i="2"/>
  <c r="Q117" i="2"/>
  <c r="P117" i="2"/>
  <c r="O117" i="2"/>
  <c r="N117" i="2"/>
  <c r="M117" i="2"/>
  <c r="L117" i="2"/>
  <c r="K117" i="2"/>
  <c r="I117" i="2"/>
  <c r="H117" i="2"/>
  <c r="G117" i="2"/>
  <c r="F117" i="2"/>
  <c r="E117" i="2"/>
  <c r="D117" i="2"/>
  <c r="C117" i="2"/>
  <c r="B117" i="2"/>
  <c r="AT116" i="2"/>
  <c r="AS116" i="2"/>
  <c r="AR116" i="2"/>
  <c r="AQ116" i="2"/>
  <c r="AP116" i="2"/>
  <c r="AO116" i="2"/>
  <c r="AN116" i="2"/>
  <c r="AM116" i="2"/>
  <c r="AL116" i="2"/>
  <c r="AK116" i="2"/>
  <c r="AJ116" i="2"/>
  <c r="AI116" i="2"/>
  <c r="AH116" i="2"/>
  <c r="AG116" i="2"/>
  <c r="AF116" i="2"/>
  <c r="AD116" i="2"/>
  <c r="AC116" i="2"/>
  <c r="AB116" i="2"/>
  <c r="AA116" i="2"/>
  <c r="V116" i="2"/>
  <c r="S116" i="2"/>
  <c r="R116" i="2"/>
  <c r="Q116" i="2"/>
  <c r="P116" i="2"/>
  <c r="O116" i="2"/>
  <c r="N116" i="2"/>
  <c r="M116" i="2"/>
  <c r="L116" i="2"/>
  <c r="K116" i="2"/>
  <c r="AT115" i="2"/>
  <c r="AS115" i="2"/>
  <c r="AR115" i="2"/>
  <c r="AQ115" i="2"/>
  <c r="AP115" i="2"/>
  <c r="AO115" i="2"/>
  <c r="AN115" i="2"/>
  <c r="AM115" i="2"/>
  <c r="AL115" i="2"/>
  <c r="AK115" i="2"/>
  <c r="AJ115" i="2"/>
  <c r="AI115" i="2"/>
  <c r="AH115" i="2"/>
  <c r="AG115" i="2"/>
  <c r="AF115" i="2"/>
  <c r="AD115" i="2"/>
  <c r="AC115" i="2"/>
  <c r="AB115" i="2"/>
  <c r="AA115" i="2"/>
  <c r="V115" i="2"/>
  <c r="S115" i="2"/>
  <c r="R115" i="2"/>
  <c r="Q115" i="2"/>
  <c r="P115" i="2"/>
  <c r="O115" i="2"/>
  <c r="N115" i="2"/>
  <c r="M115" i="2"/>
  <c r="L115" i="2"/>
  <c r="K115" i="2"/>
  <c r="AT114" i="2"/>
  <c r="AS114" i="2"/>
  <c r="AR114" i="2"/>
  <c r="AQ114" i="2"/>
  <c r="AP114" i="2"/>
  <c r="AO114" i="2"/>
  <c r="AN114" i="2"/>
  <c r="AM114" i="2"/>
  <c r="AL114" i="2"/>
  <c r="AK114" i="2"/>
  <c r="AJ114" i="2"/>
  <c r="AI114" i="2"/>
  <c r="AH114" i="2"/>
  <c r="AG114" i="2"/>
  <c r="AF114" i="2"/>
  <c r="AD114" i="2"/>
  <c r="AC114" i="2"/>
  <c r="AB114" i="2"/>
  <c r="AA114" i="2"/>
  <c r="V114" i="2"/>
  <c r="W114" i="2" s="1"/>
  <c r="S114" i="2"/>
  <c r="R114" i="2"/>
  <c r="Q114" i="2"/>
  <c r="P114" i="2"/>
  <c r="O114" i="2"/>
  <c r="N114" i="2"/>
  <c r="M114" i="2"/>
  <c r="L114" i="2"/>
  <c r="K114" i="2"/>
  <c r="AT113" i="2"/>
  <c r="AS113" i="2"/>
  <c r="AR113" i="2"/>
  <c r="AQ113" i="2"/>
  <c r="AP113" i="2"/>
  <c r="AO113" i="2"/>
  <c r="AN113" i="2"/>
  <c r="AM113" i="2"/>
  <c r="AL113" i="2"/>
  <c r="AK113" i="2"/>
  <c r="AJ113" i="2"/>
  <c r="AI113" i="2"/>
  <c r="AH113" i="2"/>
  <c r="AG113" i="2"/>
  <c r="AF113" i="2"/>
  <c r="AD113" i="2"/>
  <c r="AC113" i="2"/>
  <c r="AB113" i="2"/>
  <c r="AA113" i="2"/>
  <c r="V113" i="2"/>
  <c r="S113" i="2"/>
  <c r="R113" i="2"/>
  <c r="Q113" i="2"/>
  <c r="P113" i="2"/>
  <c r="O113" i="2"/>
  <c r="N113" i="2"/>
  <c r="M113" i="2"/>
  <c r="L113" i="2"/>
  <c r="K113" i="2"/>
  <c r="AT112" i="2"/>
  <c r="AS112" i="2"/>
  <c r="AR112" i="2"/>
  <c r="AQ112" i="2"/>
  <c r="AP112" i="2"/>
  <c r="AO112" i="2"/>
  <c r="AN112" i="2"/>
  <c r="AM112" i="2"/>
  <c r="AL112" i="2"/>
  <c r="AK112" i="2"/>
  <c r="AJ112" i="2"/>
  <c r="AI112" i="2"/>
  <c r="AH112" i="2"/>
  <c r="AG112" i="2"/>
  <c r="AF112" i="2"/>
  <c r="AD112" i="2"/>
  <c r="AC112" i="2"/>
  <c r="AB112" i="2"/>
  <c r="AA112" i="2"/>
  <c r="V112" i="2"/>
  <c r="S112" i="2"/>
  <c r="R112" i="2"/>
  <c r="Q112" i="2"/>
  <c r="P112" i="2"/>
  <c r="O112" i="2"/>
  <c r="N112" i="2"/>
  <c r="M112" i="2"/>
  <c r="L112" i="2"/>
  <c r="K112" i="2"/>
  <c r="AT111" i="2"/>
  <c r="AS111" i="2"/>
  <c r="AR111" i="2"/>
  <c r="AQ111" i="2"/>
  <c r="AP111" i="2"/>
  <c r="AO111" i="2"/>
  <c r="AN111" i="2"/>
  <c r="AM111" i="2"/>
  <c r="AL111" i="2"/>
  <c r="AK111" i="2"/>
  <c r="AJ111" i="2"/>
  <c r="AI111" i="2"/>
  <c r="AH111" i="2"/>
  <c r="AG111" i="2"/>
  <c r="AF111" i="2"/>
  <c r="AD111" i="2"/>
  <c r="AC111" i="2"/>
  <c r="AB111" i="2"/>
  <c r="AA111" i="2"/>
  <c r="V111" i="2"/>
  <c r="W111" i="2" s="1"/>
  <c r="S111" i="2"/>
  <c r="R111" i="2"/>
  <c r="Q111" i="2"/>
  <c r="P111" i="2"/>
  <c r="O111" i="2"/>
  <c r="N111" i="2"/>
  <c r="M111" i="2"/>
  <c r="L111" i="2"/>
  <c r="K111" i="2"/>
  <c r="AT110" i="2"/>
  <c r="AS110" i="2"/>
  <c r="AR110" i="2"/>
  <c r="AQ110" i="2"/>
  <c r="AP110" i="2"/>
  <c r="AO110" i="2"/>
  <c r="AN110" i="2"/>
  <c r="AM110" i="2"/>
  <c r="AL110" i="2"/>
  <c r="AK110" i="2"/>
  <c r="AJ110" i="2"/>
  <c r="AI110" i="2"/>
  <c r="AH110" i="2"/>
  <c r="AG110" i="2"/>
  <c r="AF110" i="2"/>
  <c r="AD110" i="2"/>
  <c r="AC110" i="2"/>
  <c r="AB110" i="2"/>
  <c r="AA110" i="2"/>
  <c r="V110" i="2"/>
  <c r="S110" i="2"/>
  <c r="R110" i="2"/>
  <c r="Q110" i="2"/>
  <c r="P110" i="2"/>
  <c r="O110" i="2"/>
  <c r="N110" i="2"/>
  <c r="M110" i="2"/>
  <c r="L110" i="2"/>
  <c r="K110" i="2"/>
  <c r="AT109" i="2"/>
  <c r="AS109" i="2"/>
  <c r="AR109" i="2"/>
  <c r="AQ109" i="2"/>
  <c r="AP109" i="2"/>
  <c r="AO109" i="2"/>
  <c r="AN109" i="2"/>
  <c r="AM109" i="2"/>
  <c r="AL109" i="2"/>
  <c r="AK109" i="2"/>
  <c r="AJ109" i="2"/>
  <c r="AI109" i="2"/>
  <c r="AH109" i="2"/>
  <c r="AG109" i="2"/>
  <c r="AF109" i="2"/>
  <c r="AD109" i="2"/>
  <c r="AC109" i="2"/>
  <c r="AB109" i="2"/>
  <c r="AA109" i="2"/>
  <c r="V109" i="2"/>
  <c r="S109" i="2"/>
  <c r="R109" i="2"/>
  <c r="Q109" i="2"/>
  <c r="P109" i="2"/>
  <c r="O109" i="2"/>
  <c r="N109" i="2"/>
  <c r="M109" i="2"/>
  <c r="L109" i="2"/>
  <c r="K109" i="2"/>
  <c r="AT108" i="2"/>
  <c r="AS108" i="2"/>
  <c r="AR108" i="2"/>
  <c r="AQ108" i="2"/>
  <c r="AP108" i="2"/>
  <c r="AO108" i="2"/>
  <c r="AN108" i="2"/>
  <c r="AM108" i="2"/>
  <c r="AL108" i="2"/>
  <c r="AK108" i="2"/>
  <c r="AJ108" i="2"/>
  <c r="AI108" i="2"/>
  <c r="AH108" i="2"/>
  <c r="AG108" i="2"/>
  <c r="AF108" i="2"/>
  <c r="AD108" i="2"/>
  <c r="AC108" i="2"/>
  <c r="AB108" i="2"/>
  <c r="AA108" i="2"/>
  <c r="V108" i="2"/>
  <c r="S108" i="2"/>
  <c r="R108" i="2"/>
  <c r="Q108" i="2"/>
  <c r="P108" i="2"/>
  <c r="O108" i="2"/>
  <c r="N108" i="2"/>
  <c r="M108" i="2"/>
  <c r="L108" i="2"/>
  <c r="K108" i="2"/>
  <c r="AT107" i="2"/>
  <c r="AS107" i="2"/>
  <c r="AR107" i="2"/>
  <c r="AQ107" i="2"/>
  <c r="AP107" i="2"/>
  <c r="AO107" i="2"/>
  <c r="AN107" i="2"/>
  <c r="AM107" i="2"/>
  <c r="AL107" i="2"/>
  <c r="AK107" i="2"/>
  <c r="AJ107" i="2"/>
  <c r="AI107" i="2"/>
  <c r="AH107" i="2"/>
  <c r="AG107" i="2"/>
  <c r="AF107" i="2"/>
  <c r="AD107" i="2"/>
  <c r="AC107" i="2"/>
  <c r="AB107" i="2"/>
  <c r="AA107" i="2"/>
  <c r="V107" i="2"/>
  <c r="S107" i="2"/>
  <c r="R107" i="2"/>
  <c r="Q107" i="2"/>
  <c r="P107" i="2"/>
  <c r="O107" i="2"/>
  <c r="N107" i="2"/>
  <c r="M107" i="2"/>
  <c r="L107" i="2"/>
  <c r="K107" i="2"/>
  <c r="AT106" i="2"/>
  <c r="AS106" i="2"/>
  <c r="AR106" i="2"/>
  <c r="AQ106" i="2"/>
  <c r="AP106" i="2"/>
  <c r="AO106" i="2"/>
  <c r="AN106" i="2"/>
  <c r="AM106" i="2"/>
  <c r="AL106" i="2"/>
  <c r="AK106" i="2"/>
  <c r="AJ106" i="2"/>
  <c r="AI106" i="2"/>
  <c r="AH106" i="2"/>
  <c r="AG106" i="2"/>
  <c r="AF106" i="2"/>
  <c r="AD106" i="2"/>
  <c r="AC106" i="2"/>
  <c r="AB106" i="2"/>
  <c r="AA106" i="2"/>
  <c r="V106" i="2"/>
  <c r="W106" i="2" s="1"/>
  <c r="S106" i="2"/>
  <c r="R106" i="2"/>
  <c r="Q106" i="2"/>
  <c r="P106" i="2"/>
  <c r="O106" i="2"/>
  <c r="N106" i="2"/>
  <c r="M106" i="2"/>
  <c r="L106" i="2"/>
  <c r="K106" i="2"/>
  <c r="AT105" i="2"/>
  <c r="AS105" i="2"/>
  <c r="AR105" i="2"/>
  <c r="AQ105" i="2"/>
  <c r="AP105" i="2"/>
  <c r="AO105" i="2"/>
  <c r="AN105" i="2"/>
  <c r="AM105" i="2"/>
  <c r="AL105" i="2"/>
  <c r="AK105" i="2"/>
  <c r="AJ105" i="2"/>
  <c r="AI105" i="2"/>
  <c r="AH105" i="2"/>
  <c r="AG105" i="2"/>
  <c r="AF105" i="2"/>
  <c r="AD105" i="2"/>
  <c r="AC105" i="2"/>
  <c r="AB105" i="2"/>
  <c r="AA105" i="2"/>
  <c r="V105" i="2"/>
  <c r="S105" i="2"/>
  <c r="R105" i="2"/>
  <c r="Q105" i="2"/>
  <c r="P105" i="2"/>
  <c r="O105" i="2"/>
  <c r="N105" i="2"/>
  <c r="M105" i="2"/>
  <c r="L105" i="2"/>
  <c r="K105" i="2"/>
  <c r="AT104" i="2"/>
  <c r="AS104" i="2"/>
  <c r="AR104" i="2"/>
  <c r="AQ104" i="2"/>
  <c r="AP104" i="2"/>
  <c r="AO104" i="2"/>
  <c r="AN104" i="2"/>
  <c r="AM104" i="2"/>
  <c r="AL104" i="2"/>
  <c r="AK104" i="2"/>
  <c r="AJ104" i="2"/>
  <c r="AI104" i="2"/>
  <c r="AH104" i="2"/>
  <c r="AG104" i="2"/>
  <c r="AF104" i="2"/>
  <c r="AD104" i="2"/>
  <c r="AC104" i="2"/>
  <c r="AB104" i="2"/>
  <c r="AA104" i="2"/>
  <c r="V104" i="2"/>
  <c r="S104" i="2"/>
  <c r="R104" i="2"/>
  <c r="Q104" i="2"/>
  <c r="P104" i="2"/>
  <c r="O104" i="2"/>
  <c r="N104" i="2"/>
  <c r="M104" i="2"/>
  <c r="L104" i="2"/>
  <c r="K104" i="2"/>
  <c r="AT103" i="2"/>
  <c r="AS103" i="2"/>
  <c r="AR103" i="2"/>
  <c r="AQ103" i="2"/>
  <c r="AP103" i="2"/>
  <c r="AO103" i="2"/>
  <c r="AN103" i="2"/>
  <c r="AM103" i="2"/>
  <c r="AL103" i="2"/>
  <c r="AK103" i="2"/>
  <c r="AJ103" i="2"/>
  <c r="AI103" i="2"/>
  <c r="AH103" i="2"/>
  <c r="AG103" i="2"/>
  <c r="AF103" i="2"/>
  <c r="AD103" i="2"/>
  <c r="AC103" i="2"/>
  <c r="AB103" i="2"/>
  <c r="AA103" i="2"/>
  <c r="V103" i="2"/>
  <c r="W103" i="2" s="1"/>
  <c r="S103" i="2"/>
  <c r="R103" i="2"/>
  <c r="Q103" i="2"/>
  <c r="P103" i="2"/>
  <c r="O103" i="2"/>
  <c r="N103" i="2"/>
  <c r="M103" i="2"/>
  <c r="L103" i="2"/>
  <c r="K103" i="2"/>
  <c r="AT102" i="2"/>
  <c r="AS102" i="2"/>
  <c r="AR102" i="2"/>
  <c r="AQ102" i="2"/>
  <c r="AP102" i="2"/>
  <c r="AO102" i="2"/>
  <c r="AN102" i="2"/>
  <c r="AM102" i="2"/>
  <c r="AL102" i="2"/>
  <c r="AK102" i="2"/>
  <c r="AJ102" i="2"/>
  <c r="AI102" i="2"/>
  <c r="AH102" i="2"/>
  <c r="AG102" i="2"/>
  <c r="AF102" i="2"/>
  <c r="AD102" i="2"/>
  <c r="AC102" i="2"/>
  <c r="AB102" i="2"/>
  <c r="AA102" i="2"/>
  <c r="V102" i="2"/>
  <c r="S102" i="2"/>
  <c r="R102" i="2"/>
  <c r="Q102" i="2"/>
  <c r="P102" i="2"/>
  <c r="O102" i="2"/>
  <c r="N102" i="2"/>
  <c r="M102" i="2"/>
  <c r="L102" i="2"/>
  <c r="K102" i="2"/>
  <c r="AT101" i="2"/>
  <c r="AS101" i="2"/>
  <c r="AR101" i="2"/>
  <c r="AQ101" i="2"/>
  <c r="AP101" i="2"/>
  <c r="AO101" i="2"/>
  <c r="AN101" i="2"/>
  <c r="AM101" i="2"/>
  <c r="AL101" i="2"/>
  <c r="AK101" i="2"/>
  <c r="AJ101" i="2"/>
  <c r="AI101" i="2"/>
  <c r="AH101" i="2"/>
  <c r="AG101" i="2"/>
  <c r="AF101" i="2"/>
  <c r="AD101" i="2"/>
  <c r="AC101" i="2"/>
  <c r="AB101" i="2"/>
  <c r="AA101" i="2"/>
  <c r="V101" i="2"/>
  <c r="S101" i="2"/>
  <c r="R101" i="2"/>
  <c r="Q101" i="2"/>
  <c r="P101" i="2"/>
  <c r="O101" i="2"/>
  <c r="N101" i="2"/>
  <c r="M101" i="2"/>
  <c r="L101" i="2"/>
  <c r="K101" i="2"/>
  <c r="AT100" i="2"/>
  <c r="AS100" i="2"/>
  <c r="AR100" i="2"/>
  <c r="AQ100" i="2"/>
  <c r="AP100" i="2"/>
  <c r="AO100" i="2"/>
  <c r="AN100" i="2"/>
  <c r="AM100" i="2"/>
  <c r="AL100" i="2"/>
  <c r="AK100" i="2"/>
  <c r="AJ100" i="2"/>
  <c r="AI100" i="2"/>
  <c r="AH100" i="2"/>
  <c r="AG100" i="2"/>
  <c r="AF100" i="2"/>
  <c r="AD100" i="2"/>
  <c r="AC100" i="2"/>
  <c r="AB100" i="2"/>
  <c r="AA100" i="2"/>
  <c r="V100" i="2"/>
  <c r="S100" i="2"/>
  <c r="R100" i="2"/>
  <c r="Q100" i="2"/>
  <c r="P100" i="2"/>
  <c r="O100" i="2"/>
  <c r="N100" i="2"/>
  <c r="M100" i="2"/>
  <c r="L100" i="2"/>
  <c r="K100" i="2"/>
  <c r="AT99" i="2"/>
  <c r="AS99" i="2"/>
  <c r="AR99" i="2"/>
  <c r="AQ99" i="2"/>
  <c r="AP99" i="2"/>
  <c r="AO99" i="2"/>
  <c r="AN99" i="2"/>
  <c r="AM99" i="2"/>
  <c r="AL99" i="2"/>
  <c r="AK99" i="2"/>
  <c r="AJ99" i="2"/>
  <c r="AI99" i="2"/>
  <c r="AH99" i="2"/>
  <c r="AG99" i="2"/>
  <c r="AF99" i="2"/>
  <c r="AD99" i="2"/>
  <c r="AC99" i="2"/>
  <c r="AB99" i="2"/>
  <c r="AA99" i="2"/>
  <c r="V99" i="2"/>
  <c r="S99" i="2"/>
  <c r="R99" i="2"/>
  <c r="Q99" i="2"/>
  <c r="P99" i="2"/>
  <c r="O99" i="2"/>
  <c r="N99" i="2"/>
  <c r="M99" i="2"/>
  <c r="L99" i="2"/>
  <c r="K99" i="2"/>
  <c r="AT98" i="2"/>
  <c r="AS98" i="2"/>
  <c r="AR98" i="2"/>
  <c r="AQ98" i="2"/>
  <c r="AP98" i="2"/>
  <c r="AO98" i="2"/>
  <c r="AN98" i="2"/>
  <c r="AM98" i="2"/>
  <c r="AL98" i="2"/>
  <c r="AK98" i="2"/>
  <c r="AJ98" i="2"/>
  <c r="AI98" i="2"/>
  <c r="AH98" i="2"/>
  <c r="AG98" i="2"/>
  <c r="AF98" i="2"/>
  <c r="AD98" i="2"/>
  <c r="AC98" i="2"/>
  <c r="AB98" i="2"/>
  <c r="AA98" i="2"/>
  <c r="V98" i="2"/>
  <c r="W98" i="2" s="1"/>
  <c r="S98" i="2"/>
  <c r="R98" i="2"/>
  <c r="Q98" i="2"/>
  <c r="P98" i="2"/>
  <c r="O98" i="2"/>
  <c r="N98" i="2"/>
  <c r="M98" i="2"/>
  <c r="L98" i="2"/>
  <c r="K98" i="2"/>
  <c r="AT97" i="2"/>
  <c r="AS97" i="2"/>
  <c r="AR97" i="2"/>
  <c r="AQ97" i="2"/>
  <c r="AP97" i="2"/>
  <c r="AO97" i="2"/>
  <c r="AN97" i="2"/>
  <c r="AM97" i="2"/>
  <c r="AL97" i="2"/>
  <c r="AK97" i="2"/>
  <c r="AJ97" i="2"/>
  <c r="AI97" i="2"/>
  <c r="AH97" i="2"/>
  <c r="AG97" i="2"/>
  <c r="AF97" i="2"/>
  <c r="AD97" i="2"/>
  <c r="AC97" i="2"/>
  <c r="AB97" i="2"/>
  <c r="AA97" i="2"/>
  <c r="V97" i="2"/>
  <c r="S97" i="2"/>
  <c r="R97" i="2"/>
  <c r="Q97" i="2"/>
  <c r="P97" i="2"/>
  <c r="O97" i="2"/>
  <c r="N97" i="2"/>
  <c r="M97" i="2"/>
  <c r="L97" i="2"/>
  <c r="K97" i="2"/>
  <c r="AT96" i="2"/>
  <c r="AS96" i="2"/>
  <c r="AR96" i="2"/>
  <c r="AQ96" i="2"/>
  <c r="AP96" i="2"/>
  <c r="AO96" i="2"/>
  <c r="AN96" i="2"/>
  <c r="AM96" i="2"/>
  <c r="AL96" i="2"/>
  <c r="AK96" i="2"/>
  <c r="AJ96" i="2"/>
  <c r="AI96" i="2"/>
  <c r="AH96" i="2"/>
  <c r="AG96" i="2"/>
  <c r="AF96" i="2"/>
  <c r="AD96" i="2"/>
  <c r="AC96" i="2"/>
  <c r="AB96" i="2"/>
  <c r="AA96" i="2"/>
  <c r="V96" i="2"/>
  <c r="S96" i="2"/>
  <c r="R96" i="2"/>
  <c r="Q96" i="2"/>
  <c r="P96" i="2"/>
  <c r="O96" i="2"/>
  <c r="N96" i="2"/>
  <c r="M96" i="2"/>
  <c r="L96" i="2"/>
  <c r="K96" i="2"/>
  <c r="AT95" i="2"/>
  <c r="AS95" i="2"/>
  <c r="AR95" i="2"/>
  <c r="AQ95" i="2"/>
  <c r="AP95" i="2"/>
  <c r="AO95" i="2"/>
  <c r="AN95" i="2"/>
  <c r="AM95" i="2"/>
  <c r="AL95" i="2"/>
  <c r="AK95" i="2"/>
  <c r="AJ95" i="2"/>
  <c r="AI95" i="2"/>
  <c r="AH95" i="2"/>
  <c r="AG95" i="2"/>
  <c r="AF95" i="2"/>
  <c r="AD95" i="2"/>
  <c r="AC95" i="2"/>
  <c r="AB95" i="2"/>
  <c r="AA95" i="2"/>
  <c r="V95" i="2"/>
  <c r="W95" i="2" s="1"/>
  <c r="S95" i="2"/>
  <c r="R95" i="2"/>
  <c r="Q95" i="2"/>
  <c r="P95" i="2"/>
  <c r="O95" i="2"/>
  <c r="N95" i="2"/>
  <c r="M95" i="2"/>
  <c r="L95" i="2"/>
  <c r="K95" i="2"/>
  <c r="AT94" i="2"/>
  <c r="AS94" i="2"/>
  <c r="AR94" i="2"/>
  <c r="AQ94" i="2"/>
  <c r="AP94" i="2"/>
  <c r="AO94" i="2"/>
  <c r="AN94" i="2"/>
  <c r="AM94" i="2"/>
  <c r="AL94" i="2"/>
  <c r="AK94" i="2"/>
  <c r="AJ94" i="2"/>
  <c r="AI94" i="2"/>
  <c r="AH94" i="2"/>
  <c r="AG94" i="2"/>
  <c r="AF94" i="2"/>
  <c r="AD94" i="2"/>
  <c r="AC94" i="2"/>
  <c r="AB94" i="2"/>
  <c r="AA94" i="2"/>
  <c r="V94" i="2"/>
  <c r="S94" i="2"/>
  <c r="R94" i="2"/>
  <c r="Q94" i="2"/>
  <c r="P94" i="2"/>
  <c r="O94" i="2"/>
  <c r="N94" i="2"/>
  <c r="M94" i="2"/>
  <c r="L94" i="2"/>
  <c r="K94" i="2"/>
  <c r="AT93" i="2"/>
  <c r="AS93" i="2"/>
  <c r="AR93" i="2"/>
  <c r="AQ93" i="2"/>
  <c r="AP93" i="2"/>
  <c r="AO93" i="2"/>
  <c r="AN93" i="2"/>
  <c r="AM93" i="2"/>
  <c r="AL93" i="2"/>
  <c r="AK93" i="2"/>
  <c r="AJ93" i="2"/>
  <c r="AI93" i="2"/>
  <c r="AH93" i="2"/>
  <c r="AG93" i="2"/>
  <c r="AF93" i="2"/>
  <c r="AD93" i="2"/>
  <c r="AC93" i="2"/>
  <c r="AB93" i="2"/>
  <c r="AA93" i="2"/>
  <c r="V93" i="2"/>
  <c r="S93" i="2"/>
  <c r="R93" i="2"/>
  <c r="Q93" i="2"/>
  <c r="P93" i="2"/>
  <c r="O93" i="2"/>
  <c r="N93" i="2"/>
  <c r="M93" i="2"/>
  <c r="L93" i="2"/>
  <c r="K93" i="2"/>
  <c r="AT92" i="2"/>
  <c r="AS92" i="2"/>
  <c r="AR92" i="2"/>
  <c r="AQ92" i="2"/>
  <c r="AP92" i="2"/>
  <c r="AO92" i="2"/>
  <c r="AN92" i="2"/>
  <c r="AM92" i="2"/>
  <c r="AL92" i="2"/>
  <c r="AK92" i="2"/>
  <c r="AJ92" i="2"/>
  <c r="AI92" i="2"/>
  <c r="AH92" i="2"/>
  <c r="AG92" i="2"/>
  <c r="AF92" i="2"/>
  <c r="AD92" i="2"/>
  <c r="AC92" i="2"/>
  <c r="AB92" i="2"/>
  <c r="AA92" i="2"/>
  <c r="V92" i="2"/>
  <c r="S92" i="2"/>
  <c r="R92" i="2"/>
  <c r="Q92" i="2"/>
  <c r="P92" i="2"/>
  <c r="O92" i="2"/>
  <c r="N92" i="2"/>
  <c r="M92" i="2"/>
  <c r="L92" i="2"/>
  <c r="K92" i="2"/>
  <c r="AT91" i="2"/>
  <c r="AS91" i="2"/>
  <c r="AR91" i="2"/>
  <c r="AQ91" i="2"/>
  <c r="AP91" i="2"/>
  <c r="AO91" i="2"/>
  <c r="AN91" i="2"/>
  <c r="AM91" i="2"/>
  <c r="AL91" i="2"/>
  <c r="AK91" i="2"/>
  <c r="AJ91" i="2"/>
  <c r="AI91" i="2"/>
  <c r="AH91" i="2"/>
  <c r="AG91" i="2"/>
  <c r="AF91" i="2"/>
  <c r="AD91" i="2"/>
  <c r="AC91" i="2"/>
  <c r="AB91" i="2"/>
  <c r="AA91" i="2"/>
  <c r="V91" i="2"/>
  <c r="S91" i="2"/>
  <c r="R91" i="2"/>
  <c r="Q91" i="2"/>
  <c r="P91" i="2"/>
  <c r="O91" i="2"/>
  <c r="N91" i="2"/>
  <c r="M91" i="2"/>
  <c r="L91" i="2"/>
  <c r="K91" i="2"/>
  <c r="AT90" i="2"/>
  <c r="AS90" i="2"/>
  <c r="AR90" i="2"/>
  <c r="AQ90" i="2"/>
  <c r="AP90" i="2"/>
  <c r="AO90" i="2"/>
  <c r="AN90" i="2"/>
  <c r="AM90" i="2"/>
  <c r="AL90" i="2"/>
  <c r="AK90" i="2"/>
  <c r="AJ90" i="2"/>
  <c r="AI90" i="2"/>
  <c r="AH90" i="2"/>
  <c r="AG90" i="2"/>
  <c r="AF90" i="2"/>
  <c r="AD90" i="2"/>
  <c r="AC90" i="2"/>
  <c r="AB90" i="2"/>
  <c r="AA90" i="2"/>
  <c r="V90" i="2"/>
  <c r="W90" i="2" s="1"/>
  <c r="S90" i="2"/>
  <c r="R90" i="2"/>
  <c r="Q90" i="2"/>
  <c r="P90" i="2"/>
  <c r="O90" i="2"/>
  <c r="N90" i="2"/>
  <c r="M90" i="2"/>
  <c r="L90" i="2"/>
  <c r="K90" i="2"/>
  <c r="AT89" i="2"/>
  <c r="AS89" i="2"/>
  <c r="AR89" i="2"/>
  <c r="AQ89" i="2"/>
  <c r="AP89" i="2"/>
  <c r="AO89" i="2"/>
  <c r="AN89" i="2"/>
  <c r="AM89" i="2"/>
  <c r="AL89" i="2"/>
  <c r="AK89" i="2"/>
  <c r="AJ89" i="2"/>
  <c r="AI89" i="2"/>
  <c r="AH89" i="2"/>
  <c r="AG89" i="2"/>
  <c r="AF89" i="2"/>
  <c r="AD89" i="2"/>
  <c r="AC89" i="2"/>
  <c r="AB89" i="2"/>
  <c r="AA89" i="2"/>
  <c r="V89" i="2"/>
  <c r="S89" i="2"/>
  <c r="R89" i="2"/>
  <c r="Q89" i="2"/>
  <c r="P89" i="2"/>
  <c r="O89" i="2"/>
  <c r="N89" i="2"/>
  <c r="M89" i="2"/>
  <c r="L89" i="2"/>
  <c r="K89" i="2"/>
  <c r="AT88" i="2"/>
  <c r="AS88" i="2"/>
  <c r="AR88" i="2"/>
  <c r="AQ88" i="2"/>
  <c r="AP88" i="2"/>
  <c r="AO88" i="2"/>
  <c r="AN88" i="2"/>
  <c r="AM88" i="2"/>
  <c r="AL88" i="2"/>
  <c r="AK88" i="2"/>
  <c r="AJ88" i="2"/>
  <c r="AI88" i="2"/>
  <c r="AH88" i="2"/>
  <c r="AG88" i="2"/>
  <c r="AF88" i="2"/>
  <c r="AD88" i="2"/>
  <c r="AC88" i="2"/>
  <c r="AB88" i="2"/>
  <c r="AA88" i="2"/>
  <c r="V88" i="2"/>
  <c r="S88" i="2"/>
  <c r="R88" i="2"/>
  <c r="Q88" i="2"/>
  <c r="P88" i="2"/>
  <c r="O88" i="2"/>
  <c r="N88" i="2"/>
  <c r="M88" i="2"/>
  <c r="L88" i="2"/>
  <c r="K88" i="2"/>
  <c r="AT87" i="2"/>
  <c r="AS87" i="2"/>
  <c r="AR87" i="2"/>
  <c r="AQ87" i="2"/>
  <c r="AP87" i="2"/>
  <c r="AO87" i="2"/>
  <c r="AN87" i="2"/>
  <c r="AM87" i="2"/>
  <c r="AL87" i="2"/>
  <c r="AK87" i="2"/>
  <c r="AJ87" i="2"/>
  <c r="AI87" i="2"/>
  <c r="AH87" i="2"/>
  <c r="AG87" i="2"/>
  <c r="AF87" i="2"/>
  <c r="AD87" i="2"/>
  <c r="AC87" i="2"/>
  <c r="AB87" i="2"/>
  <c r="AA87" i="2"/>
  <c r="V87" i="2"/>
  <c r="W87" i="2" s="1"/>
  <c r="S87" i="2"/>
  <c r="R87" i="2"/>
  <c r="Q87" i="2"/>
  <c r="P87" i="2"/>
  <c r="O87" i="2"/>
  <c r="N87" i="2"/>
  <c r="M87" i="2"/>
  <c r="L87" i="2"/>
  <c r="K87" i="2"/>
  <c r="AT86" i="2"/>
  <c r="AS86" i="2"/>
  <c r="AR86" i="2"/>
  <c r="AQ86" i="2"/>
  <c r="AP86" i="2"/>
  <c r="AO86" i="2"/>
  <c r="AN86" i="2"/>
  <c r="AM86" i="2"/>
  <c r="AL86" i="2"/>
  <c r="AK86" i="2"/>
  <c r="AJ86" i="2"/>
  <c r="AI86" i="2"/>
  <c r="AH86" i="2"/>
  <c r="AG86" i="2"/>
  <c r="AF86" i="2"/>
  <c r="AD86" i="2"/>
  <c r="AC86" i="2"/>
  <c r="AB86" i="2"/>
  <c r="AA86" i="2"/>
  <c r="V86" i="2"/>
  <c r="S86" i="2"/>
  <c r="R86" i="2"/>
  <c r="Q86" i="2"/>
  <c r="P86" i="2"/>
  <c r="O86" i="2"/>
  <c r="N86" i="2"/>
  <c r="M86" i="2"/>
  <c r="L86" i="2"/>
  <c r="K86" i="2"/>
  <c r="AT85" i="2"/>
  <c r="AS85" i="2"/>
  <c r="AR85" i="2"/>
  <c r="AQ85" i="2"/>
  <c r="AP85" i="2"/>
  <c r="AO85" i="2"/>
  <c r="AN85" i="2"/>
  <c r="AM85" i="2"/>
  <c r="AL85" i="2"/>
  <c r="AK85" i="2"/>
  <c r="AJ85" i="2"/>
  <c r="AI85" i="2"/>
  <c r="AH85" i="2"/>
  <c r="AG85" i="2"/>
  <c r="AF85" i="2"/>
  <c r="AD85" i="2"/>
  <c r="AC85" i="2"/>
  <c r="AB85" i="2"/>
  <c r="AA85" i="2"/>
  <c r="V85" i="2"/>
  <c r="S85" i="2"/>
  <c r="R85" i="2"/>
  <c r="Q85" i="2"/>
  <c r="P85" i="2"/>
  <c r="O85" i="2"/>
  <c r="N85" i="2"/>
  <c r="M85" i="2"/>
  <c r="L85" i="2"/>
  <c r="K85" i="2"/>
  <c r="AT84" i="2"/>
  <c r="AS84" i="2"/>
  <c r="AR84" i="2"/>
  <c r="AQ84" i="2"/>
  <c r="AP84" i="2"/>
  <c r="AO84" i="2"/>
  <c r="AN84" i="2"/>
  <c r="AM84" i="2"/>
  <c r="AL84" i="2"/>
  <c r="AK84" i="2"/>
  <c r="AJ84" i="2"/>
  <c r="AI84" i="2"/>
  <c r="AH84" i="2"/>
  <c r="AG84" i="2"/>
  <c r="AF84" i="2"/>
  <c r="AD84" i="2"/>
  <c r="AC84" i="2"/>
  <c r="AB84" i="2"/>
  <c r="AA84" i="2"/>
  <c r="V84" i="2"/>
  <c r="S84" i="2"/>
  <c r="R84" i="2"/>
  <c r="Q84" i="2"/>
  <c r="P84" i="2"/>
  <c r="O84" i="2"/>
  <c r="N84" i="2"/>
  <c r="M84" i="2"/>
  <c r="L84" i="2"/>
  <c r="K84" i="2"/>
  <c r="AT83" i="2"/>
  <c r="AS83" i="2"/>
  <c r="AR83" i="2"/>
  <c r="AQ83" i="2"/>
  <c r="AP83" i="2"/>
  <c r="AO83" i="2"/>
  <c r="AN83" i="2"/>
  <c r="AM83" i="2"/>
  <c r="AL83" i="2"/>
  <c r="AK83" i="2"/>
  <c r="AJ83" i="2"/>
  <c r="AI83" i="2"/>
  <c r="AH83" i="2"/>
  <c r="AG83" i="2"/>
  <c r="AF83" i="2"/>
  <c r="AD83" i="2"/>
  <c r="AC83" i="2"/>
  <c r="AB83" i="2"/>
  <c r="AA83" i="2"/>
  <c r="V83" i="2"/>
  <c r="S83" i="2"/>
  <c r="R83" i="2"/>
  <c r="Q83" i="2"/>
  <c r="P83" i="2"/>
  <c r="O83" i="2"/>
  <c r="N83" i="2"/>
  <c r="M83" i="2"/>
  <c r="L83" i="2"/>
  <c r="K83" i="2"/>
  <c r="AT82" i="2"/>
  <c r="AS82" i="2"/>
  <c r="AR82" i="2"/>
  <c r="AQ82" i="2"/>
  <c r="AP82" i="2"/>
  <c r="AO82" i="2"/>
  <c r="AN82" i="2"/>
  <c r="AM82" i="2"/>
  <c r="AL82" i="2"/>
  <c r="AK82" i="2"/>
  <c r="AJ82" i="2"/>
  <c r="AI82" i="2"/>
  <c r="AH82" i="2"/>
  <c r="AG82" i="2"/>
  <c r="AF82" i="2"/>
  <c r="AD82" i="2"/>
  <c r="AC82" i="2"/>
  <c r="AB82" i="2"/>
  <c r="AA82" i="2"/>
  <c r="V82" i="2"/>
  <c r="W82" i="2" s="1"/>
  <c r="S82" i="2"/>
  <c r="R82" i="2"/>
  <c r="Q82" i="2"/>
  <c r="P82" i="2"/>
  <c r="O82" i="2"/>
  <c r="N82" i="2"/>
  <c r="M82" i="2"/>
  <c r="L82" i="2"/>
  <c r="K82" i="2"/>
  <c r="AT81" i="2"/>
  <c r="AS81" i="2"/>
  <c r="AR81" i="2"/>
  <c r="AQ81" i="2"/>
  <c r="AP81" i="2"/>
  <c r="AO81" i="2"/>
  <c r="AN81" i="2"/>
  <c r="AM81" i="2"/>
  <c r="AL81" i="2"/>
  <c r="AK81" i="2"/>
  <c r="AJ81" i="2"/>
  <c r="AI81" i="2"/>
  <c r="AH81" i="2"/>
  <c r="AG81" i="2"/>
  <c r="AF81" i="2"/>
  <c r="AD81" i="2"/>
  <c r="AC81" i="2"/>
  <c r="AB81" i="2"/>
  <c r="AA81" i="2"/>
  <c r="V81" i="2"/>
  <c r="S81" i="2"/>
  <c r="R81" i="2"/>
  <c r="Q81" i="2"/>
  <c r="P81" i="2"/>
  <c r="O81" i="2"/>
  <c r="N81" i="2"/>
  <c r="M81" i="2"/>
  <c r="L81" i="2"/>
  <c r="K81" i="2"/>
  <c r="AT80" i="2"/>
  <c r="AS80" i="2"/>
  <c r="AR80" i="2"/>
  <c r="AQ80" i="2"/>
  <c r="AP80" i="2"/>
  <c r="AO80" i="2"/>
  <c r="AN80" i="2"/>
  <c r="AM80" i="2"/>
  <c r="AL80" i="2"/>
  <c r="AK80" i="2"/>
  <c r="AJ80" i="2"/>
  <c r="AI80" i="2"/>
  <c r="AH80" i="2"/>
  <c r="AG80" i="2"/>
  <c r="AF80" i="2"/>
  <c r="AD80" i="2"/>
  <c r="AC80" i="2"/>
  <c r="AB80" i="2"/>
  <c r="AA80" i="2"/>
  <c r="V80" i="2"/>
  <c r="S80" i="2"/>
  <c r="R80" i="2"/>
  <c r="Q80" i="2"/>
  <c r="P80" i="2"/>
  <c r="O80" i="2"/>
  <c r="N80" i="2"/>
  <c r="M80" i="2"/>
  <c r="L80" i="2"/>
  <c r="K80" i="2"/>
  <c r="AT79" i="2"/>
  <c r="AS79" i="2"/>
  <c r="AR79" i="2"/>
  <c r="AQ79" i="2"/>
  <c r="AP79" i="2"/>
  <c r="AO79" i="2"/>
  <c r="AN79" i="2"/>
  <c r="AM79" i="2"/>
  <c r="AL79" i="2"/>
  <c r="AK79" i="2"/>
  <c r="AJ79" i="2"/>
  <c r="AI79" i="2"/>
  <c r="AH79" i="2"/>
  <c r="AG79" i="2"/>
  <c r="AF79" i="2"/>
  <c r="AD79" i="2"/>
  <c r="AC79" i="2"/>
  <c r="AB79" i="2"/>
  <c r="AA79" i="2"/>
  <c r="V79" i="2"/>
  <c r="W79" i="2" s="1"/>
  <c r="S79" i="2"/>
  <c r="R79" i="2"/>
  <c r="Q79" i="2"/>
  <c r="P79" i="2"/>
  <c r="O79" i="2"/>
  <c r="N79" i="2"/>
  <c r="M79" i="2"/>
  <c r="L79" i="2"/>
  <c r="K79" i="2"/>
  <c r="AT78" i="2"/>
  <c r="AS78" i="2"/>
  <c r="AR78" i="2"/>
  <c r="AQ78" i="2"/>
  <c r="AP78" i="2"/>
  <c r="AO78" i="2"/>
  <c r="AN78" i="2"/>
  <c r="AM78" i="2"/>
  <c r="AL78" i="2"/>
  <c r="AK78" i="2"/>
  <c r="AJ78" i="2"/>
  <c r="AI78" i="2"/>
  <c r="AH78" i="2"/>
  <c r="AG78" i="2"/>
  <c r="AF78" i="2"/>
  <c r="AD78" i="2"/>
  <c r="AC78" i="2"/>
  <c r="AB78" i="2"/>
  <c r="AA78" i="2"/>
  <c r="V78" i="2"/>
  <c r="S78" i="2"/>
  <c r="R78" i="2"/>
  <c r="Q78" i="2"/>
  <c r="P78" i="2"/>
  <c r="O78" i="2"/>
  <c r="N78" i="2"/>
  <c r="M78" i="2"/>
  <c r="L78" i="2"/>
  <c r="K78" i="2"/>
  <c r="AT77" i="2"/>
  <c r="AS77" i="2"/>
  <c r="AR77" i="2"/>
  <c r="AQ77" i="2"/>
  <c r="AP77" i="2"/>
  <c r="AO77" i="2"/>
  <c r="AN77" i="2"/>
  <c r="AM77" i="2"/>
  <c r="AL77" i="2"/>
  <c r="AK77" i="2"/>
  <c r="AJ77" i="2"/>
  <c r="AI77" i="2"/>
  <c r="AH77" i="2"/>
  <c r="AG77" i="2"/>
  <c r="AF77" i="2"/>
  <c r="AD77" i="2"/>
  <c r="AC77" i="2"/>
  <c r="AB77" i="2"/>
  <c r="AA77" i="2"/>
  <c r="V77" i="2"/>
  <c r="S77" i="2"/>
  <c r="R77" i="2"/>
  <c r="Q77" i="2"/>
  <c r="P77" i="2"/>
  <c r="O77" i="2"/>
  <c r="N77" i="2"/>
  <c r="M77" i="2"/>
  <c r="L77" i="2"/>
  <c r="K77" i="2"/>
  <c r="AT76" i="2"/>
  <c r="AS76" i="2"/>
  <c r="AR76" i="2"/>
  <c r="AQ76" i="2"/>
  <c r="AP76" i="2"/>
  <c r="AO76" i="2"/>
  <c r="AN76" i="2"/>
  <c r="AM76" i="2"/>
  <c r="AL76" i="2"/>
  <c r="AK76" i="2"/>
  <c r="AJ76" i="2"/>
  <c r="AI76" i="2"/>
  <c r="AH76" i="2"/>
  <c r="AG76" i="2"/>
  <c r="AF76" i="2"/>
  <c r="AD76" i="2"/>
  <c r="AC76" i="2"/>
  <c r="AB76" i="2"/>
  <c r="AA76" i="2"/>
  <c r="V76" i="2"/>
  <c r="S76" i="2"/>
  <c r="R76" i="2"/>
  <c r="Q76" i="2"/>
  <c r="P76" i="2"/>
  <c r="O76" i="2"/>
  <c r="N76" i="2"/>
  <c r="M76" i="2"/>
  <c r="L76" i="2"/>
  <c r="K76" i="2"/>
  <c r="AT75" i="2"/>
  <c r="AS75" i="2"/>
  <c r="AR75" i="2"/>
  <c r="AQ75" i="2"/>
  <c r="AP75" i="2"/>
  <c r="AO75" i="2"/>
  <c r="AN75" i="2"/>
  <c r="AM75" i="2"/>
  <c r="AL75" i="2"/>
  <c r="AK75" i="2"/>
  <c r="AJ75" i="2"/>
  <c r="AI75" i="2"/>
  <c r="AH75" i="2"/>
  <c r="AG75" i="2"/>
  <c r="AF75" i="2"/>
  <c r="AD75" i="2"/>
  <c r="AC75" i="2"/>
  <c r="AB75" i="2"/>
  <c r="AA75" i="2"/>
  <c r="V75" i="2"/>
  <c r="S75" i="2"/>
  <c r="R75" i="2"/>
  <c r="Q75" i="2"/>
  <c r="P75" i="2"/>
  <c r="O75" i="2"/>
  <c r="N75" i="2"/>
  <c r="M75" i="2"/>
  <c r="L75" i="2"/>
  <c r="K75" i="2"/>
  <c r="AT74" i="2"/>
  <c r="AS74" i="2"/>
  <c r="AR74" i="2"/>
  <c r="AQ74" i="2"/>
  <c r="AP74" i="2"/>
  <c r="AO74" i="2"/>
  <c r="AN74" i="2"/>
  <c r="AM74" i="2"/>
  <c r="AL74" i="2"/>
  <c r="AK74" i="2"/>
  <c r="AJ74" i="2"/>
  <c r="AI74" i="2"/>
  <c r="AH74" i="2"/>
  <c r="AG74" i="2"/>
  <c r="AF74" i="2"/>
  <c r="AD74" i="2"/>
  <c r="AC74" i="2"/>
  <c r="AB74" i="2"/>
  <c r="AA74" i="2"/>
  <c r="V74" i="2"/>
  <c r="W74" i="2" s="1"/>
  <c r="S74" i="2"/>
  <c r="R74" i="2"/>
  <c r="Q74" i="2"/>
  <c r="P74" i="2"/>
  <c r="O74" i="2"/>
  <c r="N74" i="2"/>
  <c r="M74" i="2"/>
  <c r="L74" i="2"/>
  <c r="K74" i="2"/>
  <c r="AT73" i="2"/>
  <c r="AS73" i="2"/>
  <c r="AR73" i="2"/>
  <c r="AQ73" i="2"/>
  <c r="AP73" i="2"/>
  <c r="AO73" i="2"/>
  <c r="AN73" i="2"/>
  <c r="AM73" i="2"/>
  <c r="AL73" i="2"/>
  <c r="AK73" i="2"/>
  <c r="AJ73" i="2"/>
  <c r="AI73" i="2"/>
  <c r="AH73" i="2"/>
  <c r="AG73" i="2"/>
  <c r="AF73" i="2"/>
  <c r="AD73" i="2"/>
  <c r="AC73" i="2"/>
  <c r="AB73" i="2"/>
  <c r="AA73" i="2"/>
  <c r="V73" i="2"/>
  <c r="S73" i="2"/>
  <c r="R73" i="2"/>
  <c r="Q73" i="2"/>
  <c r="P73" i="2"/>
  <c r="O73" i="2"/>
  <c r="N73" i="2"/>
  <c r="M73" i="2"/>
  <c r="L73" i="2"/>
  <c r="K73" i="2"/>
  <c r="AT72" i="2"/>
  <c r="AS72" i="2"/>
  <c r="AR72" i="2"/>
  <c r="AQ72" i="2"/>
  <c r="AP72" i="2"/>
  <c r="AO72" i="2"/>
  <c r="AN72" i="2"/>
  <c r="AM72" i="2"/>
  <c r="AL72" i="2"/>
  <c r="AK72" i="2"/>
  <c r="AJ72" i="2"/>
  <c r="AI72" i="2"/>
  <c r="AH72" i="2"/>
  <c r="AG72" i="2"/>
  <c r="AF72" i="2"/>
  <c r="AD72" i="2"/>
  <c r="AC72" i="2"/>
  <c r="AB72" i="2"/>
  <c r="AA72" i="2"/>
  <c r="V72" i="2"/>
  <c r="S72" i="2"/>
  <c r="R72" i="2"/>
  <c r="Q72" i="2"/>
  <c r="P72" i="2"/>
  <c r="O72" i="2"/>
  <c r="N72" i="2"/>
  <c r="M72" i="2"/>
  <c r="L72" i="2"/>
  <c r="K72" i="2"/>
  <c r="AT71" i="2"/>
  <c r="AS71" i="2"/>
  <c r="AR71" i="2"/>
  <c r="AQ71" i="2"/>
  <c r="AP71" i="2"/>
  <c r="AO71" i="2"/>
  <c r="AN71" i="2"/>
  <c r="AM71" i="2"/>
  <c r="AL71" i="2"/>
  <c r="AK71" i="2"/>
  <c r="AJ71" i="2"/>
  <c r="AI71" i="2"/>
  <c r="AH71" i="2"/>
  <c r="AG71" i="2"/>
  <c r="AF71" i="2"/>
  <c r="AD71" i="2"/>
  <c r="AC71" i="2"/>
  <c r="AB71" i="2"/>
  <c r="AA71" i="2"/>
  <c r="V71" i="2"/>
  <c r="W71" i="2" s="1"/>
  <c r="S71" i="2"/>
  <c r="R71" i="2"/>
  <c r="Q71" i="2"/>
  <c r="P71" i="2"/>
  <c r="O71" i="2"/>
  <c r="N71" i="2"/>
  <c r="M71" i="2"/>
  <c r="L71" i="2"/>
  <c r="K71" i="2"/>
  <c r="AT70" i="2"/>
  <c r="AS70" i="2"/>
  <c r="AR70" i="2"/>
  <c r="AQ70" i="2"/>
  <c r="AP70" i="2"/>
  <c r="AO70" i="2"/>
  <c r="AN70" i="2"/>
  <c r="AM70" i="2"/>
  <c r="AL70" i="2"/>
  <c r="AK70" i="2"/>
  <c r="AJ70" i="2"/>
  <c r="AI70" i="2"/>
  <c r="AH70" i="2"/>
  <c r="AG70" i="2"/>
  <c r="AF70" i="2"/>
  <c r="AD70" i="2"/>
  <c r="AC70" i="2"/>
  <c r="AB70" i="2"/>
  <c r="AA70" i="2"/>
  <c r="V70" i="2"/>
  <c r="S70" i="2"/>
  <c r="R70" i="2"/>
  <c r="Q70" i="2"/>
  <c r="P70" i="2"/>
  <c r="O70" i="2"/>
  <c r="N70" i="2"/>
  <c r="M70" i="2"/>
  <c r="L70" i="2"/>
  <c r="K70" i="2"/>
  <c r="AT69" i="2"/>
  <c r="AS69" i="2"/>
  <c r="AR69" i="2"/>
  <c r="AQ69" i="2"/>
  <c r="AP69" i="2"/>
  <c r="AO69" i="2"/>
  <c r="AN69" i="2"/>
  <c r="AM69" i="2"/>
  <c r="AL69" i="2"/>
  <c r="AK69" i="2"/>
  <c r="AJ69" i="2"/>
  <c r="AI69" i="2"/>
  <c r="AH69" i="2"/>
  <c r="AG69" i="2"/>
  <c r="AF69" i="2"/>
  <c r="AD69" i="2"/>
  <c r="AC69" i="2"/>
  <c r="AB69" i="2"/>
  <c r="AA69" i="2"/>
  <c r="V69" i="2"/>
  <c r="S69" i="2"/>
  <c r="R69" i="2"/>
  <c r="Q69" i="2"/>
  <c r="P69" i="2"/>
  <c r="O69" i="2"/>
  <c r="N69" i="2"/>
  <c r="M69" i="2"/>
  <c r="L69" i="2"/>
  <c r="K69" i="2"/>
  <c r="AT68" i="2"/>
  <c r="AS68" i="2"/>
  <c r="AR68" i="2"/>
  <c r="AQ68" i="2"/>
  <c r="AP68" i="2"/>
  <c r="AO68" i="2"/>
  <c r="AN68" i="2"/>
  <c r="AM68" i="2"/>
  <c r="AL68" i="2"/>
  <c r="AK68" i="2"/>
  <c r="AJ68" i="2"/>
  <c r="AI68" i="2"/>
  <c r="AH68" i="2"/>
  <c r="AG68" i="2"/>
  <c r="AF68" i="2"/>
  <c r="AD68" i="2"/>
  <c r="AC68" i="2"/>
  <c r="AB68" i="2"/>
  <c r="AA68" i="2"/>
  <c r="V68" i="2"/>
  <c r="S68" i="2"/>
  <c r="R68" i="2"/>
  <c r="Q68" i="2"/>
  <c r="P68" i="2"/>
  <c r="O68" i="2"/>
  <c r="N68" i="2"/>
  <c r="M68" i="2"/>
  <c r="L68" i="2"/>
  <c r="K68" i="2"/>
  <c r="AT67" i="2"/>
  <c r="AS67" i="2"/>
  <c r="AR67" i="2"/>
  <c r="AQ67" i="2"/>
  <c r="AP67" i="2"/>
  <c r="AO67" i="2"/>
  <c r="AN67" i="2"/>
  <c r="AM67" i="2"/>
  <c r="AL67" i="2"/>
  <c r="AK67" i="2"/>
  <c r="AJ67" i="2"/>
  <c r="AI67" i="2"/>
  <c r="AH67" i="2"/>
  <c r="AG67" i="2"/>
  <c r="AF67" i="2"/>
  <c r="AD67" i="2"/>
  <c r="AC67" i="2"/>
  <c r="AB67" i="2"/>
  <c r="AA67" i="2"/>
  <c r="V67" i="2"/>
  <c r="S67" i="2"/>
  <c r="R67" i="2"/>
  <c r="Q67" i="2"/>
  <c r="P67" i="2"/>
  <c r="O67" i="2"/>
  <c r="N67" i="2"/>
  <c r="M67" i="2"/>
  <c r="L67" i="2"/>
  <c r="K67" i="2"/>
  <c r="AT66" i="2"/>
  <c r="AS66" i="2"/>
  <c r="AR66" i="2"/>
  <c r="AQ66" i="2"/>
  <c r="AP66" i="2"/>
  <c r="AO66" i="2"/>
  <c r="AN66" i="2"/>
  <c r="AM66" i="2"/>
  <c r="AL66" i="2"/>
  <c r="AK66" i="2"/>
  <c r="AJ66" i="2"/>
  <c r="AI66" i="2"/>
  <c r="AH66" i="2"/>
  <c r="AG66" i="2"/>
  <c r="AF66" i="2"/>
  <c r="AD66" i="2"/>
  <c r="AC66" i="2"/>
  <c r="AB66" i="2"/>
  <c r="AA66" i="2"/>
  <c r="V66" i="2"/>
  <c r="W66" i="2" s="1"/>
  <c r="S66" i="2"/>
  <c r="R66" i="2"/>
  <c r="Q66" i="2"/>
  <c r="P66" i="2"/>
  <c r="O66" i="2"/>
  <c r="N66" i="2"/>
  <c r="M66" i="2"/>
  <c r="L66" i="2"/>
  <c r="K66" i="2"/>
  <c r="AT65" i="2"/>
  <c r="AS65" i="2"/>
  <c r="AR65" i="2"/>
  <c r="AQ65" i="2"/>
  <c r="AP65" i="2"/>
  <c r="AO65" i="2"/>
  <c r="AN65" i="2"/>
  <c r="AM65" i="2"/>
  <c r="AL65" i="2"/>
  <c r="AK65" i="2"/>
  <c r="AJ65" i="2"/>
  <c r="AI65" i="2"/>
  <c r="AH65" i="2"/>
  <c r="AG65" i="2"/>
  <c r="AF65" i="2"/>
  <c r="AD65" i="2"/>
  <c r="AC65" i="2"/>
  <c r="AB65" i="2"/>
  <c r="AA65" i="2"/>
  <c r="V65" i="2"/>
  <c r="S65" i="2"/>
  <c r="R65" i="2"/>
  <c r="Q65" i="2"/>
  <c r="P65" i="2"/>
  <c r="O65" i="2"/>
  <c r="N65" i="2"/>
  <c r="M65" i="2"/>
  <c r="L65" i="2"/>
  <c r="K65" i="2"/>
  <c r="AT64" i="2"/>
  <c r="AS64" i="2"/>
  <c r="AR64" i="2"/>
  <c r="AQ64" i="2"/>
  <c r="AP64" i="2"/>
  <c r="AO64" i="2"/>
  <c r="AN64" i="2"/>
  <c r="AM64" i="2"/>
  <c r="AL64" i="2"/>
  <c r="AK64" i="2"/>
  <c r="AJ64" i="2"/>
  <c r="AI64" i="2"/>
  <c r="AH64" i="2"/>
  <c r="AG64" i="2"/>
  <c r="AF64" i="2"/>
  <c r="AD64" i="2"/>
  <c r="AC64" i="2"/>
  <c r="AB64" i="2"/>
  <c r="AA64" i="2"/>
  <c r="V64" i="2"/>
  <c r="S64" i="2"/>
  <c r="R64" i="2"/>
  <c r="Q64" i="2"/>
  <c r="P64" i="2"/>
  <c r="O64" i="2"/>
  <c r="N64" i="2"/>
  <c r="M64" i="2"/>
  <c r="L64" i="2"/>
  <c r="K64" i="2"/>
  <c r="AR63" i="2"/>
  <c r="AQ63" i="2"/>
  <c r="AP63" i="2"/>
  <c r="AO63" i="2"/>
  <c r="AN63" i="2"/>
  <c r="AM63" i="2"/>
  <c r="AL63" i="2"/>
  <c r="AK63" i="2"/>
  <c r="AJ63" i="2"/>
  <c r="AI63" i="2"/>
  <c r="AH63" i="2"/>
  <c r="AG63" i="2"/>
  <c r="AF63" i="2"/>
  <c r="AD63" i="2"/>
  <c r="AC63" i="2"/>
  <c r="AB63" i="2"/>
  <c r="AA63" i="2"/>
  <c r="V63" i="2"/>
  <c r="S63" i="2"/>
  <c r="R63" i="2"/>
  <c r="Q63" i="2"/>
  <c r="P63" i="2"/>
  <c r="O63" i="2"/>
  <c r="N63" i="2"/>
  <c r="M63" i="2"/>
  <c r="L63" i="2"/>
  <c r="K63" i="2"/>
  <c r="AR62" i="2"/>
  <c r="AQ62" i="2"/>
  <c r="AP62" i="2"/>
  <c r="AO62" i="2"/>
  <c r="AN62" i="2"/>
  <c r="AM62" i="2"/>
  <c r="AL62" i="2"/>
  <c r="AK62" i="2"/>
  <c r="AJ62" i="2"/>
  <c r="AI62" i="2"/>
  <c r="AH62" i="2"/>
  <c r="AG62" i="2"/>
  <c r="AF62" i="2"/>
  <c r="AD62" i="2"/>
  <c r="AC62" i="2"/>
  <c r="AB62" i="2"/>
  <c r="AA62" i="2"/>
  <c r="V62" i="2"/>
  <c r="W62" i="2" s="1"/>
  <c r="S62" i="2"/>
  <c r="R62" i="2"/>
  <c r="Q62" i="2"/>
  <c r="P62" i="2"/>
  <c r="O62" i="2"/>
  <c r="N62" i="2"/>
  <c r="M62" i="2"/>
  <c r="L62" i="2"/>
  <c r="K62" i="2"/>
  <c r="AR61" i="2"/>
  <c r="AQ61" i="2"/>
  <c r="AP61" i="2"/>
  <c r="AO61" i="2"/>
  <c r="AN61" i="2"/>
  <c r="AM61" i="2"/>
  <c r="AL61" i="2"/>
  <c r="AK61" i="2"/>
  <c r="AJ61" i="2"/>
  <c r="AI61" i="2"/>
  <c r="AH61" i="2"/>
  <c r="AG61" i="2"/>
  <c r="AF61" i="2"/>
  <c r="AD61" i="2"/>
  <c r="AC61" i="2"/>
  <c r="AB61" i="2"/>
  <c r="AA61" i="2"/>
  <c r="V61" i="2"/>
  <c r="S61" i="2"/>
  <c r="R61" i="2"/>
  <c r="Q61" i="2"/>
  <c r="P61" i="2"/>
  <c r="O61" i="2"/>
  <c r="N61" i="2"/>
  <c r="M61" i="2"/>
  <c r="L61" i="2"/>
  <c r="K61" i="2"/>
  <c r="AR60" i="2"/>
  <c r="AQ60" i="2"/>
  <c r="AP60" i="2"/>
  <c r="AO60" i="2"/>
  <c r="AN60" i="2"/>
  <c r="AM60" i="2"/>
  <c r="AL60" i="2"/>
  <c r="AK60" i="2"/>
  <c r="AJ60" i="2"/>
  <c r="AI60" i="2"/>
  <c r="AH60" i="2"/>
  <c r="AG60" i="2"/>
  <c r="AF60" i="2"/>
  <c r="AD60" i="2"/>
  <c r="AC60" i="2"/>
  <c r="AB60" i="2"/>
  <c r="AA60" i="2"/>
  <c r="V60" i="2"/>
  <c r="S60" i="2"/>
  <c r="R60" i="2"/>
  <c r="Q60" i="2"/>
  <c r="P60" i="2"/>
  <c r="O60" i="2"/>
  <c r="N60" i="2"/>
  <c r="M60" i="2"/>
  <c r="L60" i="2"/>
  <c r="K60" i="2"/>
  <c r="AR59" i="2"/>
  <c r="AQ59" i="2"/>
  <c r="AP59" i="2"/>
  <c r="AO59" i="2"/>
  <c r="AN59" i="2"/>
  <c r="AM59" i="2"/>
  <c r="AL59" i="2"/>
  <c r="AK59" i="2"/>
  <c r="AJ59" i="2"/>
  <c r="AI59" i="2"/>
  <c r="AH59" i="2"/>
  <c r="AG59" i="2"/>
  <c r="AF59" i="2"/>
  <c r="AD59" i="2"/>
  <c r="AC59" i="2"/>
  <c r="AB59" i="2"/>
  <c r="AA59" i="2"/>
  <c r="V59" i="2"/>
  <c r="S59" i="2"/>
  <c r="R59" i="2"/>
  <c r="Q59" i="2"/>
  <c r="P59" i="2"/>
  <c r="O59" i="2"/>
  <c r="N59" i="2"/>
  <c r="M59" i="2"/>
  <c r="L59" i="2"/>
  <c r="K59" i="2"/>
  <c r="AR58" i="2"/>
  <c r="AQ58" i="2"/>
  <c r="AP58" i="2"/>
  <c r="AO58" i="2"/>
  <c r="AN58" i="2"/>
  <c r="AM58" i="2"/>
  <c r="AL58" i="2"/>
  <c r="AK58" i="2"/>
  <c r="AJ58" i="2"/>
  <c r="AI58" i="2"/>
  <c r="AH58" i="2"/>
  <c r="AG58" i="2"/>
  <c r="AF58" i="2"/>
  <c r="AD58" i="2"/>
  <c r="AC58" i="2"/>
  <c r="AB58" i="2"/>
  <c r="AA58" i="2"/>
  <c r="V58" i="2"/>
  <c r="S58" i="2"/>
  <c r="R58" i="2"/>
  <c r="Q58" i="2"/>
  <c r="P58" i="2"/>
  <c r="O58" i="2"/>
  <c r="N58" i="2"/>
  <c r="M58" i="2"/>
  <c r="L58" i="2"/>
  <c r="K58" i="2"/>
  <c r="AD57" i="2"/>
  <c r="AC57" i="2"/>
  <c r="AB57" i="2"/>
  <c r="AA57" i="2"/>
  <c r="V57" i="2"/>
  <c r="S57" i="2"/>
  <c r="R57" i="2"/>
  <c r="Q57" i="2"/>
  <c r="P57" i="2"/>
  <c r="O57" i="2"/>
  <c r="N57" i="2"/>
  <c r="M57" i="2"/>
  <c r="L57" i="2"/>
  <c r="K57" i="2"/>
  <c r="AD56" i="2"/>
  <c r="AC56" i="2"/>
  <c r="AB56" i="2"/>
  <c r="AA56" i="2"/>
  <c r="V56" i="2"/>
  <c r="W56" i="2" s="1"/>
  <c r="S56" i="2"/>
  <c r="R56" i="2"/>
  <c r="Q56" i="2"/>
  <c r="P56" i="2"/>
  <c r="O56" i="2"/>
  <c r="N56" i="2"/>
  <c r="M56" i="2"/>
  <c r="L56" i="2"/>
  <c r="K56" i="2"/>
  <c r="AD55" i="2"/>
  <c r="AC55" i="2"/>
  <c r="AB55" i="2"/>
  <c r="AA55" i="2"/>
  <c r="V55" i="2"/>
  <c r="S55" i="2"/>
  <c r="R55" i="2"/>
  <c r="Q55" i="2"/>
  <c r="P55" i="2"/>
  <c r="O55" i="2"/>
  <c r="N55" i="2"/>
  <c r="M55" i="2"/>
  <c r="L55" i="2"/>
  <c r="K55" i="2"/>
  <c r="AD54" i="2"/>
  <c r="AC54" i="2"/>
  <c r="AB54" i="2"/>
  <c r="AA54" i="2"/>
  <c r="V54" i="2"/>
  <c r="S54" i="2"/>
  <c r="R54" i="2"/>
  <c r="Q54" i="2"/>
  <c r="P54" i="2"/>
  <c r="O54" i="2"/>
  <c r="N54" i="2"/>
  <c r="M54" i="2"/>
  <c r="L54" i="2"/>
  <c r="K54" i="2"/>
  <c r="AD53" i="2"/>
  <c r="AC53" i="2"/>
  <c r="AB53" i="2"/>
  <c r="AA53" i="2"/>
  <c r="V53" i="2"/>
  <c r="S53" i="2"/>
  <c r="R53" i="2"/>
  <c r="Q53" i="2"/>
  <c r="P53" i="2"/>
  <c r="O53" i="2"/>
  <c r="N53" i="2"/>
  <c r="M53" i="2"/>
  <c r="L53" i="2"/>
  <c r="K53" i="2"/>
  <c r="AD52" i="2"/>
  <c r="AC52" i="2"/>
  <c r="AB52" i="2"/>
  <c r="AA52" i="2"/>
  <c r="V52" i="2"/>
  <c r="W52" i="2" s="1"/>
  <c r="S52" i="2"/>
  <c r="R52" i="2"/>
  <c r="Q52" i="2"/>
  <c r="P52" i="2"/>
  <c r="O52" i="2"/>
  <c r="N52" i="2"/>
  <c r="M52" i="2"/>
  <c r="L52" i="2"/>
  <c r="K52" i="2"/>
  <c r="AD51" i="2"/>
  <c r="AC51" i="2"/>
  <c r="AB51" i="2"/>
  <c r="AA51" i="2"/>
  <c r="V51" i="2"/>
  <c r="S51" i="2"/>
  <c r="R51" i="2"/>
  <c r="Q51" i="2"/>
  <c r="P51" i="2"/>
  <c r="O51" i="2"/>
  <c r="N51" i="2"/>
  <c r="M51" i="2"/>
  <c r="L51" i="2"/>
  <c r="K51" i="2"/>
  <c r="AD50" i="2"/>
  <c r="AC50" i="2"/>
  <c r="AB50" i="2"/>
  <c r="AA50" i="2"/>
  <c r="V50" i="2"/>
  <c r="S50" i="2"/>
  <c r="R50" i="2"/>
  <c r="Q50" i="2"/>
  <c r="P50" i="2"/>
  <c r="O50" i="2"/>
  <c r="N50" i="2"/>
  <c r="M50" i="2"/>
  <c r="L50" i="2"/>
  <c r="K50" i="2"/>
  <c r="AD49" i="2"/>
  <c r="AC49" i="2"/>
  <c r="AB49" i="2"/>
  <c r="AA49" i="2"/>
  <c r="V49" i="2"/>
  <c r="S49" i="2"/>
  <c r="R49" i="2"/>
  <c r="Q49" i="2"/>
  <c r="P49" i="2"/>
  <c r="O49" i="2"/>
  <c r="N49" i="2"/>
  <c r="M49" i="2"/>
  <c r="L49" i="2"/>
  <c r="K49" i="2"/>
  <c r="AD48" i="2"/>
  <c r="AC48" i="2"/>
  <c r="AB48" i="2"/>
  <c r="AA48" i="2"/>
  <c r="V48" i="2"/>
  <c r="W48" i="2" s="1"/>
  <c r="S48" i="2"/>
  <c r="R48" i="2"/>
  <c r="Q48" i="2"/>
  <c r="P48" i="2"/>
  <c r="O48" i="2"/>
  <c r="N48" i="2"/>
  <c r="M48" i="2"/>
  <c r="L48" i="2"/>
  <c r="K48" i="2"/>
  <c r="AD47" i="2"/>
  <c r="AC47" i="2"/>
  <c r="AB47" i="2"/>
  <c r="AA47" i="2"/>
  <c r="V47" i="2"/>
  <c r="S47" i="2"/>
  <c r="R47" i="2"/>
  <c r="Q47" i="2"/>
  <c r="P47" i="2"/>
  <c r="O47" i="2"/>
  <c r="N47" i="2"/>
  <c r="M47" i="2"/>
  <c r="L47" i="2"/>
  <c r="K47" i="2"/>
  <c r="AD46" i="2"/>
  <c r="AC46" i="2"/>
  <c r="AB46" i="2"/>
  <c r="AA46" i="2"/>
  <c r="V46" i="2"/>
  <c r="S46" i="2"/>
  <c r="R46" i="2"/>
  <c r="Q46" i="2"/>
  <c r="P46" i="2"/>
  <c r="O46" i="2"/>
  <c r="N46" i="2"/>
  <c r="M46" i="2"/>
  <c r="L46" i="2"/>
  <c r="K46" i="2"/>
  <c r="AD45" i="2"/>
  <c r="AC45" i="2"/>
  <c r="AB45" i="2"/>
  <c r="AA45" i="2"/>
  <c r="V45" i="2"/>
  <c r="S45" i="2"/>
  <c r="R45" i="2"/>
  <c r="Q45" i="2"/>
  <c r="P45" i="2"/>
  <c r="O45" i="2"/>
  <c r="N45" i="2"/>
  <c r="M45" i="2"/>
  <c r="L45" i="2"/>
  <c r="K45" i="2"/>
  <c r="AD44" i="2"/>
  <c r="AC44" i="2"/>
  <c r="AB44" i="2"/>
  <c r="AA44" i="2"/>
  <c r="S44" i="2"/>
  <c r="R44" i="2"/>
  <c r="Q44" i="2"/>
  <c r="P44" i="2"/>
  <c r="O44" i="2"/>
  <c r="N44" i="2"/>
  <c r="M44" i="2"/>
  <c r="L44" i="2"/>
  <c r="K44" i="2"/>
  <c r="AD43" i="2"/>
  <c r="AC43" i="2"/>
  <c r="AB43" i="2"/>
  <c r="AA43" i="2"/>
  <c r="S43" i="2"/>
  <c r="R43" i="2"/>
  <c r="Q43" i="2"/>
  <c r="P43" i="2"/>
  <c r="O43" i="2"/>
  <c r="N43" i="2"/>
  <c r="M43" i="2"/>
  <c r="L43" i="2"/>
  <c r="K43" i="2"/>
  <c r="AD42" i="2"/>
  <c r="AC42" i="2"/>
  <c r="AB42" i="2"/>
  <c r="AA42" i="2"/>
  <c r="S42" i="2"/>
  <c r="R42" i="2"/>
  <c r="Q42" i="2"/>
  <c r="P42" i="2"/>
  <c r="O42" i="2"/>
  <c r="N42" i="2"/>
  <c r="M42" i="2"/>
  <c r="L42" i="2"/>
  <c r="K42" i="2"/>
  <c r="AD41" i="2"/>
  <c r="AC41" i="2"/>
  <c r="AB41" i="2"/>
  <c r="AA41" i="2"/>
  <c r="S41" i="2"/>
  <c r="R41" i="2"/>
  <c r="Q41" i="2"/>
  <c r="P41" i="2"/>
  <c r="O41" i="2"/>
  <c r="N41" i="2"/>
  <c r="M41" i="2"/>
  <c r="L41" i="2"/>
  <c r="K41" i="2"/>
  <c r="AD40" i="2"/>
  <c r="AC40" i="2"/>
  <c r="AB40" i="2"/>
  <c r="AA40" i="2"/>
  <c r="S40" i="2"/>
  <c r="R40" i="2"/>
  <c r="Q40" i="2"/>
  <c r="P40" i="2"/>
  <c r="O40" i="2"/>
  <c r="N40" i="2"/>
  <c r="M40" i="2"/>
  <c r="L40" i="2"/>
  <c r="K40" i="2"/>
  <c r="AD39" i="2"/>
  <c r="AC39" i="2"/>
  <c r="AB39" i="2"/>
  <c r="AA39" i="2"/>
  <c r="S39" i="2"/>
  <c r="R39" i="2"/>
  <c r="Q39" i="2"/>
  <c r="P39" i="2"/>
  <c r="O39" i="2"/>
  <c r="N39" i="2"/>
  <c r="M39" i="2"/>
  <c r="L39" i="2"/>
  <c r="K39" i="2"/>
  <c r="AD38" i="2"/>
  <c r="AC38" i="2"/>
  <c r="AB38" i="2"/>
  <c r="AA38" i="2"/>
  <c r="S38" i="2"/>
  <c r="R38" i="2"/>
  <c r="Q38" i="2"/>
  <c r="P38" i="2"/>
  <c r="O38" i="2"/>
  <c r="N38" i="2"/>
  <c r="M38" i="2"/>
  <c r="L38" i="2"/>
  <c r="K38" i="2"/>
  <c r="AD37" i="2"/>
  <c r="AC37" i="2"/>
  <c r="AB37" i="2"/>
  <c r="AA37" i="2"/>
  <c r="S37" i="2"/>
  <c r="R37" i="2"/>
  <c r="Q37" i="2"/>
  <c r="P37" i="2"/>
  <c r="O37" i="2"/>
  <c r="N37" i="2"/>
  <c r="M37" i="2"/>
  <c r="L37" i="2"/>
  <c r="K37" i="2"/>
  <c r="AD36" i="2"/>
  <c r="AC36" i="2"/>
  <c r="AB36" i="2"/>
  <c r="AA36" i="2"/>
  <c r="S36" i="2"/>
  <c r="R36" i="2"/>
  <c r="Q36" i="2"/>
  <c r="P36" i="2"/>
  <c r="O36" i="2"/>
  <c r="N36" i="2"/>
  <c r="M36" i="2"/>
  <c r="L36" i="2"/>
  <c r="K36" i="2"/>
  <c r="AD35" i="2"/>
  <c r="AC35" i="2"/>
  <c r="AB35" i="2"/>
  <c r="S35" i="2"/>
  <c r="R35" i="2"/>
  <c r="Q35" i="2"/>
  <c r="P35" i="2"/>
  <c r="O35" i="2"/>
  <c r="N35" i="2"/>
  <c r="M35" i="2"/>
  <c r="L35" i="2"/>
  <c r="K35" i="2"/>
  <c r="AD34" i="2"/>
  <c r="AC34" i="2"/>
  <c r="AB34" i="2"/>
  <c r="S34" i="2"/>
  <c r="R34" i="2"/>
  <c r="Q34" i="2"/>
  <c r="P34" i="2"/>
  <c r="O34" i="2"/>
  <c r="N34" i="2"/>
  <c r="M34" i="2"/>
  <c r="L34" i="2"/>
  <c r="K34" i="2"/>
  <c r="AD33" i="2"/>
  <c r="AC33" i="2"/>
  <c r="AB33" i="2"/>
  <c r="S33" i="2"/>
  <c r="R33" i="2"/>
  <c r="Q33" i="2"/>
  <c r="P33" i="2"/>
  <c r="O33" i="2"/>
  <c r="N33" i="2"/>
  <c r="M33" i="2"/>
  <c r="L33" i="2"/>
  <c r="K33" i="2"/>
  <c r="AD32" i="2"/>
  <c r="AC32" i="2"/>
  <c r="AB32" i="2"/>
  <c r="S32" i="2"/>
  <c r="R32" i="2"/>
  <c r="Q32" i="2"/>
  <c r="P32" i="2"/>
  <c r="O32" i="2"/>
  <c r="N32" i="2"/>
  <c r="M32" i="2"/>
  <c r="L32" i="2"/>
  <c r="K32" i="2"/>
  <c r="AD31" i="2"/>
  <c r="AC31" i="2"/>
  <c r="AB31" i="2"/>
  <c r="S31" i="2"/>
  <c r="R31" i="2"/>
  <c r="Q31" i="2"/>
  <c r="P31" i="2"/>
  <c r="O31" i="2"/>
  <c r="N31" i="2"/>
  <c r="M31" i="2"/>
  <c r="L31" i="2"/>
  <c r="K31" i="2"/>
  <c r="AD30" i="2"/>
  <c r="AC30" i="2"/>
  <c r="AB30" i="2"/>
  <c r="S30" i="2"/>
  <c r="R30" i="2"/>
  <c r="Q30" i="2"/>
  <c r="P30" i="2"/>
  <c r="O30" i="2"/>
  <c r="N30" i="2"/>
  <c r="M30" i="2"/>
  <c r="L30" i="2"/>
  <c r="K30" i="2"/>
  <c r="AD29" i="2"/>
  <c r="AC29" i="2"/>
  <c r="AB29" i="2"/>
  <c r="S29" i="2"/>
  <c r="R29" i="2"/>
  <c r="Q29" i="2"/>
  <c r="P29" i="2"/>
  <c r="O29" i="2"/>
  <c r="N29" i="2"/>
  <c r="M29" i="2"/>
  <c r="L29" i="2"/>
  <c r="K29" i="2"/>
  <c r="AD28" i="2"/>
  <c r="AC28" i="2"/>
  <c r="AB28" i="2"/>
  <c r="S28" i="2"/>
  <c r="R28" i="2"/>
  <c r="Q28" i="2"/>
  <c r="P28" i="2"/>
  <c r="O28" i="2"/>
  <c r="N28" i="2"/>
  <c r="M28" i="2"/>
  <c r="L28" i="2"/>
  <c r="K28" i="2"/>
  <c r="AD27" i="2"/>
  <c r="AC27" i="2"/>
  <c r="AB27" i="2"/>
  <c r="S27" i="2"/>
  <c r="R27" i="2"/>
  <c r="Q27" i="2"/>
  <c r="P27" i="2"/>
  <c r="O27" i="2"/>
  <c r="N27" i="2"/>
  <c r="M27" i="2"/>
  <c r="L27" i="2"/>
  <c r="K27" i="2"/>
  <c r="AD26" i="2"/>
  <c r="AC26" i="2"/>
  <c r="AB26" i="2"/>
  <c r="S26" i="2"/>
  <c r="R26" i="2"/>
  <c r="Q26" i="2"/>
  <c r="P26" i="2"/>
  <c r="O26" i="2"/>
  <c r="N26" i="2"/>
  <c r="M26" i="2"/>
  <c r="L26" i="2"/>
  <c r="K26" i="2"/>
  <c r="AD25" i="2"/>
  <c r="AC25" i="2"/>
  <c r="AB25" i="2"/>
  <c r="S25" i="2"/>
  <c r="R25" i="2"/>
  <c r="Q25" i="2"/>
  <c r="P25" i="2"/>
  <c r="O25" i="2"/>
  <c r="N25" i="2"/>
  <c r="M25" i="2"/>
  <c r="L25" i="2"/>
  <c r="K25" i="2"/>
  <c r="AD24" i="2"/>
  <c r="AC24" i="2"/>
  <c r="AB24" i="2"/>
  <c r="S24" i="2"/>
  <c r="R24" i="2"/>
  <c r="Q24" i="2"/>
  <c r="P24" i="2"/>
  <c r="O24" i="2"/>
  <c r="N24" i="2"/>
  <c r="M24" i="2"/>
  <c r="L24" i="2"/>
  <c r="K24" i="2"/>
  <c r="AD23" i="2"/>
  <c r="AC23" i="2"/>
  <c r="AB23" i="2"/>
  <c r="S23" i="2"/>
  <c r="R23" i="2"/>
  <c r="Q23" i="2"/>
  <c r="P23" i="2"/>
  <c r="O23" i="2"/>
  <c r="N23" i="2"/>
  <c r="M23" i="2"/>
  <c r="L23" i="2"/>
  <c r="K23" i="2"/>
  <c r="AD22" i="2"/>
  <c r="AC22" i="2"/>
  <c r="AB22" i="2"/>
  <c r="S22" i="2"/>
  <c r="R22" i="2"/>
  <c r="Q22" i="2"/>
  <c r="P22" i="2"/>
  <c r="O22" i="2"/>
  <c r="N22" i="2"/>
  <c r="M22" i="2"/>
  <c r="L22" i="2"/>
  <c r="K22" i="2"/>
  <c r="AD21" i="2"/>
  <c r="AC21" i="2"/>
  <c r="AB21" i="2"/>
  <c r="S21" i="2"/>
  <c r="R21" i="2"/>
  <c r="Q21" i="2"/>
  <c r="P21" i="2"/>
  <c r="O21" i="2"/>
  <c r="N21" i="2"/>
  <c r="M21" i="2"/>
  <c r="L21" i="2"/>
  <c r="K21" i="2"/>
  <c r="AT272" i="1"/>
  <c r="AS272" i="1"/>
  <c r="AR272" i="1"/>
  <c r="AQ272" i="1"/>
  <c r="AP272" i="1"/>
  <c r="AO272" i="1"/>
  <c r="AN272" i="1"/>
  <c r="AM272" i="1"/>
  <c r="AL272" i="1"/>
  <c r="AK272" i="1"/>
  <c r="AJ272" i="1"/>
  <c r="AI272" i="1"/>
  <c r="AH272" i="1"/>
  <c r="AG272" i="1"/>
  <c r="AF272" i="1"/>
  <c r="AD272" i="1"/>
  <c r="AC272" i="1"/>
  <c r="AB272" i="1"/>
  <c r="AA272" i="1"/>
  <c r="I272" i="1"/>
  <c r="H272" i="1"/>
  <c r="G272" i="1"/>
  <c r="F272" i="1"/>
  <c r="E272" i="1"/>
  <c r="D272" i="1"/>
  <c r="C272" i="1"/>
  <c r="B272" i="1"/>
  <c r="AT271" i="1"/>
  <c r="AS271" i="1"/>
  <c r="AR271" i="1"/>
  <c r="AQ271" i="1"/>
  <c r="AP271" i="1"/>
  <c r="AO271" i="1"/>
  <c r="AN271" i="1"/>
  <c r="AM271" i="1"/>
  <c r="AL271" i="1"/>
  <c r="AK271" i="1"/>
  <c r="AJ271" i="1"/>
  <c r="AI271" i="1"/>
  <c r="AH271" i="1"/>
  <c r="AG271" i="1"/>
  <c r="AF271" i="1"/>
  <c r="AD271" i="1"/>
  <c r="AC271" i="1"/>
  <c r="AB271" i="1"/>
  <c r="AA271" i="1"/>
  <c r="I271" i="1"/>
  <c r="H271" i="1"/>
  <c r="G271" i="1"/>
  <c r="F271" i="1"/>
  <c r="E271" i="1"/>
  <c r="D271" i="1"/>
  <c r="C271" i="1"/>
  <c r="B271" i="1"/>
  <c r="AT270" i="1"/>
  <c r="AS270" i="1"/>
  <c r="AR270" i="1"/>
  <c r="AQ270" i="1"/>
  <c r="AP270" i="1"/>
  <c r="AO270" i="1"/>
  <c r="AN270" i="1"/>
  <c r="AM270" i="1"/>
  <c r="AL270" i="1"/>
  <c r="AK270" i="1"/>
  <c r="AJ270" i="1"/>
  <c r="AI270" i="1"/>
  <c r="AH270" i="1"/>
  <c r="AG270" i="1"/>
  <c r="AF270" i="1"/>
  <c r="AD270" i="1"/>
  <c r="AC270" i="1"/>
  <c r="AB270" i="1"/>
  <c r="AA270" i="1"/>
  <c r="I270" i="1"/>
  <c r="H270" i="1"/>
  <c r="G270" i="1"/>
  <c r="F270" i="1"/>
  <c r="E270" i="1"/>
  <c r="D270" i="1"/>
  <c r="C270" i="1"/>
  <c r="B270" i="1"/>
  <c r="AT269" i="1"/>
  <c r="AS269" i="1"/>
  <c r="AR269" i="1"/>
  <c r="AQ269" i="1"/>
  <c r="AP269" i="1"/>
  <c r="AO269" i="1"/>
  <c r="AN269" i="1"/>
  <c r="AM269" i="1"/>
  <c r="AL269" i="1"/>
  <c r="AK269" i="1"/>
  <c r="AJ269" i="1"/>
  <c r="AI269" i="1"/>
  <c r="AH269" i="1"/>
  <c r="AG269" i="1"/>
  <c r="AF269" i="1"/>
  <c r="AD269" i="1"/>
  <c r="AC269" i="1"/>
  <c r="AB269" i="1"/>
  <c r="AA269" i="1"/>
  <c r="I269" i="1"/>
  <c r="H269" i="1"/>
  <c r="G269" i="1"/>
  <c r="F269" i="1"/>
  <c r="E269" i="1"/>
  <c r="D269" i="1"/>
  <c r="C269" i="1"/>
  <c r="B269" i="1"/>
  <c r="AT268" i="1"/>
  <c r="AS268" i="1"/>
  <c r="AR268" i="1"/>
  <c r="AQ268" i="1"/>
  <c r="AP268" i="1"/>
  <c r="AO268" i="1"/>
  <c r="AN268" i="1"/>
  <c r="AM268" i="1"/>
  <c r="AL268" i="1"/>
  <c r="AK268" i="1"/>
  <c r="AJ268" i="1"/>
  <c r="AI268" i="1"/>
  <c r="AH268" i="1"/>
  <c r="AG268" i="1"/>
  <c r="AF268" i="1"/>
  <c r="AD268" i="1"/>
  <c r="AC268" i="1"/>
  <c r="AB268" i="1"/>
  <c r="AA268" i="1"/>
  <c r="I268" i="1"/>
  <c r="H268" i="1"/>
  <c r="G268" i="1"/>
  <c r="F268" i="1"/>
  <c r="E268" i="1"/>
  <c r="D268" i="1"/>
  <c r="C268" i="1"/>
  <c r="B268" i="1"/>
  <c r="AT267" i="1"/>
  <c r="AS267" i="1"/>
  <c r="AR267" i="1"/>
  <c r="AQ267" i="1"/>
  <c r="AP267" i="1"/>
  <c r="AO267" i="1"/>
  <c r="AN267" i="1"/>
  <c r="AM267" i="1"/>
  <c r="AL267" i="1"/>
  <c r="AK267" i="1"/>
  <c r="AJ267" i="1"/>
  <c r="AI267" i="1"/>
  <c r="AH267" i="1"/>
  <c r="AG267" i="1"/>
  <c r="AF267" i="1"/>
  <c r="AD267" i="1"/>
  <c r="AC267" i="1"/>
  <c r="AB267" i="1"/>
  <c r="AA267" i="1"/>
  <c r="I267" i="1"/>
  <c r="H267" i="1"/>
  <c r="G267" i="1"/>
  <c r="F267" i="1"/>
  <c r="E267" i="1"/>
  <c r="D267" i="1"/>
  <c r="C267" i="1"/>
  <c r="B267" i="1"/>
  <c r="AT266" i="1"/>
  <c r="AS266" i="1"/>
  <c r="AR266" i="1"/>
  <c r="AQ266" i="1"/>
  <c r="AP266" i="1"/>
  <c r="AO266" i="1"/>
  <c r="AN266" i="1"/>
  <c r="AM266" i="1"/>
  <c r="AL266" i="1"/>
  <c r="AK266" i="1"/>
  <c r="AJ266" i="1"/>
  <c r="AI266" i="1"/>
  <c r="AH266" i="1"/>
  <c r="AG266" i="1"/>
  <c r="AF266" i="1"/>
  <c r="AD266" i="1"/>
  <c r="AC266" i="1"/>
  <c r="AB266" i="1"/>
  <c r="AA266" i="1"/>
  <c r="I266" i="1"/>
  <c r="H266" i="1"/>
  <c r="G266" i="1"/>
  <c r="F266" i="1"/>
  <c r="E266" i="1"/>
  <c r="D266" i="1"/>
  <c r="C266" i="1"/>
  <c r="B266" i="1"/>
  <c r="AT265" i="1"/>
  <c r="AS265" i="1"/>
  <c r="AR265" i="1"/>
  <c r="AQ265" i="1"/>
  <c r="AP265" i="1"/>
  <c r="AO265" i="1"/>
  <c r="AN265" i="1"/>
  <c r="AM265" i="1"/>
  <c r="AL265" i="1"/>
  <c r="AK265" i="1"/>
  <c r="AJ265" i="1"/>
  <c r="AI265" i="1"/>
  <c r="AH265" i="1"/>
  <c r="AG265" i="1"/>
  <c r="AF265" i="1"/>
  <c r="AD265" i="1"/>
  <c r="AC265" i="1"/>
  <c r="AB265" i="1"/>
  <c r="AA265" i="1"/>
  <c r="I265" i="1"/>
  <c r="H265" i="1"/>
  <c r="G265" i="1"/>
  <c r="F265" i="1"/>
  <c r="E265" i="1"/>
  <c r="D265" i="1"/>
  <c r="C265" i="1"/>
  <c r="B265" i="1"/>
  <c r="AT264" i="1"/>
  <c r="AS264" i="1"/>
  <c r="AR264" i="1"/>
  <c r="AQ264" i="1"/>
  <c r="AP264" i="1"/>
  <c r="AO264" i="1"/>
  <c r="AN264" i="1"/>
  <c r="AM264" i="1"/>
  <c r="AL264" i="1"/>
  <c r="AK264" i="1"/>
  <c r="AJ264" i="1"/>
  <c r="AI264" i="1"/>
  <c r="AH264" i="1"/>
  <c r="AG264" i="1"/>
  <c r="AF264" i="1"/>
  <c r="AD264" i="1"/>
  <c r="AC264" i="1"/>
  <c r="AB264" i="1"/>
  <c r="AA264" i="1"/>
  <c r="I264" i="1"/>
  <c r="H264" i="1"/>
  <c r="G264" i="1"/>
  <c r="F264" i="1"/>
  <c r="E264" i="1"/>
  <c r="D264" i="1"/>
  <c r="C264" i="1"/>
  <c r="B264" i="1"/>
  <c r="AT263" i="1"/>
  <c r="AS263" i="1"/>
  <c r="AR263" i="1"/>
  <c r="AQ263" i="1"/>
  <c r="AP263" i="1"/>
  <c r="AO263" i="1"/>
  <c r="AN263" i="1"/>
  <c r="AM263" i="1"/>
  <c r="AL263" i="1"/>
  <c r="AK263" i="1"/>
  <c r="AJ263" i="1"/>
  <c r="AI263" i="1"/>
  <c r="AH263" i="1"/>
  <c r="AG263" i="1"/>
  <c r="AF263" i="1"/>
  <c r="AD263" i="1"/>
  <c r="AC263" i="1"/>
  <c r="AB263" i="1"/>
  <c r="AA263" i="1"/>
  <c r="I263" i="1"/>
  <c r="H263" i="1"/>
  <c r="G263" i="1"/>
  <c r="F263" i="1"/>
  <c r="E263" i="1"/>
  <c r="D263" i="1"/>
  <c r="C263" i="1"/>
  <c r="B263" i="1"/>
  <c r="AT262" i="1"/>
  <c r="AS262" i="1"/>
  <c r="AR262" i="1"/>
  <c r="AQ262" i="1"/>
  <c r="AP262" i="1"/>
  <c r="AO262" i="1"/>
  <c r="AN262" i="1"/>
  <c r="AM262" i="1"/>
  <c r="AL262" i="1"/>
  <c r="AK262" i="1"/>
  <c r="AJ262" i="1"/>
  <c r="AI262" i="1"/>
  <c r="AH262" i="1"/>
  <c r="AG262" i="1"/>
  <c r="AF262" i="1"/>
  <c r="AD262" i="1"/>
  <c r="AC262" i="1"/>
  <c r="AB262" i="1"/>
  <c r="AA262" i="1"/>
  <c r="I262" i="1"/>
  <c r="H262" i="1"/>
  <c r="G262" i="1"/>
  <c r="F262" i="1"/>
  <c r="E262" i="1"/>
  <c r="D262" i="1"/>
  <c r="C262" i="1"/>
  <c r="B262" i="1"/>
  <c r="AT261" i="1"/>
  <c r="AS261" i="1"/>
  <c r="AR261" i="1"/>
  <c r="AQ261" i="1"/>
  <c r="AP261" i="1"/>
  <c r="AO261" i="1"/>
  <c r="AN261" i="1"/>
  <c r="AM261" i="1"/>
  <c r="AL261" i="1"/>
  <c r="AK261" i="1"/>
  <c r="AJ261" i="1"/>
  <c r="AI261" i="1"/>
  <c r="AH261" i="1"/>
  <c r="AG261" i="1"/>
  <c r="AF261" i="1"/>
  <c r="AD261" i="1"/>
  <c r="AC261" i="1"/>
  <c r="AB261" i="1"/>
  <c r="AA261" i="1"/>
  <c r="I261" i="1"/>
  <c r="H261" i="1"/>
  <c r="G261" i="1"/>
  <c r="F261" i="1"/>
  <c r="E261" i="1"/>
  <c r="D261" i="1"/>
  <c r="C261" i="1"/>
  <c r="B261" i="1"/>
  <c r="AT260" i="1"/>
  <c r="AS260" i="1"/>
  <c r="AR260" i="1"/>
  <c r="AQ260" i="1"/>
  <c r="AP260" i="1"/>
  <c r="AO260" i="1"/>
  <c r="AN260" i="1"/>
  <c r="AM260" i="1"/>
  <c r="AL260" i="1"/>
  <c r="AK260" i="1"/>
  <c r="AJ260" i="1"/>
  <c r="AI260" i="1"/>
  <c r="AH260" i="1"/>
  <c r="AG260" i="1"/>
  <c r="AF260" i="1"/>
  <c r="AD260" i="1"/>
  <c r="AC260" i="1"/>
  <c r="AB260" i="1"/>
  <c r="AA260" i="1"/>
  <c r="V260" i="1"/>
  <c r="W260" i="1" s="1"/>
  <c r="I260" i="1"/>
  <c r="H260" i="1"/>
  <c r="G260" i="1"/>
  <c r="F260" i="1"/>
  <c r="E260" i="1"/>
  <c r="D260" i="1"/>
  <c r="C260" i="1"/>
  <c r="B260" i="1"/>
  <c r="AT259" i="1"/>
  <c r="AS259" i="1"/>
  <c r="AR259" i="1"/>
  <c r="AQ259" i="1"/>
  <c r="AP259" i="1"/>
  <c r="AO259" i="1"/>
  <c r="AN259" i="1"/>
  <c r="AM259" i="1"/>
  <c r="AL259" i="1"/>
  <c r="AK259" i="1"/>
  <c r="AJ259" i="1"/>
  <c r="AI259" i="1"/>
  <c r="AH259" i="1"/>
  <c r="AG259" i="1"/>
  <c r="AF259" i="1"/>
  <c r="AD259" i="1"/>
  <c r="AC259" i="1"/>
  <c r="AB259" i="1"/>
  <c r="AA259" i="1"/>
  <c r="V259" i="1"/>
  <c r="W259" i="1" s="1"/>
  <c r="I259" i="1"/>
  <c r="H259" i="1"/>
  <c r="G259" i="1"/>
  <c r="F259" i="1"/>
  <c r="E259" i="1"/>
  <c r="D259" i="1"/>
  <c r="C259" i="1"/>
  <c r="B259" i="1"/>
  <c r="AT258" i="1"/>
  <c r="AS258" i="1"/>
  <c r="AR258" i="1"/>
  <c r="AQ258" i="1"/>
  <c r="AP258" i="1"/>
  <c r="AO258" i="1"/>
  <c r="AN258" i="1"/>
  <c r="AM258" i="1"/>
  <c r="AL258" i="1"/>
  <c r="AK258" i="1"/>
  <c r="AJ258" i="1"/>
  <c r="AI258" i="1"/>
  <c r="AH258" i="1"/>
  <c r="AG258" i="1"/>
  <c r="AF258" i="1"/>
  <c r="AD258" i="1"/>
  <c r="AC258" i="1"/>
  <c r="AB258" i="1"/>
  <c r="AA258" i="1"/>
  <c r="V258" i="1"/>
  <c r="W258" i="1" s="1"/>
  <c r="I258" i="1"/>
  <c r="H258" i="1"/>
  <c r="G258" i="1"/>
  <c r="F258" i="1"/>
  <c r="E258" i="1"/>
  <c r="D258" i="1"/>
  <c r="C258" i="1"/>
  <c r="B258" i="1"/>
  <c r="AT257" i="1"/>
  <c r="AS257" i="1"/>
  <c r="AR257" i="1"/>
  <c r="AQ257" i="1"/>
  <c r="AP257" i="1"/>
  <c r="AO257" i="1"/>
  <c r="AN257" i="1"/>
  <c r="AM257" i="1"/>
  <c r="AL257" i="1"/>
  <c r="AK257" i="1"/>
  <c r="AJ257" i="1"/>
  <c r="AI257" i="1"/>
  <c r="AH257" i="1"/>
  <c r="AG257" i="1"/>
  <c r="AF257" i="1"/>
  <c r="AD257" i="1"/>
  <c r="AC257" i="1"/>
  <c r="AB257" i="1"/>
  <c r="AA257" i="1"/>
  <c r="V257" i="1"/>
  <c r="W257" i="1" s="1"/>
  <c r="I257" i="1"/>
  <c r="H257" i="1"/>
  <c r="G257" i="1"/>
  <c r="F257" i="1"/>
  <c r="E257" i="1"/>
  <c r="D257" i="1"/>
  <c r="C257" i="1"/>
  <c r="B257" i="1"/>
  <c r="AT256" i="1"/>
  <c r="AS256" i="1"/>
  <c r="AR256" i="1"/>
  <c r="AQ256" i="1"/>
  <c r="AP256" i="1"/>
  <c r="AO256" i="1"/>
  <c r="AN256" i="1"/>
  <c r="AM256" i="1"/>
  <c r="AL256" i="1"/>
  <c r="AK256" i="1"/>
  <c r="AJ256" i="1"/>
  <c r="AI256" i="1"/>
  <c r="AH256" i="1"/>
  <c r="AG256" i="1"/>
  <c r="AF256" i="1"/>
  <c r="AD256" i="1"/>
  <c r="AC256" i="1"/>
  <c r="AB256" i="1"/>
  <c r="AA256" i="1"/>
  <c r="V256" i="1"/>
  <c r="W256" i="1" s="1"/>
  <c r="I256" i="1"/>
  <c r="H256" i="1"/>
  <c r="G256" i="1"/>
  <c r="F256" i="1"/>
  <c r="E256" i="1"/>
  <c r="D256" i="1"/>
  <c r="C256" i="1"/>
  <c r="B256" i="1"/>
  <c r="AT255" i="1"/>
  <c r="AS255" i="1"/>
  <c r="AR255" i="1"/>
  <c r="AQ255" i="1"/>
  <c r="AP255" i="1"/>
  <c r="AO255" i="1"/>
  <c r="AN255" i="1"/>
  <c r="AM255" i="1"/>
  <c r="AL255" i="1"/>
  <c r="AK255" i="1"/>
  <c r="AJ255" i="1"/>
  <c r="AI255" i="1"/>
  <c r="AH255" i="1"/>
  <c r="AG255" i="1"/>
  <c r="AF255" i="1"/>
  <c r="AD255" i="1"/>
  <c r="AC255" i="1"/>
  <c r="AB255" i="1"/>
  <c r="AA255" i="1"/>
  <c r="V255" i="1"/>
  <c r="W255" i="1" s="1"/>
  <c r="I255" i="1"/>
  <c r="H255" i="1"/>
  <c r="G255" i="1"/>
  <c r="F255" i="1"/>
  <c r="E255" i="1"/>
  <c r="D255" i="1"/>
  <c r="C255" i="1"/>
  <c r="B255" i="1"/>
  <c r="AT254" i="1"/>
  <c r="AS254" i="1"/>
  <c r="AR254" i="1"/>
  <c r="AQ254" i="1"/>
  <c r="AP254" i="1"/>
  <c r="AO254" i="1"/>
  <c r="AN254" i="1"/>
  <c r="AM254" i="1"/>
  <c r="AL254" i="1"/>
  <c r="AK254" i="1"/>
  <c r="AJ254" i="1"/>
  <c r="AI254" i="1"/>
  <c r="AH254" i="1"/>
  <c r="AG254" i="1"/>
  <c r="AF254" i="1"/>
  <c r="AD254" i="1"/>
  <c r="AC254" i="1"/>
  <c r="AB254" i="1"/>
  <c r="AA254" i="1"/>
  <c r="V254" i="1"/>
  <c r="W254" i="1" s="1"/>
  <c r="T254" i="1"/>
  <c r="S254" i="1"/>
  <c r="R254" i="1"/>
  <c r="Q254" i="1"/>
  <c r="P254" i="1"/>
  <c r="O254" i="1"/>
  <c r="N254" i="1"/>
  <c r="M254" i="1"/>
  <c r="L254" i="1"/>
  <c r="K254" i="1"/>
  <c r="I254" i="1"/>
  <c r="H254" i="1"/>
  <c r="G254" i="1"/>
  <c r="F254" i="1"/>
  <c r="E254" i="1"/>
  <c r="D254" i="1"/>
  <c r="C254" i="1"/>
  <c r="B254" i="1"/>
  <c r="AT253" i="1"/>
  <c r="AS253" i="1"/>
  <c r="AR253" i="1"/>
  <c r="AQ253" i="1"/>
  <c r="AP253" i="1"/>
  <c r="AO253" i="1"/>
  <c r="AN253" i="1"/>
  <c r="AM253" i="1"/>
  <c r="AL253" i="1"/>
  <c r="AK253" i="1"/>
  <c r="AJ253" i="1"/>
  <c r="AI253" i="1"/>
  <c r="AH253" i="1"/>
  <c r="AG253" i="1"/>
  <c r="AF253" i="1"/>
  <c r="AD253" i="1"/>
  <c r="AC253" i="1"/>
  <c r="AB253" i="1"/>
  <c r="AA253" i="1"/>
  <c r="V253" i="1"/>
  <c r="W253" i="1" s="1"/>
  <c r="T253" i="1"/>
  <c r="S253" i="1"/>
  <c r="R253" i="1"/>
  <c r="Q253" i="1"/>
  <c r="P253" i="1"/>
  <c r="O253" i="1"/>
  <c r="N253" i="1"/>
  <c r="M253" i="1"/>
  <c r="L253" i="1"/>
  <c r="K253" i="1"/>
  <c r="I253" i="1"/>
  <c r="H253" i="1"/>
  <c r="G253" i="1"/>
  <c r="F253" i="1"/>
  <c r="E253" i="1"/>
  <c r="D253" i="1"/>
  <c r="C253" i="1"/>
  <c r="B253" i="1"/>
  <c r="AT252" i="1"/>
  <c r="AS252" i="1"/>
  <c r="AR252" i="1"/>
  <c r="AQ252" i="1"/>
  <c r="AP252" i="1"/>
  <c r="AO252" i="1"/>
  <c r="AN252" i="1"/>
  <c r="AM252" i="1"/>
  <c r="AL252" i="1"/>
  <c r="AK252" i="1"/>
  <c r="AJ252" i="1"/>
  <c r="AI252" i="1"/>
  <c r="AH252" i="1"/>
  <c r="AG252" i="1"/>
  <c r="AF252" i="1"/>
  <c r="AD252" i="1"/>
  <c r="AC252" i="1"/>
  <c r="AB252" i="1"/>
  <c r="AA252" i="1"/>
  <c r="V252" i="1"/>
  <c r="W252" i="1" s="1"/>
  <c r="T252" i="1"/>
  <c r="S252" i="1"/>
  <c r="R252" i="1"/>
  <c r="Q252" i="1"/>
  <c r="P252" i="1"/>
  <c r="O252" i="1"/>
  <c r="N252" i="1"/>
  <c r="M252" i="1"/>
  <c r="L252" i="1"/>
  <c r="K252" i="1"/>
  <c r="I252" i="1"/>
  <c r="H252" i="1"/>
  <c r="G252" i="1"/>
  <c r="F252" i="1"/>
  <c r="E252" i="1"/>
  <c r="D252" i="1"/>
  <c r="C252" i="1"/>
  <c r="B252" i="1"/>
  <c r="AT251" i="1"/>
  <c r="AS251" i="1"/>
  <c r="AR251" i="1"/>
  <c r="AQ251" i="1"/>
  <c r="AP251" i="1"/>
  <c r="AO251" i="1"/>
  <c r="AN251" i="1"/>
  <c r="AM251" i="1"/>
  <c r="AL251" i="1"/>
  <c r="AK251" i="1"/>
  <c r="AJ251" i="1"/>
  <c r="AI251" i="1"/>
  <c r="AH251" i="1"/>
  <c r="AG251" i="1"/>
  <c r="AF251" i="1"/>
  <c r="AD251" i="1"/>
  <c r="AC251" i="1"/>
  <c r="AB251" i="1"/>
  <c r="AA251" i="1"/>
  <c r="V251" i="1"/>
  <c r="W251" i="1" s="1"/>
  <c r="T251" i="1"/>
  <c r="S251" i="1"/>
  <c r="R251" i="1"/>
  <c r="Q251" i="1"/>
  <c r="P251" i="1"/>
  <c r="O251" i="1"/>
  <c r="N251" i="1"/>
  <c r="M251" i="1"/>
  <c r="L251" i="1"/>
  <c r="K251" i="1"/>
  <c r="I251" i="1"/>
  <c r="H251" i="1"/>
  <c r="G251" i="1"/>
  <c r="F251" i="1"/>
  <c r="E251" i="1"/>
  <c r="D251" i="1"/>
  <c r="C251" i="1"/>
  <c r="B251" i="1"/>
  <c r="AT250" i="1"/>
  <c r="AS250" i="1"/>
  <c r="AR250" i="1"/>
  <c r="AQ250" i="1"/>
  <c r="AP250" i="1"/>
  <c r="AO250" i="1"/>
  <c r="AN250" i="1"/>
  <c r="AM250" i="1"/>
  <c r="AL250" i="1"/>
  <c r="AK250" i="1"/>
  <c r="AJ250" i="1"/>
  <c r="AI250" i="1"/>
  <c r="AH250" i="1"/>
  <c r="AG250" i="1"/>
  <c r="AF250" i="1"/>
  <c r="AD250" i="1"/>
  <c r="AC250" i="1"/>
  <c r="AB250" i="1"/>
  <c r="AA250" i="1"/>
  <c r="V250" i="1"/>
  <c r="W250" i="1" s="1"/>
  <c r="T250" i="1"/>
  <c r="S250" i="1"/>
  <c r="R250" i="1"/>
  <c r="Q250" i="1"/>
  <c r="P250" i="1"/>
  <c r="O250" i="1"/>
  <c r="N250" i="1"/>
  <c r="M250" i="1"/>
  <c r="L250" i="1"/>
  <c r="K250" i="1"/>
  <c r="I250" i="1"/>
  <c r="H250" i="1"/>
  <c r="G250" i="1"/>
  <c r="F250" i="1"/>
  <c r="E250" i="1"/>
  <c r="D250" i="1"/>
  <c r="C250" i="1"/>
  <c r="B250" i="1"/>
  <c r="AT249" i="1"/>
  <c r="AS249" i="1"/>
  <c r="AR249" i="1"/>
  <c r="AQ249" i="1"/>
  <c r="AP249" i="1"/>
  <c r="AO249" i="1"/>
  <c r="AN249" i="1"/>
  <c r="AM249" i="1"/>
  <c r="AL249" i="1"/>
  <c r="AK249" i="1"/>
  <c r="AJ249" i="1"/>
  <c r="AI249" i="1"/>
  <c r="AH249" i="1"/>
  <c r="AG249" i="1"/>
  <c r="AF249" i="1"/>
  <c r="AD249" i="1"/>
  <c r="AC249" i="1"/>
  <c r="AB249" i="1"/>
  <c r="AA249" i="1"/>
  <c r="V249" i="1"/>
  <c r="W249" i="1" s="1"/>
  <c r="T249" i="1"/>
  <c r="S249" i="1"/>
  <c r="R249" i="1"/>
  <c r="Q249" i="1"/>
  <c r="P249" i="1"/>
  <c r="O249" i="1"/>
  <c r="N249" i="1"/>
  <c r="M249" i="1"/>
  <c r="L249" i="1"/>
  <c r="K249" i="1"/>
  <c r="I249" i="1"/>
  <c r="H249" i="1"/>
  <c r="G249" i="1"/>
  <c r="F249" i="1"/>
  <c r="E249" i="1"/>
  <c r="D249" i="1"/>
  <c r="C249" i="1"/>
  <c r="B249" i="1"/>
  <c r="AT248" i="1"/>
  <c r="AS248" i="1"/>
  <c r="AR248" i="1"/>
  <c r="AQ248" i="1"/>
  <c r="AP248" i="1"/>
  <c r="AO248" i="1"/>
  <c r="AN248" i="1"/>
  <c r="AM248" i="1"/>
  <c r="AL248" i="1"/>
  <c r="AK248" i="1"/>
  <c r="AJ248" i="1"/>
  <c r="AI248" i="1"/>
  <c r="AH248" i="1"/>
  <c r="AG248" i="1"/>
  <c r="AF248" i="1"/>
  <c r="AD248" i="1"/>
  <c r="AC248" i="1"/>
  <c r="AB248" i="1"/>
  <c r="AA248" i="1"/>
  <c r="V248" i="1"/>
  <c r="W248" i="1" s="1"/>
  <c r="T248" i="1"/>
  <c r="S248" i="1"/>
  <c r="R248" i="1"/>
  <c r="Q248" i="1"/>
  <c r="P248" i="1"/>
  <c r="O248" i="1"/>
  <c r="N248" i="1"/>
  <c r="M248" i="1"/>
  <c r="L248" i="1"/>
  <c r="K248" i="1"/>
  <c r="I248" i="1"/>
  <c r="H248" i="1"/>
  <c r="G248" i="1"/>
  <c r="F248" i="1"/>
  <c r="E248" i="1"/>
  <c r="D248" i="1"/>
  <c r="C248" i="1"/>
  <c r="B248" i="1"/>
  <c r="AT247" i="1"/>
  <c r="AS247" i="1"/>
  <c r="AR247" i="1"/>
  <c r="AQ247" i="1"/>
  <c r="AP247" i="1"/>
  <c r="AO247" i="1"/>
  <c r="AN247" i="1"/>
  <c r="AM247" i="1"/>
  <c r="AL247" i="1"/>
  <c r="AK247" i="1"/>
  <c r="AJ247" i="1"/>
  <c r="AI247" i="1"/>
  <c r="AH247" i="1"/>
  <c r="AG247" i="1"/>
  <c r="AF247" i="1"/>
  <c r="AD247" i="1"/>
  <c r="AC247" i="1"/>
  <c r="AB247" i="1"/>
  <c r="AA247" i="1"/>
  <c r="V247" i="1"/>
  <c r="W247" i="1" s="1"/>
  <c r="T247" i="1"/>
  <c r="S247" i="1"/>
  <c r="R247" i="1"/>
  <c r="Q247" i="1"/>
  <c r="P247" i="1"/>
  <c r="O247" i="1"/>
  <c r="N247" i="1"/>
  <c r="M247" i="1"/>
  <c r="L247" i="1"/>
  <c r="K247" i="1"/>
  <c r="I247" i="1"/>
  <c r="H247" i="1"/>
  <c r="G247" i="1"/>
  <c r="F247" i="1"/>
  <c r="E247" i="1"/>
  <c r="D247" i="1"/>
  <c r="C247" i="1"/>
  <c r="B247" i="1"/>
  <c r="AT246" i="1"/>
  <c r="AS246" i="1"/>
  <c r="AR246" i="1"/>
  <c r="AQ246" i="1"/>
  <c r="AP246" i="1"/>
  <c r="AO246" i="1"/>
  <c r="AN246" i="1"/>
  <c r="AM246" i="1"/>
  <c r="AL246" i="1"/>
  <c r="AK246" i="1"/>
  <c r="AJ246" i="1"/>
  <c r="AI246" i="1"/>
  <c r="AH246" i="1"/>
  <c r="AG246" i="1"/>
  <c r="AF246" i="1"/>
  <c r="AD246" i="1"/>
  <c r="AC246" i="1"/>
  <c r="AB246" i="1"/>
  <c r="AA246" i="1"/>
  <c r="V246" i="1"/>
  <c r="W246" i="1" s="1"/>
  <c r="T246" i="1"/>
  <c r="S246" i="1"/>
  <c r="R246" i="1"/>
  <c r="Q246" i="1"/>
  <c r="P246" i="1"/>
  <c r="O246" i="1"/>
  <c r="N246" i="1"/>
  <c r="M246" i="1"/>
  <c r="L246" i="1"/>
  <c r="K246" i="1"/>
  <c r="I246" i="1"/>
  <c r="H246" i="1"/>
  <c r="G246" i="1"/>
  <c r="F246" i="1"/>
  <c r="E246" i="1"/>
  <c r="D246" i="1"/>
  <c r="C246" i="1"/>
  <c r="B246" i="1"/>
  <c r="AT245" i="1"/>
  <c r="AS245" i="1"/>
  <c r="AR245" i="1"/>
  <c r="AQ245" i="1"/>
  <c r="AP245" i="1"/>
  <c r="AO245" i="1"/>
  <c r="AN245" i="1"/>
  <c r="AM245" i="1"/>
  <c r="AL245" i="1"/>
  <c r="AK245" i="1"/>
  <c r="AJ245" i="1"/>
  <c r="AI245" i="1"/>
  <c r="AH245" i="1"/>
  <c r="AG245" i="1"/>
  <c r="AF245" i="1"/>
  <c r="AD245" i="1"/>
  <c r="AC245" i="1"/>
  <c r="AB245" i="1"/>
  <c r="AA245" i="1"/>
  <c r="V245" i="1"/>
  <c r="W245" i="1" s="1"/>
  <c r="T245" i="1"/>
  <c r="S245" i="1"/>
  <c r="R245" i="1"/>
  <c r="Q245" i="1"/>
  <c r="P245" i="1"/>
  <c r="O245" i="1"/>
  <c r="N245" i="1"/>
  <c r="M245" i="1"/>
  <c r="L245" i="1"/>
  <c r="K245" i="1"/>
  <c r="I245" i="1"/>
  <c r="H245" i="1"/>
  <c r="G245" i="1"/>
  <c r="F245" i="1"/>
  <c r="E245" i="1"/>
  <c r="D245" i="1"/>
  <c r="C245" i="1"/>
  <c r="B245" i="1"/>
  <c r="AT244" i="1"/>
  <c r="AS244" i="1"/>
  <c r="AR244" i="1"/>
  <c r="AQ244" i="1"/>
  <c r="AP244" i="1"/>
  <c r="AO244" i="1"/>
  <c r="AN244" i="1"/>
  <c r="AM244" i="1"/>
  <c r="AL244" i="1"/>
  <c r="AK244" i="1"/>
  <c r="AJ244" i="1"/>
  <c r="AI244" i="1"/>
  <c r="AH244" i="1"/>
  <c r="AG244" i="1"/>
  <c r="AF244" i="1"/>
  <c r="AD244" i="1"/>
  <c r="AC244" i="1"/>
  <c r="AB244" i="1"/>
  <c r="AA244" i="1"/>
  <c r="V244" i="1"/>
  <c r="W244" i="1" s="1"/>
  <c r="T244" i="1"/>
  <c r="S244" i="1"/>
  <c r="R244" i="1"/>
  <c r="Q244" i="1"/>
  <c r="P244" i="1"/>
  <c r="O244" i="1"/>
  <c r="N244" i="1"/>
  <c r="M244" i="1"/>
  <c r="L244" i="1"/>
  <c r="K244" i="1"/>
  <c r="I244" i="1"/>
  <c r="H244" i="1"/>
  <c r="G244" i="1"/>
  <c r="F244" i="1"/>
  <c r="E244" i="1"/>
  <c r="D244" i="1"/>
  <c r="C244" i="1"/>
  <c r="B244" i="1"/>
  <c r="AT243" i="1"/>
  <c r="AS243" i="1"/>
  <c r="AR243" i="1"/>
  <c r="AQ243" i="1"/>
  <c r="AP243" i="1"/>
  <c r="AO243" i="1"/>
  <c r="AN243" i="1"/>
  <c r="AM243" i="1"/>
  <c r="AL243" i="1"/>
  <c r="AK243" i="1"/>
  <c r="AJ243" i="1"/>
  <c r="AI243" i="1"/>
  <c r="AH243" i="1"/>
  <c r="AG243" i="1"/>
  <c r="AF243" i="1"/>
  <c r="AD243" i="1"/>
  <c r="AC243" i="1"/>
  <c r="AB243" i="1"/>
  <c r="AA243" i="1"/>
  <c r="V243" i="1"/>
  <c r="W243" i="1" s="1"/>
  <c r="T243" i="1"/>
  <c r="S243" i="1"/>
  <c r="R243" i="1"/>
  <c r="Q243" i="1"/>
  <c r="P243" i="1"/>
  <c r="O243" i="1"/>
  <c r="N243" i="1"/>
  <c r="M243" i="1"/>
  <c r="L243" i="1"/>
  <c r="K243" i="1"/>
  <c r="I243" i="1"/>
  <c r="H243" i="1"/>
  <c r="G243" i="1"/>
  <c r="F243" i="1"/>
  <c r="E243" i="1"/>
  <c r="D243" i="1"/>
  <c r="C243" i="1"/>
  <c r="B243" i="1"/>
  <c r="AT242" i="1"/>
  <c r="AS242" i="1"/>
  <c r="AR242" i="1"/>
  <c r="AQ242" i="1"/>
  <c r="AP242" i="1"/>
  <c r="AO242" i="1"/>
  <c r="AN242" i="1"/>
  <c r="AM242" i="1"/>
  <c r="AL242" i="1"/>
  <c r="AK242" i="1"/>
  <c r="AJ242" i="1"/>
  <c r="AI242" i="1"/>
  <c r="AH242" i="1"/>
  <c r="AG242" i="1"/>
  <c r="AF242" i="1"/>
  <c r="AD242" i="1"/>
  <c r="AC242" i="1"/>
  <c r="AB242" i="1"/>
  <c r="AA242" i="1"/>
  <c r="V242" i="1"/>
  <c r="W242" i="1" s="1"/>
  <c r="T242" i="1"/>
  <c r="S242" i="1"/>
  <c r="R242" i="1"/>
  <c r="Q242" i="1"/>
  <c r="P242" i="1"/>
  <c r="O242" i="1"/>
  <c r="N242" i="1"/>
  <c r="M242" i="1"/>
  <c r="L242" i="1"/>
  <c r="K242" i="1"/>
  <c r="I242" i="1"/>
  <c r="H242" i="1"/>
  <c r="G242" i="1"/>
  <c r="F242" i="1"/>
  <c r="E242" i="1"/>
  <c r="D242" i="1"/>
  <c r="C242" i="1"/>
  <c r="B242" i="1"/>
  <c r="AT241" i="1"/>
  <c r="AS241" i="1"/>
  <c r="AR241" i="1"/>
  <c r="AQ241" i="1"/>
  <c r="AP241" i="1"/>
  <c r="AO241" i="1"/>
  <c r="AN241" i="1"/>
  <c r="AM241" i="1"/>
  <c r="AL241" i="1"/>
  <c r="AK241" i="1"/>
  <c r="AJ241" i="1"/>
  <c r="AI241" i="1"/>
  <c r="AH241" i="1"/>
  <c r="AG241" i="1"/>
  <c r="AF241" i="1"/>
  <c r="AD241" i="1"/>
  <c r="AC241" i="1"/>
  <c r="AB241" i="1"/>
  <c r="AA241" i="1"/>
  <c r="V241" i="1"/>
  <c r="W241" i="1" s="1"/>
  <c r="T241" i="1"/>
  <c r="S241" i="1"/>
  <c r="R241" i="1"/>
  <c r="Q241" i="1"/>
  <c r="P241" i="1"/>
  <c r="O241" i="1"/>
  <c r="N241" i="1"/>
  <c r="M241" i="1"/>
  <c r="L241" i="1"/>
  <c r="K241" i="1"/>
  <c r="I241" i="1"/>
  <c r="H241" i="1"/>
  <c r="G241" i="1"/>
  <c r="F241" i="1"/>
  <c r="E241" i="1"/>
  <c r="D241" i="1"/>
  <c r="C241" i="1"/>
  <c r="B241" i="1"/>
  <c r="AT240" i="1"/>
  <c r="AS240" i="1"/>
  <c r="AR240" i="1"/>
  <c r="AQ240" i="1"/>
  <c r="AP240" i="1"/>
  <c r="AO240" i="1"/>
  <c r="AN240" i="1"/>
  <c r="AM240" i="1"/>
  <c r="AL240" i="1"/>
  <c r="AK240" i="1"/>
  <c r="AJ240" i="1"/>
  <c r="AI240" i="1"/>
  <c r="AH240" i="1"/>
  <c r="AG240" i="1"/>
  <c r="AF240" i="1"/>
  <c r="AD240" i="1"/>
  <c r="AC240" i="1"/>
  <c r="AB240" i="1"/>
  <c r="AA240" i="1"/>
  <c r="V240" i="1"/>
  <c r="W240" i="1" s="1"/>
  <c r="T240" i="1"/>
  <c r="S240" i="1"/>
  <c r="R240" i="1"/>
  <c r="Q240" i="1"/>
  <c r="P240" i="1"/>
  <c r="O240" i="1"/>
  <c r="N240" i="1"/>
  <c r="M240" i="1"/>
  <c r="L240" i="1"/>
  <c r="K240" i="1"/>
  <c r="I240" i="1"/>
  <c r="H240" i="1"/>
  <c r="G240" i="1"/>
  <c r="F240" i="1"/>
  <c r="E240" i="1"/>
  <c r="D240" i="1"/>
  <c r="C240" i="1"/>
  <c r="B240" i="1"/>
  <c r="AT239" i="1"/>
  <c r="AS239" i="1"/>
  <c r="AR239" i="1"/>
  <c r="AQ239" i="1"/>
  <c r="AP239" i="1"/>
  <c r="AO239" i="1"/>
  <c r="AN239" i="1"/>
  <c r="AM239" i="1"/>
  <c r="AL239" i="1"/>
  <c r="AK239" i="1"/>
  <c r="AJ239" i="1"/>
  <c r="AI239" i="1"/>
  <c r="AH239" i="1"/>
  <c r="AG239" i="1"/>
  <c r="AF239" i="1"/>
  <c r="AD239" i="1"/>
  <c r="AC239" i="1"/>
  <c r="AB239" i="1"/>
  <c r="AA239" i="1"/>
  <c r="V239" i="1"/>
  <c r="W239" i="1" s="1"/>
  <c r="T239" i="1"/>
  <c r="S239" i="1"/>
  <c r="R239" i="1"/>
  <c r="Q239" i="1"/>
  <c r="P239" i="1"/>
  <c r="O239" i="1"/>
  <c r="N239" i="1"/>
  <c r="M239" i="1"/>
  <c r="L239" i="1"/>
  <c r="K239" i="1"/>
  <c r="I239" i="1"/>
  <c r="H239" i="1"/>
  <c r="G239" i="1"/>
  <c r="F239" i="1"/>
  <c r="E239" i="1"/>
  <c r="D239" i="1"/>
  <c r="C239" i="1"/>
  <c r="B239" i="1"/>
  <c r="AT238" i="1"/>
  <c r="AS238" i="1"/>
  <c r="AR238" i="1"/>
  <c r="AQ238" i="1"/>
  <c r="AP238" i="1"/>
  <c r="AO238" i="1"/>
  <c r="AN238" i="1"/>
  <c r="AM238" i="1"/>
  <c r="AL238" i="1"/>
  <c r="AK238" i="1"/>
  <c r="AJ238" i="1"/>
  <c r="AI238" i="1"/>
  <c r="AH238" i="1"/>
  <c r="AG238" i="1"/>
  <c r="AF238" i="1"/>
  <c r="AD238" i="1"/>
  <c r="AC238" i="1"/>
  <c r="AB238" i="1"/>
  <c r="AA238" i="1"/>
  <c r="V238" i="1"/>
  <c r="W238" i="1" s="1"/>
  <c r="T238" i="1"/>
  <c r="S238" i="1"/>
  <c r="R238" i="1"/>
  <c r="Q238" i="1"/>
  <c r="P238" i="1"/>
  <c r="O238" i="1"/>
  <c r="N238" i="1"/>
  <c r="M238" i="1"/>
  <c r="L238" i="1"/>
  <c r="K238" i="1"/>
  <c r="I238" i="1"/>
  <c r="H238" i="1"/>
  <c r="G238" i="1"/>
  <c r="F238" i="1"/>
  <c r="E238" i="1"/>
  <c r="D238" i="1"/>
  <c r="C238" i="1"/>
  <c r="B238" i="1"/>
  <c r="AT237" i="1"/>
  <c r="AS237" i="1"/>
  <c r="AR237" i="1"/>
  <c r="AQ237" i="1"/>
  <c r="AP237" i="1"/>
  <c r="AO237" i="1"/>
  <c r="AN237" i="1"/>
  <c r="AM237" i="1"/>
  <c r="AL237" i="1"/>
  <c r="AK237" i="1"/>
  <c r="AJ237" i="1"/>
  <c r="AI237" i="1"/>
  <c r="AH237" i="1"/>
  <c r="AG237" i="1"/>
  <c r="AF237" i="1"/>
  <c r="AD237" i="1"/>
  <c r="AC237" i="1"/>
  <c r="AB237" i="1"/>
  <c r="AA237" i="1"/>
  <c r="V237" i="1"/>
  <c r="W237" i="1" s="1"/>
  <c r="T237" i="1"/>
  <c r="S237" i="1"/>
  <c r="R237" i="1"/>
  <c r="Q237" i="1"/>
  <c r="P237" i="1"/>
  <c r="O237" i="1"/>
  <c r="N237" i="1"/>
  <c r="M237" i="1"/>
  <c r="L237" i="1"/>
  <c r="K237" i="1"/>
  <c r="I237" i="1"/>
  <c r="H237" i="1"/>
  <c r="G237" i="1"/>
  <c r="F237" i="1"/>
  <c r="E237" i="1"/>
  <c r="D237" i="1"/>
  <c r="C237" i="1"/>
  <c r="B237" i="1"/>
  <c r="AT236" i="1"/>
  <c r="AS236" i="1"/>
  <c r="AR236" i="1"/>
  <c r="AQ236" i="1"/>
  <c r="AP236" i="1"/>
  <c r="AO236" i="1"/>
  <c r="AN236" i="1"/>
  <c r="AM236" i="1"/>
  <c r="AL236" i="1"/>
  <c r="AK236" i="1"/>
  <c r="AJ236" i="1"/>
  <c r="AI236" i="1"/>
  <c r="AH236" i="1"/>
  <c r="AG236" i="1"/>
  <c r="AF236" i="1"/>
  <c r="AD236" i="1"/>
  <c r="AC236" i="1"/>
  <c r="AB236" i="1"/>
  <c r="AA236" i="1"/>
  <c r="V236" i="1"/>
  <c r="W236" i="1" s="1"/>
  <c r="T236" i="1"/>
  <c r="S236" i="1"/>
  <c r="R236" i="1"/>
  <c r="Q236" i="1"/>
  <c r="P236" i="1"/>
  <c r="O236" i="1"/>
  <c r="N236" i="1"/>
  <c r="M236" i="1"/>
  <c r="L236" i="1"/>
  <c r="K236" i="1"/>
  <c r="I236" i="1"/>
  <c r="H236" i="1"/>
  <c r="G236" i="1"/>
  <c r="F236" i="1"/>
  <c r="E236" i="1"/>
  <c r="D236" i="1"/>
  <c r="C236" i="1"/>
  <c r="B236" i="1"/>
  <c r="AT235" i="1"/>
  <c r="AS235" i="1"/>
  <c r="AR235" i="1"/>
  <c r="AQ235" i="1"/>
  <c r="AP235" i="1"/>
  <c r="AO235" i="1"/>
  <c r="AN235" i="1"/>
  <c r="AM235" i="1"/>
  <c r="AL235" i="1"/>
  <c r="AK235" i="1"/>
  <c r="AJ235" i="1"/>
  <c r="AI235" i="1"/>
  <c r="AH235" i="1"/>
  <c r="AG235" i="1"/>
  <c r="AF235" i="1"/>
  <c r="AD235" i="1"/>
  <c r="AC235" i="1"/>
  <c r="AB235" i="1"/>
  <c r="AA235" i="1"/>
  <c r="V235" i="1"/>
  <c r="W235" i="1" s="1"/>
  <c r="T235" i="1"/>
  <c r="S235" i="1"/>
  <c r="R235" i="1"/>
  <c r="Q235" i="1"/>
  <c r="P235" i="1"/>
  <c r="O235" i="1"/>
  <c r="N235" i="1"/>
  <c r="M235" i="1"/>
  <c r="L235" i="1"/>
  <c r="K235" i="1"/>
  <c r="I235" i="1"/>
  <c r="H235" i="1"/>
  <c r="G235" i="1"/>
  <c r="F235" i="1"/>
  <c r="E235" i="1"/>
  <c r="D235" i="1"/>
  <c r="C235" i="1"/>
  <c r="B235" i="1"/>
  <c r="AT234" i="1"/>
  <c r="AS234" i="1"/>
  <c r="AR234" i="1"/>
  <c r="AQ234" i="1"/>
  <c r="AP234" i="1"/>
  <c r="AO234" i="1"/>
  <c r="AN234" i="1"/>
  <c r="AM234" i="1"/>
  <c r="AL234" i="1"/>
  <c r="AK234" i="1"/>
  <c r="AJ234" i="1"/>
  <c r="AI234" i="1"/>
  <c r="AH234" i="1"/>
  <c r="AG234" i="1"/>
  <c r="AF234" i="1"/>
  <c r="AD234" i="1"/>
  <c r="AC234" i="1"/>
  <c r="AB234" i="1"/>
  <c r="AA234" i="1"/>
  <c r="V234" i="1"/>
  <c r="W234" i="1" s="1"/>
  <c r="T234" i="1"/>
  <c r="S234" i="1"/>
  <c r="R234" i="1"/>
  <c r="Q234" i="1"/>
  <c r="P234" i="1"/>
  <c r="O234" i="1"/>
  <c r="N234" i="1"/>
  <c r="M234" i="1"/>
  <c r="L234" i="1"/>
  <c r="K234" i="1"/>
  <c r="I234" i="1"/>
  <c r="H234" i="1"/>
  <c r="G234" i="1"/>
  <c r="F234" i="1"/>
  <c r="E234" i="1"/>
  <c r="D234" i="1"/>
  <c r="C234" i="1"/>
  <c r="B234" i="1"/>
  <c r="AT233" i="1"/>
  <c r="AS233" i="1"/>
  <c r="AR233" i="1"/>
  <c r="AQ233" i="1"/>
  <c r="AP233" i="1"/>
  <c r="AO233" i="1"/>
  <c r="AN233" i="1"/>
  <c r="AM233" i="1"/>
  <c r="AL233" i="1"/>
  <c r="AK233" i="1"/>
  <c r="AJ233" i="1"/>
  <c r="AI233" i="1"/>
  <c r="AH233" i="1"/>
  <c r="AG233" i="1"/>
  <c r="AF233" i="1"/>
  <c r="AD233" i="1"/>
  <c r="AC233" i="1"/>
  <c r="AB233" i="1"/>
  <c r="AA233" i="1"/>
  <c r="V233" i="1"/>
  <c r="W233" i="1" s="1"/>
  <c r="T233" i="1"/>
  <c r="S233" i="1"/>
  <c r="R233" i="1"/>
  <c r="Q233" i="1"/>
  <c r="P233" i="1"/>
  <c r="O233" i="1"/>
  <c r="N233" i="1"/>
  <c r="M233" i="1"/>
  <c r="L233" i="1"/>
  <c r="K233" i="1"/>
  <c r="I233" i="1"/>
  <c r="H233" i="1"/>
  <c r="G233" i="1"/>
  <c r="F233" i="1"/>
  <c r="E233" i="1"/>
  <c r="D233" i="1"/>
  <c r="C233" i="1"/>
  <c r="B233" i="1"/>
  <c r="AT232" i="1"/>
  <c r="AS232" i="1"/>
  <c r="AR232" i="1"/>
  <c r="AQ232" i="1"/>
  <c r="AP232" i="1"/>
  <c r="AO232" i="1"/>
  <c r="AN232" i="1"/>
  <c r="AM232" i="1"/>
  <c r="AL232" i="1"/>
  <c r="AK232" i="1"/>
  <c r="AJ232" i="1"/>
  <c r="AI232" i="1"/>
  <c r="AH232" i="1"/>
  <c r="AG232" i="1"/>
  <c r="AF232" i="1"/>
  <c r="AD232" i="1"/>
  <c r="AC232" i="1"/>
  <c r="AB232" i="1"/>
  <c r="AA232" i="1"/>
  <c r="V232" i="1"/>
  <c r="W232" i="1" s="1"/>
  <c r="T232" i="1"/>
  <c r="S232" i="1"/>
  <c r="R232" i="1"/>
  <c r="Q232" i="1"/>
  <c r="P232" i="1"/>
  <c r="O232" i="1"/>
  <c r="N232" i="1"/>
  <c r="M232" i="1"/>
  <c r="L232" i="1"/>
  <c r="K232" i="1"/>
  <c r="I232" i="1"/>
  <c r="H232" i="1"/>
  <c r="G232" i="1"/>
  <c r="F232" i="1"/>
  <c r="E232" i="1"/>
  <c r="D232" i="1"/>
  <c r="C232" i="1"/>
  <c r="B232" i="1"/>
  <c r="AT231" i="1"/>
  <c r="AS231" i="1"/>
  <c r="AR231" i="1"/>
  <c r="AQ231" i="1"/>
  <c r="AP231" i="1"/>
  <c r="AO231" i="1"/>
  <c r="AN231" i="1"/>
  <c r="AM231" i="1"/>
  <c r="AL231" i="1"/>
  <c r="AK231" i="1"/>
  <c r="AJ231" i="1"/>
  <c r="AI231" i="1"/>
  <c r="AH231" i="1"/>
  <c r="AG231" i="1"/>
  <c r="AF231" i="1"/>
  <c r="AD231" i="1"/>
  <c r="AC231" i="1"/>
  <c r="AB231" i="1"/>
  <c r="AA231" i="1"/>
  <c r="V231" i="1"/>
  <c r="W231" i="1" s="1"/>
  <c r="T231" i="1"/>
  <c r="S231" i="1"/>
  <c r="R231" i="1"/>
  <c r="Q231" i="1"/>
  <c r="P231" i="1"/>
  <c r="O231" i="1"/>
  <c r="N231" i="1"/>
  <c r="M231" i="1"/>
  <c r="L231" i="1"/>
  <c r="K231" i="1"/>
  <c r="I231" i="1"/>
  <c r="H231" i="1"/>
  <c r="G231" i="1"/>
  <c r="F231" i="1"/>
  <c r="E231" i="1"/>
  <c r="D231" i="1"/>
  <c r="C231" i="1"/>
  <c r="B231" i="1"/>
  <c r="AT230" i="1"/>
  <c r="AS230" i="1"/>
  <c r="AR230" i="1"/>
  <c r="AQ230" i="1"/>
  <c r="AP230" i="1"/>
  <c r="AO230" i="1"/>
  <c r="AN230" i="1"/>
  <c r="AM230" i="1"/>
  <c r="AL230" i="1"/>
  <c r="AK230" i="1"/>
  <c r="AJ230" i="1"/>
  <c r="AI230" i="1"/>
  <c r="AH230" i="1"/>
  <c r="AG230" i="1"/>
  <c r="AF230" i="1"/>
  <c r="AD230" i="1"/>
  <c r="AC230" i="1"/>
  <c r="AB230" i="1"/>
  <c r="AA230" i="1"/>
  <c r="V230" i="1"/>
  <c r="W230" i="1" s="1"/>
  <c r="T230" i="1"/>
  <c r="S230" i="1"/>
  <c r="R230" i="1"/>
  <c r="Q230" i="1"/>
  <c r="P230" i="1"/>
  <c r="O230" i="1"/>
  <c r="N230" i="1"/>
  <c r="M230" i="1"/>
  <c r="L230" i="1"/>
  <c r="K230" i="1"/>
  <c r="I230" i="1"/>
  <c r="H230" i="1"/>
  <c r="G230" i="1"/>
  <c r="F230" i="1"/>
  <c r="E230" i="1"/>
  <c r="D230" i="1"/>
  <c r="C230" i="1"/>
  <c r="B230" i="1"/>
  <c r="AT229" i="1"/>
  <c r="AS229" i="1"/>
  <c r="AR229" i="1"/>
  <c r="AQ229" i="1"/>
  <c r="AP229" i="1"/>
  <c r="AO229" i="1"/>
  <c r="AN229" i="1"/>
  <c r="AM229" i="1"/>
  <c r="AL229" i="1"/>
  <c r="AK229" i="1"/>
  <c r="AJ229" i="1"/>
  <c r="AI229" i="1"/>
  <c r="AH229" i="1"/>
  <c r="AG229" i="1"/>
  <c r="AF229" i="1"/>
  <c r="AD229" i="1"/>
  <c r="AC229" i="1"/>
  <c r="AB229" i="1"/>
  <c r="AA229" i="1"/>
  <c r="V229" i="1"/>
  <c r="W229" i="1" s="1"/>
  <c r="T229" i="1"/>
  <c r="S229" i="1"/>
  <c r="R229" i="1"/>
  <c r="Q229" i="1"/>
  <c r="P229" i="1"/>
  <c r="O229" i="1"/>
  <c r="N229" i="1"/>
  <c r="M229" i="1"/>
  <c r="L229" i="1"/>
  <c r="K229" i="1"/>
  <c r="I229" i="1"/>
  <c r="H229" i="1"/>
  <c r="G229" i="1"/>
  <c r="F229" i="1"/>
  <c r="E229" i="1"/>
  <c r="D229" i="1"/>
  <c r="C229" i="1"/>
  <c r="B229" i="1"/>
  <c r="AT228" i="1"/>
  <c r="AS228" i="1"/>
  <c r="AR228" i="1"/>
  <c r="AQ228" i="1"/>
  <c r="AP228" i="1"/>
  <c r="AO228" i="1"/>
  <c r="AN228" i="1"/>
  <c r="AM228" i="1"/>
  <c r="AL228" i="1"/>
  <c r="AK228" i="1"/>
  <c r="AJ228" i="1"/>
  <c r="AI228" i="1"/>
  <c r="AH228" i="1"/>
  <c r="AG228" i="1"/>
  <c r="AF228" i="1"/>
  <c r="AD228" i="1"/>
  <c r="AC228" i="1"/>
  <c r="AB228" i="1"/>
  <c r="AA228" i="1"/>
  <c r="V228" i="1"/>
  <c r="W228" i="1" s="1"/>
  <c r="T228" i="1"/>
  <c r="S228" i="1"/>
  <c r="R228" i="1"/>
  <c r="Q228" i="1"/>
  <c r="P228" i="1"/>
  <c r="O228" i="1"/>
  <c r="N228" i="1"/>
  <c r="M228" i="1"/>
  <c r="L228" i="1"/>
  <c r="K228" i="1"/>
  <c r="I228" i="1"/>
  <c r="H228" i="1"/>
  <c r="G228" i="1"/>
  <c r="F228" i="1"/>
  <c r="E228" i="1"/>
  <c r="D228" i="1"/>
  <c r="C228" i="1"/>
  <c r="B228" i="1"/>
  <c r="AT227" i="1"/>
  <c r="AS227" i="1"/>
  <c r="AR227" i="1"/>
  <c r="AQ227" i="1"/>
  <c r="AP227" i="1"/>
  <c r="AO227" i="1"/>
  <c r="AN227" i="1"/>
  <c r="AM227" i="1"/>
  <c r="AL227" i="1"/>
  <c r="AK227" i="1"/>
  <c r="AJ227" i="1"/>
  <c r="AI227" i="1"/>
  <c r="AH227" i="1"/>
  <c r="AG227" i="1"/>
  <c r="AF227" i="1"/>
  <c r="AD227" i="1"/>
  <c r="AC227" i="1"/>
  <c r="AB227" i="1"/>
  <c r="AA227" i="1"/>
  <c r="V227" i="1"/>
  <c r="W227" i="1" s="1"/>
  <c r="T227" i="1"/>
  <c r="S227" i="1"/>
  <c r="R227" i="1"/>
  <c r="Q227" i="1"/>
  <c r="P227" i="1"/>
  <c r="O227" i="1"/>
  <c r="N227" i="1"/>
  <c r="M227" i="1"/>
  <c r="L227" i="1"/>
  <c r="K227" i="1"/>
  <c r="I227" i="1"/>
  <c r="H227" i="1"/>
  <c r="G227" i="1"/>
  <c r="F227" i="1"/>
  <c r="E227" i="1"/>
  <c r="D227" i="1"/>
  <c r="C227" i="1"/>
  <c r="B227" i="1"/>
  <c r="AT226" i="1"/>
  <c r="AS226" i="1"/>
  <c r="AR226" i="1"/>
  <c r="AQ226" i="1"/>
  <c r="AP226" i="1"/>
  <c r="AO226" i="1"/>
  <c r="AN226" i="1"/>
  <c r="AM226" i="1"/>
  <c r="AL226" i="1"/>
  <c r="AK226" i="1"/>
  <c r="AJ226" i="1"/>
  <c r="AI226" i="1"/>
  <c r="AH226" i="1"/>
  <c r="AG226" i="1"/>
  <c r="AF226" i="1"/>
  <c r="AD226" i="1"/>
  <c r="AC226" i="1"/>
  <c r="AB226" i="1"/>
  <c r="AA226" i="1"/>
  <c r="V226" i="1"/>
  <c r="W226" i="1" s="1"/>
  <c r="T226" i="1"/>
  <c r="S226" i="1"/>
  <c r="R226" i="1"/>
  <c r="Q226" i="1"/>
  <c r="P226" i="1"/>
  <c r="O226" i="1"/>
  <c r="N226" i="1"/>
  <c r="M226" i="1"/>
  <c r="L226" i="1"/>
  <c r="K226" i="1"/>
  <c r="I226" i="1"/>
  <c r="H226" i="1"/>
  <c r="G226" i="1"/>
  <c r="F226" i="1"/>
  <c r="E226" i="1"/>
  <c r="D226" i="1"/>
  <c r="C226" i="1"/>
  <c r="B226" i="1"/>
  <c r="AT225" i="1"/>
  <c r="AS225" i="1"/>
  <c r="AR225" i="1"/>
  <c r="AQ225" i="1"/>
  <c r="AP225" i="1"/>
  <c r="AO225" i="1"/>
  <c r="AN225" i="1"/>
  <c r="AM225" i="1"/>
  <c r="AL225" i="1"/>
  <c r="AK225" i="1"/>
  <c r="AJ225" i="1"/>
  <c r="AI225" i="1"/>
  <c r="AH225" i="1"/>
  <c r="AG225" i="1"/>
  <c r="AF225" i="1"/>
  <c r="AD225" i="1"/>
  <c r="AC225" i="1"/>
  <c r="AB225" i="1"/>
  <c r="AA225" i="1"/>
  <c r="V225" i="1"/>
  <c r="W225" i="1" s="1"/>
  <c r="T225" i="1"/>
  <c r="S225" i="1"/>
  <c r="R225" i="1"/>
  <c r="Q225" i="1"/>
  <c r="P225" i="1"/>
  <c r="O225" i="1"/>
  <c r="N225" i="1"/>
  <c r="M225" i="1"/>
  <c r="L225" i="1"/>
  <c r="K225" i="1"/>
  <c r="I225" i="1"/>
  <c r="H225" i="1"/>
  <c r="G225" i="1"/>
  <c r="F225" i="1"/>
  <c r="E225" i="1"/>
  <c r="D225" i="1"/>
  <c r="C225" i="1"/>
  <c r="B225" i="1"/>
  <c r="AT224" i="1"/>
  <c r="AS224" i="1"/>
  <c r="AR224" i="1"/>
  <c r="AQ224" i="1"/>
  <c r="AP224" i="1"/>
  <c r="AO224" i="1"/>
  <c r="AN224" i="1"/>
  <c r="AM224" i="1"/>
  <c r="AL224" i="1"/>
  <c r="AK224" i="1"/>
  <c r="AJ224" i="1"/>
  <c r="AI224" i="1"/>
  <c r="AH224" i="1"/>
  <c r="AG224" i="1"/>
  <c r="AF224" i="1"/>
  <c r="AD224" i="1"/>
  <c r="AC224" i="1"/>
  <c r="AB224" i="1"/>
  <c r="AA224" i="1"/>
  <c r="V224" i="1"/>
  <c r="W224" i="1" s="1"/>
  <c r="T224" i="1"/>
  <c r="S224" i="1"/>
  <c r="R224" i="1"/>
  <c r="Q224" i="1"/>
  <c r="P224" i="1"/>
  <c r="O224" i="1"/>
  <c r="N224" i="1"/>
  <c r="M224" i="1"/>
  <c r="L224" i="1"/>
  <c r="K224" i="1"/>
  <c r="I224" i="1"/>
  <c r="H224" i="1"/>
  <c r="G224" i="1"/>
  <c r="F224" i="1"/>
  <c r="E224" i="1"/>
  <c r="D224" i="1"/>
  <c r="C224" i="1"/>
  <c r="B224" i="1"/>
  <c r="AT223" i="1"/>
  <c r="AS223" i="1"/>
  <c r="AR223" i="1"/>
  <c r="AQ223" i="1"/>
  <c r="AP223" i="1"/>
  <c r="AO223" i="1"/>
  <c r="AN223" i="1"/>
  <c r="AM223" i="1"/>
  <c r="AL223" i="1"/>
  <c r="AK223" i="1"/>
  <c r="AJ223" i="1"/>
  <c r="AI223" i="1"/>
  <c r="AH223" i="1"/>
  <c r="AG223" i="1"/>
  <c r="AF223" i="1"/>
  <c r="AD223" i="1"/>
  <c r="AC223" i="1"/>
  <c r="AB223" i="1"/>
  <c r="AA223" i="1"/>
  <c r="V223" i="1"/>
  <c r="W223" i="1" s="1"/>
  <c r="T223" i="1"/>
  <c r="S223" i="1"/>
  <c r="R223" i="1"/>
  <c r="Q223" i="1"/>
  <c r="P223" i="1"/>
  <c r="O223" i="1"/>
  <c r="N223" i="1"/>
  <c r="M223" i="1"/>
  <c r="L223" i="1"/>
  <c r="K223" i="1"/>
  <c r="I223" i="1"/>
  <c r="H223" i="1"/>
  <c r="G223" i="1"/>
  <c r="F223" i="1"/>
  <c r="E223" i="1"/>
  <c r="D223" i="1"/>
  <c r="C223" i="1"/>
  <c r="B223" i="1"/>
  <c r="AT222" i="1"/>
  <c r="AS222" i="1"/>
  <c r="AR222" i="1"/>
  <c r="AQ222" i="1"/>
  <c r="AP222" i="1"/>
  <c r="AO222" i="1"/>
  <c r="AN222" i="1"/>
  <c r="AM222" i="1"/>
  <c r="AL222" i="1"/>
  <c r="AK222" i="1"/>
  <c r="AJ222" i="1"/>
  <c r="AI222" i="1"/>
  <c r="AH222" i="1"/>
  <c r="AG222" i="1"/>
  <c r="AF222" i="1"/>
  <c r="AD222" i="1"/>
  <c r="AC222" i="1"/>
  <c r="AB222" i="1"/>
  <c r="AA222" i="1"/>
  <c r="V222" i="1"/>
  <c r="W222" i="1" s="1"/>
  <c r="T222" i="1"/>
  <c r="S222" i="1"/>
  <c r="R222" i="1"/>
  <c r="Q222" i="1"/>
  <c r="P222" i="1"/>
  <c r="O222" i="1"/>
  <c r="N222" i="1"/>
  <c r="M222" i="1"/>
  <c r="L222" i="1"/>
  <c r="K222" i="1"/>
  <c r="I222" i="1"/>
  <c r="H222" i="1"/>
  <c r="G222" i="1"/>
  <c r="F222" i="1"/>
  <c r="E222" i="1"/>
  <c r="D222" i="1"/>
  <c r="C222" i="1"/>
  <c r="B222" i="1"/>
  <c r="AT221" i="1"/>
  <c r="AS221" i="1"/>
  <c r="AR221" i="1"/>
  <c r="AQ221" i="1"/>
  <c r="AP221" i="1"/>
  <c r="AO221" i="1"/>
  <c r="AN221" i="1"/>
  <c r="AM221" i="1"/>
  <c r="AL221" i="1"/>
  <c r="AK221" i="1"/>
  <c r="AJ221" i="1"/>
  <c r="AI221" i="1"/>
  <c r="AH221" i="1"/>
  <c r="AG221" i="1"/>
  <c r="AF221" i="1"/>
  <c r="AD221" i="1"/>
  <c r="AC221" i="1"/>
  <c r="AB221" i="1"/>
  <c r="AA221" i="1"/>
  <c r="V221" i="1"/>
  <c r="W221" i="1" s="1"/>
  <c r="T221" i="1"/>
  <c r="S221" i="1"/>
  <c r="R221" i="1"/>
  <c r="Q221" i="1"/>
  <c r="P221" i="1"/>
  <c r="O221" i="1"/>
  <c r="N221" i="1"/>
  <c r="M221" i="1"/>
  <c r="L221" i="1"/>
  <c r="K221" i="1"/>
  <c r="I221" i="1"/>
  <c r="H221" i="1"/>
  <c r="G221" i="1"/>
  <c r="F221" i="1"/>
  <c r="E221" i="1"/>
  <c r="D221" i="1"/>
  <c r="C221" i="1"/>
  <c r="B221" i="1"/>
  <c r="AT220" i="1"/>
  <c r="AS220" i="1"/>
  <c r="AR220" i="1"/>
  <c r="AQ220" i="1"/>
  <c r="AP220" i="1"/>
  <c r="AO220" i="1"/>
  <c r="AN220" i="1"/>
  <c r="AM220" i="1"/>
  <c r="AL220" i="1"/>
  <c r="AK220" i="1"/>
  <c r="AJ220" i="1"/>
  <c r="AI220" i="1"/>
  <c r="AH220" i="1"/>
  <c r="AG220" i="1"/>
  <c r="AF220" i="1"/>
  <c r="AD220" i="1"/>
  <c r="AC220" i="1"/>
  <c r="AB220" i="1"/>
  <c r="AA220" i="1"/>
  <c r="V220" i="1"/>
  <c r="W220" i="1" s="1"/>
  <c r="T220" i="1"/>
  <c r="S220" i="1"/>
  <c r="R220" i="1"/>
  <c r="Q220" i="1"/>
  <c r="P220" i="1"/>
  <c r="O220" i="1"/>
  <c r="N220" i="1"/>
  <c r="M220" i="1"/>
  <c r="L220" i="1"/>
  <c r="K220" i="1"/>
  <c r="I220" i="1"/>
  <c r="H220" i="1"/>
  <c r="G220" i="1"/>
  <c r="F220" i="1"/>
  <c r="E220" i="1"/>
  <c r="D220" i="1"/>
  <c r="C220" i="1"/>
  <c r="B220" i="1"/>
  <c r="AT219" i="1"/>
  <c r="AS219" i="1"/>
  <c r="AR219" i="1"/>
  <c r="AQ219" i="1"/>
  <c r="AP219" i="1"/>
  <c r="AO219" i="1"/>
  <c r="AN219" i="1"/>
  <c r="AM219" i="1"/>
  <c r="AL219" i="1"/>
  <c r="AK219" i="1"/>
  <c r="AJ219" i="1"/>
  <c r="AI219" i="1"/>
  <c r="AH219" i="1"/>
  <c r="AG219" i="1"/>
  <c r="AF219" i="1"/>
  <c r="AD219" i="1"/>
  <c r="AC219" i="1"/>
  <c r="AB219" i="1"/>
  <c r="AA219" i="1"/>
  <c r="V219" i="1"/>
  <c r="W219" i="1" s="1"/>
  <c r="T219" i="1"/>
  <c r="S219" i="1"/>
  <c r="R219" i="1"/>
  <c r="Q219" i="1"/>
  <c r="P219" i="1"/>
  <c r="O219" i="1"/>
  <c r="N219" i="1"/>
  <c r="M219" i="1"/>
  <c r="L219" i="1"/>
  <c r="K219" i="1"/>
  <c r="I219" i="1"/>
  <c r="H219" i="1"/>
  <c r="G219" i="1"/>
  <c r="F219" i="1"/>
  <c r="E219" i="1"/>
  <c r="D219" i="1"/>
  <c r="C219" i="1"/>
  <c r="B219" i="1"/>
  <c r="AT218" i="1"/>
  <c r="AS218" i="1"/>
  <c r="AR218" i="1"/>
  <c r="AQ218" i="1"/>
  <c r="AP218" i="1"/>
  <c r="AO218" i="1"/>
  <c r="AN218" i="1"/>
  <c r="AM218" i="1"/>
  <c r="AL218" i="1"/>
  <c r="AK218" i="1"/>
  <c r="AJ218" i="1"/>
  <c r="AI218" i="1"/>
  <c r="AH218" i="1"/>
  <c r="AG218" i="1"/>
  <c r="AF218" i="1"/>
  <c r="AD218" i="1"/>
  <c r="AC218" i="1"/>
  <c r="AB218" i="1"/>
  <c r="AA218" i="1"/>
  <c r="V218" i="1"/>
  <c r="W218" i="1" s="1"/>
  <c r="T218" i="1"/>
  <c r="S218" i="1"/>
  <c r="R218" i="1"/>
  <c r="Q218" i="1"/>
  <c r="P218" i="1"/>
  <c r="O218" i="1"/>
  <c r="N218" i="1"/>
  <c r="M218" i="1"/>
  <c r="L218" i="1"/>
  <c r="K218" i="1"/>
  <c r="I218" i="1"/>
  <c r="H218" i="1"/>
  <c r="G218" i="1"/>
  <c r="F218" i="1"/>
  <c r="E218" i="1"/>
  <c r="D218" i="1"/>
  <c r="C218" i="1"/>
  <c r="B218" i="1"/>
  <c r="AT217" i="1"/>
  <c r="AS217" i="1"/>
  <c r="AR217" i="1"/>
  <c r="AQ217" i="1"/>
  <c r="AP217" i="1"/>
  <c r="AO217" i="1"/>
  <c r="AN217" i="1"/>
  <c r="AM217" i="1"/>
  <c r="AL217" i="1"/>
  <c r="AK217" i="1"/>
  <c r="AJ217" i="1"/>
  <c r="AI217" i="1"/>
  <c r="AH217" i="1"/>
  <c r="AG217" i="1"/>
  <c r="AF217" i="1"/>
  <c r="AD217" i="1"/>
  <c r="AC217" i="1"/>
  <c r="AB217" i="1"/>
  <c r="AA217" i="1"/>
  <c r="V217" i="1"/>
  <c r="W217" i="1" s="1"/>
  <c r="T217" i="1"/>
  <c r="S217" i="1"/>
  <c r="R217" i="1"/>
  <c r="Q217" i="1"/>
  <c r="P217" i="1"/>
  <c r="O217" i="1"/>
  <c r="N217" i="1"/>
  <c r="M217" i="1"/>
  <c r="L217" i="1"/>
  <c r="K217" i="1"/>
  <c r="I217" i="1"/>
  <c r="H217" i="1"/>
  <c r="G217" i="1"/>
  <c r="F217" i="1"/>
  <c r="E217" i="1"/>
  <c r="D217" i="1"/>
  <c r="C217" i="1"/>
  <c r="B217" i="1"/>
  <c r="AT216" i="1"/>
  <c r="AS216" i="1"/>
  <c r="AR216" i="1"/>
  <c r="AQ216" i="1"/>
  <c r="AP216" i="1"/>
  <c r="AO216" i="1"/>
  <c r="AN216" i="1"/>
  <c r="AM216" i="1"/>
  <c r="AL216" i="1"/>
  <c r="AK216" i="1"/>
  <c r="AJ216" i="1"/>
  <c r="AI216" i="1"/>
  <c r="AH216" i="1"/>
  <c r="AG216" i="1"/>
  <c r="AF216" i="1"/>
  <c r="AD216" i="1"/>
  <c r="AC216" i="1"/>
  <c r="AB216" i="1"/>
  <c r="AA216" i="1"/>
  <c r="V216" i="1"/>
  <c r="W216" i="1" s="1"/>
  <c r="T216" i="1"/>
  <c r="S216" i="1"/>
  <c r="R216" i="1"/>
  <c r="Q216" i="1"/>
  <c r="P216" i="1"/>
  <c r="O216" i="1"/>
  <c r="N216" i="1"/>
  <c r="M216" i="1"/>
  <c r="L216" i="1"/>
  <c r="K216" i="1"/>
  <c r="I216" i="1"/>
  <c r="H216" i="1"/>
  <c r="G216" i="1"/>
  <c r="F216" i="1"/>
  <c r="E216" i="1"/>
  <c r="D216" i="1"/>
  <c r="C216" i="1"/>
  <c r="B216" i="1"/>
  <c r="AT215" i="1"/>
  <c r="AS215" i="1"/>
  <c r="AR215" i="1"/>
  <c r="AQ215" i="1"/>
  <c r="AP215" i="1"/>
  <c r="AO215" i="1"/>
  <c r="AN215" i="1"/>
  <c r="AM215" i="1"/>
  <c r="AL215" i="1"/>
  <c r="AK215" i="1"/>
  <c r="AJ215" i="1"/>
  <c r="AI215" i="1"/>
  <c r="AH215" i="1"/>
  <c r="AG215" i="1"/>
  <c r="AF215" i="1"/>
  <c r="AD215" i="1"/>
  <c r="AC215" i="1"/>
  <c r="AB215" i="1"/>
  <c r="AA215" i="1"/>
  <c r="V215" i="1"/>
  <c r="T215" i="1"/>
  <c r="S215" i="1"/>
  <c r="R215" i="1"/>
  <c r="Q215" i="1"/>
  <c r="P215" i="1"/>
  <c r="O215" i="1"/>
  <c r="N215" i="1"/>
  <c r="M215" i="1"/>
  <c r="L215" i="1"/>
  <c r="K215" i="1"/>
  <c r="I215" i="1"/>
  <c r="H215" i="1"/>
  <c r="G215" i="1"/>
  <c r="F215" i="1"/>
  <c r="E215" i="1"/>
  <c r="D215" i="1"/>
  <c r="C215" i="1"/>
  <c r="B215" i="1"/>
  <c r="AT214" i="1"/>
  <c r="AS214" i="1"/>
  <c r="AR214" i="1"/>
  <c r="AQ214" i="1"/>
  <c r="AP214" i="1"/>
  <c r="AO214" i="1"/>
  <c r="AN214" i="1"/>
  <c r="AM214" i="1"/>
  <c r="AL214" i="1"/>
  <c r="AK214" i="1"/>
  <c r="AJ214" i="1"/>
  <c r="AI214" i="1"/>
  <c r="AH214" i="1"/>
  <c r="AG214" i="1"/>
  <c r="AF214" i="1"/>
  <c r="AD214" i="1"/>
  <c r="AC214" i="1"/>
  <c r="AB214" i="1"/>
  <c r="AA214" i="1"/>
  <c r="V214" i="1"/>
  <c r="W214" i="1" s="1"/>
  <c r="T214" i="1"/>
  <c r="S214" i="1"/>
  <c r="R214" i="1"/>
  <c r="Q214" i="1"/>
  <c r="P214" i="1"/>
  <c r="O214" i="1"/>
  <c r="N214" i="1"/>
  <c r="M214" i="1"/>
  <c r="L214" i="1"/>
  <c r="K214" i="1"/>
  <c r="I214" i="1"/>
  <c r="H214" i="1"/>
  <c r="G214" i="1"/>
  <c r="F214" i="1"/>
  <c r="E214" i="1"/>
  <c r="D214" i="1"/>
  <c r="C214" i="1"/>
  <c r="B214" i="1"/>
  <c r="AT213" i="1"/>
  <c r="F56" i="7" s="1"/>
  <c r="AS213" i="1"/>
  <c r="F55" i="7" s="1"/>
  <c r="AR213" i="1"/>
  <c r="F53" i="7" s="1"/>
  <c r="AQ213" i="1"/>
  <c r="F52" i="7" s="1"/>
  <c r="AP213" i="1"/>
  <c r="AO213" i="1"/>
  <c r="F50" i="7" s="1"/>
  <c r="AN213" i="1"/>
  <c r="F48" i="7" s="1"/>
  <c r="AM213" i="1"/>
  <c r="F47" i="7" s="1"/>
  <c r="AL213" i="1"/>
  <c r="AK213" i="1"/>
  <c r="F45" i="7" s="1"/>
  <c r="AJ213" i="1"/>
  <c r="F44" i="7" s="1"/>
  <c r="AI213" i="1"/>
  <c r="F43" i="7" s="1"/>
  <c r="AH213" i="1"/>
  <c r="F42" i="7" s="1"/>
  <c r="AG213" i="1"/>
  <c r="F41" i="7" s="1"/>
  <c r="AF213" i="1"/>
  <c r="F39" i="7" s="1"/>
  <c r="AD213" i="1"/>
  <c r="AC213" i="1"/>
  <c r="AB213" i="1"/>
  <c r="F35" i="7" s="1"/>
  <c r="AA213" i="1"/>
  <c r="F34" i="7" s="1"/>
  <c r="V213" i="1"/>
  <c r="W213" i="1" s="1"/>
  <c r="F28" i="7" s="1"/>
  <c r="T213" i="1"/>
  <c r="F24" i="7" s="1"/>
  <c r="S213" i="1"/>
  <c r="F23" i="7" s="1"/>
  <c r="R213" i="1"/>
  <c r="F22" i="7" s="1"/>
  <c r="Q213" i="1"/>
  <c r="F21" i="7" s="1"/>
  <c r="P213" i="1"/>
  <c r="F20" i="7" s="1"/>
  <c r="O213" i="1"/>
  <c r="N213" i="1"/>
  <c r="F18" i="7" s="1"/>
  <c r="M213" i="1"/>
  <c r="F17" i="7" s="1"/>
  <c r="L213" i="1"/>
  <c r="K213" i="1"/>
  <c r="F13" i="7" s="1"/>
  <c r="I213" i="1"/>
  <c r="F11" i="7" s="1"/>
  <c r="H213" i="1"/>
  <c r="F10" i="7" s="1"/>
  <c r="G213" i="1"/>
  <c r="F213" i="1"/>
  <c r="F8" i="7" s="1"/>
  <c r="E213" i="1"/>
  <c r="F7" i="7" s="1"/>
  <c r="D213" i="1"/>
  <c r="F6" i="7" s="1"/>
  <c r="C213" i="1"/>
  <c r="F5" i="7" s="1"/>
  <c r="B213" i="1"/>
  <c r="F4" i="7" s="1"/>
  <c r="AT212" i="1"/>
  <c r="E56" i="7" s="1"/>
  <c r="AS212" i="1"/>
  <c r="E55" i="7" s="1"/>
  <c r="AR212" i="1"/>
  <c r="E53" i="7" s="1"/>
  <c r="AQ212" i="1"/>
  <c r="E52" i="7" s="1"/>
  <c r="AP212" i="1"/>
  <c r="E51" i="7" s="1"/>
  <c r="AO212" i="1"/>
  <c r="E50" i="7" s="1"/>
  <c r="AN212" i="1"/>
  <c r="E48" i="7" s="1"/>
  <c r="AM212" i="1"/>
  <c r="E47" i="7" s="1"/>
  <c r="AL212" i="1"/>
  <c r="E46" i="7" s="1"/>
  <c r="AK212" i="1"/>
  <c r="E45" i="7" s="1"/>
  <c r="AJ212" i="1"/>
  <c r="E44" i="7" s="1"/>
  <c r="AI212" i="1"/>
  <c r="E43" i="7" s="1"/>
  <c r="AH212" i="1"/>
  <c r="E42" i="7" s="1"/>
  <c r="AG212" i="1"/>
  <c r="E41" i="7" s="1"/>
  <c r="AF212" i="1"/>
  <c r="AD212" i="1"/>
  <c r="E37" i="7" s="1"/>
  <c r="AC212" i="1"/>
  <c r="E36" i="7" s="1"/>
  <c r="AB212" i="1"/>
  <c r="E35" i="7" s="1"/>
  <c r="AA212" i="1"/>
  <c r="V212" i="1"/>
  <c r="E26" i="7" s="1"/>
  <c r="T212" i="1"/>
  <c r="E24" i="7" s="1"/>
  <c r="S212" i="1"/>
  <c r="E23" i="7" s="1"/>
  <c r="R212" i="1"/>
  <c r="E22" i="7" s="1"/>
  <c r="Q212" i="1"/>
  <c r="E21" i="7" s="1"/>
  <c r="P212" i="1"/>
  <c r="E20" i="7" s="1"/>
  <c r="O212" i="1"/>
  <c r="E19" i="7" s="1"/>
  <c r="N212" i="1"/>
  <c r="E18" i="7" s="1"/>
  <c r="M212" i="1"/>
  <c r="E17" i="7" s="1"/>
  <c r="L212" i="1"/>
  <c r="E14" i="7" s="1"/>
  <c r="K212" i="1"/>
  <c r="E13" i="7" s="1"/>
  <c r="I212" i="1"/>
  <c r="E11" i="7" s="1"/>
  <c r="H212" i="1"/>
  <c r="E10" i="7" s="1"/>
  <c r="G212" i="1"/>
  <c r="E9" i="7" s="1"/>
  <c r="F212" i="1"/>
  <c r="E8" i="7" s="1"/>
  <c r="E212" i="1"/>
  <c r="E7" i="7" s="1"/>
  <c r="D212" i="1"/>
  <c r="E6" i="7" s="1"/>
  <c r="C212" i="1"/>
  <c r="E5" i="7" s="1"/>
  <c r="B212" i="1"/>
  <c r="E4" i="7" s="1"/>
  <c r="AT211" i="1"/>
  <c r="AS211" i="1"/>
  <c r="AR211" i="1"/>
  <c r="AQ211" i="1"/>
  <c r="AP211" i="1"/>
  <c r="AO211" i="1"/>
  <c r="AN211" i="1"/>
  <c r="AM211" i="1"/>
  <c r="AL211" i="1"/>
  <c r="AK211" i="1"/>
  <c r="AJ211" i="1"/>
  <c r="AI211" i="1"/>
  <c r="AH211" i="1"/>
  <c r="AG211" i="1"/>
  <c r="AF211" i="1"/>
  <c r="AD211" i="1"/>
  <c r="AC211" i="1"/>
  <c r="AB211" i="1"/>
  <c r="AA211" i="1"/>
  <c r="V211" i="1"/>
  <c r="W211" i="1" s="1"/>
  <c r="T211" i="1"/>
  <c r="S211" i="1"/>
  <c r="R211" i="1"/>
  <c r="Q211" i="1"/>
  <c r="P211" i="1"/>
  <c r="O211" i="1"/>
  <c r="N211" i="1"/>
  <c r="M211" i="1"/>
  <c r="L211" i="1"/>
  <c r="K211" i="1"/>
  <c r="I211" i="1"/>
  <c r="H211" i="1"/>
  <c r="G211" i="1"/>
  <c r="F211" i="1"/>
  <c r="E211" i="1"/>
  <c r="D211" i="1"/>
  <c r="C211" i="1"/>
  <c r="B211" i="1"/>
  <c r="AT210" i="1"/>
  <c r="AS210" i="1"/>
  <c r="AR210" i="1"/>
  <c r="AQ210" i="1"/>
  <c r="AP210" i="1"/>
  <c r="AO210" i="1"/>
  <c r="AN210" i="1"/>
  <c r="AM210" i="1"/>
  <c r="AL210" i="1"/>
  <c r="AK210" i="1"/>
  <c r="AJ210" i="1"/>
  <c r="AI210" i="1"/>
  <c r="AH210" i="1"/>
  <c r="AG210" i="1"/>
  <c r="AF210" i="1"/>
  <c r="AD210" i="1"/>
  <c r="AC210" i="1"/>
  <c r="AB210" i="1"/>
  <c r="AA210" i="1"/>
  <c r="V210" i="1"/>
  <c r="W210" i="1" s="1"/>
  <c r="T210" i="1"/>
  <c r="S210" i="1"/>
  <c r="R210" i="1"/>
  <c r="Q210" i="1"/>
  <c r="P210" i="1"/>
  <c r="O210" i="1"/>
  <c r="N210" i="1"/>
  <c r="M210" i="1"/>
  <c r="L210" i="1"/>
  <c r="K210" i="1"/>
  <c r="I210" i="1"/>
  <c r="H210" i="1"/>
  <c r="G210" i="1"/>
  <c r="F210" i="1"/>
  <c r="E210" i="1"/>
  <c r="D210" i="1"/>
  <c r="C210" i="1"/>
  <c r="B210" i="1"/>
  <c r="AT209" i="1"/>
  <c r="AS209" i="1"/>
  <c r="AR209" i="1"/>
  <c r="AQ209" i="1"/>
  <c r="AP209" i="1"/>
  <c r="AO209" i="1"/>
  <c r="AN209" i="1"/>
  <c r="AM209" i="1"/>
  <c r="AL209" i="1"/>
  <c r="AK209" i="1"/>
  <c r="AJ209" i="1"/>
  <c r="AI209" i="1"/>
  <c r="AH209" i="1"/>
  <c r="AG209" i="1"/>
  <c r="AF209" i="1"/>
  <c r="AD209" i="1"/>
  <c r="AC209" i="1"/>
  <c r="AB209" i="1"/>
  <c r="AA209" i="1"/>
  <c r="V209" i="1"/>
  <c r="W209" i="1" s="1"/>
  <c r="T209" i="1"/>
  <c r="S209" i="1"/>
  <c r="R209" i="1"/>
  <c r="Q209" i="1"/>
  <c r="P209" i="1"/>
  <c r="O209" i="1"/>
  <c r="N209" i="1"/>
  <c r="M209" i="1"/>
  <c r="L209" i="1"/>
  <c r="K209" i="1"/>
  <c r="I209" i="1"/>
  <c r="H209" i="1"/>
  <c r="G209" i="1"/>
  <c r="F209" i="1"/>
  <c r="E209" i="1"/>
  <c r="D209" i="1"/>
  <c r="C209" i="1"/>
  <c r="B209" i="1"/>
  <c r="AT208" i="1"/>
  <c r="AS208" i="1"/>
  <c r="AR208" i="1"/>
  <c r="AQ208" i="1"/>
  <c r="AP208" i="1"/>
  <c r="AO208" i="1"/>
  <c r="AN208" i="1"/>
  <c r="AM208" i="1"/>
  <c r="AL208" i="1"/>
  <c r="AK208" i="1"/>
  <c r="AJ208" i="1"/>
  <c r="AI208" i="1"/>
  <c r="AH208" i="1"/>
  <c r="AG208" i="1"/>
  <c r="AF208" i="1"/>
  <c r="AD208" i="1"/>
  <c r="AC208" i="1"/>
  <c r="AB208" i="1"/>
  <c r="AA208" i="1"/>
  <c r="V208" i="1"/>
  <c r="W208" i="1" s="1"/>
  <c r="T208" i="1"/>
  <c r="S208" i="1"/>
  <c r="R208" i="1"/>
  <c r="Q208" i="1"/>
  <c r="P208" i="1"/>
  <c r="O208" i="1"/>
  <c r="N208" i="1"/>
  <c r="M208" i="1"/>
  <c r="L208" i="1"/>
  <c r="K208" i="1"/>
  <c r="I208" i="1"/>
  <c r="H208" i="1"/>
  <c r="G208" i="1"/>
  <c r="F208" i="1"/>
  <c r="E208" i="1"/>
  <c r="D208" i="1"/>
  <c r="C208" i="1"/>
  <c r="B208" i="1"/>
  <c r="AT207" i="1"/>
  <c r="AS207" i="1"/>
  <c r="AR207" i="1"/>
  <c r="AQ207" i="1"/>
  <c r="AP207" i="1"/>
  <c r="AO207" i="1"/>
  <c r="AN207" i="1"/>
  <c r="AM207" i="1"/>
  <c r="AL207" i="1"/>
  <c r="AK207" i="1"/>
  <c r="AJ207" i="1"/>
  <c r="AI207" i="1"/>
  <c r="AH207" i="1"/>
  <c r="AG207" i="1"/>
  <c r="AF207" i="1"/>
  <c r="AD207" i="1"/>
  <c r="AC207" i="1"/>
  <c r="AB207" i="1"/>
  <c r="AA207" i="1"/>
  <c r="V207" i="1"/>
  <c r="W207" i="1" s="1"/>
  <c r="T207" i="1"/>
  <c r="S207" i="1"/>
  <c r="R207" i="1"/>
  <c r="Q207" i="1"/>
  <c r="P207" i="1"/>
  <c r="O207" i="1"/>
  <c r="N207" i="1"/>
  <c r="M207" i="1"/>
  <c r="L207" i="1"/>
  <c r="K207" i="1"/>
  <c r="I207" i="1"/>
  <c r="H207" i="1"/>
  <c r="G207" i="1"/>
  <c r="F207" i="1"/>
  <c r="E207" i="1"/>
  <c r="D207" i="1"/>
  <c r="C207" i="1"/>
  <c r="B207" i="1"/>
  <c r="AT206" i="1"/>
  <c r="AS206" i="1"/>
  <c r="AR206" i="1"/>
  <c r="AQ206" i="1"/>
  <c r="AP206" i="1"/>
  <c r="AO206" i="1"/>
  <c r="AN206" i="1"/>
  <c r="AM206" i="1"/>
  <c r="AL206" i="1"/>
  <c r="AK206" i="1"/>
  <c r="AJ206" i="1"/>
  <c r="AI206" i="1"/>
  <c r="AH206" i="1"/>
  <c r="AG206" i="1"/>
  <c r="AF206" i="1"/>
  <c r="AD206" i="1"/>
  <c r="AC206" i="1"/>
  <c r="AB206" i="1"/>
  <c r="AA206" i="1"/>
  <c r="V206" i="1"/>
  <c r="W206" i="1" s="1"/>
  <c r="T206" i="1"/>
  <c r="S206" i="1"/>
  <c r="R206" i="1"/>
  <c r="Q206" i="1"/>
  <c r="P206" i="1"/>
  <c r="O206" i="1"/>
  <c r="N206" i="1"/>
  <c r="M206" i="1"/>
  <c r="L206" i="1"/>
  <c r="K206" i="1"/>
  <c r="I206" i="1"/>
  <c r="H206" i="1"/>
  <c r="G206" i="1"/>
  <c r="F206" i="1"/>
  <c r="E206" i="1"/>
  <c r="D206" i="1"/>
  <c r="C206" i="1"/>
  <c r="B206" i="1"/>
  <c r="AT205" i="1"/>
  <c r="AS205" i="1"/>
  <c r="AR205" i="1"/>
  <c r="AQ205" i="1"/>
  <c r="AP205" i="1"/>
  <c r="AO205" i="1"/>
  <c r="AN205" i="1"/>
  <c r="AM205" i="1"/>
  <c r="AL205" i="1"/>
  <c r="AK205" i="1"/>
  <c r="AJ205" i="1"/>
  <c r="AI205" i="1"/>
  <c r="AH205" i="1"/>
  <c r="AG205" i="1"/>
  <c r="AF205" i="1"/>
  <c r="AD205" i="1"/>
  <c r="AC205" i="1"/>
  <c r="AB205" i="1"/>
  <c r="AA205" i="1"/>
  <c r="V205" i="1"/>
  <c r="W205" i="1" s="1"/>
  <c r="T205" i="1"/>
  <c r="S205" i="1"/>
  <c r="R205" i="1"/>
  <c r="Q205" i="1"/>
  <c r="P205" i="1"/>
  <c r="O205" i="1"/>
  <c r="N205" i="1"/>
  <c r="M205" i="1"/>
  <c r="L205" i="1"/>
  <c r="K205" i="1"/>
  <c r="I205" i="1"/>
  <c r="H205" i="1"/>
  <c r="G205" i="1"/>
  <c r="F205" i="1"/>
  <c r="E205" i="1"/>
  <c r="D205" i="1"/>
  <c r="C205" i="1"/>
  <c r="B205" i="1"/>
  <c r="AT204" i="1"/>
  <c r="AS204" i="1"/>
  <c r="AR204" i="1"/>
  <c r="AQ204" i="1"/>
  <c r="AP204" i="1"/>
  <c r="AO204" i="1"/>
  <c r="AN204" i="1"/>
  <c r="AM204" i="1"/>
  <c r="AL204" i="1"/>
  <c r="AK204" i="1"/>
  <c r="AJ204" i="1"/>
  <c r="AI204" i="1"/>
  <c r="AH204" i="1"/>
  <c r="AG204" i="1"/>
  <c r="AF204" i="1"/>
  <c r="AD204" i="1"/>
  <c r="AC204" i="1"/>
  <c r="AB204" i="1"/>
  <c r="AA204" i="1"/>
  <c r="V204" i="1"/>
  <c r="W204" i="1" s="1"/>
  <c r="T204" i="1"/>
  <c r="S204" i="1"/>
  <c r="R204" i="1"/>
  <c r="Q204" i="1"/>
  <c r="P204" i="1"/>
  <c r="O204" i="1"/>
  <c r="N204" i="1"/>
  <c r="M204" i="1"/>
  <c r="L204" i="1"/>
  <c r="K204" i="1"/>
  <c r="I204" i="1"/>
  <c r="H204" i="1"/>
  <c r="G204" i="1"/>
  <c r="F204" i="1"/>
  <c r="E204" i="1"/>
  <c r="D204" i="1"/>
  <c r="C204" i="1"/>
  <c r="B204" i="1"/>
  <c r="AT203" i="1"/>
  <c r="AS203" i="1"/>
  <c r="AR203" i="1"/>
  <c r="AQ203" i="1"/>
  <c r="AP203" i="1"/>
  <c r="AO203" i="1"/>
  <c r="AN203" i="1"/>
  <c r="AM203" i="1"/>
  <c r="AL203" i="1"/>
  <c r="AK203" i="1"/>
  <c r="AJ203" i="1"/>
  <c r="AI203" i="1"/>
  <c r="AH203" i="1"/>
  <c r="AG203" i="1"/>
  <c r="AF203" i="1"/>
  <c r="AD203" i="1"/>
  <c r="AC203" i="1"/>
  <c r="AB203" i="1"/>
  <c r="AA203" i="1"/>
  <c r="V203" i="1"/>
  <c r="W203" i="1" s="1"/>
  <c r="T203" i="1"/>
  <c r="S203" i="1"/>
  <c r="R203" i="1"/>
  <c r="Q203" i="1"/>
  <c r="P203" i="1"/>
  <c r="O203" i="1"/>
  <c r="N203" i="1"/>
  <c r="M203" i="1"/>
  <c r="L203" i="1"/>
  <c r="K203" i="1"/>
  <c r="I203" i="1"/>
  <c r="H203" i="1"/>
  <c r="G203" i="1"/>
  <c r="F203" i="1"/>
  <c r="E203" i="1"/>
  <c r="D203" i="1"/>
  <c r="C203" i="1"/>
  <c r="B203" i="1"/>
  <c r="AT202" i="1"/>
  <c r="AS202" i="1"/>
  <c r="AR202" i="1"/>
  <c r="AQ202" i="1"/>
  <c r="AP202" i="1"/>
  <c r="AO202" i="1"/>
  <c r="AN202" i="1"/>
  <c r="AM202" i="1"/>
  <c r="AL202" i="1"/>
  <c r="AK202" i="1"/>
  <c r="AJ202" i="1"/>
  <c r="AI202" i="1"/>
  <c r="AH202" i="1"/>
  <c r="AG202" i="1"/>
  <c r="AF202" i="1"/>
  <c r="AD202" i="1"/>
  <c r="AC202" i="1"/>
  <c r="AB202" i="1"/>
  <c r="AA202" i="1"/>
  <c r="V202" i="1"/>
  <c r="W202" i="1" s="1"/>
  <c r="T202" i="1"/>
  <c r="S202" i="1"/>
  <c r="R202" i="1"/>
  <c r="Q202" i="1"/>
  <c r="P202" i="1"/>
  <c r="O202" i="1"/>
  <c r="N202" i="1"/>
  <c r="M202" i="1"/>
  <c r="L202" i="1"/>
  <c r="K202" i="1"/>
  <c r="I202" i="1"/>
  <c r="H202" i="1"/>
  <c r="G202" i="1"/>
  <c r="F202" i="1"/>
  <c r="E202" i="1"/>
  <c r="D202" i="1"/>
  <c r="C202" i="1"/>
  <c r="B202" i="1"/>
  <c r="AT201" i="1"/>
  <c r="D56" i="7" s="1"/>
  <c r="AS201" i="1"/>
  <c r="D55" i="7" s="1"/>
  <c r="AR201" i="1"/>
  <c r="D53" i="7" s="1"/>
  <c r="AQ201" i="1"/>
  <c r="D52" i="7" s="1"/>
  <c r="AP201" i="1"/>
  <c r="D51" i="7" s="1"/>
  <c r="AO201" i="1"/>
  <c r="D50" i="7" s="1"/>
  <c r="G50" i="7" s="1"/>
  <c r="AN201" i="1"/>
  <c r="D48" i="7" s="1"/>
  <c r="AM201" i="1"/>
  <c r="D47" i="7" s="1"/>
  <c r="AL201" i="1"/>
  <c r="D46" i="7" s="1"/>
  <c r="AK201" i="1"/>
  <c r="D45" i="7" s="1"/>
  <c r="AJ201" i="1"/>
  <c r="D44" i="7" s="1"/>
  <c r="AI201" i="1"/>
  <c r="D43" i="7" s="1"/>
  <c r="AH201" i="1"/>
  <c r="D42" i="7" s="1"/>
  <c r="AG201" i="1"/>
  <c r="D41" i="7" s="1"/>
  <c r="AF201" i="1"/>
  <c r="D39" i="7" s="1"/>
  <c r="AD201" i="1"/>
  <c r="D37" i="7" s="1"/>
  <c r="AC201" i="1"/>
  <c r="AB201" i="1"/>
  <c r="D35" i="7" s="1"/>
  <c r="AA201" i="1"/>
  <c r="D34" i="7" s="1"/>
  <c r="V201" i="1"/>
  <c r="W201" i="1" s="1"/>
  <c r="D28" i="7" s="1"/>
  <c r="T201" i="1"/>
  <c r="D24" i="7" s="1"/>
  <c r="S201" i="1"/>
  <c r="D23" i="7" s="1"/>
  <c r="R201" i="1"/>
  <c r="D22" i="7" s="1"/>
  <c r="Q201" i="1"/>
  <c r="D21" i="7" s="1"/>
  <c r="P201" i="1"/>
  <c r="D20" i="7" s="1"/>
  <c r="O201" i="1"/>
  <c r="D19" i="7" s="1"/>
  <c r="N201" i="1"/>
  <c r="D18" i="7" s="1"/>
  <c r="M201" i="1"/>
  <c r="D17" i="7" s="1"/>
  <c r="L201" i="1"/>
  <c r="K201" i="1"/>
  <c r="D13" i="7" s="1"/>
  <c r="I201" i="1"/>
  <c r="D11" i="7" s="1"/>
  <c r="H201" i="1"/>
  <c r="D10" i="7" s="1"/>
  <c r="G201" i="1"/>
  <c r="D9" i="7" s="1"/>
  <c r="F201" i="1"/>
  <c r="D8" i="7" s="1"/>
  <c r="E201" i="1"/>
  <c r="D7" i="7" s="1"/>
  <c r="D201" i="1"/>
  <c r="D6" i="7" s="1"/>
  <c r="C201" i="1"/>
  <c r="D5" i="7" s="1"/>
  <c r="B201" i="1"/>
  <c r="D4" i="7" s="1"/>
  <c r="V200" i="1"/>
  <c r="W200" i="1" s="1"/>
  <c r="T200" i="1"/>
  <c r="S200" i="1"/>
  <c r="R200" i="1"/>
  <c r="Q200" i="1"/>
  <c r="P200" i="1"/>
  <c r="O200" i="1"/>
  <c r="N200" i="1"/>
  <c r="M200" i="1"/>
  <c r="L200" i="1"/>
  <c r="K200" i="1"/>
  <c r="I200" i="1"/>
  <c r="H200" i="1"/>
  <c r="G200" i="1"/>
  <c r="F200" i="1"/>
  <c r="E200" i="1"/>
  <c r="D200" i="1"/>
  <c r="C200" i="1"/>
  <c r="B200" i="1"/>
  <c r="V199" i="1"/>
  <c r="W199" i="1" s="1"/>
  <c r="T199" i="1"/>
  <c r="S199" i="1"/>
  <c r="R199" i="1"/>
  <c r="Q199" i="1"/>
  <c r="P199" i="1"/>
  <c r="O199" i="1"/>
  <c r="N199" i="1"/>
  <c r="M199" i="1"/>
  <c r="L199" i="1"/>
  <c r="K199" i="1"/>
  <c r="I199" i="1"/>
  <c r="H199" i="1"/>
  <c r="G199" i="1"/>
  <c r="F199" i="1"/>
  <c r="E199" i="1"/>
  <c r="D199" i="1"/>
  <c r="C199" i="1"/>
  <c r="B199" i="1"/>
  <c r="V198" i="1"/>
  <c r="W198" i="1" s="1"/>
  <c r="T198" i="1"/>
  <c r="S198" i="1"/>
  <c r="R198" i="1"/>
  <c r="Q198" i="1"/>
  <c r="P198" i="1"/>
  <c r="O198" i="1"/>
  <c r="N198" i="1"/>
  <c r="M198" i="1"/>
  <c r="L198" i="1"/>
  <c r="K198" i="1"/>
  <c r="I198" i="1"/>
  <c r="H198" i="1"/>
  <c r="G198" i="1"/>
  <c r="F198" i="1"/>
  <c r="E198" i="1"/>
  <c r="D198" i="1"/>
  <c r="C198" i="1"/>
  <c r="B198" i="1"/>
  <c r="V197" i="1"/>
  <c r="W197" i="1" s="1"/>
  <c r="T197" i="1"/>
  <c r="S197" i="1"/>
  <c r="R197" i="1"/>
  <c r="Q197" i="1"/>
  <c r="P197" i="1"/>
  <c r="O197" i="1"/>
  <c r="N197" i="1"/>
  <c r="M197" i="1"/>
  <c r="L197" i="1"/>
  <c r="K197" i="1"/>
  <c r="I197" i="1"/>
  <c r="H197" i="1"/>
  <c r="G197" i="1"/>
  <c r="F197" i="1"/>
  <c r="E197" i="1"/>
  <c r="D197" i="1"/>
  <c r="C197" i="1"/>
  <c r="B197" i="1"/>
  <c r="V196" i="1"/>
  <c r="W196" i="1" s="1"/>
  <c r="T196" i="1"/>
  <c r="S196" i="1"/>
  <c r="R196" i="1"/>
  <c r="Q196" i="1"/>
  <c r="P196" i="1"/>
  <c r="O196" i="1"/>
  <c r="N196" i="1"/>
  <c r="M196" i="1"/>
  <c r="L196" i="1"/>
  <c r="K196" i="1"/>
  <c r="I196" i="1"/>
  <c r="H196" i="1"/>
  <c r="G196" i="1"/>
  <c r="F196" i="1"/>
  <c r="E196" i="1"/>
  <c r="D196" i="1"/>
  <c r="C196" i="1"/>
  <c r="B196" i="1"/>
  <c r="V195" i="1"/>
  <c r="W195" i="1" s="1"/>
  <c r="T195" i="1"/>
  <c r="S195" i="1"/>
  <c r="R195" i="1"/>
  <c r="Q195" i="1"/>
  <c r="P195" i="1"/>
  <c r="O195" i="1"/>
  <c r="N195" i="1"/>
  <c r="M195" i="1"/>
  <c r="L195" i="1"/>
  <c r="K195" i="1"/>
  <c r="I195" i="1"/>
  <c r="H195" i="1"/>
  <c r="G195" i="1"/>
  <c r="F195" i="1"/>
  <c r="E195" i="1"/>
  <c r="D195" i="1"/>
  <c r="C195" i="1"/>
  <c r="B195" i="1"/>
  <c r="V194" i="1"/>
  <c r="W194" i="1" s="1"/>
  <c r="T194" i="1"/>
  <c r="S194" i="1"/>
  <c r="R194" i="1"/>
  <c r="Q194" i="1"/>
  <c r="P194" i="1"/>
  <c r="O194" i="1"/>
  <c r="N194" i="1"/>
  <c r="M194" i="1"/>
  <c r="L194" i="1"/>
  <c r="K194" i="1"/>
  <c r="I194" i="1"/>
  <c r="H194" i="1"/>
  <c r="G194" i="1"/>
  <c r="F194" i="1"/>
  <c r="E194" i="1"/>
  <c r="D194" i="1"/>
  <c r="C194" i="1"/>
  <c r="B194" i="1"/>
  <c r="V193" i="1"/>
  <c r="W193" i="1" s="1"/>
  <c r="T193" i="1"/>
  <c r="S193" i="1"/>
  <c r="R193" i="1"/>
  <c r="Q193" i="1"/>
  <c r="P193" i="1"/>
  <c r="O193" i="1"/>
  <c r="N193" i="1"/>
  <c r="M193" i="1"/>
  <c r="L193" i="1"/>
  <c r="K193" i="1"/>
  <c r="I193" i="1"/>
  <c r="H193" i="1"/>
  <c r="G193" i="1"/>
  <c r="F193" i="1"/>
  <c r="E193" i="1"/>
  <c r="D193" i="1"/>
  <c r="C193" i="1"/>
  <c r="B193" i="1"/>
  <c r="V192" i="1"/>
  <c r="W192" i="1" s="1"/>
  <c r="T192" i="1"/>
  <c r="S192" i="1"/>
  <c r="R192" i="1"/>
  <c r="Q192" i="1"/>
  <c r="P192" i="1"/>
  <c r="O192" i="1"/>
  <c r="N192" i="1"/>
  <c r="M192" i="1"/>
  <c r="L192" i="1"/>
  <c r="K192" i="1"/>
  <c r="I192" i="1"/>
  <c r="H192" i="1"/>
  <c r="G192" i="1"/>
  <c r="F192" i="1"/>
  <c r="E192" i="1"/>
  <c r="D192" i="1"/>
  <c r="C192" i="1"/>
  <c r="B192" i="1"/>
  <c r="V191" i="1"/>
  <c r="W191" i="1" s="1"/>
  <c r="T191" i="1"/>
  <c r="S191" i="1"/>
  <c r="R191" i="1"/>
  <c r="Q191" i="1"/>
  <c r="P191" i="1"/>
  <c r="O191" i="1"/>
  <c r="N191" i="1"/>
  <c r="M191" i="1"/>
  <c r="L191" i="1"/>
  <c r="K191" i="1"/>
  <c r="I191" i="1"/>
  <c r="H191" i="1"/>
  <c r="G191" i="1"/>
  <c r="F191" i="1"/>
  <c r="E191" i="1"/>
  <c r="D191" i="1"/>
  <c r="C191" i="1"/>
  <c r="B191" i="1"/>
  <c r="V190" i="1"/>
  <c r="W190" i="1" s="1"/>
  <c r="T190" i="1"/>
  <c r="S190" i="1"/>
  <c r="R190" i="1"/>
  <c r="Q190" i="1"/>
  <c r="P190" i="1"/>
  <c r="O190" i="1"/>
  <c r="N190" i="1"/>
  <c r="M190" i="1"/>
  <c r="L190" i="1"/>
  <c r="K190" i="1"/>
  <c r="I190" i="1"/>
  <c r="H190" i="1"/>
  <c r="G190" i="1"/>
  <c r="F190" i="1"/>
  <c r="E190" i="1"/>
  <c r="D190" i="1"/>
  <c r="C190" i="1"/>
  <c r="B190" i="1"/>
  <c r="V189" i="1"/>
  <c r="W189" i="1" s="1"/>
  <c r="T189" i="1"/>
  <c r="S189" i="1"/>
  <c r="R189" i="1"/>
  <c r="Q189" i="1"/>
  <c r="P189" i="1"/>
  <c r="O189" i="1"/>
  <c r="N189" i="1"/>
  <c r="M189" i="1"/>
  <c r="L189" i="1"/>
  <c r="K189" i="1"/>
  <c r="I189" i="1"/>
  <c r="H189" i="1"/>
  <c r="G189" i="1"/>
  <c r="F189" i="1"/>
  <c r="E189" i="1"/>
  <c r="D189" i="1"/>
  <c r="C189" i="1"/>
  <c r="B189" i="1"/>
  <c r="V188" i="1"/>
  <c r="W188" i="1" s="1"/>
  <c r="T188" i="1"/>
  <c r="S188" i="1"/>
  <c r="R188" i="1"/>
  <c r="Q188" i="1"/>
  <c r="P188" i="1"/>
  <c r="O188" i="1"/>
  <c r="N188" i="1"/>
  <c r="M188" i="1"/>
  <c r="L188" i="1"/>
  <c r="K188" i="1"/>
  <c r="I188" i="1"/>
  <c r="H188" i="1"/>
  <c r="G188" i="1"/>
  <c r="F188" i="1"/>
  <c r="E188" i="1"/>
  <c r="D188" i="1"/>
  <c r="C188" i="1"/>
  <c r="B188" i="1"/>
  <c r="V187" i="1"/>
  <c r="W187" i="1" s="1"/>
  <c r="T187" i="1"/>
  <c r="S187" i="1"/>
  <c r="R187" i="1"/>
  <c r="Q187" i="1"/>
  <c r="P187" i="1"/>
  <c r="O187" i="1"/>
  <c r="N187" i="1"/>
  <c r="M187" i="1"/>
  <c r="L187" i="1"/>
  <c r="K187" i="1"/>
  <c r="I187" i="1"/>
  <c r="H187" i="1"/>
  <c r="G187" i="1"/>
  <c r="F187" i="1"/>
  <c r="E187" i="1"/>
  <c r="D187" i="1"/>
  <c r="C187" i="1"/>
  <c r="B187" i="1"/>
  <c r="V186" i="1"/>
  <c r="W186" i="1" s="1"/>
  <c r="T186" i="1"/>
  <c r="S186" i="1"/>
  <c r="R186" i="1"/>
  <c r="Q186" i="1"/>
  <c r="P186" i="1"/>
  <c r="O186" i="1"/>
  <c r="N186" i="1"/>
  <c r="M186" i="1"/>
  <c r="L186" i="1"/>
  <c r="K186" i="1"/>
  <c r="I186" i="1"/>
  <c r="H186" i="1"/>
  <c r="G186" i="1"/>
  <c r="F186" i="1"/>
  <c r="E186" i="1"/>
  <c r="D186" i="1"/>
  <c r="C186" i="1"/>
  <c r="B186" i="1"/>
  <c r="V185" i="1"/>
  <c r="W185" i="1" s="1"/>
  <c r="T185" i="1"/>
  <c r="S185" i="1"/>
  <c r="R185" i="1"/>
  <c r="Q185" i="1"/>
  <c r="P185" i="1"/>
  <c r="O185" i="1"/>
  <c r="N185" i="1"/>
  <c r="M185" i="1"/>
  <c r="L185" i="1"/>
  <c r="K185" i="1"/>
  <c r="I185" i="1"/>
  <c r="H185" i="1"/>
  <c r="G185" i="1"/>
  <c r="F185" i="1"/>
  <c r="E185" i="1"/>
  <c r="D185" i="1"/>
  <c r="C185" i="1"/>
  <c r="B185" i="1"/>
  <c r="V184" i="1"/>
  <c r="W184" i="1" s="1"/>
  <c r="T184" i="1"/>
  <c r="S184" i="1"/>
  <c r="R184" i="1"/>
  <c r="Q184" i="1"/>
  <c r="P184" i="1"/>
  <c r="O184" i="1"/>
  <c r="N184" i="1"/>
  <c r="M184" i="1"/>
  <c r="L184" i="1"/>
  <c r="K184" i="1"/>
  <c r="I184" i="1"/>
  <c r="H184" i="1"/>
  <c r="G184" i="1"/>
  <c r="F184" i="1"/>
  <c r="E184" i="1"/>
  <c r="D184" i="1"/>
  <c r="C184" i="1"/>
  <c r="B184" i="1"/>
  <c r="V183" i="1"/>
  <c r="W183" i="1" s="1"/>
  <c r="T183" i="1"/>
  <c r="S183" i="1"/>
  <c r="R183" i="1"/>
  <c r="Q183" i="1"/>
  <c r="P183" i="1"/>
  <c r="O183" i="1"/>
  <c r="N183" i="1"/>
  <c r="M183" i="1"/>
  <c r="L183" i="1"/>
  <c r="K183" i="1"/>
  <c r="I183" i="1"/>
  <c r="H183" i="1"/>
  <c r="G183" i="1"/>
  <c r="F183" i="1"/>
  <c r="E183" i="1"/>
  <c r="D183" i="1"/>
  <c r="C183" i="1"/>
  <c r="B183" i="1"/>
  <c r="V182" i="1"/>
  <c r="W182" i="1" s="1"/>
  <c r="T182" i="1"/>
  <c r="S182" i="1"/>
  <c r="R182" i="1"/>
  <c r="Q182" i="1"/>
  <c r="P182" i="1"/>
  <c r="O182" i="1"/>
  <c r="N182" i="1"/>
  <c r="M182" i="1"/>
  <c r="L182" i="1"/>
  <c r="K182" i="1"/>
  <c r="I182" i="1"/>
  <c r="H182" i="1"/>
  <c r="G182" i="1"/>
  <c r="F182" i="1"/>
  <c r="E182" i="1"/>
  <c r="D182" i="1"/>
  <c r="C182" i="1"/>
  <c r="B182" i="1"/>
  <c r="V181" i="1"/>
  <c r="W181" i="1" s="1"/>
  <c r="T181" i="1"/>
  <c r="S181" i="1"/>
  <c r="R181" i="1"/>
  <c r="Q181" i="1"/>
  <c r="P181" i="1"/>
  <c r="O181" i="1"/>
  <c r="N181" i="1"/>
  <c r="M181" i="1"/>
  <c r="L181" i="1"/>
  <c r="K181" i="1"/>
  <c r="I181" i="1"/>
  <c r="H181" i="1"/>
  <c r="G181" i="1"/>
  <c r="F181" i="1"/>
  <c r="E181" i="1"/>
  <c r="D181" i="1"/>
  <c r="C181" i="1"/>
  <c r="B181" i="1"/>
  <c r="V180" i="1"/>
  <c r="W180" i="1" s="1"/>
  <c r="T180" i="1"/>
  <c r="S180" i="1"/>
  <c r="R180" i="1"/>
  <c r="Q180" i="1"/>
  <c r="P180" i="1"/>
  <c r="O180" i="1"/>
  <c r="N180" i="1"/>
  <c r="M180" i="1"/>
  <c r="L180" i="1"/>
  <c r="K180" i="1"/>
  <c r="I180" i="1"/>
  <c r="H180" i="1"/>
  <c r="G180" i="1"/>
  <c r="F180" i="1"/>
  <c r="E180" i="1"/>
  <c r="D180" i="1"/>
  <c r="C180" i="1"/>
  <c r="B180" i="1"/>
  <c r="V179" i="1"/>
  <c r="W179" i="1" s="1"/>
  <c r="T179" i="1"/>
  <c r="S179" i="1"/>
  <c r="R179" i="1"/>
  <c r="Q179" i="1"/>
  <c r="P179" i="1"/>
  <c r="O179" i="1"/>
  <c r="N179" i="1"/>
  <c r="M179" i="1"/>
  <c r="L179" i="1"/>
  <c r="K179" i="1"/>
  <c r="I179" i="1"/>
  <c r="H179" i="1"/>
  <c r="G179" i="1"/>
  <c r="F179" i="1"/>
  <c r="E179" i="1"/>
  <c r="D179" i="1"/>
  <c r="C179" i="1"/>
  <c r="B179" i="1"/>
  <c r="V178" i="1"/>
  <c r="W178" i="1" s="1"/>
  <c r="T178" i="1"/>
  <c r="S178" i="1"/>
  <c r="R178" i="1"/>
  <c r="Q178" i="1"/>
  <c r="P178" i="1"/>
  <c r="O178" i="1"/>
  <c r="N178" i="1"/>
  <c r="M178" i="1"/>
  <c r="L178" i="1"/>
  <c r="K178" i="1"/>
  <c r="I178" i="1"/>
  <c r="H178" i="1"/>
  <c r="G178" i="1"/>
  <c r="F178" i="1"/>
  <c r="E178" i="1"/>
  <c r="D178" i="1"/>
  <c r="C178" i="1"/>
  <c r="B178" i="1"/>
  <c r="V177" i="1"/>
  <c r="W177" i="1" s="1"/>
  <c r="T177" i="1"/>
  <c r="S177" i="1"/>
  <c r="R177" i="1"/>
  <c r="Q177" i="1"/>
  <c r="P177" i="1"/>
  <c r="O177" i="1"/>
  <c r="N177" i="1"/>
  <c r="M177" i="1"/>
  <c r="L177" i="1"/>
  <c r="K177" i="1"/>
  <c r="I177" i="1"/>
  <c r="H177" i="1"/>
  <c r="G177" i="1"/>
  <c r="F177" i="1"/>
  <c r="E177" i="1"/>
  <c r="D177" i="1"/>
  <c r="C177" i="1"/>
  <c r="B177" i="1"/>
  <c r="V176" i="1"/>
  <c r="W176" i="1" s="1"/>
  <c r="T176" i="1"/>
  <c r="S176" i="1"/>
  <c r="R176" i="1"/>
  <c r="Q176" i="1"/>
  <c r="P176" i="1"/>
  <c r="O176" i="1"/>
  <c r="N176" i="1"/>
  <c r="M176" i="1"/>
  <c r="L176" i="1"/>
  <c r="K176" i="1"/>
  <c r="I176" i="1"/>
  <c r="H176" i="1"/>
  <c r="G176" i="1"/>
  <c r="F176" i="1"/>
  <c r="E176" i="1"/>
  <c r="D176" i="1"/>
  <c r="C176" i="1"/>
  <c r="B176" i="1"/>
  <c r="V175" i="1"/>
  <c r="W175" i="1" s="1"/>
  <c r="T175" i="1"/>
  <c r="S175" i="1"/>
  <c r="R175" i="1"/>
  <c r="Q175" i="1"/>
  <c r="P175" i="1"/>
  <c r="O175" i="1"/>
  <c r="N175" i="1"/>
  <c r="M175" i="1"/>
  <c r="L175" i="1"/>
  <c r="K175" i="1"/>
  <c r="I175" i="1"/>
  <c r="H175" i="1"/>
  <c r="G175" i="1"/>
  <c r="F175" i="1"/>
  <c r="E175" i="1"/>
  <c r="D175" i="1"/>
  <c r="C175" i="1"/>
  <c r="B175" i="1"/>
  <c r="V174" i="1"/>
  <c r="W174" i="1" s="1"/>
  <c r="T174" i="1"/>
  <c r="S174" i="1"/>
  <c r="R174" i="1"/>
  <c r="Q174" i="1"/>
  <c r="P174" i="1"/>
  <c r="O174" i="1"/>
  <c r="N174" i="1"/>
  <c r="M174" i="1"/>
  <c r="L174" i="1"/>
  <c r="K174" i="1"/>
  <c r="I174" i="1"/>
  <c r="H174" i="1"/>
  <c r="G174" i="1"/>
  <c r="F174" i="1"/>
  <c r="E174" i="1"/>
  <c r="D174" i="1"/>
  <c r="C174" i="1"/>
  <c r="B174" i="1"/>
  <c r="V173" i="1"/>
  <c r="W173" i="1" s="1"/>
  <c r="T173" i="1"/>
  <c r="S173" i="1"/>
  <c r="R173" i="1"/>
  <c r="Q173" i="1"/>
  <c r="P173" i="1"/>
  <c r="O173" i="1"/>
  <c r="N173" i="1"/>
  <c r="M173" i="1"/>
  <c r="L173" i="1"/>
  <c r="K173" i="1"/>
  <c r="I173" i="1"/>
  <c r="H173" i="1"/>
  <c r="G173" i="1"/>
  <c r="F173" i="1"/>
  <c r="E173" i="1"/>
  <c r="D173" i="1"/>
  <c r="C173" i="1"/>
  <c r="B173" i="1"/>
  <c r="V172" i="1"/>
  <c r="W172" i="1" s="1"/>
  <c r="T172" i="1"/>
  <c r="S172" i="1"/>
  <c r="R172" i="1"/>
  <c r="Q172" i="1"/>
  <c r="P172" i="1"/>
  <c r="O172" i="1"/>
  <c r="N172" i="1"/>
  <c r="M172" i="1"/>
  <c r="L172" i="1"/>
  <c r="K172" i="1"/>
  <c r="I172" i="1"/>
  <c r="H172" i="1"/>
  <c r="G172" i="1"/>
  <c r="F172" i="1"/>
  <c r="E172" i="1"/>
  <c r="D172" i="1"/>
  <c r="C172" i="1"/>
  <c r="B172" i="1"/>
  <c r="V171" i="1"/>
  <c r="W171" i="1" s="1"/>
  <c r="T171" i="1"/>
  <c r="S171" i="1"/>
  <c r="R171" i="1"/>
  <c r="Q171" i="1"/>
  <c r="P171" i="1"/>
  <c r="O171" i="1"/>
  <c r="N171" i="1"/>
  <c r="M171" i="1"/>
  <c r="L171" i="1"/>
  <c r="K171" i="1"/>
  <c r="I171" i="1"/>
  <c r="H171" i="1"/>
  <c r="G171" i="1"/>
  <c r="F171" i="1"/>
  <c r="E171" i="1"/>
  <c r="D171" i="1"/>
  <c r="C171" i="1"/>
  <c r="B171" i="1"/>
  <c r="V170" i="1"/>
  <c r="W170" i="1" s="1"/>
  <c r="T170" i="1"/>
  <c r="S170" i="1"/>
  <c r="R170" i="1"/>
  <c r="Q170" i="1"/>
  <c r="P170" i="1"/>
  <c r="O170" i="1"/>
  <c r="N170" i="1"/>
  <c r="M170" i="1"/>
  <c r="L170" i="1"/>
  <c r="K170" i="1"/>
  <c r="I170" i="1"/>
  <c r="H170" i="1"/>
  <c r="G170" i="1"/>
  <c r="F170" i="1"/>
  <c r="E170" i="1"/>
  <c r="D170" i="1"/>
  <c r="C170" i="1"/>
  <c r="B170" i="1"/>
  <c r="V169" i="1"/>
  <c r="W169" i="1" s="1"/>
  <c r="T169" i="1"/>
  <c r="S169" i="1"/>
  <c r="R169" i="1"/>
  <c r="Q169" i="1"/>
  <c r="P169" i="1"/>
  <c r="O169" i="1"/>
  <c r="N169" i="1"/>
  <c r="M169" i="1"/>
  <c r="L169" i="1"/>
  <c r="K169" i="1"/>
  <c r="I169" i="1"/>
  <c r="H169" i="1"/>
  <c r="G169" i="1"/>
  <c r="F169" i="1"/>
  <c r="E169" i="1"/>
  <c r="D169" i="1"/>
  <c r="C169" i="1"/>
  <c r="B169" i="1"/>
  <c r="V168" i="1"/>
  <c r="W168" i="1" s="1"/>
  <c r="T168" i="1"/>
  <c r="S168" i="1"/>
  <c r="R168" i="1"/>
  <c r="Q168" i="1"/>
  <c r="P168" i="1"/>
  <c r="O168" i="1"/>
  <c r="N168" i="1"/>
  <c r="M168" i="1"/>
  <c r="L168" i="1"/>
  <c r="K168" i="1"/>
  <c r="I168" i="1"/>
  <c r="H168" i="1"/>
  <c r="G168" i="1"/>
  <c r="F168" i="1"/>
  <c r="E168" i="1"/>
  <c r="D168" i="1"/>
  <c r="C168" i="1"/>
  <c r="B168" i="1"/>
  <c r="V167" i="1"/>
  <c r="W167" i="1" s="1"/>
  <c r="T167" i="1"/>
  <c r="S167" i="1"/>
  <c r="R167" i="1"/>
  <c r="Q167" i="1"/>
  <c r="P167" i="1"/>
  <c r="O167" i="1"/>
  <c r="N167" i="1"/>
  <c r="M167" i="1"/>
  <c r="L167" i="1"/>
  <c r="K167" i="1"/>
  <c r="I167" i="1"/>
  <c r="H167" i="1"/>
  <c r="G167" i="1"/>
  <c r="F167" i="1"/>
  <c r="E167" i="1"/>
  <c r="D167" i="1"/>
  <c r="C167" i="1"/>
  <c r="B167" i="1"/>
  <c r="V166" i="1"/>
  <c r="W166" i="1" s="1"/>
  <c r="T166" i="1"/>
  <c r="S166" i="1"/>
  <c r="R166" i="1"/>
  <c r="Q166" i="1"/>
  <c r="P166" i="1"/>
  <c r="O166" i="1"/>
  <c r="N166" i="1"/>
  <c r="M166" i="1"/>
  <c r="L166" i="1"/>
  <c r="K166" i="1"/>
  <c r="I166" i="1"/>
  <c r="H166" i="1"/>
  <c r="G166" i="1"/>
  <c r="F166" i="1"/>
  <c r="E166" i="1"/>
  <c r="D166" i="1"/>
  <c r="C166" i="1"/>
  <c r="B166" i="1"/>
  <c r="V165" i="1"/>
  <c r="W165" i="1" s="1"/>
  <c r="T165" i="1"/>
  <c r="S165" i="1"/>
  <c r="R165" i="1"/>
  <c r="Q165" i="1"/>
  <c r="P165" i="1"/>
  <c r="O165" i="1"/>
  <c r="N165" i="1"/>
  <c r="M165" i="1"/>
  <c r="L165" i="1"/>
  <c r="K165" i="1"/>
  <c r="I165" i="1"/>
  <c r="H165" i="1"/>
  <c r="G165" i="1"/>
  <c r="F165" i="1"/>
  <c r="E165" i="1"/>
  <c r="D165" i="1"/>
  <c r="C165" i="1"/>
  <c r="B165" i="1"/>
  <c r="V164" i="1"/>
  <c r="W164" i="1" s="1"/>
  <c r="T164" i="1"/>
  <c r="S164" i="1"/>
  <c r="R164" i="1"/>
  <c r="Q164" i="1"/>
  <c r="P164" i="1"/>
  <c r="O164" i="1"/>
  <c r="N164" i="1"/>
  <c r="M164" i="1"/>
  <c r="L164" i="1"/>
  <c r="K164" i="1"/>
  <c r="I164" i="1"/>
  <c r="H164" i="1"/>
  <c r="G164" i="1"/>
  <c r="F164" i="1"/>
  <c r="E164" i="1"/>
  <c r="D164" i="1"/>
  <c r="C164" i="1"/>
  <c r="B164" i="1"/>
  <c r="V163" i="1"/>
  <c r="W163" i="1" s="1"/>
  <c r="T163" i="1"/>
  <c r="S163" i="1"/>
  <c r="R163" i="1"/>
  <c r="Q163" i="1"/>
  <c r="P163" i="1"/>
  <c r="O163" i="1"/>
  <c r="N163" i="1"/>
  <c r="M163" i="1"/>
  <c r="L163" i="1"/>
  <c r="K163" i="1"/>
  <c r="I163" i="1"/>
  <c r="H163" i="1"/>
  <c r="G163" i="1"/>
  <c r="F163" i="1"/>
  <c r="E163" i="1"/>
  <c r="D163" i="1"/>
  <c r="C163" i="1"/>
  <c r="B163" i="1"/>
  <c r="V162" i="1"/>
  <c r="W162" i="1" s="1"/>
  <c r="T162" i="1"/>
  <c r="S162" i="1"/>
  <c r="R162" i="1"/>
  <c r="Q162" i="1"/>
  <c r="P162" i="1"/>
  <c r="O162" i="1"/>
  <c r="N162" i="1"/>
  <c r="M162" i="1"/>
  <c r="L162" i="1"/>
  <c r="K162" i="1"/>
  <c r="I162" i="1"/>
  <c r="H162" i="1"/>
  <c r="G162" i="1"/>
  <c r="F162" i="1"/>
  <c r="E162" i="1"/>
  <c r="D162" i="1"/>
  <c r="C162" i="1"/>
  <c r="B162" i="1"/>
  <c r="V161" i="1"/>
  <c r="W161" i="1" s="1"/>
  <c r="U161" i="1"/>
  <c r="T161" i="1"/>
  <c r="S161" i="1"/>
  <c r="R161" i="1"/>
  <c r="Q161" i="1"/>
  <c r="P161" i="1"/>
  <c r="O161" i="1"/>
  <c r="N161" i="1"/>
  <c r="M161" i="1"/>
  <c r="L161" i="1"/>
  <c r="K161" i="1"/>
  <c r="I161" i="1"/>
  <c r="H161" i="1"/>
  <c r="G161" i="1"/>
  <c r="F161" i="1"/>
  <c r="E161" i="1"/>
  <c r="D161" i="1"/>
  <c r="C161" i="1"/>
  <c r="B161" i="1"/>
  <c r="V160" i="1"/>
  <c r="W160" i="1" s="1"/>
  <c r="I160" i="1"/>
  <c r="H160" i="1"/>
  <c r="G160" i="1"/>
  <c r="F160" i="1"/>
  <c r="E160" i="1"/>
  <c r="D160" i="1"/>
  <c r="C160" i="1"/>
  <c r="B160" i="1"/>
  <c r="V159" i="1"/>
  <c r="W159" i="1" s="1"/>
  <c r="I159" i="1"/>
  <c r="H159" i="1"/>
  <c r="G159" i="1"/>
  <c r="F159" i="1"/>
  <c r="E159" i="1"/>
  <c r="D159" i="1"/>
  <c r="C159" i="1"/>
  <c r="B159" i="1"/>
  <c r="V158" i="1"/>
  <c r="W158" i="1" s="1"/>
  <c r="I158" i="1"/>
  <c r="H158" i="1"/>
  <c r="G158" i="1"/>
  <c r="F158" i="1"/>
  <c r="E158" i="1"/>
  <c r="D158" i="1"/>
  <c r="C158" i="1"/>
  <c r="B158" i="1"/>
  <c r="V157" i="1"/>
  <c r="W157" i="1" s="1"/>
  <c r="I157" i="1"/>
  <c r="H157" i="1"/>
  <c r="G157" i="1"/>
  <c r="F157" i="1"/>
  <c r="E157" i="1"/>
  <c r="D157" i="1"/>
  <c r="C157" i="1"/>
  <c r="B157" i="1"/>
  <c r="V156" i="1"/>
  <c r="W156" i="1" s="1"/>
  <c r="I156" i="1"/>
  <c r="H156" i="1"/>
  <c r="G156" i="1"/>
  <c r="F156" i="1"/>
  <c r="E156" i="1"/>
  <c r="D156" i="1"/>
  <c r="C156" i="1"/>
  <c r="B156" i="1"/>
  <c r="V155" i="1"/>
  <c r="W155" i="1" s="1"/>
  <c r="I155" i="1"/>
  <c r="H155" i="1"/>
  <c r="G155" i="1"/>
  <c r="F155" i="1"/>
  <c r="E155" i="1"/>
  <c r="D155" i="1"/>
  <c r="C155" i="1"/>
  <c r="B155" i="1"/>
  <c r="V154" i="1"/>
  <c r="W154" i="1" s="1"/>
  <c r="I154" i="1"/>
  <c r="H154" i="1"/>
  <c r="G154" i="1"/>
  <c r="F154" i="1"/>
  <c r="E154" i="1"/>
  <c r="D154" i="1"/>
  <c r="C154" i="1"/>
  <c r="B154" i="1"/>
  <c r="V153" i="1"/>
  <c r="W153" i="1" s="1"/>
  <c r="I153" i="1"/>
  <c r="H153" i="1"/>
  <c r="G153" i="1"/>
  <c r="F153" i="1"/>
  <c r="E153" i="1"/>
  <c r="D153" i="1"/>
  <c r="C153" i="1"/>
  <c r="B153" i="1"/>
  <c r="V152" i="1"/>
  <c r="W152" i="1" s="1"/>
  <c r="I152" i="1"/>
  <c r="H152" i="1"/>
  <c r="G152" i="1"/>
  <c r="F152" i="1"/>
  <c r="E152" i="1"/>
  <c r="D152" i="1"/>
  <c r="C152" i="1"/>
  <c r="B152" i="1"/>
  <c r="V151" i="1"/>
  <c r="W151" i="1" s="1"/>
  <c r="I151" i="1"/>
  <c r="H151" i="1"/>
  <c r="G151" i="1"/>
  <c r="F151" i="1"/>
  <c r="E151" i="1"/>
  <c r="D151" i="1"/>
  <c r="C151" i="1"/>
  <c r="B151" i="1"/>
  <c r="V150" i="1"/>
  <c r="W150" i="1" s="1"/>
  <c r="I150" i="1"/>
  <c r="H150" i="1"/>
  <c r="G150" i="1"/>
  <c r="F150" i="1"/>
  <c r="E150" i="1"/>
  <c r="D150" i="1"/>
  <c r="C150" i="1"/>
  <c r="B150" i="1"/>
  <c r="V149" i="1"/>
  <c r="W149" i="1" s="1"/>
  <c r="I149" i="1"/>
  <c r="H149" i="1"/>
  <c r="G149" i="1"/>
  <c r="F149" i="1"/>
  <c r="E149" i="1"/>
  <c r="D149" i="1"/>
  <c r="C149" i="1"/>
  <c r="B149" i="1"/>
  <c r="V148" i="1"/>
  <c r="W148" i="1" s="1"/>
  <c r="I148" i="1"/>
  <c r="H148" i="1"/>
  <c r="G148" i="1"/>
  <c r="F148" i="1"/>
  <c r="E148" i="1"/>
  <c r="D148" i="1"/>
  <c r="C148" i="1"/>
  <c r="B148" i="1"/>
  <c r="V147" i="1"/>
  <c r="W147" i="1" s="1"/>
  <c r="I147" i="1"/>
  <c r="H147" i="1"/>
  <c r="G147" i="1"/>
  <c r="F147" i="1"/>
  <c r="E147" i="1"/>
  <c r="D147" i="1"/>
  <c r="C147" i="1"/>
  <c r="B147" i="1"/>
  <c r="V146" i="1"/>
  <c r="W146" i="1" s="1"/>
  <c r="I146" i="1"/>
  <c r="H146" i="1"/>
  <c r="G146" i="1"/>
  <c r="F146" i="1"/>
  <c r="E146" i="1"/>
  <c r="D146" i="1"/>
  <c r="C146" i="1"/>
  <c r="B146" i="1"/>
  <c r="V145" i="1"/>
  <c r="W145" i="1" s="1"/>
  <c r="I145" i="1"/>
  <c r="H145" i="1"/>
  <c r="G145" i="1"/>
  <c r="F145" i="1"/>
  <c r="E145" i="1"/>
  <c r="D145" i="1"/>
  <c r="C145" i="1"/>
  <c r="B145" i="1"/>
  <c r="V144" i="1"/>
  <c r="W144" i="1" s="1"/>
  <c r="I144" i="1"/>
  <c r="H144" i="1"/>
  <c r="G144" i="1"/>
  <c r="F144" i="1"/>
  <c r="E144" i="1"/>
  <c r="D144" i="1"/>
  <c r="C144" i="1"/>
  <c r="B144" i="1"/>
  <c r="V143" i="1"/>
  <c r="W143" i="1" s="1"/>
  <c r="I143" i="1"/>
  <c r="H143" i="1"/>
  <c r="G143" i="1"/>
  <c r="F143" i="1"/>
  <c r="E143" i="1"/>
  <c r="D143" i="1"/>
  <c r="C143" i="1"/>
  <c r="B143" i="1"/>
  <c r="V142" i="1"/>
  <c r="W142" i="1" s="1"/>
  <c r="I142" i="1"/>
  <c r="H142" i="1"/>
  <c r="G142" i="1"/>
  <c r="F142" i="1"/>
  <c r="E142" i="1"/>
  <c r="D142" i="1"/>
  <c r="C142" i="1"/>
  <c r="B142" i="1"/>
  <c r="V141" i="1"/>
  <c r="W141" i="1" s="1"/>
  <c r="I141" i="1"/>
  <c r="H141" i="1"/>
  <c r="G141" i="1"/>
  <c r="F141" i="1"/>
  <c r="E141" i="1"/>
  <c r="D141" i="1"/>
  <c r="C141" i="1"/>
  <c r="B141" i="1"/>
  <c r="V140" i="1"/>
  <c r="W140" i="1" s="1"/>
  <c r="I140" i="1"/>
  <c r="H140" i="1"/>
  <c r="G140" i="1"/>
  <c r="F140" i="1"/>
  <c r="E140" i="1"/>
  <c r="D140" i="1"/>
  <c r="C140" i="1"/>
  <c r="B140" i="1"/>
  <c r="V139" i="1"/>
  <c r="W139" i="1" s="1"/>
  <c r="I139" i="1"/>
  <c r="H139" i="1"/>
  <c r="G139" i="1"/>
  <c r="F139" i="1"/>
  <c r="E139" i="1"/>
  <c r="D139" i="1"/>
  <c r="C139" i="1"/>
  <c r="B139" i="1"/>
  <c r="V138" i="1"/>
  <c r="W138" i="1" s="1"/>
  <c r="I138" i="1"/>
  <c r="H138" i="1"/>
  <c r="G138" i="1"/>
  <c r="F138" i="1"/>
  <c r="E138" i="1"/>
  <c r="D138" i="1"/>
  <c r="C138" i="1"/>
  <c r="B138" i="1"/>
  <c r="V137" i="1"/>
  <c r="W137" i="1" s="1"/>
  <c r="I137" i="1"/>
  <c r="H137" i="1"/>
  <c r="G137" i="1"/>
  <c r="F137" i="1"/>
  <c r="E137" i="1"/>
  <c r="D137" i="1"/>
  <c r="C137" i="1"/>
  <c r="B137" i="1"/>
  <c r="V136" i="1"/>
  <c r="W136" i="1" s="1"/>
  <c r="I136" i="1"/>
  <c r="H136" i="1"/>
  <c r="G136" i="1"/>
  <c r="F136" i="1"/>
  <c r="E136" i="1"/>
  <c r="D136" i="1"/>
  <c r="C136" i="1"/>
  <c r="B136" i="1"/>
  <c r="V135" i="1"/>
  <c r="W135" i="1" s="1"/>
  <c r="I135" i="1"/>
  <c r="H135" i="1"/>
  <c r="G135" i="1"/>
  <c r="F135" i="1"/>
  <c r="E135" i="1"/>
  <c r="D135" i="1"/>
  <c r="C135" i="1"/>
  <c r="B135" i="1"/>
  <c r="V134" i="1"/>
  <c r="W134" i="1" s="1"/>
  <c r="I134" i="1"/>
  <c r="H134" i="1"/>
  <c r="G134" i="1"/>
  <c r="F134" i="1"/>
  <c r="E134" i="1"/>
  <c r="D134" i="1"/>
  <c r="C134" i="1"/>
  <c r="B134" i="1"/>
  <c r="V133" i="1"/>
  <c r="W133" i="1" s="1"/>
  <c r="I133" i="1"/>
  <c r="H133" i="1"/>
  <c r="G133" i="1"/>
  <c r="F133" i="1"/>
  <c r="E133" i="1"/>
  <c r="D133" i="1"/>
  <c r="C133" i="1"/>
  <c r="B133" i="1"/>
  <c r="V132" i="1"/>
  <c r="W132" i="1" s="1"/>
  <c r="I132" i="1"/>
  <c r="H132" i="1"/>
  <c r="G132" i="1"/>
  <c r="F132" i="1"/>
  <c r="E132" i="1"/>
  <c r="D132" i="1"/>
  <c r="C132" i="1"/>
  <c r="B132" i="1"/>
  <c r="V131" i="1"/>
  <c r="W131" i="1" s="1"/>
  <c r="I131" i="1"/>
  <c r="H131" i="1"/>
  <c r="G131" i="1"/>
  <c r="F131" i="1"/>
  <c r="E131" i="1"/>
  <c r="D131" i="1"/>
  <c r="C131" i="1"/>
  <c r="B131" i="1"/>
  <c r="V130" i="1"/>
  <c r="W130" i="1" s="1"/>
  <c r="I130" i="1"/>
  <c r="H130" i="1"/>
  <c r="G130" i="1"/>
  <c r="F130" i="1"/>
  <c r="E130" i="1"/>
  <c r="D130" i="1"/>
  <c r="C130" i="1"/>
  <c r="B130" i="1"/>
  <c r="V129" i="1"/>
  <c r="W129" i="1" s="1"/>
  <c r="I129" i="1"/>
  <c r="H129" i="1"/>
  <c r="G129" i="1"/>
  <c r="F129" i="1"/>
  <c r="E129" i="1"/>
  <c r="D129" i="1"/>
  <c r="C129" i="1"/>
  <c r="B129" i="1"/>
  <c r="V128" i="1"/>
  <c r="W128" i="1" s="1"/>
  <c r="I128" i="1"/>
  <c r="H128" i="1"/>
  <c r="G128" i="1"/>
  <c r="F128" i="1"/>
  <c r="E128" i="1"/>
  <c r="D128" i="1"/>
  <c r="C128" i="1"/>
  <c r="B128" i="1"/>
  <c r="V127" i="1"/>
  <c r="W127" i="1" s="1"/>
  <c r="I127" i="1"/>
  <c r="H127" i="1"/>
  <c r="G127" i="1"/>
  <c r="F127" i="1"/>
  <c r="E127" i="1"/>
  <c r="D127" i="1"/>
  <c r="C127" i="1"/>
  <c r="B127" i="1"/>
  <c r="V126" i="1"/>
  <c r="W126" i="1" s="1"/>
  <c r="I126" i="1"/>
  <c r="H126" i="1"/>
  <c r="G126" i="1"/>
  <c r="F126" i="1"/>
  <c r="E126" i="1"/>
  <c r="D126" i="1"/>
  <c r="C126" i="1"/>
  <c r="B126" i="1"/>
  <c r="V125" i="1"/>
  <c r="W125" i="1" s="1"/>
  <c r="I125" i="1"/>
  <c r="H125" i="1"/>
  <c r="G125" i="1"/>
  <c r="F125" i="1"/>
  <c r="E125" i="1"/>
  <c r="D125" i="1"/>
  <c r="C125" i="1"/>
  <c r="B125" i="1"/>
  <c r="V124" i="1"/>
  <c r="W124" i="1" s="1"/>
  <c r="I124" i="1"/>
  <c r="H124" i="1"/>
  <c r="G124" i="1"/>
  <c r="F124" i="1"/>
  <c r="E124" i="1"/>
  <c r="D124" i="1"/>
  <c r="C124" i="1"/>
  <c r="B124" i="1"/>
  <c r="V123" i="1"/>
  <c r="W123" i="1" s="1"/>
  <c r="I123" i="1"/>
  <c r="H123" i="1"/>
  <c r="G123" i="1"/>
  <c r="F123" i="1"/>
  <c r="E123" i="1"/>
  <c r="D123" i="1"/>
  <c r="C123" i="1"/>
  <c r="B123" i="1"/>
  <c r="V122" i="1"/>
  <c r="W122" i="1" s="1"/>
  <c r="I122" i="1"/>
  <c r="H122" i="1"/>
  <c r="G122" i="1"/>
  <c r="F122" i="1"/>
  <c r="E122" i="1"/>
  <c r="D122" i="1"/>
  <c r="C122" i="1"/>
  <c r="B122" i="1"/>
  <c r="V121" i="1"/>
  <c r="W121" i="1" s="1"/>
  <c r="I121" i="1"/>
  <c r="H121" i="1"/>
  <c r="G121" i="1"/>
  <c r="F121" i="1"/>
  <c r="E121" i="1"/>
  <c r="D121" i="1"/>
  <c r="C121" i="1"/>
  <c r="B121" i="1"/>
  <c r="V120" i="1"/>
  <c r="W120" i="1" s="1"/>
  <c r="I120" i="1"/>
  <c r="H120" i="1"/>
  <c r="G120" i="1"/>
  <c r="F120" i="1"/>
  <c r="E120" i="1"/>
  <c r="D120" i="1"/>
  <c r="C120" i="1"/>
  <c r="B120" i="1"/>
  <c r="V119" i="1"/>
  <c r="W119" i="1" s="1"/>
  <c r="I119" i="1"/>
  <c r="H119" i="1"/>
  <c r="G119" i="1"/>
  <c r="F119" i="1"/>
  <c r="E119" i="1"/>
  <c r="D119" i="1"/>
  <c r="C119" i="1"/>
  <c r="B119" i="1"/>
  <c r="V118" i="1"/>
  <c r="W118" i="1" s="1"/>
  <c r="I118" i="1"/>
  <c r="H118" i="1"/>
  <c r="G118" i="1"/>
  <c r="F118" i="1"/>
  <c r="E118" i="1"/>
  <c r="D118" i="1"/>
  <c r="C118" i="1"/>
  <c r="B118" i="1"/>
  <c r="V117" i="1"/>
  <c r="W117" i="1" s="1"/>
  <c r="I117" i="1"/>
  <c r="H117" i="1"/>
  <c r="G117" i="1"/>
  <c r="F117" i="1"/>
  <c r="E117" i="1"/>
  <c r="D117" i="1"/>
  <c r="C117" i="1"/>
  <c r="B117" i="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E21" i="16"/>
  <c r="E20" i="16"/>
  <c r="S4" i="16"/>
  <c r="R4" i="16"/>
  <c r="O4" i="16"/>
  <c r="N4" i="16"/>
  <c r="K4" i="16"/>
  <c r="J4" i="16"/>
  <c r="A21" i="16"/>
  <c r="A20" i="16"/>
  <c r="C19" i="2"/>
  <c r="D19" i="2"/>
  <c r="E19" i="2"/>
  <c r="F19" i="2"/>
  <c r="G19" i="2"/>
  <c r="H19" i="2"/>
  <c r="I19" i="2"/>
  <c r="K19" i="2"/>
  <c r="L19" i="2"/>
  <c r="M19" i="2"/>
  <c r="N19" i="2"/>
  <c r="O19" i="2"/>
  <c r="P19" i="2"/>
  <c r="Q19" i="2"/>
  <c r="R19" i="2"/>
  <c r="S19" i="2"/>
  <c r="T19" i="2"/>
  <c r="X19" i="2"/>
  <c r="Y19" i="2"/>
  <c r="AA19" i="2"/>
  <c r="AB19" i="2"/>
  <c r="AC19" i="2"/>
  <c r="B19" i="2"/>
  <c r="A271" i="9"/>
  <c r="G20" i="16"/>
  <c r="G21" i="16"/>
  <c r="K35" i="8"/>
  <c r="L35" i="8"/>
  <c r="J35" i="8"/>
  <c r="A248" i="9"/>
  <c r="A249" i="9"/>
  <c r="A250" i="9"/>
  <c r="A251" i="9"/>
  <c r="A252" i="9"/>
  <c r="A253" i="9"/>
  <c r="A254" i="9"/>
  <c r="A255" i="9"/>
  <c r="A256" i="9"/>
  <c r="A257" i="9"/>
  <c r="A258" i="9"/>
  <c r="A259" i="9"/>
  <c r="A260" i="9"/>
  <c r="A261" i="9"/>
  <c r="A262" i="9"/>
  <c r="A263" i="9"/>
  <c r="A264" i="9"/>
  <c r="A265" i="9"/>
  <c r="A266" i="9"/>
  <c r="A267" i="9"/>
  <c r="A268" i="9"/>
  <c r="A269" i="9"/>
  <c r="A270" i="9"/>
  <c r="N4" i="12"/>
  <c r="L4" i="12"/>
  <c r="F4" i="12"/>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1" i="2"/>
  <c r="A20" i="9"/>
  <c r="AE186" i="1"/>
  <c r="AE190" i="1"/>
  <c r="AE194" i="1"/>
  <c r="AE198" i="1"/>
  <c r="AD19" i="2"/>
  <c r="AE187" i="1"/>
  <c r="AE191" i="1"/>
  <c r="AE195" i="1"/>
  <c r="AE193" i="1"/>
  <c r="AE199" i="1"/>
  <c r="AE197" i="1"/>
  <c r="AE188" i="1"/>
  <c r="AE192" i="1"/>
  <c r="AE196" i="1"/>
  <c r="AE200" i="1"/>
  <c r="AE189" i="1"/>
  <c r="K21" i="16"/>
  <c r="S21" i="16" s="1"/>
  <c r="K20" i="16"/>
  <c r="L20" i="16" s="1"/>
  <c r="M22" i="12"/>
  <c r="N25" i="12"/>
  <c r="M25" i="12"/>
  <c r="M26" i="12"/>
  <c r="N23" i="12"/>
  <c r="M23" i="12"/>
  <c r="M20" i="12"/>
  <c r="X19" i="10"/>
  <c r="Z4" i="12" s="1"/>
  <c r="V19" i="10"/>
  <c r="X4" i="12" s="1"/>
  <c r="P19" i="10"/>
  <c r="R4" i="12" s="1"/>
  <c r="J3" i="7"/>
  <c r="P3" i="7"/>
  <c r="D3" i="7"/>
  <c r="K3" i="7"/>
  <c r="W3" i="7"/>
  <c r="E3" i="7"/>
  <c r="L3" i="7"/>
  <c r="R3" i="7" s="1"/>
  <c r="X3" i="7"/>
  <c r="F3" i="7"/>
  <c r="V3" i="7"/>
  <c r="Q3" i="7"/>
  <c r="L54" i="7"/>
  <c r="K40" i="7"/>
  <c r="J54" i="7"/>
  <c r="V54" i="7" s="1"/>
  <c r="E40" i="7"/>
  <c r="F54" i="7"/>
  <c r="H54" i="7" s="1"/>
  <c r="L40" i="7"/>
  <c r="F49" i="7"/>
  <c r="E54" i="7"/>
  <c r="D49" i="7"/>
  <c r="L49" i="7"/>
  <c r="J49" i="7"/>
  <c r="M49" i="7" s="1"/>
  <c r="D54" i="7"/>
  <c r="K54" i="7"/>
  <c r="W54" i="7" s="1"/>
  <c r="J40" i="7"/>
  <c r="K49" i="7"/>
  <c r="Q49" i="7" s="1"/>
  <c r="F40" i="7"/>
  <c r="E49" i="7"/>
  <c r="D40" i="7"/>
  <c r="F32" i="7"/>
  <c r="R32" i="7" s="1"/>
  <c r="L31" i="7"/>
  <c r="K31" i="7"/>
  <c r="J31" i="7"/>
  <c r="M31" i="7" s="1"/>
  <c r="F31" i="7"/>
  <c r="X31" i="7" s="1"/>
  <c r="D32" i="7"/>
  <c r="E32" i="7"/>
  <c r="D31" i="7"/>
  <c r="E31" i="7"/>
  <c r="L32" i="7"/>
  <c r="K32" i="7"/>
  <c r="N32" i="7" s="1"/>
  <c r="J32" i="7"/>
  <c r="M32" i="7" s="1"/>
  <c r="I1" i="8"/>
  <c r="I243" i="8" s="1"/>
  <c r="W32" i="7"/>
  <c r="X32" i="7"/>
  <c r="N31" i="7"/>
  <c r="J20" i="16"/>
  <c r="J21" i="16"/>
  <c r="N21" i="16" s="1"/>
  <c r="L19" i="12"/>
  <c r="L17" i="12"/>
  <c r="L25" i="12"/>
  <c r="L23" i="12"/>
  <c r="L26" i="12"/>
  <c r="L22" i="12"/>
  <c r="L21" i="12"/>
  <c r="L20" i="12"/>
  <c r="L18" i="12"/>
  <c r="L27" i="7"/>
  <c r="R27" i="7" s="1"/>
  <c r="E27" i="7"/>
  <c r="F27" i="7"/>
  <c r="G27" i="7" s="1"/>
  <c r="D27" i="7"/>
  <c r="L16" i="7"/>
  <c r="J16" i="7"/>
  <c r="L15" i="7"/>
  <c r="K15" i="7"/>
  <c r="J15" i="7"/>
  <c r="P15" i="7" s="1"/>
  <c r="J27" i="7"/>
  <c r="K27" i="7"/>
  <c r="K16" i="7"/>
  <c r="W16" i="7" s="1"/>
  <c r="P27" i="7"/>
  <c r="N39" i="10"/>
  <c r="P25" i="12" s="1"/>
  <c r="M39" i="10"/>
  <c r="O25" i="12" s="1"/>
  <c r="M36" i="10"/>
  <c r="O22" i="12" s="1"/>
  <c r="M34" i="10"/>
  <c r="O20" i="12" s="1"/>
  <c r="V27" i="7"/>
  <c r="W67" i="2"/>
  <c r="F20" i="16"/>
  <c r="F21" i="16"/>
  <c r="F16" i="7"/>
  <c r="G16" i="7" s="1"/>
  <c r="E16" i="7"/>
  <c r="H16" i="7" s="1"/>
  <c r="D16" i="7"/>
  <c r="F15" i="7"/>
  <c r="E15" i="7"/>
  <c r="Q15" i="7" s="1"/>
  <c r="D15" i="7"/>
  <c r="W15" i="7"/>
  <c r="AU184" i="1"/>
  <c r="AU185" i="1"/>
  <c r="AU186" i="1"/>
  <c r="AU187" i="1"/>
  <c r="AU188" i="1"/>
  <c r="AU189" i="1"/>
  <c r="AU190" i="1"/>
  <c r="AU191" i="1"/>
  <c r="AU192" i="1"/>
  <c r="AU193" i="1"/>
  <c r="AU194" i="1"/>
  <c r="AU195" i="1"/>
  <c r="AU196" i="1"/>
  <c r="AU197" i="1"/>
  <c r="AU198" i="1"/>
  <c r="AU199" i="1"/>
  <c r="AU200" i="1"/>
  <c r="U285" i="1"/>
  <c r="U305" i="1"/>
  <c r="U311" i="1"/>
  <c r="U299" i="1"/>
  <c r="U271" i="1"/>
  <c r="U255" i="1"/>
  <c r="U309" i="1"/>
  <c r="U297" i="1"/>
  <c r="U272" i="1"/>
  <c r="U259" i="1"/>
  <c r="U303" i="1"/>
  <c r="U279" i="1"/>
  <c r="U266" i="1"/>
  <c r="U260" i="1"/>
  <c r="U304" i="1"/>
  <c r="U293" i="1"/>
  <c r="U287" i="1"/>
  <c r="U280" i="1"/>
  <c r="U267" i="1"/>
  <c r="U261" i="1"/>
  <c r="U288" i="1"/>
  <c r="U281" i="1"/>
  <c r="U274" i="1"/>
  <c r="U268" i="1"/>
  <c r="U312" i="1"/>
  <c r="U306" i="1"/>
  <c r="U282" i="1"/>
  <c r="U275" i="1"/>
  <c r="U269" i="1"/>
  <c r="U256" i="1"/>
  <c r="U313" i="1"/>
  <c r="U295" i="1"/>
  <c r="U283" i="1"/>
  <c r="U263" i="1"/>
  <c r="F17" i="12"/>
  <c r="U284" i="1"/>
  <c r="U277" i="1"/>
  <c r="U258" i="1"/>
  <c r="P39" i="10"/>
  <c r="R25" i="12" s="1"/>
  <c r="V39" i="10"/>
  <c r="X25" i="12" s="1"/>
  <c r="F25" i="12"/>
  <c r="U296" i="1"/>
  <c r="V35" i="10"/>
  <c r="X21" i="12" s="1"/>
  <c r="P35" i="10"/>
  <c r="R21" i="12" s="1"/>
  <c r="F21" i="12"/>
  <c r="U298" i="1"/>
  <c r="U273" i="1"/>
  <c r="U292" i="1"/>
  <c r="U276" i="1"/>
  <c r="V34" i="10"/>
  <c r="X20" i="12" s="1"/>
  <c r="P34" i="10"/>
  <c r="R20" i="12" s="1"/>
  <c r="F20" i="12"/>
  <c r="U291" i="1"/>
  <c r="X39" i="10"/>
  <c r="Z25" i="12" s="1"/>
  <c r="H25" i="12"/>
  <c r="G21" i="12"/>
  <c r="Q35" i="10"/>
  <c r="S21" i="12" s="1"/>
  <c r="F19" i="12"/>
  <c r="V33" i="10"/>
  <c r="X19" i="12" s="1"/>
  <c r="P33" i="10"/>
  <c r="R19" i="12" s="1"/>
  <c r="U300" i="1"/>
  <c r="H36" i="10"/>
  <c r="J22" i="12" s="1"/>
  <c r="U257" i="1"/>
  <c r="G20" i="12"/>
  <c r="W34" i="10"/>
  <c r="Y20" i="12" s="1"/>
  <c r="Q34" i="10"/>
  <c r="U310" i="1"/>
  <c r="G24" i="12"/>
  <c r="U265" i="1"/>
  <c r="H34" i="10"/>
  <c r="J20" i="12" s="1"/>
  <c r="G34" i="10"/>
  <c r="I20" i="12" s="1"/>
  <c r="U302" i="1"/>
  <c r="V31" i="10"/>
  <c r="X17" i="12" s="1"/>
  <c r="U294" i="1"/>
  <c r="U286" i="1"/>
  <c r="G23" i="12"/>
  <c r="Q37" i="10"/>
  <c r="S23" i="12" s="1"/>
  <c r="W37" i="10"/>
  <c r="Y23" i="12" s="1"/>
  <c r="U307" i="1"/>
  <c r="F24" i="12"/>
  <c r="U264" i="1"/>
  <c r="U290" i="1"/>
  <c r="U289" i="1"/>
  <c r="U278" i="1"/>
  <c r="U270" i="1"/>
  <c r="U262" i="1"/>
  <c r="Q36" i="10"/>
  <c r="S22" i="12" s="1"/>
  <c r="W36" i="10"/>
  <c r="Y22" i="12" s="1"/>
  <c r="G22" i="12"/>
  <c r="V37" i="10"/>
  <c r="X23" i="12" s="1"/>
  <c r="F23" i="12"/>
  <c r="P37" i="10"/>
  <c r="R23" i="12" s="1"/>
  <c r="P31" i="10"/>
  <c r="R17" i="12" s="1"/>
  <c r="U301" i="1"/>
  <c r="F22" i="12"/>
  <c r="V36" i="10"/>
  <c r="X22" i="12" s="1"/>
  <c r="P36" i="10"/>
  <c r="F16" i="12"/>
  <c r="AX323" i="1" l="1"/>
  <c r="D67" i="10" s="1"/>
  <c r="D68" i="10"/>
  <c r="W323" i="1"/>
  <c r="D41" i="10" s="1"/>
  <c r="D42" i="10"/>
  <c r="W322" i="1"/>
  <c r="AX322" i="1"/>
  <c r="W332" i="2"/>
  <c r="AX332" i="1"/>
  <c r="W332" i="1"/>
  <c r="AX321" i="1"/>
  <c r="W321" i="1"/>
  <c r="M27" i="7"/>
  <c r="W306" i="2"/>
  <c r="W341" i="2"/>
  <c r="W338" i="2"/>
  <c r="W333" i="2"/>
  <c r="W336" i="2"/>
  <c r="W339" i="2"/>
  <c r="W344" i="2"/>
  <c r="W337" i="2"/>
  <c r="W335" i="2"/>
  <c r="W334" i="2"/>
  <c r="K41" i="10" s="1"/>
  <c r="W343" i="2"/>
  <c r="W340" i="2"/>
  <c r="W342" i="2"/>
  <c r="AX331" i="2"/>
  <c r="N15" i="7"/>
  <c r="V49" i="7"/>
  <c r="W49" i="7"/>
  <c r="P49" i="7"/>
  <c r="M54" i="7"/>
  <c r="AE335" i="2"/>
  <c r="L46" i="10" s="1"/>
  <c r="AE343" i="2"/>
  <c r="AE333" i="2"/>
  <c r="AE336" i="2"/>
  <c r="AE341" i="2"/>
  <c r="AE344" i="2"/>
  <c r="AE338" i="2"/>
  <c r="AE342" i="2"/>
  <c r="AE337" i="2"/>
  <c r="AE334" i="2"/>
  <c r="K46" i="10" s="1"/>
  <c r="AE340" i="2"/>
  <c r="AE339" i="2"/>
  <c r="M16" i="7"/>
  <c r="V32" i="7"/>
  <c r="Q54" i="7"/>
  <c r="AU343" i="2"/>
  <c r="AU339" i="2"/>
  <c r="Z341" i="2"/>
  <c r="Z338" i="2"/>
  <c r="Z333" i="2"/>
  <c r="Z343" i="2"/>
  <c r="Z342" i="2"/>
  <c r="Z336" i="2"/>
  <c r="Z344" i="2"/>
  <c r="Z334" i="2"/>
  <c r="K43" i="10" s="1"/>
  <c r="Z340" i="2"/>
  <c r="Z339" i="2"/>
  <c r="Z337" i="2"/>
  <c r="Z335" i="2"/>
  <c r="L43" i="10" s="1"/>
  <c r="N49" i="7"/>
  <c r="AX332" i="2"/>
  <c r="X27" i="7"/>
  <c r="U333" i="2"/>
  <c r="U342" i="2"/>
  <c r="U334" i="2"/>
  <c r="U336" i="2"/>
  <c r="U339" i="2"/>
  <c r="U343" i="2"/>
  <c r="U340" i="2"/>
  <c r="U337" i="2"/>
  <c r="U341" i="2"/>
  <c r="U338" i="2"/>
  <c r="U344" i="2"/>
  <c r="U335" i="2"/>
  <c r="AX335" i="2"/>
  <c r="L67" i="10" s="1"/>
  <c r="AX338" i="2"/>
  <c r="AX341" i="2"/>
  <c r="AX340" i="2"/>
  <c r="AX337" i="2"/>
  <c r="AX343" i="2"/>
  <c r="AX333" i="2"/>
  <c r="AX342" i="2"/>
  <c r="AX344" i="2"/>
  <c r="AX334" i="2"/>
  <c r="K67" i="10" s="1"/>
  <c r="AX339" i="2"/>
  <c r="AX336" i="2"/>
  <c r="M15" i="7"/>
  <c r="N16" i="7"/>
  <c r="X49" i="7"/>
  <c r="W47" i="2"/>
  <c r="W51" i="2"/>
  <c r="W55" i="2"/>
  <c r="W60" i="2"/>
  <c r="W68" i="2"/>
  <c r="W76" i="2"/>
  <c r="W84" i="2"/>
  <c r="W92" i="2"/>
  <c r="W100" i="2"/>
  <c r="W108" i="2"/>
  <c r="W116" i="2"/>
  <c r="W120" i="2"/>
  <c r="W245" i="2"/>
  <c r="D244" i="9" s="1"/>
  <c r="W253" i="2"/>
  <c r="D252" i="9" s="1"/>
  <c r="W259" i="2"/>
  <c r="D258" i="9" s="1"/>
  <c r="S27" i="7"/>
  <c r="M40" i="7"/>
  <c r="W63" i="2"/>
  <c r="W65" i="2"/>
  <c r="W73" i="2"/>
  <c r="W81" i="2"/>
  <c r="W89" i="2"/>
  <c r="W97" i="2"/>
  <c r="W105" i="2"/>
  <c r="W113" i="2"/>
  <c r="W127" i="2"/>
  <c r="W131" i="2"/>
  <c r="W135" i="2"/>
  <c r="W139" i="2"/>
  <c r="W143" i="2"/>
  <c r="W147" i="2"/>
  <c r="W151" i="2"/>
  <c r="W155" i="2"/>
  <c r="W159" i="2"/>
  <c r="W163" i="2"/>
  <c r="W167" i="2"/>
  <c r="W171" i="2"/>
  <c r="W175" i="2"/>
  <c r="W179" i="2"/>
  <c r="W183" i="2"/>
  <c r="W187" i="2"/>
  <c r="W191" i="2"/>
  <c r="W195" i="2"/>
  <c r="D194" i="9" s="1"/>
  <c r="W199" i="2"/>
  <c r="W203" i="2"/>
  <c r="D202" i="9" s="1"/>
  <c r="W207" i="2"/>
  <c r="D206" i="9" s="1"/>
  <c r="W211" i="2"/>
  <c r="D210" i="9" s="1"/>
  <c r="W215" i="2"/>
  <c r="W219" i="2"/>
  <c r="W223" i="2"/>
  <c r="W227" i="2"/>
  <c r="W231" i="2"/>
  <c r="D230" i="9" s="1"/>
  <c r="W235" i="2"/>
  <c r="D234" i="9" s="1"/>
  <c r="W240" i="2"/>
  <c r="D239" i="9" s="1"/>
  <c r="W248" i="2"/>
  <c r="W260" i="2"/>
  <c r="D259" i="9" s="1"/>
  <c r="W46" i="2"/>
  <c r="W50" i="2"/>
  <c r="W54" i="2"/>
  <c r="W58" i="2"/>
  <c r="W70" i="2"/>
  <c r="W78" i="2"/>
  <c r="W86" i="2"/>
  <c r="W94" i="2"/>
  <c r="W102" i="2"/>
  <c r="W110" i="2"/>
  <c r="W119" i="2"/>
  <c r="W123" i="2"/>
  <c r="W243" i="2"/>
  <c r="D242" i="9" s="1"/>
  <c r="W251" i="2"/>
  <c r="D250" i="9" s="1"/>
  <c r="W61" i="2"/>
  <c r="W75" i="2"/>
  <c r="W83" i="2"/>
  <c r="W91" i="2"/>
  <c r="W99" i="2"/>
  <c r="W107" i="2"/>
  <c r="W115" i="2"/>
  <c r="W126" i="2"/>
  <c r="W130" i="2"/>
  <c r="W134" i="2"/>
  <c r="W138" i="2"/>
  <c r="W142" i="2"/>
  <c r="W146" i="2"/>
  <c r="W150" i="2"/>
  <c r="W154" i="2"/>
  <c r="W158" i="2"/>
  <c r="W162" i="2"/>
  <c r="W166" i="2"/>
  <c r="W170" i="2"/>
  <c r="W174" i="2"/>
  <c r="W178" i="2"/>
  <c r="W182" i="2"/>
  <c r="W186" i="2"/>
  <c r="W190" i="2"/>
  <c r="D189" i="9" s="1"/>
  <c r="W194" i="2"/>
  <c r="D193" i="9" s="1"/>
  <c r="W198" i="2"/>
  <c r="D197" i="9" s="1"/>
  <c r="W202" i="2"/>
  <c r="W206" i="2"/>
  <c r="W210" i="2"/>
  <c r="D209" i="9" s="1"/>
  <c r="W214" i="2"/>
  <c r="W218" i="2"/>
  <c r="D217" i="9" s="1"/>
  <c r="W222" i="2"/>
  <c r="W226" i="2"/>
  <c r="D225" i="9" s="1"/>
  <c r="W230" i="2"/>
  <c r="W234" i="2"/>
  <c r="W238" i="2"/>
  <c r="W246" i="2"/>
  <c r="D245" i="9" s="1"/>
  <c r="W254" i="2"/>
  <c r="D253" i="9" s="1"/>
  <c r="N27" i="7"/>
  <c r="W31" i="7"/>
  <c r="W45" i="2"/>
  <c r="W49" i="2"/>
  <c r="W53" i="2"/>
  <c r="W57" i="2"/>
  <c r="W64" i="2"/>
  <c r="W72" i="2"/>
  <c r="W80" i="2"/>
  <c r="W88" i="2"/>
  <c r="W96" i="2"/>
  <c r="W104" i="2"/>
  <c r="W112" i="2"/>
  <c r="W118" i="2"/>
  <c r="W122" i="2"/>
  <c r="W241" i="2"/>
  <c r="W249" i="2"/>
  <c r="D248" i="9" s="1"/>
  <c r="W255" i="2"/>
  <c r="D254" i="9" s="1"/>
  <c r="W59" i="2"/>
  <c r="W69" i="2"/>
  <c r="W77" i="2"/>
  <c r="W85" i="2"/>
  <c r="W93" i="2"/>
  <c r="W101" i="2"/>
  <c r="W109" i="2"/>
  <c r="W125" i="2"/>
  <c r="W129" i="2"/>
  <c r="W133" i="2"/>
  <c r="W137" i="2"/>
  <c r="W141" i="2"/>
  <c r="W145" i="2"/>
  <c r="W149" i="2"/>
  <c r="W153" i="2"/>
  <c r="W157" i="2"/>
  <c r="W161" i="2"/>
  <c r="W165" i="2"/>
  <c r="W169" i="2"/>
  <c r="W173" i="2"/>
  <c r="W177" i="2"/>
  <c r="W181" i="2"/>
  <c r="W185" i="2"/>
  <c r="W189" i="2"/>
  <c r="D188" i="9" s="1"/>
  <c r="W193" i="2"/>
  <c r="D192" i="9" s="1"/>
  <c r="W197" i="2"/>
  <c r="D196" i="9" s="1"/>
  <c r="W201" i="2"/>
  <c r="J28" i="7" s="1"/>
  <c r="W205" i="2"/>
  <c r="D204" i="9" s="1"/>
  <c r="W209" i="2"/>
  <c r="D208" i="9" s="1"/>
  <c r="W213" i="2"/>
  <c r="W217" i="2"/>
  <c r="D216" i="9" s="1"/>
  <c r="W221" i="2"/>
  <c r="W225" i="2"/>
  <c r="W229" i="2"/>
  <c r="W233" i="2"/>
  <c r="W237" i="2"/>
  <c r="D236" i="9" s="1"/>
  <c r="W244" i="2"/>
  <c r="D243" i="9" s="1"/>
  <c r="W252" i="2"/>
  <c r="W256" i="2"/>
  <c r="D255" i="9" s="1"/>
  <c r="O20" i="16"/>
  <c r="R15" i="7"/>
  <c r="S15" i="7" s="1"/>
  <c r="N20" i="16"/>
  <c r="L21" i="16"/>
  <c r="S20" i="16"/>
  <c r="N54" i="7"/>
  <c r="W265" i="2"/>
  <c r="W273" i="2"/>
  <c r="D272" i="9" s="1"/>
  <c r="W281" i="2"/>
  <c r="D280" i="9" s="1"/>
  <c r="W289" i="2"/>
  <c r="D288" i="9" s="1"/>
  <c r="W297" i="2"/>
  <c r="D296" i="9" s="1"/>
  <c r="W305" i="2"/>
  <c r="P16" i="7"/>
  <c r="W266" i="2"/>
  <c r="W274" i="2"/>
  <c r="W282" i="2"/>
  <c r="D281" i="9" s="1"/>
  <c r="W290" i="2"/>
  <c r="D289" i="9" s="1"/>
  <c r="W298" i="2"/>
  <c r="D297" i="9" s="1"/>
  <c r="R21" i="16"/>
  <c r="V16" i="7"/>
  <c r="O21" i="16"/>
  <c r="P21" i="16" s="1"/>
  <c r="W267" i="2"/>
  <c r="W275" i="2"/>
  <c r="W283" i="2"/>
  <c r="D282" i="9" s="1"/>
  <c r="W291" i="2"/>
  <c r="D290" i="9" s="1"/>
  <c r="W299" i="2"/>
  <c r="W307" i="2"/>
  <c r="D306" i="9" s="1"/>
  <c r="N40" i="7"/>
  <c r="Q16" i="7"/>
  <c r="W27" i="7"/>
  <c r="P54" i="7"/>
  <c r="W268" i="2"/>
  <c r="D267" i="9" s="1"/>
  <c r="W276" i="2"/>
  <c r="D275" i="9" s="1"/>
  <c r="W284" i="2"/>
  <c r="D283" i="9" s="1"/>
  <c r="W292" i="2"/>
  <c r="D291" i="9" s="1"/>
  <c r="W300" i="2"/>
  <c r="W309" i="2"/>
  <c r="Q40" i="7"/>
  <c r="W261" i="2"/>
  <c r="W269" i="2"/>
  <c r="D268" i="9" s="1"/>
  <c r="W277" i="2"/>
  <c r="D276" i="9" s="1"/>
  <c r="W285" i="2"/>
  <c r="W293" i="2"/>
  <c r="D292" i="9" s="1"/>
  <c r="W301" i="2"/>
  <c r="W310" i="2"/>
  <c r="D309" i="9" s="1"/>
  <c r="U313" i="2"/>
  <c r="C312" i="9" s="1"/>
  <c r="V15" i="7"/>
  <c r="V31" i="7"/>
  <c r="P40" i="7"/>
  <c r="W262" i="2"/>
  <c r="D261" i="9" s="1"/>
  <c r="W270" i="2"/>
  <c r="D269" i="9" s="1"/>
  <c r="W278" i="2"/>
  <c r="W286" i="2"/>
  <c r="D285" i="9" s="1"/>
  <c r="W294" i="2"/>
  <c r="D293" i="9" s="1"/>
  <c r="W302" i="2"/>
  <c r="D301" i="9" s="1"/>
  <c r="W311" i="2"/>
  <c r="D310" i="9" s="1"/>
  <c r="W331" i="2"/>
  <c r="G54" i="7"/>
  <c r="R54" i="7"/>
  <c r="S54" i="7" s="1"/>
  <c r="Q31" i="7"/>
  <c r="V40" i="7"/>
  <c r="G40" i="7"/>
  <c r="U272" i="2"/>
  <c r="C271" i="9" s="1"/>
  <c r="R16" i="7"/>
  <c r="W40" i="7"/>
  <c r="H40" i="7"/>
  <c r="AE340" i="1"/>
  <c r="AE333" i="1"/>
  <c r="AE334" i="1"/>
  <c r="E46" i="10" s="1"/>
  <c r="AE339" i="1"/>
  <c r="AE341" i="1"/>
  <c r="AE335" i="1"/>
  <c r="F334" i="9" s="1"/>
  <c r="AE337" i="1"/>
  <c r="AE338" i="1"/>
  <c r="AE336" i="1"/>
  <c r="G15" i="7"/>
  <c r="P31" i="7"/>
  <c r="X16" i="7"/>
  <c r="U323" i="2"/>
  <c r="C322" i="9" s="1"/>
  <c r="U307" i="2"/>
  <c r="C306" i="9" s="1"/>
  <c r="H31" i="7"/>
  <c r="H32" i="7"/>
  <c r="U309" i="2"/>
  <c r="C308" i="9" s="1"/>
  <c r="AU332" i="1"/>
  <c r="AU334" i="1"/>
  <c r="E51" i="10" s="1"/>
  <c r="AU337" i="1"/>
  <c r="AU333" i="1"/>
  <c r="AU339" i="1"/>
  <c r="AU341" i="1"/>
  <c r="AU338" i="1"/>
  <c r="AU336" i="1"/>
  <c r="AU340" i="1"/>
  <c r="AU335" i="1"/>
  <c r="C328" i="9"/>
  <c r="C329" i="9"/>
  <c r="AH19" i="2"/>
  <c r="AU326" i="2" s="1"/>
  <c r="W323" i="2"/>
  <c r="R40" i="7"/>
  <c r="U262" i="2"/>
  <c r="C261" i="9" s="1"/>
  <c r="H20" i="16"/>
  <c r="Q27" i="7"/>
  <c r="T27" i="7" s="1"/>
  <c r="G31" i="7"/>
  <c r="R31" i="7"/>
  <c r="AE326" i="2"/>
  <c r="G49" i="7"/>
  <c r="U296" i="2"/>
  <c r="C295" i="9" s="1"/>
  <c r="H27" i="7"/>
  <c r="X40" i="7"/>
  <c r="P32" i="7"/>
  <c r="S32" i="7" s="1"/>
  <c r="H15" i="7"/>
  <c r="H49" i="7"/>
  <c r="X15" i="7"/>
  <c r="H21" i="16"/>
  <c r="G32" i="7"/>
  <c r="Q32" i="7"/>
  <c r="T32" i="7" s="1"/>
  <c r="R49" i="7"/>
  <c r="X54" i="7"/>
  <c r="U259" i="2"/>
  <c r="C258" i="9" s="1"/>
  <c r="R20" i="16"/>
  <c r="U317" i="2"/>
  <c r="C316" i="9" s="1"/>
  <c r="U267" i="2"/>
  <c r="C266" i="9" s="1"/>
  <c r="T15" i="7"/>
  <c r="U312" i="2"/>
  <c r="C311" i="9" s="1"/>
  <c r="U330" i="2"/>
  <c r="Q26" i="8" s="1"/>
  <c r="U324" i="2"/>
  <c r="C323" i="9" s="1"/>
  <c r="U311" i="2"/>
  <c r="C310" i="9" s="1"/>
  <c r="U256" i="2"/>
  <c r="C255" i="9" s="1"/>
  <c r="U255" i="2"/>
  <c r="C254" i="9" s="1"/>
  <c r="U293" i="2"/>
  <c r="C292" i="9" s="1"/>
  <c r="U279" i="2"/>
  <c r="C278" i="9" s="1"/>
  <c r="U298" i="2"/>
  <c r="C297" i="9" s="1"/>
  <c r="U316" i="2"/>
  <c r="C315" i="9" s="1"/>
  <c r="U260" i="2"/>
  <c r="C259" i="9" s="1"/>
  <c r="AE332" i="1"/>
  <c r="AE331" i="1"/>
  <c r="U305" i="2"/>
  <c r="C304" i="9" s="1"/>
  <c r="U282" i="2"/>
  <c r="C281" i="9" s="1"/>
  <c r="U271" i="2"/>
  <c r="C270" i="9" s="1"/>
  <c r="U265" i="2"/>
  <c r="C264" i="9" s="1"/>
  <c r="U306" i="2"/>
  <c r="C305" i="9" s="1"/>
  <c r="U300" i="2"/>
  <c r="C299" i="9" s="1"/>
  <c r="U302" i="2"/>
  <c r="C301" i="9" s="1"/>
  <c r="U310" i="2"/>
  <c r="C309" i="9" s="1"/>
  <c r="U322" i="2"/>
  <c r="U328" i="2"/>
  <c r="U308" i="2"/>
  <c r="C307" i="9" s="1"/>
  <c r="U266" i="2"/>
  <c r="C265" i="9" s="1"/>
  <c r="U299" i="2"/>
  <c r="C298" i="9" s="1"/>
  <c r="U289" i="2"/>
  <c r="C288" i="9" s="1"/>
  <c r="U258" i="2"/>
  <c r="C257" i="9" s="1"/>
  <c r="U268" i="2"/>
  <c r="C267" i="9" s="1"/>
  <c r="U286" i="2"/>
  <c r="C285" i="9" s="1"/>
  <c r="U287" i="2"/>
  <c r="C286" i="9" s="1"/>
  <c r="U295" i="2"/>
  <c r="C294" i="9" s="1"/>
  <c r="U329" i="2"/>
  <c r="M16" i="12" s="1"/>
  <c r="U319" i="2"/>
  <c r="C318" i="9" s="1"/>
  <c r="U291" i="2"/>
  <c r="C290" i="9" s="1"/>
  <c r="U292" i="2"/>
  <c r="C291" i="9" s="1"/>
  <c r="U275" i="2"/>
  <c r="C274" i="9" s="1"/>
  <c r="U314" i="2"/>
  <c r="C313" i="9" s="1"/>
  <c r="U303" i="2"/>
  <c r="C302" i="9" s="1"/>
  <c r="U280" i="2"/>
  <c r="C279" i="9" s="1"/>
  <c r="U288" i="2"/>
  <c r="C287" i="9" s="1"/>
  <c r="J332" i="2"/>
  <c r="AX322" i="2"/>
  <c r="U320" i="2"/>
  <c r="C319" i="9" s="1"/>
  <c r="U269" i="2"/>
  <c r="C268" i="9" s="1"/>
  <c r="U284" i="2"/>
  <c r="C283" i="9" s="1"/>
  <c r="U285" i="2"/>
  <c r="C284" i="9" s="1"/>
  <c r="U318" i="2"/>
  <c r="U315" i="2"/>
  <c r="C314" i="9" s="1"/>
  <c r="U276" i="2"/>
  <c r="C275" i="9" s="1"/>
  <c r="U273" i="2"/>
  <c r="C272" i="9" s="1"/>
  <c r="U281" i="2"/>
  <c r="C280" i="9" s="1"/>
  <c r="U327" i="2"/>
  <c r="C326" i="9" s="1"/>
  <c r="U326" i="2"/>
  <c r="C325" i="9" s="1"/>
  <c r="U261" i="2"/>
  <c r="C260" i="9" s="1"/>
  <c r="U277" i="2"/>
  <c r="C276" i="9" s="1"/>
  <c r="U278" i="2"/>
  <c r="C277" i="9" s="1"/>
  <c r="U297" i="2"/>
  <c r="C296" i="9" s="1"/>
  <c r="U301" i="2"/>
  <c r="C300" i="9" s="1"/>
  <c r="U264" i="2"/>
  <c r="C263" i="9" s="1"/>
  <c r="U274" i="2"/>
  <c r="C273" i="9" s="1"/>
  <c r="U290" i="2"/>
  <c r="C289" i="9" s="1"/>
  <c r="W322" i="2"/>
  <c r="U321" i="2"/>
  <c r="C320" i="9" s="1"/>
  <c r="U331" i="2"/>
  <c r="U332" i="2"/>
  <c r="U325" i="2"/>
  <c r="C324" i="9" s="1"/>
  <c r="U304" i="2"/>
  <c r="C303" i="9" s="1"/>
  <c r="U270" i="2"/>
  <c r="C269" i="9" s="1"/>
  <c r="U263" i="2"/>
  <c r="C262" i="9" s="1"/>
  <c r="U283" i="2"/>
  <c r="C282" i="9" s="1"/>
  <c r="U294" i="2"/>
  <c r="C293" i="9" s="1"/>
  <c r="U257" i="2"/>
  <c r="C256" i="9" s="1"/>
  <c r="AE332" i="2"/>
  <c r="AX323" i="2"/>
  <c r="W318" i="1"/>
  <c r="AX318" i="2"/>
  <c r="AX318" i="1"/>
  <c r="F53" i="12" s="1"/>
  <c r="F54" i="12"/>
  <c r="W330" i="2"/>
  <c r="AX330" i="2"/>
  <c r="N54" i="12"/>
  <c r="AX330" i="1"/>
  <c r="W318" i="2"/>
  <c r="L28" i="12"/>
  <c r="W330" i="1"/>
  <c r="H228" i="9"/>
  <c r="W317" i="2"/>
  <c r="AX329" i="1"/>
  <c r="AX317" i="1"/>
  <c r="W317" i="1"/>
  <c r="W329" i="1"/>
  <c r="AX329" i="2"/>
  <c r="AX317" i="2"/>
  <c r="W329" i="2"/>
  <c r="I227" i="8"/>
  <c r="E17" i="13" s="1"/>
  <c r="I56" i="8"/>
  <c r="B21" i="16" s="1"/>
  <c r="I75" i="8"/>
  <c r="B33" i="12" s="1"/>
  <c r="I45" i="8"/>
  <c r="C18" i="2" s="1"/>
  <c r="I204" i="8"/>
  <c r="I63" i="8"/>
  <c r="S18" i="2" s="1"/>
  <c r="I208" i="8"/>
  <c r="I66" i="8"/>
  <c r="B28" i="12" s="1"/>
  <c r="I94" i="8"/>
  <c r="B53" i="16" s="1"/>
  <c r="I226" i="8"/>
  <c r="E16" i="13" s="1"/>
  <c r="I231" i="8"/>
  <c r="B35" i="13" s="1"/>
  <c r="I60" i="8"/>
  <c r="B25" i="16" s="1"/>
  <c r="I68" i="8"/>
  <c r="I232" i="8"/>
  <c r="I86" i="8"/>
  <c r="A57" i="10" s="1"/>
  <c r="I62" i="8"/>
  <c r="R18" i="1" s="1"/>
  <c r="I25" i="8"/>
  <c r="A62" i="16" s="1"/>
  <c r="I240" i="8"/>
  <c r="I234" i="8"/>
  <c r="I57" i="8"/>
  <c r="M18" i="2" s="1"/>
  <c r="I139" i="8"/>
  <c r="C42" i="10" s="1"/>
  <c r="E31" i="16" s="1"/>
  <c r="I79" i="8"/>
  <c r="A51" i="10" s="1"/>
  <c r="I186" i="8"/>
  <c r="I197" i="8"/>
  <c r="I71" i="8"/>
  <c r="Y18" i="2" s="1"/>
  <c r="I109" i="8"/>
  <c r="E3" i="16" s="1"/>
  <c r="I193" i="8"/>
  <c r="G41" i="7"/>
  <c r="G34" i="7"/>
  <c r="Z250" i="2"/>
  <c r="Z225" i="2"/>
  <c r="Z189" i="2"/>
  <c r="Z261" i="2"/>
  <c r="Z177" i="2"/>
  <c r="C327" i="9"/>
  <c r="F26" i="7"/>
  <c r="H26" i="7" s="1"/>
  <c r="I236" i="8"/>
  <c r="I212" i="8"/>
  <c r="I95" i="8"/>
  <c r="I16" i="8"/>
  <c r="I110" i="8"/>
  <c r="B19" i="9" s="1"/>
  <c r="I37" i="8"/>
  <c r="K16" i="2" s="1"/>
  <c r="I194" i="8"/>
  <c r="I77" i="8"/>
  <c r="B38" i="16" s="1"/>
  <c r="I184" i="8"/>
  <c r="I102" i="8"/>
  <c r="I213" i="8"/>
  <c r="D15" i="13" s="1"/>
  <c r="I84" i="8"/>
  <c r="I9" i="8"/>
  <c r="I124" i="8"/>
  <c r="C27" i="10" s="1"/>
  <c r="I220" i="8"/>
  <c r="D58" i="13" s="1"/>
  <c r="I196" i="8"/>
  <c r="I83" i="8"/>
  <c r="I12" i="8"/>
  <c r="I98" i="8"/>
  <c r="I238" i="8"/>
  <c r="I190" i="8"/>
  <c r="I73" i="8"/>
  <c r="I107" i="8"/>
  <c r="I90" i="8"/>
  <c r="I209" i="8"/>
  <c r="A7" i="1" s="1"/>
  <c r="I80" i="8"/>
  <c r="I5" i="8"/>
  <c r="I163" i="8"/>
  <c r="C66" i="10" s="1"/>
  <c r="E52" i="12" s="1"/>
  <c r="AR18" i="2"/>
  <c r="I216" i="8"/>
  <c r="I192" i="8"/>
  <c r="I67" i="8"/>
  <c r="B31" i="16" s="1"/>
  <c r="I215" i="8"/>
  <c r="I65" i="8"/>
  <c r="V16" i="1" s="1"/>
  <c r="I222" i="8"/>
  <c r="D60" i="13" s="1"/>
  <c r="I105" i="8"/>
  <c r="I44" i="8"/>
  <c r="B18" i="2" s="1"/>
  <c r="I26" i="8"/>
  <c r="A6" i="16" s="1"/>
  <c r="I7" i="8"/>
  <c r="I116" i="8"/>
  <c r="AD20" i="2" s="1"/>
  <c r="I51" i="8"/>
  <c r="I134" i="8"/>
  <c r="C37" i="10" s="1"/>
  <c r="E23" i="12" s="1"/>
  <c r="I200" i="8"/>
  <c r="I188" i="8"/>
  <c r="I54" i="8"/>
  <c r="B19" i="16" s="1"/>
  <c r="I211" i="8"/>
  <c r="C26" i="13" s="1"/>
  <c r="I61" i="8"/>
  <c r="I218" i="8"/>
  <c r="D56" i="13" s="1"/>
  <c r="I97" i="8"/>
  <c r="I40" i="8"/>
  <c r="I8" i="8"/>
  <c r="I18" i="9" s="1"/>
  <c r="I241" i="8"/>
  <c r="I112" i="8"/>
  <c r="I47" i="8"/>
  <c r="I157" i="8"/>
  <c r="C60" i="10" s="1"/>
  <c r="E49" i="16" s="1"/>
  <c r="I4" i="8"/>
  <c r="I115" i="8"/>
  <c r="I46" i="8"/>
  <c r="I203" i="8"/>
  <c r="E3" i="2" s="1"/>
  <c r="I49" i="8"/>
  <c r="I206" i="8"/>
  <c r="I93" i="8"/>
  <c r="I21" i="8"/>
  <c r="A60" i="16" s="1"/>
  <c r="I207" i="8"/>
  <c r="I229" i="8"/>
  <c r="E19" i="13" s="1"/>
  <c r="I100" i="8"/>
  <c r="I35" i="8"/>
  <c r="I142" i="8"/>
  <c r="C45" i="10" s="1"/>
  <c r="E34" i="16" s="1"/>
  <c r="A19" i="1"/>
  <c r="I2" i="8"/>
  <c r="I228" i="8"/>
  <c r="E18" i="13" s="1"/>
  <c r="I103" i="8"/>
  <c r="I30" i="8"/>
  <c r="I118" i="8"/>
  <c r="I41" i="8"/>
  <c r="I202" i="8"/>
  <c r="E2" i="2" s="1"/>
  <c r="I89" i="8"/>
  <c r="B49" i="16" s="1"/>
  <c r="I14" i="8"/>
  <c r="Q23" i="8" s="1"/>
  <c r="I199" i="8"/>
  <c r="I225" i="8"/>
  <c r="D63" i="13" s="1"/>
  <c r="I96" i="8"/>
  <c r="I27" i="8"/>
  <c r="A7" i="16" s="1"/>
  <c r="I126" i="8"/>
  <c r="C29" i="10" s="1"/>
  <c r="E15" i="12" s="1"/>
  <c r="I162" i="8"/>
  <c r="C65" i="10" s="1"/>
  <c r="A51" i="12" s="1"/>
  <c r="A54" i="16" s="1"/>
  <c r="I130" i="8"/>
  <c r="C33" i="10" s="1"/>
  <c r="E19" i="12" s="1"/>
  <c r="I151" i="8"/>
  <c r="C54" i="10" s="1"/>
  <c r="E43" i="16" s="1"/>
  <c r="I149" i="8"/>
  <c r="C52" i="10" s="1"/>
  <c r="E41" i="16" s="1"/>
  <c r="I148" i="8"/>
  <c r="I138" i="8"/>
  <c r="C56" i="10" s="1"/>
  <c r="E42" i="12" s="1"/>
  <c r="I120" i="8"/>
  <c r="C23" i="10" s="1"/>
  <c r="E10" i="16" s="1"/>
  <c r="N2" i="16"/>
  <c r="I3" i="8"/>
  <c r="I195" i="8"/>
  <c r="I82" i="8"/>
  <c r="I22" i="8"/>
  <c r="I214" i="8"/>
  <c r="I117" i="8"/>
  <c r="I85" i="8"/>
  <c r="I52" i="8"/>
  <c r="I10" i="8"/>
  <c r="I50" i="8"/>
  <c r="I187" i="8"/>
  <c r="I29" i="8"/>
  <c r="I221" i="8"/>
  <c r="D59" i="13" s="1"/>
  <c r="I189" i="8"/>
  <c r="I92" i="8"/>
  <c r="I59" i="8"/>
  <c r="I20" i="8"/>
  <c r="I164" i="8"/>
  <c r="I131" i="8"/>
  <c r="C34" i="10" s="1"/>
  <c r="I122" i="8"/>
  <c r="C25" i="10" s="1"/>
  <c r="A11" i="12" s="1"/>
  <c r="A12" i="16" s="1"/>
  <c r="I121" i="8"/>
  <c r="C24" i="10" s="1"/>
  <c r="E10" i="12" s="1"/>
  <c r="A42" i="10"/>
  <c r="I111" i="8"/>
  <c r="I58" i="8"/>
  <c r="I239" i="8"/>
  <c r="I191" i="8"/>
  <c r="I74" i="8"/>
  <c r="I11" i="8"/>
  <c r="I210" i="8"/>
  <c r="C21" i="13" s="1"/>
  <c r="I113" i="8"/>
  <c r="I81" i="8"/>
  <c r="I48" i="8"/>
  <c r="I6" i="8"/>
  <c r="I38" i="8"/>
  <c r="I114" i="8"/>
  <c r="I15" i="8"/>
  <c r="I217" i="8"/>
  <c r="I185" i="8"/>
  <c r="I88" i="8"/>
  <c r="I55" i="8"/>
  <c r="B20" i="16" s="1"/>
  <c r="I13" i="8"/>
  <c r="P23" i="8" s="1"/>
  <c r="I158" i="8"/>
  <c r="C61" i="10" s="1"/>
  <c r="I140" i="8"/>
  <c r="I166" i="8"/>
  <c r="I137" i="8"/>
  <c r="C40" i="10" s="1"/>
  <c r="E29" i="16" s="1"/>
  <c r="I136" i="8"/>
  <c r="C39" i="10" s="1"/>
  <c r="E28" i="16" s="1"/>
  <c r="N26" i="8"/>
  <c r="I224" i="8"/>
  <c r="D62" i="13" s="1"/>
  <c r="I91" i="8"/>
  <c r="I42" i="8"/>
  <c r="I223" i="8"/>
  <c r="D61" i="13" s="1"/>
  <c r="I106" i="8"/>
  <c r="I53" i="8"/>
  <c r="I230" i="8"/>
  <c r="I198" i="8"/>
  <c r="I101" i="8"/>
  <c r="I69" i="8"/>
  <c r="I36" i="8"/>
  <c r="I99" i="8"/>
  <c r="I235" i="8"/>
  <c r="I78" i="8"/>
  <c r="I237" i="8"/>
  <c r="I205" i="8"/>
  <c r="I108" i="8"/>
  <c r="I76" i="8"/>
  <c r="I43" i="8"/>
  <c r="I24" i="8"/>
  <c r="I132" i="8"/>
  <c r="C35" i="10" s="1"/>
  <c r="E24" i="16" s="1"/>
  <c r="I155" i="8"/>
  <c r="C58" i="10" s="1"/>
  <c r="E44" i="12" s="1"/>
  <c r="I133" i="8"/>
  <c r="C36" i="10" s="1"/>
  <c r="I150" i="8"/>
  <c r="C53" i="10" s="1"/>
  <c r="E39" i="12" s="1"/>
  <c r="I64" i="8"/>
  <c r="I28" i="8"/>
  <c r="I87" i="8"/>
  <c r="I219" i="8"/>
  <c r="D57" i="13" s="1"/>
  <c r="I70" i="8"/>
  <c r="I233" i="8"/>
  <c r="I201" i="8"/>
  <c r="I104" i="8"/>
  <c r="I72" i="8"/>
  <c r="I39" i="8"/>
  <c r="E18" i="9" s="1"/>
  <c r="I23" i="8"/>
  <c r="I147" i="8"/>
  <c r="C50" i="10" s="1"/>
  <c r="A36" i="12" s="1"/>
  <c r="A39" i="16" s="1"/>
  <c r="I125" i="8"/>
  <c r="C28" i="10" s="1"/>
  <c r="E14" i="12" s="1"/>
  <c r="I165" i="8"/>
  <c r="C68" i="10" s="1"/>
  <c r="E54" i="12" s="1"/>
  <c r="Z177" i="1"/>
  <c r="Z153" i="1"/>
  <c r="Z129" i="1"/>
  <c r="Z57" i="1"/>
  <c r="W316" i="1"/>
  <c r="W328" i="2"/>
  <c r="W328" i="1"/>
  <c r="AX316" i="2"/>
  <c r="AX328" i="1"/>
  <c r="AX316" i="1"/>
  <c r="W316" i="2"/>
  <c r="AX328" i="2"/>
  <c r="Z322" i="2"/>
  <c r="AX327" i="2"/>
  <c r="AX315" i="1"/>
  <c r="AX315" i="2"/>
  <c r="W315" i="2"/>
  <c r="W327" i="2"/>
  <c r="AX327" i="1"/>
  <c r="W327" i="1"/>
  <c r="H242" i="9"/>
  <c r="W315" i="1"/>
  <c r="Z321" i="2"/>
  <c r="Z272" i="2"/>
  <c r="Z212" i="2"/>
  <c r="K33" i="7" s="1"/>
  <c r="Z324" i="2"/>
  <c r="Z247" i="2"/>
  <c r="Z235" i="2"/>
  <c r="Z187" i="2"/>
  <c r="Z233" i="1"/>
  <c r="Z113" i="1"/>
  <c r="Z89" i="1"/>
  <c r="Z41" i="1"/>
  <c r="Z260" i="2"/>
  <c r="Z283" i="2"/>
  <c r="Z211" i="2"/>
  <c r="Z284" i="2"/>
  <c r="Z200" i="2"/>
  <c r="Z259" i="2"/>
  <c r="Z199" i="2"/>
  <c r="Z236" i="2"/>
  <c r="Z176" i="2"/>
  <c r="Z271" i="2"/>
  <c r="Z223" i="2"/>
  <c r="Z175" i="2"/>
  <c r="Z264" i="2"/>
  <c r="Z252" i="2"/>
  <c r="Z228" i="2"/>
  <c r="Z120" i="1"/>
  <c r="Z326" i="2"/>
  <c r="Z232" i="2"/>
  <c r="Z208" i="2"/>
  <c r="Z184" i="1"/>
  <c r="Z206" i="2"/>
  <c r="AE324" i="1"/>
  <c r="Z241" i="2"/>
  <c r="Z193" i="2"/>
  <c r="K29" i="7"/>
  <c r="N29" i="7" s="1"/>
  <c r="AE326" i="1"/>
  <c r="Z319" i="2"/>
  <c r="AX314" i="1"/>
  <c r="W326" i="2"/>
  <c r="W314" i="2"/>
  <c r="W314" i="1"/>
  <c r="AX314" i="2"/>
  <c r="AX326" i="2"/>
  <c r="W326" i="1"/>
  <c r="AX326" i="1"/>
  <c r="Z327" i="2"/>
  <c r="P10" i="7"/>
  <c r="D263" i="9"/>
  <c r="I143" i="8"/>
  <c r="I161" i="8"/>
  <c r="C64" i="10" s="1"/>
  <c r="I146" i="8"/>
  <c r="C49" i="10" s="1"/>
  <c r="I160" i="8"/>
  <c r="C63" i="10" s="1"/>
  <c r="I135" i="8"/>
  <c r="C38" i="10" s="1"/>
  <c r="E27" i="16" s="1"/>
  <c r="A33" i="10"/>
  <c r="M18" i="1"/>
  <c r="I144" i="8"/>
  <c r="C47" i="10" s="1"/>
  <c r="E33" i="12" s="1"/>
  <c r="I31" i="8"/>
  <c r="AA18" i="2"/>
  <c r="I123" i="8"/>
  <c r="C26" i="10" s="1"/>
  <c r="E13" i="16" s="1"/>
  <c r="I154" i="8"/>
  <c r="C57" i="10" s="1"/>
  <c r="E46" i="16" s="1"/>
  <c r="I141" i="8"/>
  <c r="C44" i="10" s="1"/>
  <c r="I153" i="8"/>
  <c r="I128" i="8"/>
  <c r="C31" i="10" s="1"/>
  <c r="E17" i="12" s="1"/>
  <c r="C18" i="9"/>
  <c r="I152" i="8"/>
  <c r="C55" i="10" s="1"/>
  <c r="I156" i="8"/>
  <c r="C59" i="10" s="1"/>
  <c r="A45" i="12" s="1"/>
  <c r="A48" i="16" s="1"/>
  <c r="I145" i="8"/>
  <c r="C48" i="10" s="1"/>
  <c r="A34" i="12" s="1"/>
  <c r="A37" i="16" s="1"/>
  <c r="I167" i="8"/>
  <c r="K16" i="1"/>
  <c r="I129" i="8"/>
  <c r="C32" i="10" s="1"/>
  <c r="A18" i="12" s="1"/>
  <c r="A19" i="16" s="1"/>
  <c r="I159" i="8"/>
  <c r="C62" i="10" s="1"/>
  <c r="E48" i="12" s="1"/>
  <c r="AX324" i="2"/>
  <c r="AX324" i="1"/>
  <c r="D58" i="7"/>
  <c r="V58" i="7" s="1"/>
  <c r="W324" i="2"/>
  <c r="W313" i="2"/>
  <c r="W313" i="1"/>
  <c r="AX325" i="2"/>
  <c r="W324" i="1"/>
  <c r="AX313" i="2"/>
  <c r="AU326" i="1"/>
  <c r="AX325" i="1"/>
  <c r="W325" i="2"/>
  <c r="AX313" i="1"/>
  <c r="W325" i="1"/>
  <c r="Z321" i="1"/>
  <c r="X34" i="10"/>
  <c r="Z20" i="12" s="1"/>
  <c r="Z320" i="2"/>
  <c r="V345" i="1"/>
  <c r="V346" i="2"/>
  <c r="E14" i="16"/>
  <c r="E13" i="12"/>
  <c r="A13" i="12"/>
  <c r="A14" i="16" s="1"/>
  <c r="E28" i="12"/>
  <c r="I119" i="8"/>
  <c r="C22" i="10" s="1"/>
  <c r="I242" i="8"/>
  <c r="I244" i="8"/>
  <c r="I127" i="8"/>
  <c r="Z207" i="1"/>
  <c r="Z76" i="1"/>
  <c r="Z325" i="1"/>
  <c r="AE325" i="2"/>
  <c r="AU325" i="2"/>
  <c r="AU325" i="1"/>
  <c r="AE281" i="1"/>
  <c r="AE325" i="1"/>
  <c r="N37" i="10"/>
  <c r="P23" i="12" s="1"/>
  <c r="N22" i="12"/>
  <c r="R39" i="10"/>
  <c r="T25" i="12" s="1"/>
  <c r="M40" i="10"/>
  <c r="O26" i="12" s="1"/>
  <c r="N26" i="12"/>
  <c r="H35" i="10"/>
  <c r="J21" i="12" s="1"/>
  <c r="M54" i="12"/>
  <c r="Z75" i="1"/>
  <c r="AE184" i="2"/>
  <c r="L58" i="7"/>
  <c r="X58" i="7" s="1"/>
  <c r="M10" i="7"/>
  <c r="D26" i="7"/>
  <c r="M28" i="12"/>
  <c r="X36" i="10"/>
  <c r="Z22" i="12" s="1"/>
  <c r="G36" i="10"/>
  <c r="I22" i="12" s="1"/>
  <c r="R36" i="10"/>
  <c r="T22" i="12" s="1"/>
  <c r="G39" i="10"/>
  <c r="I25" i="12" s="1"/>
  <c r="H38" i="10"/>
  <c r="J24" i="12" s="1"/>
  <c r="H20" i="12"/>
  <c r="H33" i="10"/>
  <c r="J19" i="12" s="1"/>
  <c r="R37" i="10"/>
  <c r="T23" i="12" s="1"/>
  <c r="P26" i="8"/>
  <c r="N31" i="10"/>
  <c r="P17" i="12" s="1"/>
  <c r="R22" i="12"/>
  <c r="F18" i="12"/>
  <c r="AE272" i="2"/>
  <c r="AE280" i="2"/>
  <c r="Z332" i="2"/>
  <c r="Z141" i="1"/>
  <c r="AE60" i="2"/>
  <c r="AE76" i="2"/>
  <c r="H39" i="10"/>
  <c r="J25" i="12" s="1"/>
  <c r="Z255" i="1"/>
  <c r="Z231" i="1"/>
  <c r="Z183" i="1"/>
  <c r="Z175" i="1"/>
  <c r="Z159" i="1"/>
  <c r="Z143" i="1"/>
  <c r="Z135" i="1"/>
  <c r="Z127" i="1"/>
  <c r="Z111" i="1"/>
  <c r="Z87" i="1"/>
  <c r="Z79" i="1"/>
  <c r="Z63" i="1"/>
  <c r="AU324" i="2"/>
  <c r="AE130" i="2"/>
  <c r="AE147" i="2"/>
  <c r="AE203" i="2"/>
  <c r="AE214" i="2"/>
  <c r="H278" i="9"/>
  <c r="H272" i="9"/>
  <c r="Z278" i="1"/>
  <c r="Z254" i="1"/>
  <c r="Z230" i="1"/>
  <c r="Z206" i="1"/>
  <c r="Z182" i="1"/>
  <c r="Z158" i="1"/>
  <c r="Z134" i="1"/>
  <c r="Z118" i="1"/>
  <c r="Z110" i="1"/>
  <c r="Z86" i="1"/>
  <c r="Z70" i="1"/>
  <c r="Z62" i="1"/>
  <c r="AU324" i="1"/>
  <c r="H256" i="9"/>
  <c r="AE220" i="2"/>
  <c r="AE270" i="2"/>
  <c r="AE324" i="2"/>
  <c r="F48" i="12"/>
  <c r="F40" i="12"/>
  <c r="M38" i="12"/>
  <c r="H12" i="12"/>
  <c r="G33" i="12"/>
  <c r="F8" i="12"/>
  <c r="L47" i="12"/>
  <c r="Z280" i="1"/>
  <c r="Z272" i="1"/>
  <c r="Z256" i="1"/>
  <c r="Z248" i="1"/>
  <c r="Z232" i="1"/>
  <c r="Z224" i="1"/>
  <c r="Z208" i="1"/>
  <c r="Z200" i="1"/>
  <c r="Z176" i="1"/>
  <c r="Z160" i="1"/>
  <c r="Z152" i="1"/>
  <c r="Z136" i="1"/>
  <c r="Z128" i="1"/>
  <c r="Z112" i="1"/>
  <c r="Z104" i="1"/>
  <c r="Z88" i="1"/>
  <c r="Z80" i="1"/>
  <c r="Z64" i="1"/>
  <c r="Z56" i="1"/>
  <c r="F45" i="12"/>
  <c r="F36" i="12"/>
  <c r="L46" i="12"/>
  <c r="L14" i="12"/>
  <c r="F52" i="12"/>
  <c r="F44" i="12"/>
  <c r="F35" i="12"/>
  <c r="V7" i="7"/>
  <c r="J174" i="2"/>
  <c r="Q50" i="7"/>
  <c r="D212" i="9"/>
  <c r="AE253" i="2"/>
  <c r="J279" i="2"/>
  <c r="Z123" i="1"/>
  <c r="F12" i="12"/>
  <c r="L44" i="12"/>
  <c r="F33" i="12"/>
  <c r="N35" i="12"/>
  <c r="L34" i="12"/>
  <c r="N43" i="12"/>
  <c r="G13" i="12"/>
  <c r="N41" i="12"/>
  <c r="G52" i="12"/>
  <c r="M24" i="12"/>
  <c r="W40" i="10"/>
  <c r="Y26" i="12" s="1"/>
  <c r="G50" i="12"/>
  <c r="Q38" i="10"/>
  <c r="S24" i="12" s="1"/>
  <c r="F11" i="12"/>
  <c r="F26" i="12"/>
  <c r="P38" i="10"/>
  <c r="R24" i="12" s="1"/>
  <c r="Z201" i="2"/>
  <c r="J33" i="7" s="1"/>
  <c r="M47" i="10"/>
  <c r="O33" i="12" s="1"/>
  <c r="J26" i="7"/>
  <c r="AE285" i="1"/>
  <c r="AE288" i="2"/>
  <c r="Z287" i="2"/>
  <c r="AE295" i="2"/>
  <c r="Z322" i="1"/>
  <c r="M58" i="10"/>
  <c r="O44" i="12" s="1"/>
  <c r="H269" i="9"/>
  <c r="W13" i="7"/>
  <c r="L26" i="7"/>
  <c r="P60" i="10"/>
  <c r="R46" i="12" s="1"/>
  <c r="AE318" i="1"/>
  <c r="AU323" i="1"/>
  <c r="D51" i="10" s="1"/>
  <c r="Z250" i="1"/>
  <c r="Z178" i="1"/>
  <c r="Z154" i="1"/>
  <c r="Z130" i="1"/>
  <c r="Z106" i="1"/>
  <c r="Z58" i="1"/>
  <c r="Z42" i="1"/>
  <c r="Z288" i="2"/>
  <c r="H237" i="9"/>
  <c r="J187" i="2"/>
  <c r="AE208" i="2"/>
  <c r="AE209" i="2"/>
  <c r="H250" i="9"/>
  <c r="H202" i="9"/>
  <c r="J289" i="2"/>
  <c r="AE283" i="2"/>
  <c r="H245" i="9"/>
  <c r="H229" i="9"/>
  <c r="N35" i="10"/>
  <c r="P21" i="12" s="1"/>
  <c r="R35" i="10"/>
  <c r="T21" i="12" s="1"/>
  <c r="G25" i="12"/>
  <c r="H37" i="10"/>
  <c r="J23" i="12" s="1"/>
  <c r="W39" i="10"/>
  <c r="Y25" i="12" s="1"/>
  <c r="X37" i="10"/>
  <c r="Z23" i="12" s="1"/>
  <c r="Q39" i="10"/>
  <c r="S25" i="12" s="1"/>
  <c r="H23" i="12"/>
  <c r="H24" i="12"/>
  <c r="Q40" i="10"/>
  <c r="S26" i="12" s="1"/>
  <c r="H35" i="12"/>
  <c r="X49" i="10"/>
  <c r="Z35" i="12" s="1"/>
  <c r="R49" i="10"/>
  <c r="T35" i="12" s="1"/>
  <c r="G22" i="10"/>
  <c r="I8" i="12" s="1"/>
  <c r="Q52" i="10"/>
  <c r="S38" i="12" s="1"/>
  <c r="R52" i="10"/>
  <c r="T38" i="12" s="1"/>
  <c r="H52" i="10"/>
  <c r="J38" i="12" s="1"/>
  <c r="M64" i="10"/>
  <c r="O50" i="12" s="1"/>
  <c r="G40" i="12"/>
  <c r="H46" i="12"/>
  <c r="N15" i="12"/>
  <c r="L38" i="12"/>
  <c r="M51" i="12"/>
  <c r="G46" i="12"/>
  <c r="N49" i="12"/>
  <c r="G41" i="12"/>
  <c r="M12" i="12"/>
  <c r="H45" i="12"/>
  <c r="H36" i="12"/>
  <c r="M52" i="12"/>
  <c r="F41" i="12"/>
  <c r="L11" i="12"/>
  <c r="AE323" i="1"/>
  <c r="D46" i="10" s="1"/>
  <c r="Z330" i="2"/>
  <c r="AE323" i="2"/>
  <c r="J46" i="10" s="1"/>
  <c r="M11" i="12"/>
  <c r="H8" i="12"/>
  <c r="N47" i="12"/>
  <c r="L50" i="12"/>
  <c r="M39" i="12"/>
  <c r="L45" i="12"/>
  <c r="F39" i="12"/>
  <c r="AU323" i="2"/>
  <c r="J51" i="10" s="1"/>
  <c r="N38" i="12"/>
  <c r="N10" i="12"/>
  <c r="L49" i="12"/>
  <c r="L41" i="12"/>
  <c r="H38" i="12"/>
  <c r="N31" i="12"/>
  <c r="H49" i="12"/>
  <c r="H50" i="10"/>
  <c r="J36" i="12" s="1"/>
  <c r="M56" i="10"/>
  <c r="O42" i="12" s="1"/>
  <c r="AE201" i="2"/>
  <c r="J38" i="7" s="1"/>
  <c r="F13" i="12"/>
  <c r="L15" i="12"/>
  <c r="G14" i="12"/>
  <c r="G38" i="12"/>
  <c r="M31" i="12"/>
  <c r="H30" i="12"/>
  <c r="G45" i="12"/>
  <c r="H43" i="12"/>
  <c r="H50" i="12"/>
  <c r="H42" i="12"/>
  <c r="R47" i="10"/>
  <c r="T33" i="12" s="1"/>
  <c r="N33" i="12"/>
  <c r="N9" i="12"/>
  <c r="N8" i="12"/>
  <c r="M45" i="12"/>
  <c r="G34" i="12"/>
  <c r="H32" i="10"/>
  <c r="J18" i="12" s="1"/>
  <c r="M42" i="12"/>
  <c r="M50" i="12"/>
  <c r="M10" i="12"/>
  <c r="N32" i="10"/>
  <c r="P18" i="12" s="1"/>
  <c r="M33" i="10"/>
  <c r="O19" i="12" s="1"/>
  <c r="P24" i="10"/>
  <c r="R10" i="12" s="1"/>
  <c r="AE178" i="2"/>
  <c r="AE196" i="2"/>
  <c r="F195" i="9" s="1"/>
  <c r="K49" i="16"/>
  <c r="Z307" i="2"/>
  <c r="Z303" i="2"/>
  <c r="Z299" i="2"/>
  <c r="N14" i="7"/>
  <c r="W212" i="1"/>
  <c r="E28" i="7" s="1"/>
  <c r="H28" i="7" s="1"/>
  <c r="H10" i="7"/>
  <c r="Z312" i="1"/>
  <c r="H62" i="10"/>
  <c r="J48" i="12" s="1"/>
  <c r="N13" i="7"/>
  <c r="AE219" i="2"/>
  <c r="AE224" i="2"/>
  <c r="Z195" i="1"/>
  <c r="Z171" i="1"/>
  <c r="Z147" i="1"/>
  <c r="Z99" i="1"/>
  <c r="Z51" i="1"/>
  <c r="H258" i="9"/>
  <c r="Z218" i="1"/>
  <c r="Z194" i="1"/>
  <c r="Z170" i="1"/>
  <c r="Z146" i="1"/>
  <c r="Z122" i="1"/>
  <c r="Z98" i="1"/>
  <c r="Z74" i="1"/>
  <c r="Z50" i="1"/>
  <c r="X62" i="10"/>
  <c r="Z48" i="12" s="1"/>
  <c r="V10" i="7"/>
  <c r="H262" i="9"/>
  <c r="M39" i="7"/>
  <c r="X55" i="7"/>
  <c r="F28" i="16"/>
  <c r="H302" i="9"/>
  <c r="P29" i="10"/>
  <c r="R15" i="12" s="1"/>
  <c r="M60" i="10"/>
  <c r="O46" i="12" s="1"/>
  <c r="Z318" i="2"/>
  <c r="AE204" i="1"/>
  <c r="W7" i="7"/>
  <c r="AE216" i="1"/>
  <c r="AE252" i="1"/>
  <c r="AE266" i="1"/>
  <c r="AE48" i="2"/>
  <c r="AE53" i="2"/>
  <c r="AE59" i="2"/>
  <c r="AE66" i="2"/>
  <c r="AU70" i="2"/>
  <c r="AE90" i="2"/>
  <c r="AE104" i="2"/>
  <c r="AE109" i="2"/>
  <c r="AE114" i="2"/>
  <c r="AE117" i="2"/>
  <c r="AE121" i="2"/>
  <c r="AE122" i="2"/>
  <c r="J132" i="2"/>
  <c r="AE141" i="2"/>
  <c r="J144" i="2"/>
  <c r="AE153" i="2"/>
  <c r="U164" i="2"/>
  <c r="AE165" i="2"/>
  <c r="J175" i="2"/>
  <c r="AE177" i="2"/>
  <c r="U188" i="2"/>
  <c r="AE189" i="2"/>
  <c r="F188" i="9" s="1"/>
  <c r="J192" i="2"/>
  <c r="U194" i="2"/>
  <c r="J199" i="2"/>
  <c r="J211" i="2"/>
  <c r="J216" i="2"/>
  <c r="U224" i="2"/>
  <c r="AE225" i="2"/>
  <c r="AE237" i="2"/>
  <c r="J242" i="2"/>
  <c r="J257" i="2"/>
  <c r="AE265" i="2"/>
  <c r="AE257" i="2"/>
  <c r="AE252" i="2"/>
  <c r="AE238" i="2"/>
  <c r="AE281" i="2"/>
  <c r="J280" i="2"/>
  <c r="AE275" i="2"/>
  <c r="Z290" i="2"/>
  <c r="Z296" i="1"/>
  <c r="Z301" i="1"/>
  <c r="AE317" i="1"/>
  <c r="AE313" i="1"/>
  <c r="AE311" i="2"/>
  <c r="P62" i="10"/>
  <c r="R48" i="12" s="1"/>
  <c r="V22" i="10"/>
  <c r="X8" i="12" s="1"/>
  <c r="AE330" i="1"/>
  <c r="G23" i="7"/>
  <c r="M43" i="7"/>
  <c r="M11" i="7"/>
  <c r="AE124" i="2"/>
  <c r="AE160" i="2"/>
  <c r="AE172" i="2"/>
  <c r="N9" i="7"/>
  <c r="H254" i="9"/>
  <c r="H222" i="9"/>
  <c r="H198" i="9"/>
  <c r="H285" i="9"/>
  <c r="Z249" i="2"/>
  <c r="J301" i="1"/>
  <c r="X58" i="10"/>
  <c r="Z44" i="12" s="1"/>
  <c r="N44" i="10"/>
  <c r="P30" i="12" s="1"/>
  <c r="AE327" i="2"/>
  <c r="M21" i="7"/>
  <c r="AE137" i="2"/>
  <c r="Z248" i="2"/>
  <c r="Z224" i="2"/>
  <c r="Z291" i="1"/>
  <c r="N57" i="10"/>
  <c r="P43" i="12" s="1"/>
  <c r="H291" i="9"/>
  <c r="Z284" i="1"/>
  <c r="Z268" i="1"/>
  <c r="Z260" i="1"/>
  <c r="Z244" i="1"/>
  <c r="Z236" i="1"/>
  <c r="Z220" i="1"/>
  <c r="Z196" i="1"/>
  <c r="Z188" i="1"/>
  <c r="Z172" i="1"/>
  <c r="Z164" i="1"/>
  <c r="Z148" i="1"/>
  <c r="Z140" i="1"/>
  <c r="Z124" i="1"/>
  <c r="Z116" i="1"/>
  <c r="Z100" i="1"/>
  <c r="Z92" i="1"/>
  <c r="Z68" i="1"/>
  <c r="Z52" i="1"/>
  <c r="Z44" i="1"/>
  <c r="Z263" i="2"/>
  <c r="Z207" i="2"/>
  <c r="Z191" i="2"/>
  <c r="Z217" i="1"/>
  <c r="Z169" i="1"/>
  <c r="AE299" i="1"/>
  <c r="AE300" i="1"/>
  <c r="V48" i="10"/>
  <c r="X34" i="12" s="1"/>
  <c r="P25" i="10"/>
  <c r="R11" i="12" s="1"/>
  <c r="X28" i="10"/>
  <c r="Z14" i="12" s="1"/>
  <c r="V50" i="10"/>
  <c r="X36" i="12" s="1"/>
  <c r="D284" i="9"/>
  <c r="D300" i="9"/>
  <c r="Z308" i="2"/>
  <c r="G331" i="9"/>
  <c r="W21" i="7"/>
  <c r="AE210" i="1"/>
  <c r="AE40" i="2"/>
  <c r="AE46" i="2"/>
  <c r="AE54" i="2"/>
  <c r="AE73" i="2"/>
  <c r="AE78" i="2"/>
  <c r="AE97" i="2"/>
  <c r="AE102" i="2"/>
  <c r="AE116" i="2"/>
  <c r="AE123" i="2"/>
  <c r="J138" i="2"/>
  <c r="AE159" i="2"/>
  <c r="J162" i="2"/>
  <c r="J181" i="2"/>
  <c r="J186" i="2"/>
  <c r="U186" i="2"/>
  <c r="AE200" i="2"/>
  <c r="F199" i="9" s="1"/>
  <c r="J205" i="2"/>
  <c r="AE207" i="2"/>
  <c r="J210" i="2"/>
  <c r="J217" i="2"/>
  <c r="J222" i="2"/>
  <c r="J229" i="2"/>
  <c r="J234" i="2"/>
  <c r="J244" i="2"/>
  <c r="U246" i="2"/>
  <c r="J254" i="2"/>
  <c r="J256" i="2"/>
  <c r="J264" i="2"/>
  <c r="J267" i="2"/>
  <c r="J270" i="2"/>
  <c r="AE269" i="2"/>
  <c r="AE264" i="2"/>
  <c r="AE250" i="2"/>
  <c r="AE248" i="2"/>
  <c r="AE245" i="2"/>
  <c r="AE240" i="2"/>
  <c r="H243" i="9"/>
  <c r="AE278" i="2"/>
  <c r="Z262" i="2"/>
  <c r="Z214" i="2"/>
  <c r="Z190" i="2"/>
  <c r="Z289" i="1"/>
  <c r="Z291" i="2"/>
  <c r="Z286" i="2"/>
  <c r="AE304" i="2"/>
  <c r="AE296" i="2"/>
  <c r="J298" i="1"/>
  <c r="Z306" i="1"/>
  <c r="Z325" i="2"/>
  <c r="AE313" i="2"/>
  <c r="P43" i="7"/>
  <c r="AE190" i="2"/>
  <c r="F189" i="9" s="1"/>
  <c r="J285" i="2"/>
  <c r="AE284" i="2"/>
  <c r="Z237" i="2"/>
  <c r="Z151" i="1"/>
  <c r="AU331" i="1"/>
  <c r="G330" i="9" s="1"/>
  <c r="P7" i="7"/>
  <c r="Q14" i="7"/>
  <c r="AE49" i="2"/>
  <c r="AE86" i="2"/>
  <c r="AE119" i="2"/>
  <c r="AE131" i="2"/>
  <c r="AE167" i="2"/>
  <c r="Z188" i="2"/>
  <c r="AE330" i="2"/>
  <c r="Z267" i="2"/>
  <c r="Z195" i="2"/>
  <c r="Z189" i="1"/>
  <c r="Z157" i="1"/>
  <c r="Z117" i="1"/>
  <c r="Z93" i="1"/>
  <c r="Z45" i="1"/>
  <c r="Z301" i="2"/>
  <c r="Z293" i="2"/>
  <c r="AE297" i="1"/>
  <c r="AE316" i="1"/>
  <c r="AE308" i="2"/>
  <c r="Z326" i="1"/>
  <c r="J328" i="1"/>
  <c r="D223" i="9"/>
  <c r="Z226" i="2"/>
  <c r="Z202" i="2"/>
  <c r="AE312" i="1"/>
  <c r="AE315" i="2"/>
  <c r="Z329" i="2"/>
  <c r="J302" i="1"/>
  <c r="G62" i="10"/>
  <c r="I48" i="12" s="1"/>
  <c r="H48" i="12"/>
  <c r="AU327" i="2"/>
  <c r="Q30" i="7"/>
  <c r="G50" i="10"/>
  <c r="I36" i="12" s="1"/>
  <c r="Z243" i="2"/>
  <c r="D30" i="7"/>
  <c r="V30" i="7" s="1"/>
  <c r="Z201" i="1"/>
  <c r="D33" i="7" s="1"/>
  <c r="AE300" i="2"/>
  <c r="Z315" i="2"/>
  <c r="Z324" i="1"/>
  <c r="Z332" i="1"/>
  <c r="Z328" i="1"/>
  <c r="J286" i="2"/>
  <c r="J282" i="2"/>
  <c r="AE292" i="2"/>
  <c r="AU318" i="1"/>
  <c r="AU316" i="1"/>
  <c r="Z307" i="1"/>
  <c r="J326" i="2"/>
  <c r="AE314" i="2"/>
  <c r="J314" i="2"/>
  <c r="J312" i="2"/>
  <c r="AE310" i="2"/>
  <c r="X63" i="10"/>
  <c r="Z49" i="12" s="1"/>
  <c r="AE243" i="2"/>
  <c r="AE301" i="1"/>
  <c r="J170" i="2"/>
  <c r="V55" i="10"/>
  <c r="X41" i="12" s="1"/>
  <c r="J133" i="2"/>
  <c r="Q17" i="7"/>
  <c r="AU319" i="1"/>
  <c r="J319" i="2"/>
  <c r="J326" i="1"/>
  <c r="AU322" i="1"/>
  <c r="H6" i="7"/>
  <c r="D257" i="9"/>
  <c r="AX309" i="2"/>
  <c r="H308" i="9" s="1"/>
  <c r="P55" i="10"/>
  <c r="R41" i="12" s="1"/>
  <c r="J120" i="2"/>
  <c r="J139" i="2"/>
  <c r="D249" i="9"/>
  <c r="AX321" i="2"/>
  <c r="AE329" i="2"/>
  <c r="M55" i="10"/>
  <c r="O41" i="12" s="1"/>
  <c r="J261" i="1"/>
  <c r="J127" i="2"/>
  <c r="U140" i="2"/>
  <c r="J145" i="2"/>
  <c r="J151" i="2"/>
  <c r="J163" i="2"/>
  <c r="D207" i="9"/>
  <c r="D246" i="9"/>
  <c r="M42" i="7"/>
  <c r="AE98" i="2"/>
  <c r="AE149" i="2"/>
  <c r="J280" i="1"/>
  <c r="H275" i="9"/>
  <c r="H284" i="9"/>
  <c r="Z306" i="2"/>
  <c r="Z302" i="2"/>
  <c r="Z298" i="2"/>
  <c r="Z294" i="2"/>
  <c r="D198" i="9"/>
  <c r="AE81" i="2"/>
  <c r="AE88" i="2"/>
  <c r="AE93" i="2"/>
  <c r="AE112" i="2"/>
  <c r="AE136" i="2"/>
  <c r="AE143" i="2"/>
  <c r="AE148" i="2"/>
  <c r="AE154" i="2"/>
  <c r="AE161" i="2"/>
  <c r="AE185" i="2"/>
  <c r="K53" i="16"/>
  <c r="AE278" i="1"/>
  <c r="AE275" i="1"/>
  <c r="Z215" i="2"/>
  <c r="Z292" i="2"/>
  <c r="AE306" i="1"/>
  <c r="AE302" i="1"/>
  <c r="G27" i="10"/>
  <c r="I13" i="12" s="1"/>
  <c r="AE74" i="2"/>
  <c r="AU322" i="2"/>
  <c r="D262" i="9"/>
  <c r="D304" i="9"/>
  <c r="P44" i="7"/>
  <c r="AE236" i="1"/>
  <c r="AE272" i="1"/>
  <c r="AE44" i="2"/>
  <c r="AE267" i="2"/>
  <c r="AE260" i="2"/>
  <c r="AE255" i="2"/>
  <c r="H238" i="9"/>
  <c r="AE241" i="2"/>
  <c r="J304" i="2"/>
  <c r="H297" i="9"/>
  <c r="H295" i="9"/>
  <c r="J305" i="1"/>
  <c r="X57" i="10"/>
  <c r="Z43" i="12" s="1"/>
  <c r="Q24" i="10"/>
  <c r="S10" i="12" s="1"/>
  <c r="H28" i="10"/>
  <c r="J14" i="12" s="1"/>
  <c r="G58" i="10"/>
  <c r="I44" i="12" s="1"/>
  <c r="AE327" i="1"/>
  <c r="D303" i="9"/>
  <c r="Q4" i="7"/>
  <c r="Q19" i="7"/>
  <c r="Q55" i="7"/>
  <c r="H17" i="7"/>
  <c r="F50" i="16"/>
  <c r="F15" i="16"/>
  <c r="G22" i="16"/>
  <c r="G13" i="16"/>
  <c r="G26" i="16"/>
  <c r="G9" i="16"/>
  <c r="D238" i="9"/>
  <c r="AE37" i="2"/>
  <c r="U121" i="2"/>
  <c r="AU126" i="2"/>
  <c r="AE128" i="2"/>
  <c r="AE134" i="2"/>
  <c r="AE140" i="2"/>
  <c r="AE146" i="2"/>
  <c r="AE152" i="2"/>
  <c r="AE158" i="2"/>
  <c r="AE164" i="2"/>
  <c r="AE170" i="2"/>
  <c r="AE176" i="2"/>
  <c r="AE182" i="2"/>
  <c r="AE188" i="2"/>
  <c r="AE194" i="2"/>
  <c r="F193" i="9" s="1"/>
  <c r="AE206" i="2"/>
  <c r="AE212" i="2"/>
  <c r="K38" i="7" s="1"/>
  <c r="J12" i="16"/>
  <c r="J27" i="16"/>
  <c r="J10" i="16"/>
  <c r="J25" i="16"/>
  <c r="J43" i="16"/>
  <c r="J16" i="16"/>
  <c r="K14" i="16"/>
  <c r="K29" i="16"/>
  <c r="K27" i="16"/>
  <c r="K10" i="16"/>
  <c r="K19" i="16"/>
  <c r="AE230" i="2"/>
  <c r="AE236" i="2"/>
  <c r="J247" i="2"/>
  <c r="AE284" i="1"/>
  <c r="J275" i="1"/>
  <c r="Z259" i="1"/>
  <c r="Z163" i="1"/>
  <c r="Z139" i="1"/>
  <c r="Z91" i="1"/>
  <c r="Z282" i="2"/>
  <c r="Z270" i="2"/>
  <c r="Z258" i="2"/>
  <c r="Z246" i="2"/>
  <c r="Z234" i="2"/>
  <c r="Z222" i="2"/>
  <c r="Z210" i="2"/>
  <c r="Z198" i="2"/>
  <c r="Z186" i="2"/>
  <c r="Z174" i="2"/>
  <c r="Z254" i="2"/>
  <c r="Z230" i="2"/>
  <c r="Z204" i="1"/>
  <c r="Z192" i="1"/>
  <c r="Z156" i="1"/>
  <c r="Z144" i="1"/>
  <c r="Z72" i="1"/>
  <c r="Z60" i="1"/>
  <c r="Z305" i="2"/>
  <c r="Z297" i="2"/>
  <c r="Z295" i="2"/>
  <c r="Q66" i="10"/>
  <c r="S52" i="12" s="1"/>
  <c r="P39" i="7"/>
  <c r="W20" i="7"/>
  <c r="Q42" i="7"/>
  <c r="R18" i="7"/>
  <c r="R39" i="7"/>
  <c r="Z327" i="1"/>
  <c r="H279" i="9"/>
  <c r="V4" i="7"/>
  <c r="W43" i="7"/>
  <c r="AE38" i="2"/>
  <c r="AE80" i="2"/>
  <c r="J126" i="2"/>
  <c r="J156" i="2"/>
  <c r="AE171" i="2"/>
  <c r="U200" i="2"/>
  <c r="U218" i="2"/>
  <c r="H268" i="9"/>
  <c r="J296" i="1"/>
  <c r="Z316" i="1"/>
  <c r="V58" i="10"/>
  <c r="X44" i="12" s="1"/>
  <c r="N53" i="10"/>
  <c r="P39" i="12" s="1"/>
  <c r="P28" i="10"/>
  <c r="R14" i="12" s="1"/>
  <c r="AE319" i="2"/>
  <c r="AE328" i="1"/>
  <c r="H191" i="9"/>
  <c r="AX201" i="2"/>
  <c r="J60" i="7" s="1"/>
  <c r="V60" i="7" s="1"/>
  <c r="H244" i="9"/>
  <c r="H230" i="9"/>
  <c r="H207" i="9"/>
  <c r="H213" i="9"/>
  <c r="AX213" i="1"/>
  <c r="F60" i="7" s="1"/>
  <c r="G60" i="7" s="1"/>
  <c r="H282" i="9"/>
  <c r="AX320" i="2"/>
  <c r="H257" i="9"/>
  <c r="AJ19" i="8"/>
  <c r="H225" i="9"/>
  <c r="H293" i="9"/>
  <c r="H206" i="9"/>
  <c r="R31" i="10"/>
  <c r="S31" i="10" s="1"/>
  <c r="U17" i="12" s="1"/>
  <c r="W32" i="10"/>
  <c r="Y18" i="12" s="1"/>
  <c r="X29" i="10"/>
  <c r="Z15" i="12" s="1"/>
  <c r="R34" i="10"/>
  <c r="T20" i="12" s="1"/>
  <c r="W35" i="10"/>
  <c r="Y21" i="12" s="1"/>
  <c r="X33" i="10"/>
  <c r="Z19" i="12" s="1"/>
  <c r="W19" i="10"/>
  <c r="Y4" i="12" s="1"/>
  <c r="N19" i="12"/>
  <c r="N17" i="12"/>
  <c r="N18" i="12"/>
  <c r="W59" i="10"/>
  <c r="Y45" i="12" s="1"/>
  <c r="R55" i="10"/>
  <c r="X31" i="10"/>
  <c r="Z17" i="12" s="1"/>
  <c r="M32" i="10"/>
  <c r="O18" i="12" s="1"/>
  <c r="Q59" i="10"/>
  <c r="S45" i="12" s="1"/>
  <c r="N34" i="10"/>
  <c r="P20" i="12" s="1"/>
  <c r="R29" i="10"/>
  <c r="T15" i="12" s="1"/>
  <c r="R33" i="10"/>
  <c r="M35" i="10"/>
  <c r="O21" i="12" s="1"/>
  <c r="M31" i="10"/>
  <c r="O17" i="12" s="1"/>
  <c r="W56" i="10"/>
  <c r="Y42" i="12" s="1"/>
  <c r="N27" i="10"/>
  <c r="P13" i="12" s="1"/>
  <c r="Q19" i="10"/>
  <c r="S4" i="12" s="1"/>
  <c r="M29" i="10"/>
  <c r="O15" i="12" s="1"/>
  <c r="W48" i="10"/>
  <c r="Y34" i="12" s="1"/>
  <c r="R57" i="10"/>
  <c r="T43" i="12" s="1"/>
  <c r="H14" i="12"/>
  <c r="H21" i="12"/>
  <c r="G29" i="10"/>
  <c r="I15" i="12" s="1"/>
  <c r="H44" i="12"/>
  <c r="H13" i="12"/>
  <c r="H15" i="12"/>
  <c r="H66" i="10"/>
  <c r="J52" i="12" s="1"/>
  <c r="H16" i="12"/>
  <c r="H31" i="10"/>
  <c r="J17" i="12" s="1"/>
  <c r="R58" i="10"/>
  <c r="T44" i="12" s="1"/>
  <c r="G31" i="10"/>
  <c r="I17" i="12" s="1"/>
  <c r="Q33" i="10"/>
  <c r="X35" i="10"/>
  <c r="Z21" i="12" s="1"/>
  <c r="G30" i="10"/>
  <c r="I16" i="12" s="1"/>
  <c r="G10" i="12"/>
  <c r="Q31" i="10"/>
  <c r="S17" i="12" s="1"/>
  <c r="Q32" i="10"/>
  <c r="S18" i="12" s="1"/>
  <c r="W33" i="10"/>
  <c r="Y19" i="12" s="1"/>
  <c r="G17" i="12"/>
  <c r="G59" i="10"/>
  <c r="I45" i="12" s="1"/>
  <c r="R38" i="10"/>
  <c r="T24" i="12" s="1"/>
  <c r="W52" i="10"/>
  <c r="Y38" i="12" s="1"/>
  <c r="G18" i="12"/>
  <c r="X32" i="10"/>
  <c r="Z18" i="12" s="1"/>
  <c r="W66" i="10"/>
  <c r="Y52" i="12" s="1"/>
  <c r="H40" i="10"/>
  <c r="J26" i="12" s="1"/>
  <c r="X13" i="8"/>
  <c r="AJ16" i="8"/>
  <c r="J306" i="2"/>
  <c r="J328" i="2"/>
  <c r="J320" i="1"/>
  <c r="AE299" i="2"/>
  <c r="J297" i="1"/>
  <c r="J300" i="1"/>
  <c r="J321" i="2"/>
  <c r="H255" i="9"/>
  <c r="AE218" i="2"/>
  <c r="J36" i="16"/>
  <c r="AE242" i="2"/>
  <c r="V53" i="7"/>
  <c r="R53" i="7"/>
  <c r="AE287" i="1"/>
  <c r="AE291" i="2"/>
  <c r="AU288" i="2"/>
  <c r="AE322" i="1"/>
  <c r="G48" i="12"/>
  <c r="V47" i="7"/>
  <c r="P47" i="7"/>
  <c r="L48" i="12"/>
  <c r="F24" i="16"/>
  <c r="H231" i="9"/>
  <c r="P13" i="7"/>
  <c r="AE320" i="1"/>
  <c r="D271" i="9"/>
  <c r="AU317" i="2"/>
  <c r="J33" i="16"/>
  <c r="Z193" i="1"/>
  <c r="AU317" i="1"/>
  <c r="AU327" i="1"/>
  <c r="W321" i="2"/>
  <c r="AE293" i="2"/>
  <c r="F31" i="16"/>
  <c r="W215" i="1"/>
  <c r="X12" i="8" s="1"/>
  <c r="L46" i="7"/>
  <c r="N46" i="7" s="1"/>
  <c r="J47" i="16"/>
  <c r="AE282" i="2"/>
  <c r="AE321" i="1"/>
  <c r="N56" i="10"/>
  <c r="P42" i="12" s="1"/>
  <c r="K34" i="7"/>
  <c r="AU199" i="2"/>
  <c r="G198" i="9" s="1"/>
  <c r="R50" i="7"/>
  <c r="X50" i="7"/>
  <c r="K18" i="16"/>
  <c r="AE259" i="2"/>
  <c r="H4" i="7"/>
  <c r="F52" i="16"/>
  <c r="AU313" i="1"/>
  <c r="AU318" i="2"/>
  <c r="M24" i="10"/>
  <c r="O10" i="12" s="1"/>
  <c r="V39" i="7"/>
  <c r="N52" i="7"/>
  <c r="M52" i="7"/>
  <c r="H53" i="10"/>
  <c r="J39" i="12" s="1"/>
  <c r="AU320" i="1"/>
  <c r="R27" i="10"/>
  <c r="T13" i="12" s="1"/>
  <c r="X27" i="10"/>
  <c r="Z13" i="12" s="1"/>
  <c r="W24" i="7"/>
  <c r="V28" i="10"/>
  <c r="X14" i="12" s="1"/>
  <c r="F54" i="16"/>
  <c r="G42" i="16"/>
  <c r="AE39" i="2"/>
  <c r="AE47" i="2"/>
  <c r="AE85" i="2"/>
  <c r="AE92" i="2"/>
  <c r="AE129" i="2"/>
  <c r="AE135" i="2"/>
  <c r="J168" i="2"/>
  <c r="U176" i="2"/>
  <c r="AE183" i="2"/>
  <c r="AE195" i="2"/>
  <c r="F194" i="9" s="1"/>
  <c r="AU211" i="2"/>
  <c r="AE213" i="2"/>
  <c r="L38" i="7" s="1"/>
  <c r="L34" i="7"/>
  <c r="R34" i="7" s="1"/>
  <c r="AE231" i="2"/>
  <c r="J249" i="2"/>
  <c r="H196" i="9"/>
  <c r="H300" i="9"/>
  <c r="AU312" i="1"/>
  <c r="V47" i="10"/>
  <c r="X33" i="12" s="1"/>
  <c r="P47" i="10"/>
  <c r="R33" i="12" s="1"/>
  <c r="Z323" i="2"/>
  <c r="J43" i="10" s="1"/>
  <c r="Z316" i="2"/>
  <c r="Z314" i="2"/>
  <c r="Z312" i="2"/>
  <c r="AU311" i="2"/>
  <c r="M44" i="10"/>
  <c r="O30" i="12" s="1"/>
  <c r="L30" i="12"/>
  <c r="F330" i="9"/>
  <c r="M55" i="7"/>
  <c r="Z295" i="1"/>
  <c r="M27" i="10"/>
  <c r="O13" i="12" s="1"/>
  <c r="N65" i="10"/>
  <c r="P51" i="12" s="1"/>
  <c r="R23" i="10"/>
  <c r="T9" i="12" s="1"/>
  <c r="H9" i="12"/>
  <c r="D233" i="9"/>
  <c r="P58" i="10"/>
  <c r="R44" i="12" s="1"/>
  <c r="F13" i="16"/>
  <c r="F26" i="16"/>
  <c r="AU147" i="2"/>
  <c r="AU158" i="2"/>
  <c r="AE197" i="2"/>
  <c r="F196" i="9" s="1"/>
  <c r="AE202" i="2"/>
  <c r="J206" i="2"/>
  <c r="J38" i="16"/>
  <c r="AE215" i="2"/>
  <c r="AE221" i="2"/>
  <c r="K38" i="16"/>
  <c r="AE226" i="2"/>
  <c r="K51" i="16"/>
  <c r="AE232" i="2"/>
  <c r="AE262" i="2"/>
  <c r="AJ14" i="8"/>
  <c r="AE291" i="1"/>
  <c r="AE302" i="2"/>
  <c r="F42" i="12"/>
  <c r="V56" i="10"/>
  <c r="X42" i="12" s="1"/>
  <c r="F14" i="12"/>
  <c r="G28" i="10"/>
  <c r="I14" i="12" s="1"/>
  <c r="J307" i="1"/>
  <c r="N63" i="10"/>
  <c r="P49" i="12" s="1"/>
  <c r="R63" i="10"/>
  <c r="T49" i="12" s="1"/>
  <c r="AE317" i="2"/>
  <c r="AU316" i="2"/>
  <c r="AU314" i="2"/>
  <c r="Z323" i="1"/>
  <c r="D43" i="10" s="1"/>
  <c r="X52" i="10"/>
  <c r="Z38" i="12" s="1"/>
  <c r="F331" i="9"/>
  <c r="J329" i="2"/>
  <c r="Z266" i="2"/>
  <c r="P24" i="7"/>
  <c r="AE217" i="1"/>
  <c r="J283" i="1"/>
  <c r="Z299" i="1"/>
  <c r="Z300" i="1"/>
  <c r="X53" i="10"/>
  <c r="Z39" i="12" s="1"/>
  <c r="G13" i="7"/>
  <c r="N21" i="7"/>
  <c r="H8" i="7"/>
  <c r="J182" i="1"/>
  <c r="J213" i="1"/>
  <c r="F12" i="7" s="1"/>
  <c r="D227" i="9"/>
  <c r="H197" i="9"/>
  <c r="Z213" i="2"/>
  <c r="F19" i="7"/>
  <c r="G19" i="7" s="1"/>
  <c r="M52" i="10"/>
  <c r="O38" i="12" s="1"/>
  <c r="Q8" i="7"/>
  <c r="X14" i="8"/>
  <c r="H249" i="9"/>
  <c r="D270" i="9"/>
  <c r="M37" i="7"/>
  <c r="M7" i="7"/>
  <c r="Z315" i="1"/>
  <c r="G25" i="10"/>
  <c r="I11" i="12" s="1"/>
  <c r="H205" i="9"/>
  <c r="K25" i="16"/>
  <c r="Z318" i="1"/>
  <c r="AE307" i="1"/>
  <c r="V11" i="7"/>
  <c r="Q36" i="7"/>
  <c r="W51" i="7"/>
  <c r="R48" i="7"/>
  <c r="Z238" i="2"/>
  <c r="AE288" i="1"/>
  <c r="F46" i="16"/>
  <c r="N44" i="7"/>
  <c r="Z279" i="1"/>
  <c r="F51" i="12"/>
  <c r="P65" i="10"/>
  <c r="R51" i="12" s="1"/>
  <c r="AE322" i="2"/>
  <c r="Z270" i="1"/>
  <c r="Z246" i="1"/>
  <c r="Z222" i="1"/>
  <c r="Z198" i="1"/>
  <c r="Z174" i="1"/>
  <c r="Z150" i="1"/>
  <c r="Z126" i="1"/>
  <c r="Z102" i="1"/>
  <c r="Z78" i="1"/>
  <c r="Z54" i="1"/>
  <c r="Z281" i="2"/>
  <c r="Z269" i="2"/>
  <c r="Z257" i="2"/>
  <c r="Z245" i="2"/>
  <c r="Z233" i="2"/>
  <c r="E232" i="9" s="1"/>
  <c r="Z221" i="2"/>
  <c r="Z209" i="2"/>
  <c r="Z197" i="2"/>
  <c r="Z185" i="2"/>
  <c r="Z173" i="2"/>
  <c r="Z269" i="1"/>
  <c r="Z245" i="1"/>
  <c r="Z221" i="1"/>
  <c r="Z197" i="1"/>
  <c r="Z173" i="1"/>
  <c r="Z149" i="1"/>
  <c r="Z125" i="1"/>
  <c r="Z101" i="1"/>
  <c r="Z77" i="1"/>
  <c r="Z53" i="1"/>
  <c r="Z280" i="2"/>
  <c r="Z268" i="2"/>
  <c r="Z256" i="2"/>
  <c r="Z244" i="2"/>
  <c r="Z220" i="2"/>
  <c r="Z196" i="2"/>
  <c r="Z184" i="2"/>
  <c r="Z172" i="2"/>
  <c r="G44" i="7"/>
  <c r="AK14" i="8"/>
  <c r="D264" i="9"/>
  <c r="N55" i="7"/>
  <c r="R6" i="7"/>
  <c r="P59" i="10"/>
  <c r="R45" i="12" s="1"/>
  <c r="X56" i="10"/>
  <c r="Z42" i="12" s="1"/>
  <c r="V59" i="10"/>
  <c r="X45" i="12" s="1"/>
  <c r="N42" i="12"/>
  <c r="F48" i="16"/>
  <c r="G15" i="16"/>
  <c r="G48" i="16"/>
  <c r="G18" i="16"/>
  <c r="G28" i="16"/>
  <c r="G11" i="16"/>
  <c r="AE309" i="2"/>
  <c r="P49" i="10"/>
  <c r="W309" i="1"/>
  <c r="N44" i="12"/>
  <c r="Q58" i="10"/>
  <c r="S44" i="12" s="1"/>
  <c r="H195" i="9"/>
  <c r="X22" i="7"/>
  <c r="M36" i="7"/>
  <c r="H236" i="9"/>
  <c r="H261" i="9"/>
  <c r="W19" i="7"/>
  <c r="H55" i="7"/>
  <c r="AJ11" i="8"/>
  <c r="J201" i="1"/>
  <c r="D12" i="7" s="1"/>
  <c r="AK16" i="8"/>
  <c r="H265" i="9"/>
  <c r="M50" i="7"/>
  <c r="V35" i="7"/>
  <c r="N36" i="7"/>
  <c r="W24" i="10"/>
  <c r="Y10" i="12" s="1"/>
  <c r="V50" i="7"/>
  <c r="M34" i="12"/>
  <c r="J118" i="1"/>
  <c r="J119" i="1"/>
  <c r="J120" i="1"/>
  <c r="J121" i="1"/>
  <c r="J123" i="1"/>
  <c r="J124" i="1"/>
  <c r="J129" i="1"/>
  <c r="J132" i="1"/>
  <c r="J134" i="1"/>
  <c r="J135" i="1"/>
  <c r="J136" i="1"/>
  <c r="J140" i="1"/>
  <c r="J143" i="1"/>
  <c r="J144" i="1"/>
  <c r="J145" i="1"/>
  <c r="J147" i="1"/>
  <c r="J148" i="1"/>
  <c r="J153" i="1"/>
  <c r="J155" i="1"/>
  <c r="J156" i="1"/>
  <c r="J160" i="1"/>
  <c r="J162" i="1"/>
  <c r="U162" i="1"/>
  <c r="U163" i="1"/>
  <c r="J165" i="1"/>
  <c r="J166" i="1"/>
  <c r="J167" i="1"/>
  <c r="U167" i="1"/>
  <c r="U168" i="1"/>
  <c r="J171" i="1"/>
  <c r="J172" i="1"/>
  <c r="U172" i="1"/>
  <c r="U173" i="1"/>
  <c r="U174" i="1"/>
  <c r="U178" i="1"/>
  <c r="U179" i="1"/>
  <c r="J180" i="1"/>
  <c r="J181" i="1"/>
  <c r="U182" i="1"/>
  <c r="U183" i="1"/>
  <c r="J184" i="1"/>
  <c r="J186" i="1"/>
  <c r="J187" i="1"/>
  <c r="U187" i="1"/>
  <c r="J189" i="1"/>
  <c r="J190" i="1"/>
  <c r="J191" i="1"/>
  <c r="U191" i="1"/>
  <c r="J195" i="1"/>
  <c r="J196" i="1"/>
  <c r="U196" i="1"/>
  <c r="U198" i="1"/>
  <c r="J199" i="1"/>
  <c r="V24" i="7"/>
  <c r="AE202" i="1"/>
  <c r="AE203" i="1"/>
  <c r="AU203" i="1"/>
  <c r="U204" i="1"/>
  <c r="J205" i="1"/>
  <c r="AU205" i="1"/>
  <c r="J206" i="1"/>
  <c r="U206" i="1"/>
  <c r="AE206" i="1"/>
  <c r="AE207" i="1"/>
  <c r="J208" i="1"/>
  <c r="J210" i="1"/>
  <c r="AU210" i="1"/>
  <c r="U211" i="1"/>
  <c r="AE211" i="1"/>
  <c r="Q11" i="7"/>
  <c r="W48" i="7"/>
  <c r="R42" i="7"/>
  <c r="F23" i="16"/>
  <c r="AE215" i="1"/>
  <c r="AU215" i="1"/>
  <c r="F27" i="16"/>
  <c r="J217" i="1"/>
  <c r="AU217" i="1"/>
  <c r="J218" i="1"/>
  <c r="AE218" i="1"/>
  <c r="AE219" i="1"/>
  <c r="U220" i="1"/>
  <c r="J222" i="1"/>
  <c r="AU222" i="1"/>
  <c r="AE223" i="1"/>
  <c r="AU224" i="1"/>
  <c r="J225" i="1"/>
  <c r="G51" i="16"/>
  <c r="U226" i="1"/>
  <c r="AE226" i="1"/>
  <c r="J227" i="1"/>
  <c r="J229" i="1"/>
  <c r="AU229" i="1"/>
  <c r="U230" i="1"/>
  <c r="AE230" i="1"/>
  <c r="AE231" i="1"/>
  <c r="U232" i="1"/>
  <c r="J234" i="1"/>
  <c r="AE234" i="1"/>
  <c r="U235" i="1"/>
  <c r="AE235" i="1"/>
  <c r="AU236" i="1"/>
  <c r="J237" i="1"/>
  <c r="AE238" i="1"/>
  <c r="J239" i="1"/>
  <c r="AE239" i="1"/>
  <c r="AU239" i="1"/>
  <c r="AU241" i="1"/>
  <c r="U242" i="1"/>
  <c r="AE242" i="1"/>
  <c r="AE243" i="1"/>
  <c r="J244" i="1"/>
  <c r="U247" i="1"/>
  <c r="AE247" i="1"/>
  <c r="AU248" i="1"/>
  <c r="J249" i="1"/>
  <c r="U249" i="1"/>
  <c r="U250" i="1"/>
  <c r="AE250" i="1"/>
  <c r="AE251" i="1"/>
  <c r="J253" i="1"/>
  <c r="J254" i="1"/>
  <c r="AE254" i="1"/>
  <c r="J255" i="1"/>
  <c r="AE256" i="1"/>
  <c r="AU256" i="1"/>
  <c r="AU257" i="1"/>
  <c r="AE258" i="1"/>
  <c r="J259" i="1"/>
  <c r="J260" i="1"/>
  <c r="AE260" i="1"/>
  <c r="AU263" i="1"/>
  <c r="AU264" i="1"/>
  <c r="AE265" i="1"/>
  <c r="J266" i="1"/>
  <c r="AE267" i="1"/>
  <c r="J268" i="1"/>
  <c r="AE268" i="1"/>
  <c r="AU272" i="1"/>
  <c r="AE41" i="2"/>
  <c r="AE43" i="2"/>
  <c r="AE50" i="2"/>
  <c r="AE51" i="2"/>
  <c r="AE55" i="2"/>
  <c r="AE58" i="2"/>
  <c r="AE63" i="2"/>
  <c r="AU64" i="2"/>
  <c r="AE65" i="2"/>
  <c r="AE68" i="2"/>
  <c r="AU69" i="2"/>
  <c r="AE70" i="2"/>
  <c r="AE71" i="2"/>
  <c r="AU74" i="2"/>
  <c r="AU83" i="2"/>
  <c r="AE84" i="2"/>
  <c r="AU87" i="2"/>
  <c r="AU88" i="2"/>
  <c r="AE89" i="2"/>
  <c r="AU92" i="2"/>
  <c r="H232" i="9"/>
  <c r="Q43" i="7"/>
  <c r="H39" i="12"/>
  <c r="N39" i="7"/>
  <c r="V25" i="10"/>
  <c r="X11" i="12" s="1"/>
  <c r="X23" i="10"/>
  <c r="Z9" i="12" s="1"/>
  <c r="N4" i="7"/>
  <c r="D219" i="9"/>
  <c r="Q48" i="10"/>
  <c r="S34" i="12" s="1"/>
  <c r="W52" i="7"/>
  <c r="W17" i="7"/>
  <c r="P22" i="7"/>
  <c r="V21" i="7"/>
  <c r="M19" i="7"/>
  <c r="H239" i="9"/>
  <c r="H224" i="9"/>
  <c r="V44" i="7"/>
  <c r="Z292" i="1"/>
  <c r="Z289" i="2"/>
  <c r="L10" i="12"/>
  <c r="Z271" i="1"/>
  <c r="Z247" i="1"/>
  <c r="Z223" i="1"/>
  <c r="Z199" i="1"/>
  <c r="Z103" i="1"/>
  <c r="Z55" i="1"/>
  <c r="AE315" i="1"/>
  <c r="AE314" i="1"/>
  <c r="Z313" i="1"/>
  <c r="J310" i="1"/>
  <c r="H47" i="12"/>
  <c r="G47" i="12"/>
  <c r="Z305" i="1"/>
  <c r="Z309" i="1"/>
  <c r="L33" i="12"/>
  <c r="L42" i="12"/>
  <c r="AE321" i="2"/>
  <c r="AU93" i="2"/>
  <c r="AE94" i="2"/>
  <c r="AE95" i="2"/>
  <c r="AU97" i="2"/>
  <c r="AU98" i="2"/>
  <c r="AE100" i="2"/>
  <c r="AU102" i="2"/>
  <c r="AE105" i="2"/>
  <c r="AU107" i="2"/>
  <c r="AE108" i="2"/>
  <c r="AE110" i="2"/>
  <c r="AU111" i="2"/>
  <c r="AU112" i="2"/>
  <c r="AE113" i="2"/>
  <c r="AU116" i="2"/>
  <c r="U117" i="2"/>
  <c r="J118" i="2"/>
  <c r="AU118" i="2"/>
  <c r="AE120" i="2"/>
  <c r="J121" i="2"/>
  <c r="J123" i="2"/>
  <c r="AU123" i="2"/>
  <c r="J125" i="2"/>
  <c r="AU125" i="2"/>
  <c r="U126" i="2"/>
  <c r="AE127" i="2"/>
  <c r="J128" i="2"/>
  <c r="U128" i="2"/>
  <c r="J130" i="2"/>
  <c r="U131" i="2"/>
  <c r="U133" i="2"/>
  <c r="U136" i="2"/>
  <c r="J137" i="2"/>
  <c r="AU137" i="2"/>
  <c r="U138" i="2"/>
  <c r="AE139" i="2"/>
  <c r="J140" i="2"/>
  <c r="AU140" i="2"/>
  <c r="J142" i="2"/>
  <c r="U143" i="2"/>
  <c r="AE144" i="2"/>
  <c r="U145" i="2"/>
  <c r="J147" i="2"/>
  <c r="J149" i="2"/>
  <c r="AU149" i="2"/>
  <c r="U150" i="2"/>
  <c r="AE151" i="2"/>
  <c r="H290" i="9"/>
  <c r="AE298" i="2"/>
  <c r="AE294" i="2"/>
  <c r="AE295" i="1"/>
  <c r="N13" i="12"/>
  <c r="M30" i="12"/>
  <c r="M49" i="12"/>
  <c r="V45" i="10"/>
  <c r="X31" i="12" s="1"/>
  <c r="L13" i="12"/>
  <c r="M43" i="12"/>
  <c r="Z329" i="1"/>
  <c r="M54" i="10"/>
  <c r="O40" i="12" s="1"/>
  <c r="R30" i="10"/>
  <c r="H18" i="12"/>
  <c r="R40" i="10"/>
  <c r="S40" i="10" s="1"/>
  <c r="U26" i="12" s="1"/>
  <c r="R62" i="10"/>
  <c r="T48" i="12" s="1"/>
  <c r="N24" i="12"/>
  <c r="N48" i="12"/>
  <c r="N16" i="12"/>
  <c r="X30" i="10"/>
  <c r="Z16" i="12" s="1"/>
  <c r="X22" i="10"/>
  <c r="Z8" i="12" s="1"/>
  <c r="X40" i="10"/>
  <c r="Z26" i="12" s="1"/>
  <c r="X38" i="10"/>
  <c r="Z24" i="12" s="1"/>
  <c r="R56" i="10"/>
  <c r="N46" i="12"/>
  <c r="G64" i="10"/>
  <c r="I50" i="12" s="1"/>
  <c r="M38" i="10"/>
  <c r="O24" i="12" s="1"/>
  <c r="R32" i="10"/>
  <c r="T18" i="12" s="1"/>
  <c r="N38" i="10"/>
  <c r="P24" i="12" s="1"/>
  <c r="R22" i="10"/>
  <c r="T8" i="12" s="1"/>
  <c r="N40" i="12"/>
  <c r="S20" i="12"/>
  <c r="R26" i="12"/>
  <c r="P54" i="10"/>
  <c r="R40" i="12" s="1"/>
  <c r="L8" i="12"/>
  <c r="F34" i="12"/>
  <c r="V38" i="10"/>
  <c r="X24" i="12" s="1"/>
  <c r="P32" i="10"/>
  <c r="G40" i="10"/>
  <c r="I26" i="12" s="1"/>
  <c r="P22" i="10"/>
  <c r="R8" i="12" s="1"/>
  <c r="V24" i="10"/>
  <c r="X10" i="12" s="1"/>
  <c r="M22" i="10"/>
  <c r="O8" i="12" s="1"/>
  <c r="F10" i="12"/>
  <c r="G32" i="10"/>
  <c r="I18" i="12" s="1"/>
  <c r="P56" i="10"/>
  <c r="R42" i="12" s="1"/>
  <c r="G56" i="10"/>
  <c r="I42" i="12" s="1"/>
  <c r="L40" i="12"/>
  <c r="V40" i="10"/>
  <c r="X26" i="12" s="1"/>
  <c r="P48" i="10"/>
  <c r="R34" i="12" s="1"/>
  <c r="P64" i="10"/>
  <c r="R50" i="12" s="1"/>
  <c r="H208" i="9"/>
  <c r="P19" i="7"/>
  <c r="AK15" i="8"/>
  <c r="P4" i="7"/>
  <c r="G48" i="7"/>
  <c r="W56" i="7"/>
  <c r="G6" i="7"/>
  <c r="W8" i="7"/>
  <c r="W320" i="1"/>
  <c r="D195" i="9"/>
  <c r="AJ12" i="8"/>
  <c r="N24" i="7"/>
  <c r="H218" i="9"/>
  <c r="AK19" i="8"/>
  <c r="H52" i="7"/>
  <c r="Q6" i="7"/>
  <c r="H276" i="9"/>
  <c r="U169" i="1"/>
  <c r="AU208" i="1"/>
  <c r="G24" i="7"/>
  <c r="J152" i="2"/>
  <c r="U152" i="2"/>
  <c r="AU152" i="2"/>
  <c r="J154" i="2"/>
  <c r="AU154" i="2"/>
  <c r="U155" i="2"/>
  <c r="AE155" i="2"/>
  <c r="AE156" i="2"/>
  <c r="U157" i="2"/>
  <c r="J159" i="2"/>
  <c r="J161" i="2"/>
  <c r="AU161" i="2"/>
  <c r="U162" i="2"/>
  <c r="AE163" i="2"/>
  <c r="J164" i="2"/>
  <c r="AU164" i="2"/>
  <c r="J166" i="2"/>
  <c r="AU166" i="2"/>
  <c r="U167" i="2"/>
  <c r="AE168" i="2"/>
  <c r="U169" i="2"/>
  <c r="J171" i="2"/>
  <c r="AU171" i="2"/>
  <c r="J173" i="2"/>
  <c r="AU173" i="2"/>
  <c r="U174" i="2"/>
  <c r="AE175" i="2"/>
  <c r="AU176" i="2"/>
  <c r="J178" i="2"/>
  <c r="AU178" i="2"/>
  <c r="U179" i="2"/>
  <c r="AE179" i="2"/>
  <c r="J180" i="2"/>
  <c r="AE180" i="2"/>
  <c r="U181" i="2"/>
  <c r="J183" i="2"/>
  <c r="AU183" i="2"/>
  <c r="U184" i="2"/>
  <c r="J185" i="2"/>
  <c r="AU185" i="2"/>
  <c r="AE187" i="2"/>
  <c r="J294" i="1"/>
  <c r="W319" i="1"/>
  <c r="V28" i="7"/>
  <c r="H194" i="9"/>
  <c r="X18" i="7"/>
  <c r="V18" i="7"/>
  <c r="D222" i="9"/>
  <c r="G39" i="7"/>
  <c r="X39" i="7"/>
  <c r="X52" i="7"/>
  <c r="Q51" i="7"/>
  <c r="W30" i="7"/>
  <c r="W4" i="7"/>
  <c r="H246" i="9"/>
  <c r="G31" i="16"/>
  <c r="X10" i="8"/>
  <c r="D191" i="9"/>
  <c r="X13" i="7"/>
  <c r="V37" i="7"/>
  <c r="W45" i="7"/>
  <c r="N48" i="7"/>
  <c r="D201" i="9"/>
  <c r="D190" i="9"/>
  <c r="H209" i="9"/>
  <c r="H192" i="9"/>
  <c r="N42" i="7"/>
  <c r="Q52" i="7"/>
  <c r="P35" i="7"/>
  <c r="G55" i="7"/>
  <c r="M9" i="7"/>
  <c r="X20" i="8"/>
  <c r="J158" i="1"/>
  <c r="J159" i="1"/>
  <c r="J170" i="1"/>
  <c r="J175" i="1"/>
  <c r="U186" i="1"/>
  <c r="J194" i="1"/>
  <c r="AE205" i="1"/>
  <c r="J207" i="1"/>
  <c r="U208" i="1"/>
  <c r="AE208" i="1"/>
  <c r="AE209" i="1"/>
  <c r="Q7" i="7"/>
  <c r="G20" i="7"/>
  <c r="X56" i="7"/>
  <c r="J219" i="1"/>
  <c r="AE220" i="1"/>
  <c r="AE221" i="1"/>
  <c r="AE224" i="1"/>
  <c r="AE228" i="1"/>
  <c r="AE232" i="1"/>
  <c r="AE233" i="1"/>
  <c r="AE237" i="1"/>
  <c r="AE240" i="1"/>
  <c r="AE241" i="1"/>
  <c r="AE244" i="1"/>
  <c r="AE248" i="1"/>
  <c r="AE249" i="1"/>
  <c r="AE253" i="1"/>
  <c r="AE255" i="1"/>
  <c r="AE257" i="1"/>
  <c r="AE259" i="1"/>
  <c r="AE261" i="1"/>
  <c r="AE264" i="1"/>
  <c r="AE269" i="1"/>
  <c r="AE271" i="1"/>
  <c r="AE36" i="2"/>
  <c r="AE42" i="2"/>
  <c r="AE45" i="2"/>
  <c r="AE52" i="2"/>
  <c r="AE56" i="2"/>
  <c r="AE57" i="2"/>
  <c r="AE62" i="2"/>
  <c r="AE64" i="2"/>
  <c r="AE69" i="2"/>
  <c r="AE72" i="2"/>
  <c r="AE77" i="2"/>
  <c r="AE82" i="2"/>
  <c r="AE83" i="2"/>
  <c r="AE96" i="2"/>
  <c r="AE101" i="2"/>
  <c r="AE106" i="2"/>
  <c r="AE107" i="2"/>
  <c r="AE118" i="2"/>
  <c r="D200" i="9"/>
  <c r="M14" i="7"/>
  <c r="G4" i="7"/>
  <c r="M48" i="7"/>
  <c r="W36" i="7"/>
  <c r="W319" i="2"/>
  <c r="Z309" i="2"/>
  <c r="Z310" i="2"/>
  <c r="J313" i="1"/>
  <c r="W26" i="10"/>
  <c r="Y12" i="12" s="1"/>
  <c r="N24" i="10"/>
  <c r="P10" i="12" s="1"/>
  <c r="AE125" i="2"/>
  <c r="AE126" i="2"/>
  <c r="AE133" i="2"/>
  <c r="AE138" i="2"/>
  <c r="AE142" i="2"/>
  <c r="AE145" i="2"/>
  <c r="AE150" i="2"/>
  <c r="AE157" i="2"/>
  <c r="AE162" i="2"/>
  <c r="AE166" i="2"/>
  <c r="AE169" i="2"/>
  <c r="AE173" i="2"/>
  <c r="AE174" i="2"/>
  <c r="AE181" i="2"/>
  <c r="AE193" i="2"/>
  <c r="F192" i="9" s="1"/>
  <c r="AE222" i="2"/>
  <c r="AE234" i="2"/>
  <c r="AE268" i="2"/>
  <c r="AE263" i="2"/>
  <c r="AE244" i="2"/>
  <c r="AE239" i="2"/>
  <c r="G53" i="10"/>
  <c r="I39" i="12" s="1"/>
  <c r="Z331" i="1"/>
  <c r="E330" i="9" s="1"/>
  <c r="H273" i="9"/>
  <c r="J287" i="1"/>
  <c r="H280" i="9"/>
  <c r="J281" i="1"/>
  <c r="J274" i="1"/>
  <c r="Z274" i="1"/>
  <c r="Z226" i="1"/>
  <c r="Z202" i="1"/>
  <c r="Z82" i="1"/>
  <c r="Z290" i="1"/>
  <c r="AE328" i="2"/>
  <c r="Z273" i="1"/>
  <c r="Z265" i="1"/>
  <c r="Z249" i="1"/>
  <c r="Z241" i="1"/>
  <c r="Z145" i="1"/>
  <c r="Z121" i="1"/>
  <c r="Z105" i="1"/>
  <c r="Z97" i="1"/>
  <c r="Z81" i="1"/>
  <c r="Z73" i="1"/>
  <c r="Z49" i="1"/>
  <c r="AE318" i="2"/>
  <c r="J188" i="2"/>
  <c r="J190" i="2"/>
  <c r="AU190" i="2"/>
  <c r="G189" i="9" s="1"/>
  <c r="U191" i="2"/>
  <c r="U193" i="2"/>
  <c r="J195" i="2"/>
  <c r="U196" i="2"/>
  <c r="J197" i="2"/>
  <c r="AU197" i="2"/>
  <c r="G196" i="9" s="1"/>
  <c r="U198" i="2"/>
  <c r="AE199" i="2"/>
  <c r="F198" i="9" s="1"/>
  <c r="AU200" i="2"/>
  <c r="G199" i="9" s="1"/>
  <c r="J202" i="2"/>
  <c r="U203" i="2"/>
  <c r="AE204" i="2"/>
  <c r="U205" i="2"/>
  <c r="J207" i="2"/>
  <c r="U208" i="2"/>
  <c r="J209" i="2"/>
  <c r="AU209" i="2"/>
  <c r="U210" i="2"/>
  <c r="AE211" i="2"/>
  <c r="J44" i="16"/>
  <c r="J24" i="16"/>
  <c r="J54" i="16"/>
  <c r="J39" i="16"/>
  <c r="AU219" i="2"/>
  <c r="J221" i="2"/>
  <c r="AU221" i="2"/>
  <c r="U222" i="2"/>
  <c r="AE223" i="2"/>
  <c r="J224" i="2"/>
  <c r="AU224" i="2"/>
  <c r="K44" i="16"/>
  <c r="K54" i="16"/>
  <c r="U229" i="2"/>
  <c r="J231" i="2"/>
  <c r="AU231" i="2"/>
  <c r="U232" i="2"/>
  <c r="J233" i="2"/>
  <c r="AU233" i="2"/>
  <c r="U234" i="2"/>
  <c r="AE235" i="2"/>
  <c r="AU236" i="2"/>
  <c r="J238" i="2"/>
  <c r="J239" i="2"/>
  <c r="U244" i="2"/>
  <c r="J248" i="2"/>
  <c r="U249" i="2"/>
  <c r="U250" i="2"/>
  <c r="J252" i="2"/>
  <c r="J253" i="2"/>
  <c r="U254" i="2"/>
  <c r="J259" i="2"/>
  <c r="J262" i="2"/>
  <c r="J265" i="2"/>
  <c r="J268" i="2"/>
  <c r="J271" i="2"/>
  <c r="AE266" i="2"/>
  <c r="AU263" i="2"/>
  <c r="AE261" i="2"/>
  <c r="AE256" i="2"/>
  <c r="AE251" i="2"/>
  <c r="AU249" i="2"/>
  <c r="AU239" i="2"/>
  <c r="H247" i="9"/>
  <c r="Z283" i="1"/>
  <c r="Z267" i="1"/>
  <c r="Z243" i="1"/>
  <c r="Z235" i="1"/>
  <c r="Z211" i="1"/>
  <c r="Z187" i="1"/>
  <c r="Z115" i="1"/>
  <c r="Z67" i="1"/>
  <c r="Z43" i="1"/>
  <c r="Z288" i="1"/>
  <c r="Z297" i="1"/>
  <c r="Z293" i="1"/>
  <c r="Z303" i="1"/>
  <c r="Z314" i="1"/>
  <c r="N52" i="10"/>
  <c r="P38" i="12" s="1"/>
  <c r="AE290" i="1"/>
  <c r="AE287" i="2"/>
  <c r="J306" i="1"/>
  <c r="Z304" i="1"/>
  <c r="W308" i="2"/>
  <c r="AE331" i="2"/>
  <c r="C321" i="9"/>
  <c r="H216" i="9"/>
  <c r="H189" i="9"/>
  <c r="W14" i="7"/>
  <c r="Q13" i="7"/>
  <c r="V34" i="7"/>
  <c r="Q35" i="7"/>
  <c r="W35" i="7"/>
  <c r="Q37" i="7"/>
  <c r="N37" i="7"/>
  <c r="W37" i="7"/>
  <c r="M44" i="7"/>
  <c r="R44" i="7"/>
  <c r="X44" i="7"/>
  <c r="J128" i="1"/>
  <c r="J157" i="1"/>
  <c r="J163" i="1"/>
  <c r="U171" i="1"/>
  <c r="U176" i="1"/>
  <c r="J179" i="1"/>
  <c r="J183" i="1"/>
  <c r="J188" i="1"/>
  <c r="U190" i="1"/>
  <c r="J193" i="1"/>
  <c r="J197" i="1"/>
  <c r="J198" i="1"/>
  <c r="U199" i="1"/>
  <c r="U200" i="1"/>
  <c r="U202" i="1"/>
  <c r="U203" i="1"/>
  <c r="J204" i="1"/>
  <c r="U205" i="1"/>
  <c r="AU206" i="1"/>
  <c r="U207" i="1"/>
  <c r="AU207" i="1"/>
  <c r="AU209" i="1"/>
  <c r="J211" i="1"/>
  <c r="AU211" i="1"/>
  <c r="AE212" i="1"/>
  <c r="E38" i="7" s="1"/>
  <c r="E34" i="7"/>
  <c r="H34" i="7" s="1"/>
  <c r="F16" i="16"/>
  <c r="U214" i="1"/>
  <c r="U215" i="1"/>
  <c r="F12" i="16"/>
  <c r="F55" i="16"/>
  <c r="U219" i="1"/>
  <c r="AU223" i="1"/>
  <c r="U224" i="1"/>
  <c r="G16" i="16"/>
  <c r="G49" i="16"/>
  <c r="J228" i="1"/>
  <c r="J243" i="1"/>
  <c r="J269" i="1"/>
  <c r="J133" i="1"/>
  <c r="J141" i="1"/>
  <c r="J152" i="1"/>
  <c r="U175" i="1"/>
  <c r="J178" i="1"/>
  <c r="U180" i="1"/>
  <c r="U184" i="1"/>
  <c r="J192" i="1"/>
  <c r="H204" i="9"/>
  <c r="H203" i="9"/>
  <c r="H13" i="7"/>
  <c r="P18" i="7"/>
  <c r="H45" i="7"/>
  <c r="W11" i="7"/>
  <c r="R56" i="7"/>
  <c r="P41" i="7"/>
  <c r="V41" i="7"/>
  <c r="P5" i="7"/>
  <c r="H220" i="9"/>
  <c r="AJ18" i="8"/>
  <c r="H270" i="9"/>
  <c r="H260" i="9"/>
  <c r="R5" i="7"/>
  <c r="X5" i="7"/>
  <c r="J117" i="1"/>
  <c r="J127" i="1"/>
  <c r="J131" i="1"/>
  <c r="J139" i="1"/>
  <c r="J151" i="1"/>
  <c r="J168" i="1"/>
  <c r="J177" i="1"/>
  <c r="U181" i="1"/>
  <c r="U185" i="1"/>
  <c r="U189" i="1"/>
  <c r="U194" i="1"/>
  <c r="H11" i="7"/>
  <c r="X11" i="7"/>
  <c r="X16" i="8"/>
  <c r="D218" i="9"/>
  <c r="J122" i="1"/>
  <c r="J130" i="1"/>
  <c r="J138" i="1"/>
  <c r="J146" i="1"/>
  <c r="U166" i="1"/>
  <c r="J174" i="1"/>
  <c r="D203" i="9"/>
  <c r="H193" i="9"/>
  <c r="H188" i="9"/>
  <c r="H190" i="9"/>
  <c r="Q24" i="7"/>
  <c r="M47" i="7"/>
  <c r="R47" i="7"/>
  <c r="M41" i="7"/>
  <c r="R41" i="7"/>
  <c r="X41" i="7"/>
  <c r="AU220" i="1"/>
  <c r="G53" i="16"/>
  <c r="AU232" i="1"/>
  <c r="U245" i="1"/>
  <c r="AU249" i="1"/>
  <c r="AU67" i="2"/>
  <c r="AU72" i="2"/>
  <c r="J212" i="1"/>
  <c r="E12" i="7" s="1"/>
  <c r="Q20" i="7"/>
  <c r="V22" i="7"/>
  <c r="M29" i="7"/>
  <c r="V48" i="7"/>
  <c r="P48" i="7"/>
  <c r="D241" i="9"/>
  <c r="H264" i="9"/>
  <c r="H48" i="7"/>
  <c r="X48" i="7"/>
  <c r="N19" i="7"/>
  <c r="D240" i="9"/>
  <c r="H44" i="7"/>
  <c r="N43" i="7"/>
  <c r="R55" i="7"/>
  <c r="AE222" i="1"/>
  <c r="AE229" i="1"/>
  <c r="AE246" i="1"/>
  <c r="AU228" i="1"/>
  <c r="J230" i="1"/>
  <c r="AU230" i="1"/>
  <c r="U231" i="1"/>
  <c r="AU235" i="1"/>
  <c r="J238" i="1"/>
  <c r="U238" i="1"/>
  <c r="AU238" i="1"/>
  <c r="AU242" i="1"/>
  <c r="U243" i="1"/>
  <c r="AU243" i="1"/>
  <c r="J247" i="1"/>
  <c r="AU247" i="1"/>
  <c r="AU250" i="1"/>
  <c r="J252" i="1"/>
  <c r="AU252" i="1"/>
  <c r="U253" i="1"/>
  <c r="AU254" i="1"/>
  <c r="J257" i="1"/>
  <c r="AU259" i="1"/>
  <c r="AU260" i="1"/>
  <c r="J262" i="1"/>
  <c r="J264" i="1"/>
  <c r="J265" i="1"/>
  <c r="AU266" i="1"/>
  <c r="AU267" i="1"/>
  <c r="AU268" i="1"/>
  <c r="J271" i="1"/>
  <c r="J272" i="1"/>
  <c r="AU65" i="2"/>
  <c r="AU71" i="2"/>
  <c r="AU76" i="2"/>
  <c r="AU79" i="2"/>
  <c r="AU80" i="2"/>
  <c r="AU81" i="2"/>
  <c r="AU84" i="2"/>
  <c r="AU85" i="2"/>
  <c r="AU86" i="2"/>
  <c r="AU89" i="2"/>
  <c r="AU90" i="2"/>
  <c r="AU94" i="2"/>
  <c r="AU95" i="2"/>
  <c r="AU99" i="2"/>
  <c r="AU100" i="2"/>
  <c r="AU103" i="2"/>
  <c r="AU105" i="2"/>
  <c r="AU108" i="2"/>
  <c r="AU110" i="2"/>
  <c r="AU113" i="2"/>
  <c r="J117" i="2"/>
  <c r="AU117" i="2"/>
  <c r="J119" i="2"/>
  <c r="AU119" i="2"/>
  <c r="U120" i="2"/>
  <c r="AU120" i="2"/>
  <c r="U123" i="2"/>
  <c r="J124" i="2"/>
  <c r="U125" i="2"/>
  <c r="U127" i="2"/>
  <c r="AU129" i="2"/>
  <c r="U130" i="2"/>
  <c r="J131" i="2"/>
  <c r="AU131" i="2"/>
  <c r="U132" i="2"/>
  <c r="AU132" i="2"/>
  <c r="J134" i="2"/>
  <c r="U134" i="2"/>
  <c r="AU134" i="2"/>
  <c r="U135" i="2"/>
  <c r="J136" i="2"/>
  <c r="U139" i="2"/>
  <c r="J141" i="2"/>
  <c r="AU141" i="2"/>
  <c r="U142" i="2"/>
  <c r="J143" i="2"/>
  <c r="AU143" i="2"/>
  <c r="U144" i="2"/>
  <c r="J146" i="2"/>
  <c r="U146" i="2"/>
  <c r="J148" i="2"/>
  <c r="U149" i="2"/>
  <c r="J150" i="2"/>
  <c r="U151" i="2"/>
  <c r="AU153" i="2"/>
  <c r="H240" i="9"/>
  <c r="P53" i="7"/>
  <c r="W6" i="7"/>
  <c r="F11" i="16"/>
  <c r="G54" i="16"/>
  <c r="R13" i="7"/>
  <c r="N41" i="7"/>
  <c r="W42" i="7"/>
  <c r="W55" i="7"/>
  <c r="M4" i="7"/>
  <c r="H221" i="9"/>
  <c r="H266" i="9"/>
  <c r="AE227" i="1"/>
  <c r="AE262" i="1"/>
  <c r="AE270" i="1"/>
  <c r="M13" i="7"/>
  <c r="N18" i="7"/>
  <c r="H252" i="9"/>
  <c r="Q45" i="7"/>
  <c r="P50" i="7"/>
  <c r="AU82" i="2"/>
  <c r="AU96" i="2"/>
  <c r="AU106" i="2"/>
  <c r="AU115" i="2"/>
  <c r="U122" i="2"/>
  <c r="U141" i="2"/>
  <c r="U165" i="2"/>
  <c r="AU169" i="2"/>
  <c r="AU181" i="2"/>
  <c r="U189" i="2"/>
  <c r="AU193" i="2"/>
  <c r="G192" i="9" s="1"/>
  <c r="AU198" i="2"/>
  <c r="G197" i="9" s="1"/>
  <c r="P23" i="7"/>
  <c r="D205" i="9"/>
  <c r="J50" i="16"/>
  <c r="V13" i="7"/>
  <c r="N11" i="7"/>
  <c r="D237" i="9"/>
  <c r="H251" i="9"/>
  <c r="F37" i="16"/>
  <c r="G52" i="16"/>
  <c r="H227" i="9"/>
  <c r="R52" i="7"/>
  <c r="P37" i="7"/>
  <c r="V43" i="7"/>
  <c r="N50" i="7"/>
  <c r="AE245" i="1"/>
  <c r="J155" i="2"/>
  <c r="AU155" i="2"/>
  <c r="U156" i="2"/>
  <c r="J157" i="2"/>
  <c r="J158" i="2"/>
  <c r="U158" i="2"/>
  <c r="U159" i="2"/>
  <c r="J160" i="2"/>
  <c r="U163" i="2"/>
  <c r="J165" i="2"/>
  <c r="AU165" i="2"/>
  <c r="J167" i="2"/>
  <c r="AU167" i="2"/>
  <c r="U168" i="2"/>
  <c r="J169" i="2"/>
  <c r="U170" i="2"/>
  <c r="AU170" i="2"/>
  <c r="U171" i="2"/>
  <c r="J172" i="2"/>
  <c r="AU172" i="2"/>
  <c r="U173" i="2"/>
  <c r="U175" i="2"/>
  <c r="U178" i="2"/>
  <c r="J179" i="2"/>
  <c r="AU179" i="2"/>
  <c r="U180" i="2"/>
  <c r="AU180" i="2"/>
  <c r="J182" i="2"/>
  <c r="AU182" i="2"/>
  <c r="U183" i="2"/>
  <c r="J184" i="2"/>
  <c r="AU184" i="2"/>
  <c r="U185" i="2"/>
  <c r="U187" i="2"/>
  <c r="AU187" i="2"/>
  <c r="J189" i="2"/>
  <c r="AU189" i="2"/>
  <c r="G188" i="9" s="1"/>
  <c r="J191" i="2"/>
  <c r="AU191" i="2"/>
  <c r="G190" i="9" s="1"/>
  <c r="U192" i="2"/>
  <c r="AU192" i="2"/>
  <c r="G191" i="9" s="1"/>
  <c r="AU194" i="2"/>
  <c r="G193" i="9" s="1"/>
  <c r="U195" i="2"/>
  <c r="J196" i="2"/>
  <c r="AU196" i="2"/>
  <c r="G195" i="9" s="1"/>
  <c r="U199" i="2"/>
  <c r="D199" i="9"/>
  <c r="U202" i="2"/>
  <c r="J203" i="2"/>
  <c r="AU203" i="2"/>
  <c r="U204" i="2"/>
  <c r="AE205" i="2"/>
  <c r="AU206" i="2"/>
  <c r="J208" i="2"/>
  <c r="AU208" i="2"/>
  <c r="U211" i="2"/>
  <c r="AU215" i="2"/>
  <c r="J52" i="16"/>
  <c r="J48" i="16"/>
  <c r="U219" i="2"/>
  <c r="J220" i="2"/>
  <c r="U221" i="2"/>
  <c r="U223" i="2"/>
  <c r="J225" i="2"/>
  <c r="K46" i="16"/>
  <c r="K52" i="16"/>
  <c r="J230" i="2"/>
  <c r="U231" i="2"/>
  <c r="J232" i="2"/>
  <c r="AU232" i="2"/>
  <c r="U233" i="2"/>
  <c r="U235" i="2"/>
  <c r="AU235" i="2"/>
  <c r="D235" i="9"/>
  <c r="AU237" i="2"/>
  <c r="J240" i="2"/>
  <c r="J241" i="2"/>
  <c r="U242" i="2"/>
  <c r="J245" i="2"/>
  <c r="J246" i="2"/>
  <c r="M63" i="10"/>
  <c r="O49" i="12" s="1"/>
  <c r="H59" i="10"/>
  <c r="J45" i="12" s="1"/>
  <c r="U182" i="2"/>
  <c r="J193" i="2"/>
  <c r="J198" i="2"/>
  <c r="H27" i="10"/>
  <c r="J13" i="12" s="1"/>
  <c r="H274" i="9"/>
  <c r="AU222" i="2"/>
  <c r="U237" i="2"/>
  <c r="U241" i="2"/>
  <c r="AU272" i="2"/>
  <c r="AU267" i="2"/>
  <c r="AU262" i="2"/>
  <c r="AU253" i="2"/>
  <c r="AU248" i="2"/>
  <c r="AU243" i="2"/>
  <c r="H271" i="9"/>
  <c r="J291" i="2"/>
  <c r="J284" i="2"/>
  <c r="J283" i="2"/>
  <c r="AU279" i="2"/>
  <c r="J278" i="2"/>
  <c r="J277" i="2"/>
  <c r="AE276" i="2"/>
  <c r="AU273" i="2"/>
  <c r="J288" i="1"/>
  <c r="J286" i="1"/>
  <c r="Z239" i="2"/>
  <c r="Z183" i="2"/>
  <c r="AE191" i="2"/>
  <c r="F190" i="9" s="1"/>
  <c r="J204" i="2"/>
  <c r="U212" i="2"/>
  <c r="K25" i="7" s="1"/>
  <c r="H281" i="9"/>
  <c r="H305" i="9"/>
  <c r="H301" i="9"/>
  <c r="U206" i="2"/>
  <c r="J55" i="16"/>
  <c r="J51" i="16"/>
  <c r="K55" i="16"/>
  <c r="K41" i="16"/>
  <c r="K36" i="16"/>
  <c r="U230" i="2"/>
  <c r="AE233" i="2"/>
  <c r="U251" i="2"/>
  <c r="J261" i="2"/>
  <c r="AE246" i="2"/>
  <c r="AE277" i="2"/>
  <c r="J273" i="2"/>
  <c r="D273" i="9"/>
  <c r="J291" i="1"/>
  <c r="Z274" i="2"/>
  <c r="Z242" i="2"/>
  <c r="Z218" i="2"/>
  <c r="Z194" i="2"/>
  <c r="Z178" i="2"/>
  <c r="Z276" i="1"/>
  <c r="Z252" i="1"/>
  <c r="Z228" i="1"/>
  <c r="Z180" i="1"/>
  <c r="Z132" i="1"/>
  <c r="Z108" i="1"/>
  <c r="Z84" i="1"/>
  <c r="D299" i="9"/>
  <c r="H298" i="9"/>
  <c r="H299" i="9"/>
  <c r="AE304" i="1"/>
  <c r="AU285" i="1"/>
  <c r="J282" i="1"/>
  <c r="AE280" i="1"/>
  <c r="J276" i="1"/>
  <c r="AE274" i="1"/>
  <c r="H286" i="9"/>
  <c r="Z273" i="2"/>
  <c r="Z265" i="2"/>
  <c r="Z217" i="2"/>
  <c r="Z251" i="1"/>
  <c r="Z227" i="1"/>
  <c r="Z203" i="1"/>
  <c r="Z179" i="1"/>
  <c r="Z155" i="1"/>
  <c r="Z131" i="1"/>
  <c r="Z107" i="1"/>
  <c r="Z83" i="1"/>
  <c r="Z59" i="1"/>
  <c r="AU292" i="2"/>
  <c r="J299" i="1"/>
  <c r="AE298" i="1"/>
  <c r="AE294" i="1"/>
  <c r="D305" i="9"/>
  <c r="Z317" i="1"/>
  <c r="V29" i="10"/>
  <c r="X15" i="12" s="1"/>
  <c r="AX320" i="1"/>
  <c r="J331" i="1"/>
  <c r="B330" i="9" s="1"/>
  <c r="Z330" i="1"/>
  <c r="J330" i="2"/>
  <c r="Z240" i="2"/>
  <c r="Z216" i="2"/>
  <c r="Z192" i="2"/>
  <c r="Z298" i="1"/>
  <c r="Z294" i="1"/>
  <c r="H304" i="9"/>
  <c r="J303" i="1"/>
  <c r="H309" i="9"/>
  <c r="AE310" i="1"/>
  <c r="AE309" i="1"/>
  <c r="J322" i="2"/>
  <c r="J318" i="2"/>
  <c r="AE316" i="2"/>
  <c r="J315" i="2"/>
  <c r="AU312" i="2"/>
  <c r="AE312" i="2"/>
  <c r="J311" i="2"/>
  <c r="J309" i="2"/>
  <c r="J310" i="2"/>
  <c r="J316" i="1"/>
  <c r="J308" i="2"/>
  <c r="J325" i="1"/>
  <c r="J322" i="1"/>
  <c r="J23" i="16"/>
  <c r="J53" i="16"/>
  <c r="J49" i="16"/>
  <c r="J29" i="16"/>
  <c r="J223" i="2"/>
  <c r="K23" i="16"/>
  <c r="AE227" i="2"/>
  <c r="K12" i="16"/>
  <c r="K45" i="16"/>
  <c r="U239" i="2"/>
  <c r="AE258" i="2"/>
  <c r="J276" i="2"/>
  <c r="AE274" i="2"/>
  <c r="J290" i="1"/>
  <c r="H289" i="9"/>
  <c r="Z264" i="1"/>
  <c r="Z240" i="1"/>
  <c r="Z216" i="1"/>
  <c r="Z168" i="1"/>
  <c r="Z96" i="1"/>
  <c r="Z48" i="1"/>
  <c r="Z304" i="2"/>
  <c r="Z300" i="2"/>
  <c r="Z296" i="2"/>
  <c r="H296" i="9"/>
  <c r="H292" i="9"/>
  <c r="AE271" i="2"/>
  <c r="AE247" i="2"/>
  <c r="J284" i="1"/>
  <c r="J279" i="1"/>
  <c r="AE277" i="1"/>
  <c r="J273" i="1"/>
  <c r="Z282" i="1"/>
  <c r="Z266" i="1"/>
  <c r="Z258" i="1"/>
  <c r="Z242" i="1"/>
  <c r="Z234" i="1"/>
  <c r="Z210" i="1"/>
  <c r="Z186" i="1"/>
  <c r="Z162" i="1"/>
  <c r="Z138" i="1"/>
  <c r="Z114" i="1"/>
  <c r="Z90" i="1"/>
  <c r="Z66" i="1"/>
  <c r="Z285" i="2"/>
  <c r="Z277" i="2"/>
  <c r="Z253" i="2"/>
  <c r="Z229" i="2"/>
  <c r="Z205" i="2"/>
  <c r="Z181" i="2"/>
  <c r="Z287" i="1"/>
  <c r="Z263" i="1"/>
  <c r="Z239" i="1"/>
  <c r="Z191" i="1"/>
  <c r="Z167" i="1"/>
  <c r="Z119" i="1"/>
  <c r="Z95" i="1"/>
  <c r="Z71" i="1"/>
  <c r="Z47" i="1"/>
  <c r="AE307" i="2"/>
  <c r="AU302" i="2"/>
  <c r="AE296" i="1"/>
  <c r="H306" i="9"/>
  <c r="H311" i="9"/>
  <c r="J318" i="1"/>
  <c r="J315" i="1"/>
  <c r="AX319" i="2"/>
  <c r="AU330" i="1"/>
  <c r="AU331" i="2"/>
  <c r="AU328" i="2"/>
  <c r="D278" i="9"/>
  <c r="H277" i="9"/>
  <c r="Z281" i="1"/>
  <c r="Z257" i="1"/>
  <c r="Z209" i="1"/>
  <c r="Z185" i="1"/>
  <c r="Z161" i="1"/>
  <c r="Z137" i="1"/>
  <c r="Z65" i="1"/>
  <c r="Z276" i="2"/>
  <c r="Z204" i="2"/>
  <c r="Z180" i="2"/>
  <c r="Z286" i="1"/>
  <c r="Z262" i="1"/>
  <c r="Z238" i="1"/>
  <c r="Z214" i="1"/>
  <c r="Z190" i="1"/>
  <c r="Z166" i="1"/>
  <c r="Z142" i="1"/>
  <c r="Z94" i="1"/>
  <c r="Z46" i="1"/>
  <c r="J325" i="2"/>
  <c r="J324" i="2"/>
  <c r="J323" i="2"/>
  <c r="J21" i="10" s="1"/>
  <c r="AU321" i="2"/>
  <c r="J317" i="2"/>
  <c r="J316" i="2"/>
  <c r="J313" i="2"/>
  <c r="AU309" i="2"/>
  <c r="J314" i="1"/>
  <c r="V54" i="10"/>
  <c r="X40" i="12" s="1"/>
  <c r="J324" i="1"/>
  <c r="J323" i="1"/>
  <c r="D21" i="10" s="1"/>
  <c r="AU329" i="2"/>
  <c r="U248" i="2"/>
  <c r="J250" i="2"/>
  <c r="J251" i="2"/>
  <c r="U252" i="2"/>
  <c r="U253" i="2"/>
  <c r="J258" i="2"/>
  <c r="J260" i="2"/>
  <c r="J263" i="2"/>
  <c r="J269" i="2"/>
  <c r="J272" i="2"/>
  <c r="AU270" i="2"/>
  <c r="AU265" i="2"/>
  <c r="AU260" i="2"/>
  <c r="AU259" i="2"/>
  <c r="AU255" i="2"/>
  <c r="AE254" i="2"/>
  <c r="AU251" i="2"/>
  <c r="AU250" i="2"/>
  <c r="AU246" i="2"/>
  <c r="AU241" i="2"/>
  <c r="H235" i="9"/>
  <c r="J290" i="2"/>
  <c r="J287" i="2"/>
  <c r="AE285" i="2"/>
  <c r="AU283" i="2"/>
  <c r="AU282" i="2"/>
  <c r="J281" i="2"/>
  <c r="AE279" i="2"/>
  <c r="J275" i="2"/>
  <c r="J274" i="2"/>
  <c r="AE273" i="2"/>
  <c r="H283" i="9"/>
  <c r="Z275" i="2"/>
  <c r="Z251" i="2"/>
  <c r="Z227" i="2"/>
  <c r="Z219" i="2"/>
  <c r="Z203" i="2"/>
  <c r="Z179" i="2"/>
  <c r="Z285" i="1"/>
  <c r="Z277" i="1"/>
  <c r="Z261" i="1"/>
  <c r="Z253" i="1"/>
  <c r="Z237" i="1"/>
  <c r="Z229" i="1"/>
  <c r="Z205" i="1"/>
  <c r="Z181" i="1"/>
  <c r="Z165" i="1"/>
  <c r="Z133" i="1"/>
  <c r="Z109" i="1"/>
  <c r="Z85" i="1"/>
  <c r="Z69" i="1"/>
  <c r="Z61" i="1"/>
  <c r="AE292" i="1"/>
  <c r="AE289" i="2"/>
  <c r="D298" i="9"/>
  <c r="AE293" i="1"/>
  <c r="H303" i="9"/>
  <c r="AE303" i="1"/>
  <c r="Z302" i="1"/>
  <c r="J312" i="1"/>
  <c r="AU311" i="1"/>
  <c r="Z310" i="1"/>
  <c r="E39" i="7"/>
  <c r="AU212" i="1"/>
  <c r="F51" i="16"/>
  <c r="F51" i="7"/>
  <c r="AU213" i="1"/>
  <c r="D231" i="9"/>
  <c r="P51" i="7"/>
  <c r="V51" i="7"/>
  <c r="Q18" i="7"/>
  <c r="W18" i="7"/>
  <c r="F38" i="16"/>
  <c r="AE213" i="1"/>
  <c r="F36" i="7"/>
  <c r="AU218" i="1"/>
  <c r="F41" i="16"/>
  <c r="G38" i="16"/>
  <c r="AE225" i="1"/>
  <c r="H215" i="9"/>
  <c r="AJ13" i="8"/>
  <c r="F19" i="16"/>
  <c r="U213" i="1"/>
  <c r="F14" i="7"/>
  <c r="F36" i="16"/>
  <c r="AE214" i="1"/>
  <c r="G19" i="16"/>
  <c r="U225" i="1"/>
  <c r="AU227" i="1"/>
  <c r="G47" i="16"/>
  <c r="J8" i="7"/>
  <c r="V8" i="7" s="1"/>
  <c r="J201" i="2"/>
  <c r="G8" i="7"/>
  <c r="Z320" i="1"/>
  <c r="N12" i="12"/>
  <c r="M26" i="10"/>
  <c r="O12" i="12" s="1"/>
  <c r="N26" i="10"/>
  <c r="P12" i="12" s="1"/>
  <c r="R26" i="10"/>
  <c r="N52" i="12"/>
  <c r="M66" i="10"/>
  <c r="O52" i="12" s="1"/>
  <c r="N66" i="10"/>
  <c r="P52" i="12" s="1"/>
  <c r="D14" i="7"/>
  <c r="U201" i="1"/>
  <c r="D36" i="7"/>
  <c r="AE201" i="1"/>
  <c r="W53" i="7"/>
  <c r="Q53" i="7"/>
  <c r="J45" i="7"/>
  <c r="AU201" i="2"/>
  <c r="J57" i="7" s="1"/>
  <c r="V23" i="7"/>
  <c r="D226" i="9"/>
  <c r="W212" i="2"/>
  <c r="K26" i="7"/>
  <c r="J28" i="16"/>
  <c r="U213" i="2"/>
  <c r="L23" i="7"/>
  <c r="K28" i="16"/>
  <c r="U225" i="2"/>
  <c r="K11" i="16"/>
  <c r="J226" i="2"/>
  <c r="K26" i="16"/>
  <c r="U226" i="2"/>
  <c r="K9" i="16"/>
  <c r="J227" i="2"/>
  <c r="K39" i="16"/>
  <c r="AE228" i="2"/>
  <c r="AU230" i="2"/>
  <c r="K48" i="16"/>
  <c r="AU264" i="2"/>
  <c r="AU247" i="2"/>
  <c r="AU245" i="2"/>
  <c r="AU240" i="2"/>
  <c r="AK21" i="8"/>
  <c r="K58" i="7"/>
  <c r="AX212" i="2"/>
  <c r="K60" i="7" s="1"/>
  <c r="H259" i="9"/>
  <c r="AX224" i="1"/>
  <c r="F57" i="16"/>
  <c r="E58" i="7"/>
  <c r="AX212" i="1"/>
  <c r="H199" i="9"/>
  <c r="AU284" i="2"/>
  <c r="AU281" i="2"/>
  <c r="AU278" i="2"/>
  <c r="AU275" i="2"/>
  <c r="J319" i="1"/>
  <c r="W50" i="10"/>
  <c r="Y36" i="12" s="1"/>
  <c r="M40" i="12"/>
  <c r="N54" i="10"/>
  <c r="P40" i="12" s="1"/>
  <c r="Q54" i="10"/>
  <c r="S40" i="12" s="1"/>
  <c r="W54" i="10"/>
  <c r="Y40" i="12" s="1"/>
  <c r="X24" i="10"/>
  <c r="Z10" i="12" s="1"/>
  <c r="R24" i="10"/>
  <c r="H10" i="12"/>
  <c r="H24" i="10"/>
  <c r="J10" i="12" s="1"/>
  <c r="G24" i="10"/>
  <c r="I10" i="12" s="1"/>
  <c r="D311" i="9"/>
  <c r="W308" i="1"/>
  <c r="L43" i="12"/>
  <c r="M57" i="10"/>
  <c r="O43" i="12" s="1"/>
  <c r="V57" i="10"/>
  <c r="X43" i="12" s="1"/>
  <c r="K10" i="7"/>
  <c r="Q10" i="7" s="1"/>
  <c r="J212" i="2"/>
  <c r="AU212" i="2"/>
  <c r="K57" i="7" s="1"/>
  <c r="K47" i="7"/>
  <c r="W47" i="7" s="1"/>
  <c r="L8" i="7"/>
  <c r="J13" i="16"/>
  <c r="J46" i="16"/>
  <c r="L45" i="7"/>
  <c r="J11" i="16"/>
  <c r="J214" i="2"/>
  <c r="J26" i="16"/>
  <c r="U214" i="2"/>
  <c r="J215" i="2"/>
  <c r="J9" i="16"/>
  <c r="U216" i="2"/>
  <c r="J22" i="16"/>
  <c r="J18" i="16"/>
  <c r="U217" i="2"/>
  <c r="J37" i="16"/>
  <c r="AE217" i="2"/>
  <c r="J15" i="16"/>
  <c r="J218" i="2"/>
  <c r="U227" i="2"/>
  <c r="K24" i="16"/>
  <c r="K42" i="16"/>
  <c r="AU227" i="2"/>
  <c r="K22" i="16"/>
  <c r="U228" i="2"/>
  <c r="K37" i="16"/>
  <c r="AE229" i="2"/>
  <c r="AU229" i="2"/>
  <c r="K50" i="16"/>
  <c r="AU271" i="2"/>
  <c r="K13" i="16"/>
  <c r="AU282" i="1"/>
  <c r="AU279" i="1"/>
  <c r="AU276" i="1"/>
  <c r="AU273" i="1"/>
  <c r="Z215" i="1"/>
  <c r="F34" i="16"/>
  <c r="AU290" i="1"/>
  <c r="AU291" i="2"/>
  <c r="AU287" i="2"/>
  <c r="AU226" i="2"/>
  <c r="H248" i="9"/>
  <c r="V29" i="7"/>
  <c r="P29" i="7"/>
  <c r="Q23" i="7"/>
  <c r="W23" i="7"/>
  <c r="H23" i="7"/>
  <c r="AE216" i="2"/>
  <c r="X29" i="7"/>
  <c r="R29" i="7"/>
  <c r="G29" i="7"/>
  <c r="K57" i="16"/>
  <c r="AU213" i="2"/>
  <c r="R24" i="7"/>
  <c r="X24" i="7"/>
  <c r="H24" i="7"/>
  <c r="Q21" i="7"/>
  <c r="H21" i="7"/>
  <c r="X11" i="8"/>
  <c r="K31" i="16"/>
  <c r="AU319" i="2"/>
  <c r="J285" i="1"/>
  <c r="AE283" i="1"/>
  <c r="AU281" i="1"/>
  <c r="J278" i="1"/>
  <c r="AU290" i="2"/>
  <c r="M17" i="7"/>
  <c r="N17" i="7"/>
  <c r="X17" i="7"/>
  <c r="R17" i="7"/>
  <c r="M24" i="7"/>
  <c r="G30" i="16"/>
  <c r="AU329" i="1"/>
  <c r="V19" i="7"/>
  <c r="W41" i="7"/>
  <c r="Q41" i="7"/>
  <c r="H41" i="7"/>
  <c r="AU307" i="1"/>
  <c r="AU315" i="2"/>
  <c r="AU313" i="2"/>
  <c r="L31" i="12"/>
  <c r="M45" i="10"/>
  <c r="O31" i="12" s="1"/>
  <c r="N20" i="7"/>
  <c r="R20" i="7"/>
  <c r="X20" i="7"/>
  <c r="AK20" i="8"/>
  <c r="H234" i="9"/>
  <c r="G61" i="10"/>
  <c r="I47" i="12" s="1"/>
  <c r="R61" i="10"/>
  <c r="X61" i="10"/>
  <c r="Z47" i="12" s="1"/>
  <c r="AU330" i="2"/>
  <c r="P28" i="7"/>
  <c r="N35" i="7"/>
  <c r="M35" i="7"/>
  <c r="X53" i="7"/>
  <c r="G53" i="7"/>
  <c r="H53" i="7"/>
  <c r="P55" i="7"/>
  <c r="V55" i="7"/>
  <c r="D232" i="9"/>
  <c r="X18" i="8"/>
  <c r="H310" i="9"/>
  <c r="H64" i="10"/>
  <c r="J50" i="12" s="1"/>
  <c r="Q64" i="10"/>
  <c r="S50" i="12" s="1"/>
  <c r="W64" i="10"/>
  <c r="Y50" i="12" s="1"/>
  <c r="M46" i="12"/>
  <c r="W60" i="10"/>
  <c r="Y46" i="12" s="1"/>
  <c r="N60" i="10"/>
  <c r="P46" i="12" s="1"/>
  <c r="Q60" i="10"/>
  <c r="S46" i="12" s="1"/>
  <c r="G28" i="7"/>
  <c r="L28" i="7"/>
  <c r="N30" i="7"/>
  <c r="M30" i="7"/>
  <c r="P42" i="7"/>
  <c r="V42" i="7"/>
  <c r="H42" i="7"/>
  <c r="G42" i="7"/>
  <c r="X42" i="7"/>
  <c r="AU307" i="2"/>
  <c r="AU305" i="2"/>
  <c r="AU303" i="2"/>
  <c r="AU301" i="2"/>
  <c r="AU299" i="2"/>
  <c r="AU297" i="2"/>
  <c r="AU295" i="2"/>
  <c r="AU293" i="2"/>
  <c r="H294" i="9"/>
  <c r="G43" i="12"/>
  <c r="H57" i="10"/>
  <c r="J43" i="12" s="1"/>
  <c r="Q57" i="10"/>
  <c r="S43" i="12" s="1"/>
  <c r="W57" i="10"/>
  <c r="Y43" i="12" s="1"/>
  <c r="Q65" i="10"/>
  <c r="S51" i="12" s="1"/>
  <c r="G51" i="12"/>
  <c r="W65" i="10"/>
  <c r="Y51" i="12" s="1"/>
  <c r="M13" i="12"/>
  <c r="Q27" i="10"/>
  <c r="S13" i="12" s="1"/>
  <c r="M47" i="12"/>
  <c r="Q61" i="10"/>
  <c r="S47" i="12" s="1"/>
  <c r="N22" i="7"/>
  <c r="M22" i="7"/>
  <c r="W320" i="2"/>
  <c r="J329" i="1"/>
  <c r="J327" i="1"/>
  <c r="J331" i="2"/>
  <c r="AU231" i="1"/>
  <c r="AU237" i="1"/>
  <c r="H288" i="9"/>
  <c r="E29" i="7"/>
  <c r="Z212" i="1"/>
  <c r="J307" i="2"/>
  <c r="AU306" i="2"/>
  <c r="AE305" i="2"/>
  <c r="J305" i="2"/>
  <c r="AU304" i="2"/>
  <c r="AE303" i="2"/>
  <c r="J303" i="2"/>
  <c r="AE301" i="2"/>
  <c r="J301" i="2"/>
  <c r="AU300" i="2"/>
  <c r="J300" i="2"/>
  <c r="J299" i="2"/>
  <c r="AU298" i="2"/>
  <c r="J298" i="2"/>
  <c r="AE297" i="2"/>
  <c r="J297" i="2"/>
  <c r="AU296" i="2"/>
  <c r="J295" i="2"/>
  <c r="AU294" i="2"/>
  <c r="J293" i="2"/>
  <c r="AU299" i="1"/>
  <c r="AU298" i="1"/>
  <c r="AU297" i="1"/>
  <c r="AU295" i="1"/>
  <c r="J295" i="1"/>
  <c r="AU293" i="1"/>
  <c r="AU300" i="1"/>
  <c r="AU306" i="1"/>
  <c r="AU305" i="1"/>
  <c r="AU304" i="1"/>
  <c r="J304" i="1"/>
  <c r="AU302" i="1"/>
  <c r="D266" i="9"/>
  <c r="P61" i="10"/>
  <c r="R47" i="12" s="1"/>
  <c r="V61" i="10"/>
  <c r="X47" i="12" s="1"/>
  <c r="F47" i="12"/>
  <c r="G15" i="12"/>
  <c r="H29" i="10"/>
  <c r="J15" i="12" s="1"/>
  <c r="Q29" i="10"/>
  <c r="W29" i="10"/>
  <c r="Y15" i="12" s="1"/>
  <c r="G44" i="12"/>
  <c r="H58" i="10"/>
  <c r="J44" i="12" s="1"/>
  <c r="M14" i="12"/>
  <c r="N28" i="10"/>
  <c r="P14" i="12" s="1"/>
  <c r="W28" i="10"/>
  <c r="Y14" i="12" s="1"/>
  <c r="M48" i="12"/>
  <c r="Q62" i="10"/>
  <c r="N62" i="10"/>
  <c r="P48" i="12" s="1"/>
  <c r="G54" i="10"/>
  <c r="I40" i="12" s="1"/>
  <c r="X54" i="10"/>
  <c r="Z40" i="12" s="1"/>
  <c r="H40" i="12"/>
  <c r="H54" i="10"/>
  <c r="J40" i="12" s="1"/>
  <c r="R54" i="10"/>
  <c r="AE320" i="2"/>
  <c r="N50" i="12"/>
  <c r="R64" i="10"/>
  <c r="X64" i="10"/>
  <c r="Z50" i="12" s="1"/>
  <c r="N64" i="10"/>
  <c r="P50" i="12" s="1"/>
  <c r="Q22" i="7"/>
  <c r="W22" i="7"/>
  <c r="H219" i="9"/>
  <c r="AK17" i="8"/>
  <c r="D260" i="9"/>
  <c r="R11" i="7"/>
  <c r="G11" i="7"/>
  <c r="M6" i="7"/>
  <c r="N6" i="7"/>
  <c r="X15" i="8"/>
  <c r="J34" i="16"/>
  <c r="H287" i="9"/>
  <c r="G57" i="10"/>
  <c r="I43" i="12" s="1"/>
  <c r="F43" i="12"/>
  <c r="P57" i="10"/>
  <c r="AE319" i="1"/>
  <c r="N29" i="10"/>
  <c r="P15" i="12" s="1"/>
  <c r="M15" i="12"/>
  <c r="H41" i="12"/>
  <c r="H55" i="10"/>
  <c r="J41" i="12" s="1"/>
  <c r="G55" i="10"/>
  <c r="I41" i="12" s="1"/>
  <c r="X55" i="10"/>
  <c r="Z41" i="12" s="1"/>
  <c r="J320" i="2"/>
  <c r="N51" i="12"/>
  <c r="M65" i="10"/>
  <c r="O51" i="12" s="1"/>
  <c r="AU292" i="1"/>
  <c r="AU291" i="1"/>
  <c r="AU289" i="1"/>
  <c r="AE289" i="1"/>
  <c r="AU288" i="1"/>
  <c r="AE290" i="2"/>
  <c r="AU289" i="2"/>
  <c r="AE286" i="2"/>
  <c r="L12" i="12"/>
  <c r="V26" i="10"/>
  <c r="X12" i="12" s="1"/>
  <c r="M53" i="10"/>
  <c r="O39" i="12" s="1"/>
  <c r="AU308" i="2"/>
  <c r="M41" i="12"/>
  <c r="W55" i="10"/>
  <c r="Y41" i="12" s="1"/>
  <c r="Q55" i="10"/>
  <c r="N55" i="10"/>
  <c r="P41" i="12" s="1"/>
  <c r="H25" i="10"/>
  <c r="J11" i="12" s="1"/>
  <c r="H11" i="12"/>
  <c r="X47" i="10"/>
  <c r="Z33" i="12" s="1"/>
  <c r="G47" i="10"/>
  <c r="I33" i="12" s="1"/>
  <c r="H47" i="10"/>
  <c r="J33" i="12" s="1"/>
  <c r="R65" i="10"/>
  <c r="H65" i="10"/>
  <c r="J51" i="12" s="1"/>
  <c r="G65" i="10"/>
  <c r="I51" i="12" s="1"/>
  <c r="X65" i="10"/>
  <c r="Z51" i="12" s="1"/>
  <c r="N59" i="10"/>
  <c r="P45" i="12" s="1"/>
  <c r="X59" i="10"/>
  <c r="Z45" i="12" s="1"/>
  <c r="R59" i="10"/>
  <c r="M59" i="10"/>
  <c r="O45" i="12" s="1"/>
  <c r="N45" i="12"/>
  <c r="P17" i="7"/>
  <c r="V17" i="7"/>
  <c r="X21" i="7"/>
  <c r="R21" i="7"/>
  <c r="G21" i="7"/>
  <c r="R22" i="7"/>
  <c r="H22" i="7"/>
  <c r="G22" i="7"/>
  <c r="H217" i="9"/>
  <c r="H33" i="12"/>
  <c r="H51" i="12"/>
  <c r="AU275" i="1"/>
  <c r="P34" i="7"/>
  <c r="AK11" i="8"/>
  <c r="K56" i="16"/>
  <c r="AK12" i="8"/>
  <c r="H214" i="9"/>
  <c r="AU287" i="1"/>
  <c r="AU286" i="1"/>
  <c r="AE286" i="1"/>
  <c r="AU283" i="1"/>
  <c r="AE279" i="1"/>
  <c r="J277" i="1"/>
  <c r="AE276" i="1"/>
  <c r="AU274" i="1"/>
  <c r="Z279" i="2"/>
  <c r="Z255" i="2"/>
  <c r="K33" i="16"/>
  <c r="Z231" i="2"/>
  <c r="G34" i="16"/>
  <c r="Z225" i="1"/>
  <c r="F30" i="7"/>
  <c r="Z213" i="1"/>
  <c r="AU310" i="1"/>
  <c r="D294" i="9"/>
  <c r="J308" i="1"/>
  <c r="G49" i="10"/>
  <c r="I35" i="12" s="1"/>
  <c r="M8" i="12"/>
  <c r="N22" i="10"/>
  <c r="P8" i="12" s="1"/>
  <c r="H48" i="10"/>
  <c r="J34" i="12" s="1"/>
  <c r="G48" i="10"/>
  <c r="I34" i="12" s="1"/>
  <c r="H34" i="12"/>
  <c r="X48" i="10"/>
  <c r="Z34" i="12" s="1"/>
  <c r="R66" i="10"/>
  <c r="H52" i="12"/>
  <c r="G66" i="10"/>
  <c r="I52" i="12" s="1"/>
  <c r="X66" i="10"/>
  <c r="Z52" i="12" s="1"/>
  <c r="AE329" i="1"/>
  <c r="J327" i="2"/>
  <c r="M56" i="7"/>
  <c r="N56" i="7"/>
  <c r="AK10" i="8"/>
  <c r="J56" i="16"/>
  <c r="L60" i="7"/>
  <c r="H7" i="7"/>
  <c r="X7" i="7"/>
  <c r="G7" i="7"/>
  <c r="R7" i="7"/>
  <c r="AK18" i="8"/>
  <c r="P11" i="7"/>
  <c r="W46" i="7"/>
  <c r="Q46" i="7"/>
  <c r="G43" i="7"/>
  <c r="H43" i="7"/>
  <c r="X43" i="7"/>
  <c r="R43" i="7"/>
  <c r="R4" i="7"/>
  <c r="X4" i="7"/>
  <c r="H253" i="9"/>
  <c r="D256" i="9"/>
  <c r="V52" i="7"/>
  <c r="G52" i="7"/>
  <c r="H35" i="7"/>
  <c r="G35" i="7"/>
  <c r="R35" i="7"/>
  <c r="X35" i="7"/>
  <c r="N51" i="7"/>
  <c r="M51" i="7"/>
  <c r="X47" i="7"/>
  <c r="H47" i="7"/>
  <c r="G47" i="7"/>
  <c r="D215" i="9"/>
  <c r="H201" i="9"/>
  <c r="P52" i="7"/>
  <c r="P56" i="7"/>
  <c r="G56" i="7"/>
  <c r="V56" i="7"/>
  <c r="M53" i="7"/>
  <c r="N53" i="7"/>
  <c r="H267" i="9"/>
  <c r="H226" i="9"/>
  <c r="J154" i="1"/>
  <c r="J169" i="1"/>
  <c r="U193" i="1"/>
  <c r="U197" i="1"/>
  <c r="J200" i="1"/>
  <c r="F29" i="16"/>
  <c r="J214" i="1"/>
  <c r="F25" i="16"/>
  <c r="AU216" i="1"/>
  <c r="AU219" i="1"/>
  <c r="U221" i="1"/>
  <c r="AU225" i="1"/>
  <c r="G23" i="16"/>
  <c r="U233" i="1"/>
  <c r="U240" i="1"/>
  <c r="AU251" i="1"/>
  <c r="AU73" i="2"/>
  <c r="AU78" i="2"/>
  <c r="AU104" i="2"/>
  <c r="AU122" i="2"/>
  <c r="AU138" i="2"/>
  <c r="AU146" i="2"/>
  <c r="U148" i="2"/>
  <c r="AU150" i="2"/>
  <c r="U154" i="2"/>
  <c r="AU156" i="2"/>
  <c r="AU159" i="2"/>
  <c r="U172" i="2"/>
  <c r="AU174" i="2"/>
  <c r="J177" i="2"/>
  <c r="U177" i="2"/>
  <c r="L9" i="12"/>
  <c r="M23" i="10"/>
  <c r="O9" i="12" s="1"/>
  <c r="P27" i="10"/>
  <c r="V27" i="10"/>
  <c r="X13" i="12" s="1"/>
  <c r="W47" i="10"/>
  <c r="Y33" i="12" s="1"/>
  <c r="M33" i="12"/>
  <c r="N47" i="10"/>
  <c r="P33" i="12" s="1"/>
  <c r="Q47" i="10"/>
  <c r="S33" i="12" s="1"/>
  <c r="AU321" i="1"/>
  <c r="J330" i="1"/>
  <c r="AU328" i="1"/>
  <c r="V66" i="10"/>
  <c r="X52" i="12" s="1"/>
  <c r="L52" i="12"/>
  <c r="Q45" i="10"/>
  <c r="S31" i="12" s="1"/>
  <c r="W45" i="10"/>
  <c r="Y31" i="12" s="1"/>
  <c r="G31" i="12"/>
  <c r="N61" i="10"/>
  <c r="P47" i="12" s="1"/>
  <c r="AK13" i="8"/>
  <c r="Y11" i="8"/>
  <c r="Q56" i="7"/>
  <c r="Q44" i="7"/>
  <c r="W44" i="7"/>
  <c r="V6" i="7"/>
  <c r="P6" i="7"/>
  <c r="V63" i="10"/>
  <c r="X49" i="12" s="1"/>
  <c r="G63" i="10"/>
  <c r="I49" i="12" s="1"/>
  <c r="P63" i="10"/>
  <c r="R49" i="12" s="1"/>
  <c r="F49" i="12"/>
  <c r="G11" i="12"/>
  <c r="W25" i="10"/>
  <c r="Y11" i="12" s="1"/>
  <c r="Q25" i="10"/>
  <c r="S11" i="12" s="1"/>
  <c r="V5" i="7"/>
  <c r="G5" i="7"/>
  <c r="H263" i="9"/>
  <c r="AU244" i="1"/>
  <c r="J250" i="1"/>
  <c r="M9" i="12"/>
  <c r="N23" i="10"/>
  <c r="P9" i="12" s="1"/>
  <c r="J321" i="1"/>
  <c r="J332" i="1"/>
  <c r="Z331" i="2"/>
  <c r="AU320" i="2"/>
  <c r="H210" i="9"/>
  <c r="F15" i="12"/>
  <c r="X17" i="8"/>
  <c r="J142" i="1"/>
  <c r="J150" i="1"/>
  <c r="J164" i="1"/>
  <c r="J176" i="1"/>
  <c r="U188" i="1"/>
  <c r="J202" i="1"/>
  <c r="AU202" i="1"/>
  <c r="J209" i="1"/>
  <c r="U210" i="1"/>
  <c r="Q48" i="7"/>
  <c r="F47" i="16"/>
  <c r="F43" i="16"/>
  <c r="U216" i="1"/>
  <c r="J220" i="1"/>
  <c r="AU221" i="1"/>
  <c r="G29" i="16"/>
  <c r="G12" i="16"/>
  <c r="G27" i="16"/>
  <c r="G45" i="16"/>
  <c r="G55" i="16"/>
  <c r="AU233" i="1"/>
  <c r="U234" i="1"/>
  <c r="AU240" i="1"/>
  <c r="AU246" i="1"/>
  <c r="AU262" i="1"/>
  <c r="AU114" i="2"/>
  <c r="U118" i="2"/>
  <c r="J122" i="2"/>
  <c r="J129" i="2"/>
  <c r="AU133" i="2"/>
  <c r="U137" i="2"/>
  <c r="AU145" i="2"/>
  <c r="AU151" i="2"/>
  <c r="J153" i="2"/>
  <c r="AU157" i="2"/>
  <c r="U160" i="2"/>
  <c r="U161" i="2"/>
  <c r="AU163" i="2"/>
  <c r="U166" i="2"/>
  <c r="AU177" i="2"/>
  <c r="D302" i="9"/>
  <c r="N14" i="12"/>
  <c r="M28" i="10"/>
  <c r="O14" i="12" s="1"/>
  <c r="N39" i="12"/>
  <c r="R53" i="10"/>
  <c r="M61" i="10"/>
  <c r="O47" i="12" s="1"/>
  <c r="Q9" i="7"/>
  <c r="W9" i="7"/>
  <c r="N5" i="7"/>
  <c r="AJ15" i="8"/>
  <c r="U228" i="1"/>
  <c r="D251" i="9"/>
  <c r="U212" i="1"/>
  <c r="W50" i="7"/>
  <c r="H50" i="7"/>
  <c r="R10" i="7"/>
  <c r="X10" i="7"/>
  <c r="G10" i="7"/>
  <c r="J216" i="1"/>
  <c r="U218" i="1"/>
  <c r="F18" i="16"/>
  <c r="U236" i="1"/>
  <c r="J240" i="1"/>
  <c r="J246" i="1"/>
  <c r="U248" i="1"/>
  <c r="U254" i="1"/>
  <c r="J263" i="1"/>
  <c r="J267" i="1"/>
  <c r="AU271" i="1"/>
  <c r="AE61" i="2"/>
  <c r="AE67" i="2"/>
  <c r="AE79" i="2"/>
  <c r="AE91" i="2"/>
  <c r="AE103" i="2"/>
  <c r="AE115" i="2"/>
  <c r="U119" i="2"/>
  <c r="AU124" i="2"/>
  <c r="AU130" i="2"/>
  <c r="AE132" i="2"/>
  <c r="AU136" i="2"/>
  <c r="AU142" i="2"/>
  <c r="AU148" i="2"/>
  <c r="AU160" i="2"/>
  <c r="AE186" i="2"/>
  <c r="AU186" i="2"/>
  <c r="AU188" i="2"/>
  <c r="U190" i="2"/>
  <c r="AE192" i="2"/>
  <c r="F191" i="9" s="1"/>
  <c r="J194" i="2"/>
  <c r="AU195" i="2"/>
  <c r="G194" i="9" s="1"/>
  <c r="U197" i="2"/>
  <c r="AE198" i="2"/>
  <c r="F197" i="9" s="1"/>
  <c r="J200" i="2"/>
  <c r="J20" i="7"/>
  <c r="V20" i="7" s="1"/>
  <c r="U201" i="2"/>
  <c r="J25" i="7" s="1"/>
  <c r="AU202" i="2"/>
  <c r="AU204" i="2"/>
  <c r="AU205" i="2"/>
  <c r="U207" i="2"/>
  <c r="AU207" i="2"/>
  <c r="U209" i="2"/>
  <c r="AE210" i="2"/>
  <c r="AU210" i="2"/>
  <c r="J213" i="2"/>
  <c r="J41" i="16"/>
  <c r="AU214" i="2"/>
  <c r="U215" i="2"/>
  <c r="J19" i="16"/>
  <c r="AU217" i="2"/>
  <c r="AU218" i="2"/>
  <c r="J219" i="2"/>
  <c r="U220" i="2"/>
  <c r="AU220" i="2"/>
  <c r="AU223" i="2"/>
  <c r="K43" i="16"/>
  <c r="AU225" i="2"/>
  <c r="K16" i="16"/>
  <c r="J228" i="2"/>
  <c r="AU228" i="2"/>
  <c r="AU234" i="2"/>
  <c r="J236" i="2"/>
  <c r="J237" i="2"/>
  <c r="U238" i="2"/>
  <c r="U240" i="2"/>
  <c r="J243" i="2"/>
  <c r="U243" i="2"/>
  <c r="U245" i="2"/>
  <c r="U247" i="2"/>
  <c r="J255" i="2"/>
  <c r="J266" i="2"/>
  <c r="AU268" i="2"/>
  <c r="AU266" i="2"/>
  <c r="AU261" i="2"/>
  <c r="AU256" i="2"/>
  <c r="AU254" i="2"/>
  <c r="AU244" i="2"/>
  <c r="AU242" i="2"/>
  <c r="J57" i="16"/>
  <c r="G57" i="16"/>
  <c r="AU285" i="2"/>
  <c r="AU276" i="2"/>
  <c r="J311" i="1"/>
  <c r="Z317" i="2"/>
  <c r="Z313" i="2"/>
  <c r="Z311" i="2"/>
  <c r="AU310" i="2"/>
  <c r="AU308" i="1"/>
  <c r="F46" i="12"/>
  <c r="V60" i="10"/>
  <c r="X46" i="12" s="1"/>
  <c r="F50" i="12"/>
  <c r="V64" i="10"/>
  <c r="X50" i="12" s="1"/>
  <c r="G49" i="12"/>
  <c r="Q63" i="10"/>
  <c r="S49" i="12" s="1"/>
  <c r="W63" i="10"/>
  <c r="Y49" i="12" s="1"/>
  <c r="H63" i="10"/>
  <c r="J49" i="12" s="1"/>
  <c r="M35" i="12"/>
  <c r="N49" i="10"/>
  <c r="P35" i="12" s="1"/>
  <c r="U223" i="1"/>
  <c r="AU245" i="1"/>
  <c r="L36" i="12"/>
  <c r="M50" i="10"/>
  <c r="O36" i="12" s="1"/>
  <c r="G12" i="12"/>
  <c r="Q26" i="10"/>
  <c r="S12" i="12" s="1"/>
  <c r="X26" i="10"/>
  <c r="Z12" i="12" s="1"/>
  <c r="H26" i="10"/>
  <c r="J12" i="12" s="1"/>
  <c r="Z328" i="2"/>
  <c r="P50" i="10"/>
  <c r="G26" i="10"/>
  <c r="I12" i="12" s="1"/>
  <c r="Q5" i="7"/>
  <c r="H5" i="7"/>
  <c r="J126" i="1"/>
  <c r="U164" i="1"/>
  <c r="U192" i="1"/>
  <c r="U195" i="1"/>
  <c r="V9" i="7"/>
  <c r="P9" i="7"/>
  <c r="P46" i="7"/>
  <c r="V46" i="7"/>
  <c r="J203" i="1"/>
  <c r="AU204" i="1"/>
  <c r="U209" i="1"/>
  <c r="F14" i="16"/>
  <c r="F9" i="7"/>
  <c r="F45" i="16"/>
  <c r="AU214" i="1"/>
  <c r="F10" i="16"/>
  <c r="J215" i="1"/>
  <c r="U217" i="1"/>
  <c r="J221" i="1"/>
  <c r="G14" i="16"/>
  <c r="G10" i="16"/>
  <c r="U227" i="1"/>
  <c r="J232" i="1"/>
  <c r="J233" i="1"/>
  <c r="AU234" i="1"/>
  <c r="U239" i="1"/>
  <c r="U246" i="1"/>
  <c r="J251" i="1"/>
  <c r="AU255" i="1"/>
  <c r="AU261" i="1"/>
  <c r="AU269" i="1"/>
  <c r="AU66" i="2"/>
  <c r="AU68" i="2"/>
  <c r="AU75" i="2"/>
  <c r="AU77" i="2"/>
  <c r="AU91" i="2"/>
  <c r="AU101" i="2"/>
  <c r="AU109" i="2"/>
  <c r="AU121" i="2"/>
  <c r="U124" i="2"/>
  <c r="AU127" i="2"/>
  <c r="AU128" i="2"/>
  <c r="U129" i="2"/>
  <c r="J135" i="2"/>
  <c r="AU135" i="2"/>
  <c r="AU139" i="2"/>
  <c r="AU144" i="2"/>
  <c r="U147" i="2"/>
  <c r="U153" i="2"/>
  <c r="AU162" i="2"/>
  <c r="AU168" i="2"/>
  <c r="AU175" i="2"/>
  <c r="J176" i="2"/>
  <c r="D274" i="9"/>
  <c r="AU201" i="1"/>
  <c r="H20" i="7"/>
  <c r="P21" i="7"/>
  <c r="M5" i="7"/>
  <c r="W5" i="7"/>
  <c r="H56" i="7"/>
  <c r="F46" i="7"/>
  <c r="X6" i="7"/>
  <c r="AE311" i="1"/>
  <c r="AU309" i="1"/>
  <c r="P26" i="10"/>
  <c r="R12" i="12" s="1"/>
  <c r="Q28" i="10"/>
  <c r="S14" i="12" s="1"/>
  <c r="M36" i="12"/>
  <c r="N50" i="10"/>
  <c r="P36" i="12" s="1"/>
  <c r="H60" i="10"/>
  <c r="J46" i="12" s="1"/>
  <c r="G60" i="10"/>
  <c r="I46" i="12" s="1"/>
  <c r="R60" i="10"/>
  <c r="X60" i="10"/>
  <c r="Z46" i="12" s="1"/>
  <c r="H18" i="7"/>
  <c r="AE273" i="1"/>
  <c r="G33" i="16"/>
  <c r="Z219" i="1"/>
  <c r="F33" i="16"/>
  <c r="Z278" i="2"/>
  <c r="Z182" i="2"/>
  <c r="K34" i="16"/>
  <c r="L51" i="12"/>
  <c r="V65" i="10"/>
  <c r="X51" i="12" s="1"/>
  <c r="W23" i="10"/>
  <c r="Y9" i="12" s="1"/>
  <c r="H23" i="10"/>
  <c r="J9" i="12" s="1"/>
  <c r="Q23" i="10"/>
  <c r="G9" i="12"/>
  <c r="R28" i="10"/>
  <c r="N30" i="12"/>
  <c r="X44" i="10"/>
  <c r="Z30" i="12" s="1"/>
  <c r="R44" i="10"/>
  <c r="D213" i="9"/>
  <c r="G18" i="7"/>
  <c r="N7" i="7"/>
  <c r="J125" i="1"/>
  <c r="J137" i="1"/>
  <c r="J149" i="1"/>
  <c r="J161" i="1"/>
  <c r="U165" i="1"/>
  <c r="U170" i="1"/>
  <c r="J173" i="1"/>
  <c r="U177" i="1"/>
  <c r="J185" i="1"/>
  <c r="AU284" i="1"/>
  <c r="AE282" i="1"/>
  <c r="AU280" i="1"/>
  <c r="AU278" i="1"/>
  <c r="AU277" i="1"/>
  <c r="D295" i="9"/>
  <c r="AU296" i="1"/>
  <c r="D265" i="9"/>
  <c r="D277" i="9"/>
  <c r="G17" i="7"/>
  <c r="H241" i="9"/>
  <c r="F22" i="16"/>
  <c r="F39" i="16"/>
  <c r="F37" i="7"/>
  <c r="J224" i="1"/>
  <c r="G39" i="16"/>
  <c r="G37" i="16"/>
  <c r="J236" i="1"/>
  <c r="J242" i="1"/>
  <c r="U244" i="1"/>
  <c r="J248" i="1"/>
  <c r="AE75" i="2"/>
  <c r="AE87" i="2"/>
  <c r="AE99" i="2"/>
  <c r="AE111" i="2"/>
  <c r="J14" i="16"/>
  <c r="AU216" i="2"/>
  <c r="K47" i="16"/>
  <c r="AU252" i="2"/>
  <c r="AJ20" i="8"/>
  <c r="J292" i="1"/>
  <c r="AU314" i="1"/>
  <c r="D286" i="9"/>
  <c r="W27" i="10"/>
  <c r="Y13" i="12" s="1"/>
  <c r="W62" i="10"/>
  <c r="Y48" i="12" s="1"/>
  <c r="G45" i="7"/>
  <c r="G56" i="16"/>
  <c r="F53" i="16"/>
  <c r="G41" i="16"/>
  <c r="J31" i="16"/>
  <c r="K15" i="16"/>
  <c r="U236" i="2"/>
  <c r="AU269" i="2"/>
  <c r="AU258" i="2"/>
  <c r="AU257" i="2"/>
  <c r="AE249" i="2"/>
  <c r="AU238" i="2"/>
  <c r="H233" i="9"/>
  <c r="AU280" i="2"/>
  <c r="AU277" i="2"/>
  <c r="AU274" i="2"/>
  <c r="D287" i="9"/>
  <c r="J289" i="1"/>
  <c r="H56" i="10"/>
  <c r="J42" i="12" s="1"/>
  <c r="G42" i="12"/>
  <c r="Q56" i="10"/>
  <c r="S42" i="12" s="1"/>
  <c r="N45" i="10"/>
  <c r="P31" i="12" s="1"/>
  <c r="J302" i="2"/>
  <c r="J296" i="2"/>
  <c r="J294" i="2"/>
  <c r="AU303" i="1"/>
  <c r="P66" i="10"/>
  <c r="R52" i="12" s="1"/>
  <c r="X19" i="8"/>
  <c r="F44" i="16"/>
  <c r="F9" i="16"/>
  <c r="F42" i="16"/>
  <c r="U222" i="1"/>
  <c r="X21" i="8"/>
  <c r="G46" i="16"/>
  <c r="J226" i="1"/>
  <c r="G44" i="16"/>
  <c r="AU226" i="1"/>
  <c r="G24" i="16"/>
  <c r="U229" i="1"/>
  <c r="U241" i="1"/>
  <c r="J245" i="1"/>
  <c r="U251" i="1"/>
  <c r="U252" i="1"/>
  <c r="J256" i="1"/>
  <c r="J258" i="1"/>
  <c r="AU258" i="1"/>
  <c r="AE263" i="1"/>
  <c r="AU265" i="1"/>
  <c r="J270" i="1"/>
  <c r="AU270" i="1"/>
  <c r="AU286" i="2"/>
  <c r="AE306" i="2"/>
  <c r="AU294" i="1"/>
  <c r="AU301" i="1"/>
  <c r="AU315" i="1"/>
  <c r="V62" i="10"/>
  <c r="X48" i="12" s="1"/>
  <c r="M62" i="10"/>
  <c r="O48" i="12" s="1"/>
  <c r="Z319" i="1"/>
  <c r="AX319" i="1"/>
  <c r="F49" i="16"/>
  <c r="G36" i="16"/>
  <c r="AU253" i="1"/>
  <c r="J42" i="16"/>
  <c r="AE305" i="1"/>
  <c r="Z311" i="1"/>
  <c r="J223" i="1"/>
  <c r="G50" i="16"/>
  <c r="J235" i="1"/>
  <c r="U237" i="1"/>
  <c r="J241" i="1"/>
  <c r="J45" i="16"/>
  <c r="D279" i="9"/>
  <c r="Z275" i="1"/>
  <c r="J293" i="1"/>
  <c r="J317" i="1"/>
  <c r="J231" i="1"/>
  <c r="J309" i="1"/>
  <c r="AE308" i="1"/>
  <c r="AJ17" i="8"/>
  <c r="G25" i="16"/>
  <c r="G43" i="16"/>
  <c r="J235" i="2"/>
  <c r="J292" i="2"/>
  <c r="J288" i="2"/>
  <c r="Z308" i="1"/>
  <c r="AX308" i="2"/>
  <c r="H307" i="9" s="1"/>
  <c r="A71" i="10" l="1"/>
  <c r="B28" i="16"/>
  <c r="B8" i="12"/>
  <c r="AK18" i="2"/>
  <c r="A60" i="10"/>
  <c r="AK18" i="1"/>
  <c r="B43" i="12"/>
  <c r="B46" i="16"/>
  <c r="F51" i="10"/>
  <c r="G334" i="9"/>
  <c r="Y18" i="8"/>
  <c r="Y19" i="8"/>
  <c r="D322" i="9"/>
  <c r="J41" i="10"/>
  <c r="F46" i="10"/>
  <c r="AY335" i="1"/>
  <c r="Y13" i="8"/>
  <c r="Z13" i="8" s="1"/>
  <c r="D220" i="9"/>
  <c r="D221" i="9"/>
  <c r="L41" i="10"/>
  <c r="Y17" i="8"/>
  <c r="E325" i="9"/>
  <c r="H322" i="9"/>
  <c r="J67" i="10"/>
  <c r="M67" i="10" s="1"/>
  <c r="O53" i="12" s="1"/>
  <c r="E188" i="9"/>
  <c r="D321" i="9"/>
  <c r="H321" i="9"/>
  <c r="G333" i="9"/>
  <c r="H32" i="12"/>
  <c r="F333" i="9"/>
  <c r="AY334" i="1"/>
  <c r="E69" i="10" s="1"/>
  <c r="E331" i="9"/>
  <c r="H320" i="9"/>
  <c r="G332" i="9"/>
  <c r="D331" i="9"/>
  <c r="H331" i="9"/>
  <c r="Y21" i="8"/>
  <c r="Y14" i="8"/>
  <c r="Y15" i="8"/>
  <c r="J30" i="16"/>
  <c r="K30" i="16"/>
  <c r="O30" i="16" s="1"/>
  <c r="D228" i="9"/>
  <c r="Y12" i="8"/>
  <c r="Z12" i="8" s="1"/>
  <c r="G325" i="9"/>
  <c r="F332" i="9"/>
  <c r="AY333" i="1"/>
  <c r="D229" i="9"/>
  <c r="Y20" i="8"/>
  <c r="Z20" i="8" s="1"/>
  <c r="F325" i="9"/>
  <c r="Y10" i="8"/>
  <c r="Z10" i="8" s="1"/>
  <c r="D247" i="9"/>
  <c r="D224" i="9"/>
  <c r="AU337" i="2"/>
  <c r="AU340" i="2"/>
  <c r="AU342" i="2"/>
  <c r="AU341" i="2"/>
  <c r="N30" i="10"/>
  <c r="P16" i="12" s="1"/>
  <c r="AU336" i="2"/>
  <c r="AU335" i="2"/>
  <c r="L51" i="10" s="1"/>
  <c r="AU344" i="2"/>
  <c r="AU338" i="2"/>
  <c r="AU334" i="2"/>
  <c r="K51" i="10" s="1"/>
  <c r="AU333" i="2"/>
  <c r="T54" i="7"/>
  <c r="Y16" i="8"/>
  <c r="Z16" i="8" s="1"/>
  <c r="P20" i="16"/>
  <c r="T16" i="7"/>
  <c r="W30" i="10"/>
  <c r="Y16" i="12" s="1"/>
  <c r="Q30" i="10"/>
  <c r="S16" i="12" s="1"/>
  <c r="H30" i="10"/>
  <c r="J16" i="12" s="1"/>
  <c r="H316" i="9"/>
  <c r="G16" i="12"/>
  <c r="S16" i="7"/>
  <c r="T40" i="7"/>
  <c r="S40" i="7"/>
  <c r="T31" i="7"/>
  <c r="S31" i="7"/>
  <c r="T49" i="7"/>
  <c r="S49" i="7"/>
  <c r="AU332" i="2"/>
  <c r="E3" i="9"/>
  <c r="E3" i="13"/>
  <c r="E3" i="10"/>
  <c r="D315" i="9"/>
  <c r="D317" i="9"/>
  <c r="E260" i="9"/>
  <c r="H317" i="9"/>
  <c r="C317" i="9"/>
  <c r="D329" i="9"/>
  <c r="H27" i="12"/>
  <c r="H329" i="9"/>
  <c r="X67" i="10"/>
  <c r="Z53" i="12" s="1"/>
  <c r="F329" i="9"/>
  <c r="G329" i="9"/>
  <c r="E329" i="9"/>
  <c r="H314" i="9"/>
  <c r="B67" i="10"/>
  <c r="E12" i="16"/>
  <c r="E11" i="12"/>
  <c r="B9" i="12"/>
  <c r="B46" i="12"/>
  <c r="D32" i="16"/>
  <c r="B34" i="16"/>
  <c r="Y18" i="1"/>
  <c r="A45" i="10"/>
  <c r="E54" i="16"/>
  <c r="B31" i="12"/>
  <c r="E15" i="16"/>
  <c r="A47" i="10"/>
  <c r="B36" i="16"/>
  <c r="E22" i="16"/>
  <c r="A12" i="12"/>
  <c r="A13" i="16" s="1"/>
  <c r="A28" i="12"/>
  <c r="A31" i="16" s="1"/>
  <c r="A19" i="12"/>
  <c r="A22" i="16" s="1"/>
  <c r="AJ20" i="1"/>
  <c r="E24" i="12"/>
  <c r="B50" i="12"/>
  <c r="AN18" i="1"/>
  <c r="N24" i="8"/>
  <c r="E51" i="12"/>
  <c r="D35" i="16"/>
  <c r="B10" i="16"/>
  <c r="A57" i="12"/>
  <c r="AA18" i="1"/>
  <c r="B22" i="16"/>
  <c r="B19" i="12"/>
  <c r="D316" i="9"/>
  <c r="AN18" i="2"/>
  <c r="E57" i="16"/>
  <c r="E47" i="16"/>
  <c r="X16" i="1"/>
  <c r="A42" i="12"/>
  <c r="A45" i="16" s="1"/>
  <c r="A9" i="12"/>
  <c r="A10" i="16" s="1"/>
  <c r="E45" i="16"/>
  <c r="A10" i="12"/>
  <c r="A11" i="16" s="1"/>
  <c r="E9" i="12"/>
  <c r="E2" i="10"/>
  <c r="C18" i="1"/>
  <c r="E11" i="16"/>
  <c r="A31" i="12"/>
  <c r="A34" i="16" s="1"/>
  <c r="E328" i="9"/>
  <c r="F328" i="9"/>
  <c r="H328" i="9"/>
  <c r="G328" i="9"/>
  <c r="D328" i="9"/>
  <c r="F326" i="9"/>
  <c r="E34" i="12"/>
  <c r="AH20" i="1"/>
  <c r="A7" i="10"/>
  <c r="B25" i="12"/>
  <c r="S18" i="1"/>
  <c r="E3" i="1"/>
  <c r="B22" i="12"/>
  <c r="A39" i="10"/>
  <c r="A23" i="10"/>
  <c r="E249" i="9"/>
  <c r="AR18" i="1"/>
  <c r="A64" i="10"/>
  <c r="E31" i="12"/>
  <c r="V18" i="2"/>
  <c r="V18" i="1"/>
  <c r="A14" i="12"/>
  <c r="A15" i="16" s="1"/>
  <c r="E12" i="12"/>
  <c r="E38" i="12"/>
  <c r="B24" i="12"/>
  <c r="A38" i="10"/>
  <c r="D40" i="16"/>
  <c r="Z20" i="2"/>
  <c r="B30" i="10"/>
  <c r="E26" i="16"/>
  <c r="D8" i="16"/>
  <c r="A19" i="2"/>
  <c r="C18" i="10"/>
  <c r="A23" i="12"/>
  <c r="A26" i="16" s="1"/>
  <c r="AE20" i="2"/>
  <c r="A27" i="12"/>
  <c r="E51" i="16"/>
  <c r="A52" i="12"/>
  <c r="A55" i="16" s="1"/>
  <c r="A30" i="16"/>
  <c r="G19" i="9"/>
  <c r="AY20" i="2"/>
  <c r="W20" i="1"/>
  <c r="E3" i="12"/>
  <c r="P18" i="2"/>
  <c r="A36" i="10"/>
  <c r="P18" i="1"/>
  <c r="A44" i="12"/>
  <c r="A47" i="16" s="1"/>
  <c r="A38" i="12"/>
  <c r="A41" i="16" s="1"/>
  <c r="E19" i="9"/>
  <c r="J20" i="1"/>
  <c r="U20" i="1"/>
  <c r="R18" i="2"/>
  <c r="B27" i="16"/>
  <c r="A15" i="12"/>
  <c r="A16" i="16" s="1"/>
  <c r="X16" i="2"/>
  <c r="A37" i="12"/>
  <c r="A40" i="16"/>
  <c r="H323" i="9"/>
  <c r="F294" i="9"/>
  <c r="E286" i="9"/>
  <c r="X26" i="7"/>
  <c r="D325" i="9"/>
  <c r="E326" i="9"/>
  <c r="G326" i="9"/>
  <c r="D327" i="9"/>
  <c r="W38" i="7"/>
  <c r="E271" i="9"/>
  <c r="E278" i="9"/>
  <c r="E227" i="9"/>
  <c r="G26" i="7"/>
  <c r="H325" i="9"/>
  <c r="D326" i="9"/>
  <c r="H326" i="9"/>
  <c r="E304" i="9"/>
  <c r="E235" i="9"/>
  <c r="H315" i="9"/>
  <c r="H327" i="9"/>
  <c r="B327" i="9"/>
  <c r="E327" i="9"/>
  <c r="F327" i="9"/>
  <c r="G327" i="9"/>
  <c r="B325" i="9"/>
  <c r="B326" i="9"/>
  <c r="W41" i="10"/>
  <c r="Y27" i="12" s="1"/>
  <c r="D312" i="9"/>
  <c r="G37" i="12"/>
  <c r="AF16" i="2"/>
  <c r="G18" i="9"/>
  <c r="A58" i="16"/>
  <c r="AY18" i="1"/>
  <c r="A55" i="12"/>
  <c r="A69" i="10"/>
  <c r="N32" i="8"/>
  <c r="E16" i="16"/>
  <c r="A43" i="12"/>
  <c r="A46" i="16" s="1"/>
  <c r="AQ18" i="2"/>
  <c r="B49" i="12"/>
  <c r="A63" i="10"/>
  <c r="B52" i="16"/>
  <c r="V16" i="2"/>
  <c r="A41" i="10"/>
  <c r="T19" i="10"/>
  <c r="V4" i="12" s="1"/>
  <c r="H19" i="10"/>
  <c r="J4" i="12" s="1"/>
  <c r="N19" i="10"/>
  <c r="P4" i="12" s="1"/>
  <c r="R2" i="16"/>
  <c r="X2" i="12"/>
  <c r="J18" i="9"/>
  <c r="V17" i="10"/>
  <c r="R23" i="8"/>
  <c r="D56" i="16"/>
  <c r="D17" i="16"/>
  <c r="AY20" i="1"/>
  <c r="F19" i="9"/>
  <c r="D16" i="12"/>
  <c r="B21" i="10"/>
  <c r="AU20" i="1"/>
  <c r="B41" i="10"/>
  <c r="W20" i="2"/>
  <c r="I19" i="9"/>
  <c r="B51" i="10"/>
  <c r="AU20" i="2"/>
  <c r="D19" i="9"/>
  <c r="D53" i="12"/>
  <c r="D55" i="12"/>
  <c r="U20" i="2"/>
  <c r="H19" i="9"/>
  <c r="D32" i="12"/>
  <c r="D7" i="12"/>
  <c r="AX20" i="1"/>
  <c r="B69" i="10"/>
  <c r="D58" i="16"/>
  <c r="AX20" i="2"/>
  <c r="AE20" i="1"/>
  <c r="B43" i="10"/>
  <c r="B46" i="10"/>
  <c r="D30" i="16"/>
  <c r="C19" i="9"/>
  <c r="Z20" i="1"/>
  <c r="D29" i="12"/>
  <c r="D37" i="12"/>
  <c r="D27" i="12"/>
  <c r="J20" i="2"/>
  <c r="A40" i="12"/>
  <c r="A43" i="16" s="1"/>
  <c r="A21" i="12"/>
  <c r="A24" i="16" s="1"/>
  <c r="E55" i="16"/>
  <c r="B13" i="12"/>
  <c r="G18" i="1"/>
  <c r="G18" i="2"/>
  <c r="B14" i="16"/>
  <c r="A27" i="10"/>
  <c r="B11" i="12"/>
  <c r="E18" i="1"/>
  <c r="B12" i="16"/>
  <c r="A25" i="10"/>
  <c r="E18" i="2"/>
  <c r="AJ20" i="2"/>
  <c r="D36" i="12"/>
  <c r="D39" i="16"/>
  <c r="B50" i="10"/>
  <c r="B56" i="10"/>
  <c r="D43" i="16"/>
  <c r="B54" i="10"/>
  <c r="D42" i="12"/>
  <c r="D40" i="12"/>
  <c r="AH20" i="2"/>
  <c r="AD20" i="1"/>
  <c r="Z18" i="1"/>
  <c r="W18" i="2"/>
  <c r="AX18" i="1"/>
  <c r="AX18" i="2"/>
  <c r="U18" i="1"/>
  <c r="AE18" i="2"/>
  <c r="J18" i="1"/>
  <c r="AU18" i="1"/>
  <c r="Z18" i="2"/>
  <c r="AE18" i="1"/>
  <c r="J18" i="2"/>
  <c r="W18" i="1"/>
  <c r="U18" i="2"/>
  <c r="AU18" i="2"/>
  <c r="A53" i="12"/>
  <c r="A67" i="10"/>
  <c r="A56" i="16"/>
  <c r="B26" i="16"/>
  <c r="Q18" i="2"/>
  <c r="Q18" i="1"/>
  <c r="A37" i="10"/>
  <c r="B23" i="12"/>
  <c r="A24" i="12"/>
  <c r="A27" i="16" s="1"/>
  <c r="E40" i="12"/>
  <c r="E21" i="12"/>
  <c r="E25" i="12"/>
  <c r="E2" i="9"/>
  <c r="E2" i="13"/>
  <c r="A65" i="10"/>
  <c r="B51" i="12"/>
  <c r="AS18" i="1"/>
  <c r="AS18" i="2"/>
  <c r="B54" i="16"/>
  <c r="A6" i="12"/>
  <c r="A19" i="10"/>
  <c r="D14" i="16"/>
  <c r="G20" i="1"/>
  <c r="B27" i="10"/>
  <c r="B22" i="10"/>
  <c r="G20" i="2"/>
  <c r="D9" i="16"/>
  <c r="B20" i="2"/>
  <c r="D13" i="12"/>
  <c r="B20" i="1"/>
  <c r="D8" i="12"/>
  <c r="L18" i="2"/>
  <c r="B18" i="12"/>
  <c r="L18" i="1"/>
  <c r="A32" i="10"/>
  <c r="L2" i="12"/>
  <c r="J17" i="10"/>
  <c r="J2" i="16"/>
  <c r="AF18" i="2"/>
  <c r="A52" i="10"/>
  <c r="AF18" i="1"/>
  <c r="B41" i="16"/>
  <c r="B38" i="12"/>
  <c r="AI18" i="2"/>
  <c r="B44" i="16"/>
  <c r="B41" i="12"/>
  <c r="AI18" i="1"/>
  <c r="A55" i="10"/>
  <c r="N25" i="8"/>
  <c r="AF16" i="1"/>
  <c r="D18" i="2"/>
  <c r="B10" i="12"/>
  <c r="D18" i="1"/>
  <c r="A24" i="10"/>
  <c r="B11" i="16"/>
  <c r="A7" i="9"/>
  <c r="A7" i="2"/>
  <c r="AH18" i="2"/>
  <c r="B40" i="12"/>
  <c r="B43" i="16"/>
  <c r="AH18" i="1"/>
  <c r="A54" i="10"/>
  <c r="E46" i="12"/>
  <c r="E2" i="1"/>
  <c r="AQ18" i="1"/>
  <c r="D31" i="16"/>
  <c r="V20" i="1"/>
  <c r="V20" i="2"/>
  <c r="D28" i="12"/>
  <c r="B42" i="10"/>
  <c r="R2" i="12"/>
  <c r="P17" i="10"/>
  <c r="B9" i="16"/>
  <c r="B18" i="1"/>
  <c r="A22" i="10"/>
  <c r="B35" i="12"/>
  <c r="A49" i="10"/>
  <c r="AC18" i="1"/>
  <c r="AC18" i="2"/>
  <c r="A46" i="12"/>
  <c r="A49" i="16" s="1"/>
  <c r="AA16" i="1"/>
  <c r="AA16" i="2"/>
  <c r="F18" i="9"/>
  <c r="N27" i="8"/>
  <c r="B16" i="16"/>
  <c r="B15" i="12"/>
  <c r="A29" i="10"/>
  <c r="I18" i="1"/>
  <c r="I18" i="2"/>
  <c r="AY18" i="2"/>
  <c r="AT18" i="2"/>
  <c r="B52" i="12"/>
  <c r="B55" i="16"/>
  <c r="A66" i="10"/>
  <c r="AT18" i="1"/>
  <c r="F279" i="9"/>
  <c r="E321" i="9"/>
  <c r="E283" i="9"/>
  <c r="E36" i="12"/>
  <c r="A54" i="12"/>
  <c r="A57" i="16" s="1"/>
  <c r="E39" i="16"/>
  <c r="A26" i="12"/>
  <c r="A29" i="16" s="1"/>
  <c r="E48" i="16"/>
  <c r="A25" i="12"/>
  <c r="A28" i="16" s="1"/>
  <c r="E42" i="16"/>
  <c r="A22" i="12"/>
  <c r="A25" i="16" s="1"/>
  <c r="E25" i="16"/>
  <c r="E22" i="12"/>
  <c r="A26" i="10"/>
  <c r="F18" i="2"/>
  <c r="B13" i="16"/>
  <c r="F18" i="1"/>
  <c r="B12" i="12"/>
  <c r="B23" i="16"/>
  <c r="B20" i="12"/>
  <c r="N18" i="1"/>
  <c r="N18" i="2"/>
  <c r="A34" i="10"/>
  <c r="H18" i="2"/>
  <c r="B15" i="16"/>
  <c r="B14" i="12"/>
  <c r="H18" i="1"/>
  <c r="A28" i="10"/>
  <c r="E45" i="12"/>
  <c r="X18" i="2"/>
  <c r="B33" i="16"/>
  <c r="B30" i="12"/>
  <c r="X18" i="1"/>
  <c r="A44" i="10"/>
  <c r="B36" i="12"/>
  <c r="AD18" i="1"/>
  <c r="AD18" i="2"/>
  <c r="B39" i="16"/>
  <c r="A50" i="10"/>
  <c r="B17" i="12"/>
  <c r="K18" i="2"/>
  <c r="B18" i="16"/>
  <c r="K18" i="1"/>
  <c r="A31" i="10"/>
  <c r="B48" i="16"/>
  <c r="AM18" i="1"/>
  <c r="A59" i="10"/>
  <c r="AM18" i="2"/>
  <c r="B45" i="12"/>
  <c r="A59" i="16"/>
  <c r="A56" i="12"/>
  <c r="A70" i="10"/>
  <c r="D53" i="16"/>
  <c r="D33" i="16"/>
  <c r="D10" i="16"/>
  <c r="D38" i="16"/>
  <c r="D15" i="16"/>
  <c r="D51" i="16"/>
  <c r="D28" i="16"/>
  <c r="D57" i="16"/>
  <c r="D36" i="16"/>
  <c r="D11" i="16"/>
  <c r="N20" i="2"/>
  <c r="M20" i="2"/>
  <c r="F20" i="2"/>
  <c r="O20" i="2"/>
  <c r="F20" i="1"/>
  <c r="AI20" i="1"/>
  <c r="AV20" i="1"/>
  <c r="AR20" i="1"/>
  <c r="D48" i="16"/>
  <c r="D24" i="16"/>
  <c r="D55" i="16"/>
  <c r="D34" i="16"/>
  <c r="L20" i="2"/>
  <c r="K20" i="2"/>
  <c r="AS20" i="2"/>
  <c r="I20" i="2"/>
  <c r="H20" i="1"/>
  <c r="AF20" i="1"/>
  <c r="AO20" i="1"/>
  <c r="K20" i="1"/>
  <c r="D19" i="12"/>
  <c r="B39" i="10"/>
  <c r="D12" i="12"/>
  <c r="B23" i="10"/>
  <c r="D21" i="12"/>
  <c r="B34" i="10"/>
  <c r="D44" i="12"/>
  <c r="B31" i="10"/>
  <c r="D10" i="12"/>
  <c r="D46" i="16"/>
  <c r="D22" i="16"/>
  <c r="D52" i="16"/>
  <c r="D29" i="16"/>
  <c r="H20" i="2"/>
  <c r="C20" i="2"/>
  <c r="AP20" i="2"/>
  <c r="E20" i="2"/>
  <c r="AK20" i="1"/>
  <c r="AB20" i="1"/>
  <c r="AL20" i="1"/>
  <c r="C20" i="1"/>
  <c r="D17" i="12"/>
  <c r="B29" i="10"/>
  <c r="B61" i="10"/>
  <c r="D51" i="12"/>
  <c r="D15" i="12"/>
  <c r="B32" i="10"/>
  <c r="D31" i="12"/>
  <c r="B58" i="10"/>
  <c r="D11" i="12"/>
  <c r="D18" i="12"/>
  <c r="B63" i="10"/>
  <c r="D44" i="16"/>
  <c r="D20" i="16"/>
  <c r="D50" i="16"/>
  <c r="D21" i="16"/>
  <c r="AV20" i="2"/>
  <c r="D20" i="2"/>
  <c r="AT20" i="2"/>
  <c r="AM20" i="2"/>
  <c r="AT20" i="1"/>
  <c r="X20" i="1"/>
  <c r="S20" i="1"/>
  <c r="AA20" i="1"/>
  <c r="D9" i="12"/>
  <c r="B24" i="10"/>
  <c r="D48" i="12"/>
  <c r="B26" i="10"/>
  <c r="D42" i="16"/>
  <c r="D18" i="16"/>
  <c r="D49" i="16"/>
  <c r="D13" i="16"/>
  <c r="AO20" i="2"/>
  <c r="AR20" i="2"/>
  <c r="AQ20" i="2"/>
  <c r="AI20" i="2"/>
  <c r="AQ20" i="1"/>
  <c r="M20" i="1"/>
  <c r="O20" i="1"/>
  <c r="Y20" i="1"/>
  <c r="B65" i="10"/>
  <c r="D52" i="12"/>
  <c r="B53" i="10"/>
  <c r="D45" i="12"/>
  <c r="B68" i="10"/>
  <c r="D47" i="12"/>
  <c r="D41" i="16"/>
  <c r="D16" i="16"/>
  <c r="D47" i="16"/>
  <c r="D23" i="16"/>
  <c r="AL20" i="2"/>
  <c r="AK20" i="2"/>
  <c r="AN20" i="2"/>
  <c r="AF20" i="2"/>
  <c r="AN20" i="1"/>
  <c r="AS20" i="1"/>
  <c r="I20" i="1"/>
  <c r="N20" i="1"/>
  <c r="D50" i="12"/>
  <c r="B62" i="10"/>
  <c r="D49" i="12"/>
  <c r="B48" i="10"/>
  <c r="D41" i="12"/>
  <c r="B64" i="10"/>
  <c r="D33" i="12"/>
  <c r="D54" i="12"/>
  <c r="D43" i="12"/>
  <c r="B59" i="10"/>
  <c r="D46" i="12"/>
  <c r="B45" i="10"/>
  <c r="D38" i="12"/>
  <c r="B57" i="10"/>
  <c r="D20" i="12"/>
  <c r="D14" i="12"/>
  <c r="D54" i="16"/>
  <c r="D37" i="16"/>
  <c r="D12" i="16"/>
  <c r="D45" i="16"/>
  <c r="D19" i="16"/>
  <c r="AA20" i="2"/>
  <c r="AG20" i="2"/>
  <c r="AC20" i="2"/>
  <c r="AB20" i="2"/>
  <c r="AC20" i="1"/>
  <c r="AP20" i="1"/>
  <c r="E20" i="1"/>
  <c r="L20" i="1"/>
  <c r="D20" i="1"/>
  <c r="B35" i="10"/>
  <c r="B33" i="10"/>
  <c r="Y20" i="2"/>
  <c r="B28" i="10"/>
  <c r="B66" i="10"/>
  <c r="X20" i="2"/>
  <c r="D39" i="12"/>
  <c r="D34" i="12"/>
  <c r="B52" i="10"/>
  <c r="T20" i="2"/>
  <c r="D30" i="12"/>
  <c r="D25" i="12"/>
  <c r="B25" i="10"/>
  <c r="S20" i="2"/>
  <c r="B55" i="10"/>
  <c r="B47" i="10"/>
  <c r="T20" i="1"/>
  <c r="B49" i="10"/>
  <c r="B44" i="10"/>
  <c r="AM20" i="1"/>
  <c r="D35" i="12"/>
  <c r="B60" i="10"/>
  <c r="AG20" i="1"/>
  <c r="D26" i="12"/>
  <c r="B40" i="10"/>
  <c r="O18" i="2"/>
  <c r="B24" i="16"/>
  <c r="A35" i="10"/>
  <c r="B21" i="12"/>
  <c r="O18" i="1"/>
  <c r="A16" i="12"/>
  <c r="A17" i="16"/>
  <c r="A30" i="10"/>
  <c r="AL18" i="2"/>
  <c r="B47" i="16"/>
  <c r="A58" i="10"/>
  <c r="B44" i="12"/>
  <c r="AL18" i="1"/>
  <c r="AV18" i="2"/>
  <c r="B57" i="16"/>
  <c r="AV18" i="1"/>
  <c r="B54" i="12"/>
  <c r="A68" i="10"/>
  <c r="AP18" i="2"/>
  <c r="B51" i="16"/>
  <c r="B48" i="12"/>
  <c r="AP18" i="1"/>
  <c r="A62" i="10"/>
  <c r="AJ18" i="2"/>
  <c r="B42" i="12"/>
  <c r="B45" i="16"/>
  <c r="AJ18" i="1"/>
  <c r="A56" i="10"/>
  <c r="E26" i="12"/>
  <c r="A7" i="12"/>
  <c r="A21" i="10"/>
  <c r="A8" i="16"/>
  <c r="B16" i="2"/>
  <c r="B18" i="9"/>
  <c r="N30" i="8"/>
  <c r="B16" i="1"/>
  <c r="AV16" i="1"/>
  <c r="AV16" i="2"/>
  <c r="H18" i="9"/>
  <c r="N28" i="8"/>
  <c r="S19" i="10"/>
  <c r="U4" i="12" s="1"/>
  <c r="G19" i="10"/>
  <c r="M19" i="10"/>
  <c r="O4" i="12" s="1"/>
  <c r="A48" i="12"/>
  <c r="A51" i="16" s="1"/>
  <c r="E37" i="16"/>
  <c r="A39" i="12"/>
  <c r="A42" i="16" s="1"/>
  <c r="A40" i="10"/>
  <c r="T18" i="2"/>
  <c r="B29" i="16"/>
  <c r="B26" i="12"/>
  <c r="T18" i="1"/>
  <c r="AB18" i="2"/>
  <c r="B34" i="12"/>
  <c r="A48" i="10"/>
  <c r="B37" i="16"/>
  <c r="AB18" i="1"/>
  <c r="A29" i="12"/>
  <c r="A32" i="16"/>
  <c r="A43" i="10"/>
  <c r="AO18" i="2"/>
  <c r="A61" i="10"/>
  <c r="B50" i="16"/>
  <c r="B47" i="12"/>
  <c r="AO18" i="1"/>
  <c r="Q20" i="1"/>
  <c r="D26" i="16"/>
  <c r="R20" i="1"/>
  <c r="B38" i="10"/>
  <c r="D25" i="16"/>
  <c r="D24" i="12"/>
  <c r="D27" i="16"/>
  <c r="R20" i="2"/>
  <c r="Q20" i="2"/>
  <c r="D23" i="12"/>
  <c r="P20" i="2"/>
  <c r="B37" i="10"/>
  <c r="P20" i="1"/>
  <c r="D22" i="12"/>
  <c r="B36" i="10"/>
  <c r="A32" i="12"/>
  <c r="A35" i="16"/>
  <c r="A46" i="10"/>
  <c r="D3" i="16"/>
  <c r="B18" i="10"/>
  <c r="D3" i="12"/>
  <c r="A20" i="2"/>
  <c r="A19" i="9"/>
  <c r="A20" i="1"/>
  <c r="E47" i="12"/>
  <c r="E50" i="16"/>
  <c r="A47" i="12"/>
  <c r="A50" i="16" s="1"/>
  <c r="D18" i="9"/>
  <c r="N29" i="8"/>
  <c r="A61" i="16"/>
  <c r="A58" i="12"/>
  <c r="A72" i="10"/>
  <c r="E1" i="2"/>
  <c r="E1" i="10"/>
  <c r="E1" i="9"/>
  <c r="E1" i="1"/>
  <c r="E1" i="13"/>
  <c r="F2" i="16"/>
  <c r="F2" i="12"/>
  <c r="D17" i="10"/>
  <c r="E23" i="16"/>
  <c r="E20" i="12"/>
  <c r="A20" i="12"/>
  <c r="A23" i="16" s="1"/>
  <c r="AG18" i="2"/>
  <c r="B42" i="16"/>
  <c r="AG18" i="1"/>
  <c r="B39" i="12"/>
  <c r="A53" i="10"/>
  <c r="G21" i="10"/>
  <c r="I7" i="12" s="1"/>
  <c r="AB20" i="8"/>
  <c r="F255" i="9"/>
  <c r="D323" i="9"/>
  <c r="E210" i="9"/>
  <c r="D314" i="9"/>
  <c r="E234" i="9"/>
  <c r="E205" i="9"/>
  <c r="H9" i="16"/>
  <c r="E258" i="9"/>
  <c r="B204" i="9"/>
  <c r="E198" i="9"/>
  <c r="M27" i="12"/>
  <c r="E320" i="9"/>
  <c r="G206" i="9"/>
  <c r="E297" i="9"/>
  <c r="E246" i="9"/>
  <c r="P58" i="7"/>
  <c r="E282" i="9"/>
  <c r="E245" i="9"/>
  <c r="E254" i="9"/>
  <c r="D324" i="9"/>
  <c r="G58" i="7"/>
  <c r="E263" i="9"/>
  <c r="L27" i="12"/>
  <c r="E243" i="9"/>
  <c r="P60" i="7"/>
  <c r="E251" i="9"/>
  <c r="H312" i="9"/>
  <c r="C248" i="9"/>
  <c r="E192" i="9"/>
  <c r="E189" i="9"/>
  <c r="E240" i="9"/>
  <c r="F314" i="9"/>
  <c r="H313" i="9"/>
  <c r="E270" i="9"/>
  <c r="L25" i="16"/>
  <c r="E199" i="9"/>
  <c r="D313" i="9"/>
  <c r="F317" i="9"/>
  <c r="F291" i="9"/>
  <c r="E231" i="9"/>
  <c r="F219" i="9"/>
  <c r="E255" i="9"/>
  <c r="B285" i="9"/>
  <c r="F240" i="9"/>
  <c r="G269" i="9"/>
  <c r="E281" i="9"/>
  <c r="F269" i="9"/>
  <c r="E236" i="9"/>
  <c r="T55" i="7"/>
  <c r="E207" i="9"/>
  <c r="R26" i="7"/>
  <c r="AY263" i="2"/>
  <c r="F270" i="9"/>
  <c r="M29" i="12"/>
  <c r="S39" i="10"/>
  <c r="U25" i="12" s="1"/>
  <c r="C232" i="9"/>
  <c r="P26" i="7"/>
  <c r="B267" i="9"/>
  <c r="F207" i="9"/>
  <c r="M53" i="12"/>
  <c r="AY326" i="2"/>
  <c r="T39" i="10"/>
  <c r="V25" i="12" s="1"/>
  <c r="G255" i="9"/>
  <c r="L33" i="16"/>
  <c r="AY280" i="2"/>
  <c r="H324" i="9"/>
  <c r="L32" i="12"/>
  <c r="AL19" i="8"/>
  <c r="E43" i="12"/>
  <c r="E53" i="16"/>
  <c r="E50" i="12"/>
  <c r="A50" i="12"/>
  <c r="A53" i="16" s="1"/>
  <c r="E33" i="16"/>
  <c r="E30" i="12"/>
  <c r="A30" i="12"/>
  <c r="A33" i="16" s="1"/>
  <c r="A33" i="12"/>
  <c r="A36" i="16" s="1"/>
  <c r="E36" i="16"/>
  <c r="E19" i="16"/>
  <c r="E38" i="16"/>
  <c r="E35" i="12"/>
  <c r="A35" i="12"/>
  <c r="A38" i="16" s="1"/>
  <c r="E18" i="12"/>
  <c r="E18" i="16"/>
  <c r="A17" i="12"/>
  <c r="A18" i="16" s="1"/>
  <c r="E44" i="16"/>
  <c r="E41" i="12"/>
  <c r="A41" i="12"/>
  <c r="A44" i="16" s="1"/>
  <c r="E52" i="16"/>
  <c r="E49" i="12"/>
  <c r="A49" i="12"/>
  <c r="A52" i="16" s="1"/>
  <c r="H54" i="16"/>
  <c r="F258" i="9"/>
  <c r="F293" i="9"/>
  <c r="G202" i="9"/>
  <c r="AY261" i="2"/>
  <c r="E324" i="9"/>
  <c r="AA17" i="8"/>
  <c r="B188" i="9"/>
  <c r="G222" i="9"/>
  <c r="F282" i="9"/>
  <c r="S44" i="7"/>
  <c r="F256" i="9"/>
  <c r="F316" i="9"/>
  <c r="T18" i="7"/>
  <c r="E257" i="9"/>
  <c r="F205" i="9"/>
  <c r="L45" i="16"/>
  <c r="S18" i="7"/>
  <c r="B305" i="9"/>
  <c r="E287" i="9"/>
  <c r="E206" i="9"/>
  <c r="F280" i="9"/>
  <c r="AY217" i="1"/>
  <c r="B228" i="9"/>
  <c r="E229" i="9"/>
  <c r="F283" i="9"/>
  <c r="F299" i="9"/>
  <c r="E247" i="9"/>
  <c r="B243" i="9"/>
  <c r="AB21" i="8"/>
  <c r="AY325" i="1"/>
  <c r="F324" i="9"/>
  <c r="G324" i="9"/>
  <c r="E262" i="9"/>
  <c r="AY313" i="1"/>
  <c r="R12" i="16"/>
  <c r="F203" i="9"/>
  <c r="B274" i="9"/>
  <c r="E213" i="9"/>
  <c r="F237" i="9"/>
  <c r="F202" i="9"/>
  <c r="C223" i="9"/>
  <c r="F313" i="9"/>
  <c r="F271" i="9"/>
  <c r="L39" i="16"/>
  <c r="E305" i="9"/>
  <c r="C233" i="9"/>
  <c r="H15" i="16"/>
  <c r="F275" i="9"/>
  <c r="Q38" i="7"/>
  <c r="B263" i="9"/>
  <c r="B216" i="9"/>
  <c r="F265" i="9"/>
  <c r="C189" i="9"/>
  <c r="AB11" i="8"/>
  <c r="F263" i="9"/>
  <c r="H200" i="9"/>
  <c r="F312" i="9"/>
  <c r="A8" i="12"/>
  <c r="A9" i="16" s="1"/>
  <c r="E9" i="16"/>
  <c r="E8" i="12"/>
  <c r="K345" i="1"/>
  <c r="K346" i="2"/>
  <c r="B256" i="9"/>
  <c r="F239" i="9"/>
  <c r="C199" i="9"/>
  <c r="E302" i="9"/>
  <c r="L47" i="16"/>
  <c r="B192" i="9"/>
  <c r="C193" i="9"/>
  <c r="E291" i="9"/>
  <c r="E289" i="9"/>
  <c r="E285" i="9"/>
  <c r="E209" i="9"/>
  <c r="F266" i="9"/>
  <c r="T42" i="7"/>
  <c r="F303" i="9"/>
  <c r="AY267" i="2"/>
  <c r="F218" i="9"/>
  <c r="E279" i="9"/>
  <c r="AA15" i="8"/>
  <c r="F264" i="9"/>
  <c r="F323" i="9"/>
  <c r="AY304" i="2"/>
  <c r="E292" i="9"/>
  <c r="B198" i="9"/>
  <c r="B191" i="9"/>
  <c r="H28" i="16"/>
  <c r="F281" i="9"/>
  <c r="N58" i="7"/>
  <c r="E298" i="9"/>
  <c r="F298" i="9"/>
  <c r="F247" i="9"/>
  <c r="E223" i="9"/>
  <c r="F305" i="9"/>
  <c r="B221" i="9"/>
  <c r="B278" i="9"/>
  <c r="E295" i="9"/>
  <c r="E253" i="9"/>
  <c r="T36" i="10"/>
  <c r="V22" i="12" s="1"/>
  <c r="R26" i="8"/>
  <c r="S36" i="10"/>
  <c r="U22" i="12" s="1"/>
  <c r="B311" i="9"/>
  <c r="AY291" i="2"/>
  <c r="F244" i="9"/>
  <c r="M58" i="7"/>
  <c r="B313" i="9"/>
  <c r="G207" i="9"/>
  <c r="F274" i="9"/>
  <c r="B226" i="9"/>
  <c r="AE10" i="8"/>
  <c r="G232" i="9"/>
  <c r="E230" i="9"/>
  <c r="Q42" i="10"/>
  <c r="S28" i="12" s="1"/>
  <c r="C225" i="9"/>
  <c r="N28" i="16"/>
  <c r="E239" i="9"/>
  <c r="P30" i="7"/>
  <c r="B207" i="9"/>
  <c r="E296" i="9"/>
  <c r="F252" i="9"/>
  <c r="E288" i="9"/>
  <c r="F249" i="9"/>
  <c r="F287" i="9"/>
  <c r="E191" i="9"/>
  <c r="E290" i="9"/>
  <c r="F238" i="9"/>
  <c r="M68" i="10"/>
  <c r="O54" i="12" s="1"/>
  <c r="E312" i="9"/>
  <c r="V17" i="8"/>
  <c r="N26" i="7"/>
  <c r="B312" i="9"/>
  <c r="E208" i="9"/>
  <c r="E190" i="9"/>
  <c r="L12" i="16"/>
  <c r="G311" i="9"/>
  <c r="L37" i="12"/>
  <c r="F208" i="9"/>
  <c r="F241" i="9"/>
  <c r="E306" i="9"/>
  <c r="G214" i="9"/>
  <c r="B209" i="9"/>
  <c r="L10" i="16"/>
  <c r="E216" i="9"/>
  <c r="G264" i="9"/>
  <c r="G209" i="9"/>
  <c r="V26" i="7"/>
  <c r="E200" i="9"/>
  <c r="E195" i="9"/>
  <c r="L19" i="16"/>
  <c r="E311" i="9"/>
  <c r="L29" i="12"/>
  <c r="C245" i="9"/>
  <c r="L36" i="16"/>
  <c r="C203" i="9"/>
  <c r="R58" i="7"/>
  <c r="E221" i="9"/>
  <c r="T50" i="7"/>
  <c r="S55" i="10"/>
  <c r="U41" i="12" s="1"/>
  <c r="S37" i="10"/>
  <c r="U23" i="12" s="1"/>
  <c r="T17" i="12"/>
  <c r="T37" i="10"/>
  <c r="V23" i="12" s="1"/>
  <c r="E323" i="9"/>
  <c r="S35" i="10"/>
  <c r="U21" i="12" s="1"/>
  <c r="E215" i="9"/>
  <c r="F235" i="9"/>
  <c r="O49" i="16"/>
  <c r="B218" i="9"/>
  <c r="F284" i="9"/>
  <c r="E233" i="9"/>
  <c r="F236" i="9"/>
  <c r="E203" i="9"/>
  <c r="F204" i="9"/>
  <c r="M26" i="7"/>
  <c r="G250" i="9"/>
  <c r="AY318" i="2"/>
  <c r="E219" i="9"/>
  <c r="R15" i="16"/>
  <c r="E301" i="9"/>
  <c r="S49" i="16"/>
  <c r="L49" i="16"/>
  <c r="B281" i="9"/>
  <c r="AY272" i="1"/>
  <c r="F234" i="9"/>
  <c r="B253" i="9"/>
  <c r="AE11" i="8"/>
  <c r="C250" i="9"/>
  <c r="C247" i="9"/>
  <c r="T44" i="7"/>
  <c r="AY282" i="2"/>
  <c r="F206" i="9"/>
  <c r="AY324" i="2"/>
  <c r="G323" i="9"/>
  <c r="C207" i="9"/>
  <c r="F214" i="9"/>
  <c r="AY199" i="2"/>
  <c r="T6" i="7"/>
  <c r="F302" i="9"/>
  <c r="AY312" i="1"/>
  <c r="B279" i="9"/>
  <c r="AY326" i="1"/>
  <c r="F310" i="9"/>
  <c r="F229" i="9"/>
  <c r="E294" i="9"/>
  <c r="G278" i="9"/>
  <c r="V19" i="8"/>
  <c r="C249" i="9"/>
  <c r="F221" i="9"/>
  <c r="S21" i="8"/>
  <c r="T35" i="10"/>
  <c r="V21" i="12" s="1"/>
  <c r="N34" i="7"/>
  <c r="E225" i="9"/>
  <c r="AY314" i="2"/>
  <c r="E316" i="9"/>
  <c r="AB13" i="8"/>
  <c r="F242" i="9"/>
  <c r="G322" i="9"/>
  <c r="M34" i="7"/>
  <c r="B190" i="9"/>
  <c r="E266" i="9"/>
  <c r="H11" i="16"/>
  <c r="F322" i="9"/>
  <c r="E314" i="9"/>
  <c r="S56" i="7"/>
  <c r="E220" i="9"/>
  <c r="AE16" i="8"/>
  <c r="F277" i="9"/>
  <c r="AY270" i="2"/>
  <c r="E267" i="9"/>
  <c r="E300" i="9"/>
  <c r="AY311" i="2"/>
  <c r="G272" i="9"/>
  <c r="R24" i="16"/>
  <c r="N12" i="16"/>
  <c r="B315" i="9"/>
  <c r="B314" i="9"/>
  <c r="AY211" i="1"/>
  <c r="AY325" i="2"/>
  <c r="T33" i="10"/>
  <c r="V19" i="12" s="1"/>
  <c r="S34" i="10"/>
  <c r="U20" i="12" s="1"/>
  <c r="T34" i="10"/>
  <c r="V20" i="12" s="1"/>
  <c r="T52" i="10"/>
  <c r="V38" i="12" s="1"/>
  <c r="S19" i="12"/>
  <c r="Q50" i="10"/>
  <c r="S36" i="12" s="1"/>
  <c r="G36" i="12"/>
  <c r="E252" i="9"/>
  <c r="E280" i="9"/>
  <c r="L23" i="16"/>
  <c r="S39" i="7"/>
  <c r="G267" i="9"/>
  <c r="P8" i="7"/>
  <c r="E276" i="9"/>
  <c r="B283" i="9"/>
  <c r="S5" i="7"/>
  <c r="G210" i="9"/>
  <c r="N68" i="10"/>
  <c r="P54" i="12" s="1"/>
  <c r="E309" i="9"/>
  <c r="B210" i="9"/>
  <c r="B189" i="9"/>
  <c r="G252" i="9"/>
  <c r="F296" i="9"/>
  <c r="E193" i="9"/>
  <c r="Z14" i="8"/>
  <c r="E201" i="9"/>
  <c r="F295" i="9"/>
  <c r="E269" i="9"/>
  <c r="F315" i="9"/>
  <c r="AA21" i="8"/>
  <c r="E194" i="9"/>
  <c r="T53" i="7"/>
  <c r="O26" i="16"/>
  <c r="R10" i="8"/>
  <c r="R54" i="16"/>
  <c r="B237" i="9"/>
  <c r="G235" i="9"/>
  <c r="S52" i="7"/>
  <c r="B273" i="9"/>
  <c r="E261" i="9"/>
  <c r="L52" i="16"/>
  <c r="G12" i="7"/>
  <c r="E317" i="9"/>
  <c r="E259" i="9"/>
  <c r="AY327" i="2"/>
  <c r="AA18" i="8"/>
  <c r="AY230" i="2"/>
  <c r="F311" i="9"/>
  <c r="B205" i="9"/>
  <c r="B265" i="9"/>
  <c r="F268" i="9"/>
  <c r="G256" i="9"/>
  <c r="S26" i="16"/>
  <c r="L54" i="16"/>
  <c r="F220" i="9"/>
  <c r="F251" i="9"/>
  <c r="AY244" i="2"/>
  <c r="AY234" i="2"/>
  <c r="C192" i="9"/>
  <c r="T41" i="12"/>
  <c r="B217" i="9"/>
  <c r="E275" i="9"/>
  <c r="F306" i="9"/>
  <c r="B290" i="9"/>
  <c r="E313" i="9"/>
  <c r="B196" i="9"/>
  <c r="B233" i="9"/>
  <c r="AY272" i="2"/>
  <c r="B275" i="9"/>
  <c r="AY287" i="2"/>
  <c r="E308" i="9"/>
  <c r="AD21" i="8"/>
  <c r="E315" i="9"/>
  <c r="AY259" i="1"/>
  <c r="L27" i="16"/>
  <c r="AY208" i="1"/>
  <c r="F253" i="9"/>
  <c r="F233" i="9"/>
  <c r="E299" i="9"/>
  <c r="AE15" i="8"/>
  <c r="B289" i="9"/>
  <c r="S17" i="8"/>
  <c r="AY224" i="2"/>
  <c r="S56" i="10"/>
  <c r="U42" i="12" s="1"/>
  <c r="S51" i="16"/>
  <c r="B261" i="9"/>
  <c r="B258" i="9"/>
  <c r="B252" i="9"/>
  <c r="C231" i="9"/>
  <c r="N23" i="16"/>
  <c r="B282" i="9"/>
  <c r="AY222" i="2"/>
  <c r="E264" i="9"/>
  <c r="F250" i="9"/>
  <c r="R48" i="16"/>
  <c r="E196" i="9"/>
  <c r="L38" i="16"/>
  <c r="F286" i="9"/>
  <c r="F301" i="9"/>
  <c r="E204" i="9"/>
  <c r="N26" i="16"/>
  <c r="AE21" i="8"/>
  <c r="E228" i="9"/>
  <c r="AY238" i="1"/>
  <c r="G223" i="9"/>
  <c r="E244" i="9"/>
  <c r="AY316" i="1"/>
  <c r="S19" i="8"/>
  <c r="U11" i="8"/>
  <c r="AD20" i="8"/>
  <c r="E256" i="9"/>
  <c r="G321" i="9"/>
  <c r="G317" i="9"/>
  <c r="AY264" i="1"/>
  <c r="L29" i="16"/>
  <c r="C218" i="9"/>
  <c r="U16" i="8"/>
  <c r="J32" i="16"/>
  <c r="L33" i="7"/>
  <c r="N33" i="7" s="1"/>
  <c r="R13" i="16"/>
  <c r="H13" i="16"/>
  <c r="S53" i="16"/>
  <c r="O53" i="16"/>
  <c r="N55" i="16"/>
  <c r="R55" i="16"/>
  <c r="N27" i="16"/>
  <c r="R27" i="16"/>
  <c r="O15" i="16"/>
  <c r="B296" i="9"/>
  <c r="S13" i="7"/>
  <c r="R50" i="16"/>
  <c r="N50" i="16"/>
  <c r="S54" i="16"/>
  <c r="O54" i="16"/>
  <c r="AY273" i="2"/>
  <c r="N52" i="16"/>
  <c r="R52" i="16"/>
  <c r="AA11" i="8"/>
  <c r="O18" i="16"/>
  <c r="S18" i="16"/>
  <c r="L46" i="16"/>
  <c r="R46" i="16"/>
  <c r="AY300" i="1"/>
  <c r="AY289" i="2"/>
  <c r="F31" i="12"/>
  <c r="P45" i="10"/>
  <c r="R31" i="12" s="1"/>
  <c r="AY290" i="2"/>
  <c r="E293" i="9"/>
  <c r="L16" i="16"/>
  <c r="AY196" i="1"/>
  <c r="S34" i="7"/>
  <c r="AY277" i="2"/>
  <c r="B260" i="9"/>
  <c r="B224" i="9"/>
  <c r="AY206" i="2"/>
  <c r="T41" i="7"/>
  <c r="C188" i="9"/>
  <c r="C202" i="9"/>
  <c r="S14" i="8"/>
  <c r="AY233" i="2"/>
  <c r="S18" i="8"/>
  <c r="F231" i="9"/>
  <c r="AY207" i="1"/>
  <c r="F230" i="9"/>
  <c r="AD16" i="8"/>
  <c r="G221" i="9"/>
  <c r="B194" i="9"/>
  <c r="AB17" i="8"/>
  <c r="AY208" i="2"/>
  <c r="G225" i="9"/>
  <c r="G277" i="9"/>
  <c r="L14" i="16"/>
  <c r="L43" i="16"/>
  <c r="G281" i="9"/>
  <c r="O9" i="16"/>
  <c r="AY266" i="1"/>
  <c r="O52" i="16"/>
  <c r="B268" i="9"/>
  <c r="N16" i="16"/>
  <c r="C201" i="9"/>
  <c r="B251" i="9"/>
  <c r="AY232" i="2"/>
  <c r="AY249" i="1"/>
  <c r="AD13" i="8"/>
  <c r="F225" i="9"/>
  <c r="F259" i="9"/>
  <c r="C190" i="9"/>
  <c r="AY316" i="2"/>
  <c r="N54" i="16"/>
  <c r="S55" i="7"/>
  <c r="AY274" i="2"/>
  <c r="F262" i="9"/>
  <c r="AY194" i="1"/>
  <c r="AY260" i="1"/>
  <c r="G237" i="9"/>
  <c r="G241" i="9"/>
  <c r="G219" i="9"/>
  <c r="AY209" i="2"/>
  <c r="AY194" i="2"/>
  <c r="B272" i="9"/>
  <c r="F309" i="9"/>
  <c r="C229" i="9"/>
  <c r="B203" i="9"/>
  <c r="AY193" i="2"/>
  <c r="B229" i="9"/>
  <c r="X34" i="7"/>
  <c r="AY199" i="1"/>
  <c r="F254" i="9"/>
  <c r="D318" i="9"/>
  <c r="AA20" i="8"/>
  <c r="AB19" i="8"/>
  <c r="Z15" i="8"/>
  <c r="AY283" i="2"/>
  <c r="C234" i="9"/>
  <c r="S47" i="7"/>
  <c r="AY248" i="2"/>
  <c r="B248" i="9"/>
  <c r="G261" i="9"/>
  <c r="F300" i="9"/>
  <c r="L50" i="16"/>
  <c r="B246" i="9"/>
  <c r="G316" i="9"/>
  <c r="C194" i="9"/>
  <c r="L53" i="16"/>
  <c r="C253" i="9"/>
  <c r="F232" i="9"/>
  <c r="R37" i="16"/>
  <c r="S53" i="7"/>
  <c r="AY243" i="1"/>
  <c r="E268" i="9"/>
  <c r="AL16" i="8"/>
  <c r="T56" i="7"/>
  <c r="H51" i="16"/>
  <c r="AB15" i="8"/>
  <c r="AG20" i="8"/>
  <c r="N24" i="16"/>
  <c r="AD15" i="8"/>
  <c r="G203" i="9"/>
  <c r="AY254" i="2"/>
  <c r="C237" i="9"/>
  <c r="S41" i="7"/>
  <c r="F211" i="9"/>
  <c r="F278" i="9"/>
  <c r="G312" i="9"/>
  <c r="Q26" i="7"/>
  <c r="AY329" i="2"/>
  <c r="AY323" i="2"/>
  <c r="J69" i="10" s="1"/>
  <c r="B309" i="9"/>
  <c r="E272" i="9"/>
  <c r="B264" i="9"/>
  <c r="AD19" i="8"/>
  <c r="F201" i="9"/>
  <c r="C251" i="9"/>
  <c r="T5" i="7"/>
  <c r="AY237" i="2"/>
  <c r="G282" i="9"/>
  <c r="AY315" i="2"/>
  <c r="G228" i="9"/>
  <c r="N15" i="16"/>
  <c r="F292" i="9"/>
  <c r="AA14" i="8"/>
  <c r="AY323" i="1"/>
  <c r="D69" i="10" s="1"/>
  <c r="AY318" i="1"/>
  <c r="E238" i="9"/>
  <c r="F226" i="9"/>
  <c r="E273" i="9"/>
  <c r="AD14" i="8"/>
  <c r="S48" i="7"/>
  <c r="G208" i="9"/>
  <c r="B238" i="9"/>
  <c r="L44" i="16"/>
  <c r="F210" i="9"/>
  <c r="C197" i="9"/>
  <c r="AY268" i="1"/>
  <c r="AL14" i="8"/>
  <c r="D320" i="9"/>
  <c r="E242" i="9"/>
  <c r="E197" i="9"/>
  <c r="G315" i="9"/>
  <c r="F290" i="9"/>
  <c r="F56" i="16"/>
  <c r="H56" i="16" s="1"/>
  <c r="H212" i="9"/>
  <c r="AJ10" i="8"/>
  <c r="AL10" i="8" s="1"/>
  <c r="S29" i="10"/>
  <c r="U15" i="12" s="1"/>
  <c r="F321" i="9"/>
  <c r="T19" i="12"/>
  <c r="S33" i="10"/>
  <c r="U19" i="12" s="1"/>
  <c r="T31" i="10"/>
  <c r="V17" i="12" s="1"/>
  <c r="S38" i="10"/>
  <c r="U24" i="12" s="1"/>
  <c r="S62" i="10"/>
  <c r="U48" i="12" s="1"/>
  <c r="T38" i="10"/>
  <c r="V24" i="12" s="1"/>
  <c r="S52" i="16"/>
  <c r="R16" i="16"/>
  <c r="G248" i="9"/>
  <c r="AH14" i="8"/>
  <c r="B195" i="9"/>
  <c r="G262" i="9"/>
  <c r="H19" i="7"/>
  <c r="G254" i="9"/>
  <c r="AY328" i="2"/>
  <c r="AY202" i="2"/>
  <c r="F223" i="9"/>
  <c r="F222" i="9"/>
  <c r="V15" i="8"/>
  <c r="G290" i="9"/>
  <c r="E217" i="9"/>
  <c r="AY307" i="2"/>
  <c r="S47" i="10"/>
  <c r="U33" i="12" s="1"/>
  <c r="N43" i="10"/>
  <c r="P29" i="12" s="1"/>
  <c r="W26" i="7"/>
  <c r="F216" i="9"/>
  <c r="AY312" i="2"/>
  <c r="B280" i="9"/>
  <c r="AY296" i="2"/>
  <c r="H16" i="16"/>
  <c r="AB10" i="8"/>
  <c r="E310" i="9"/>
  <c r="AY204" i="2"/>
  <c r="AY309" i="2"/>
  <c r="AY191" i="1"/>
  <c r="AY276" i="2"/>
  <c r="AL18" i="8"/>
  <c r="AY287" i="1"/>
  <c r="AY331" i="1"/>
  <c r="R23" i="16"/>
  <c r="C240" i="9"/>
  <c r="AY258" i="2"/>
  <c r="C191" i="9"/>
  <c r="S6" i="7"/>
  <c r="AY206" i="1"/>
  <c r="X19" i="7"/>
  <c r="W58" i="10"/>
  <c r="Y44" i="12" s="1"/>
  <c r="B299" i="9"/>
  <c r="G236" i="9"/>
  <c r="S42" i="7"/>
  <c r="H26" i="16"/>
  <c r="AA19" i="8"/>
  <c r="V14" i="8"/>
  <c r="N13" i="16"/>
  <c r="AY284" i="2"/>
  <c r="G246" i="9"/>
  <c r="AG21" i="8"/>
  <c r="AB12" i="8"/>
  <c r="AY259" i="2"/>
  <c r="D308" i="9"/>
  <c r="AD12" i="8"/>
  <c r="F30" i="16"/>
  <c r="AY310" i="2"/>
  <c r="N48" i="16"/>
  <c r="G265" i="9"/>
  <c r="G204" i="9"/>
  <c r="B206" i="9"/>
  <c r="E248" i="9"/>
  <c r="AY222" i="1"/>
  <c r="G310" i="9"/>
  <c r="L51" i="16"/>
  <c r="AH12" i="8"/>
  <c r="S22" i="10"/>
  <c r="U8" i="12" s="1"/>
  <c r="V18" i="8"/>
  <c r="L41" i="16"/>
  <c r="C227" i="9"/>
  <c r="G245" i="9"/>
  <c r="W61" i="10"/>
  <c r="Y47" i="12" s="1"/>
  <c r="AY330" i="2"/>
  <c r="D214" i="9"/>
  <c r="G263" i="9"/>
  <c r="AY292" i="2"/>
  <c r="H49" i="16"/>
  <c r="V21" i="8"/>
  <c r="R15" i="8"/>
  <c r="C242" i="9"/>
  <c r="AY218" i="1"/>
  <c r="AL15" i="8"/>
  <c r="Z17" i="8"/>
  <c r="R19" i="7"/>
  <c r="S19" i="7" s="1"/>
  <c r="E222" i="9"/>
  <c r="G303" i="9"/>
  <c r="H319" i="9"/>
  <c r="AD18" i="8"/>
  <c r="F267" i="9"/>
  <c r="B259" i="9"/>
  <c r="AY205" i="1"/>
  <c r="B286" i="9"/>
  <c r="AY265" i="2"/>
  <c r="F257" i="9"/>
  <c r="AY262" i="2"/>
  <c r="AY211" i="2"/>
  <c r="B270" i="9"/>
  <c r="C195" i="9"/>
  <c r="Z21" i="8"/>
  <c r="M46" i="7"/>
  <c r="F288" i="9"/>
  <c r="L34" i="16"/>
  <c r="Z18" i="8"/>
  <c r="AY271" i="2"/>
  <c r="N37" i="16"/>
  <c r="F261" i="9"/>
  <c r="AY288" i="2"/>
  <c r="AY269" i="2"/>
  <c r="AY278" i="2"/>
  <c r="AY200" i="2"/>
  <c r="R26" i="16"/>
  <c r="AY322" i="1"/>
  <c r="T42" i="12"/>
  <c r="AY189" i="1"/>
  <c r="E237" i="9"/>
  <c r="AY257" i="1"/>
  <c r="E303" i="9"/>
  <c r="AY239" i="2"/>
  <c r="L7" i="12"/>
  <c r="F297" i="9"/>
  <c r="C241" i="9"/>
  <c r="T52" i="7"/>
  <c r="S50" i="7"/>
  <c r="C204" i="9"/>
  <c r="S58" i="10"/>
  <c r="U44" i="12" s="1"/>
  <c r="E322" i="9"/>
  <c r="Q53" i="10"/>
  <c r="S39" i="12" s="1"/>
  <c r="G39" i="12"/>
  <c r="G287" i="9"/>
  <c r="AY247" i="1"/>
  <c r="AE20" i="8"/>
  <c r="W53" i="10"/>
  <c r="Y39" i="12" s="1"/>
  <c r="AY221" i="2"/>
  <c r="G227" i="9"/>
  <c r="AD17" i="8"/>
  <c r="G291" i="9"/>
  <c r="AY297" i="1"/>
  <c r="C205" i="9"/>
  <c r="C228" i="9"/>
  <c r="AL12" i="8"/>
  <c r="G230" i="9"/>
  <c r="L24" i="16"/>
  <c r="L18" i="16"/>
  <c r="E265" i="9"/>
  <c r="AY322" i="2"/>
  <c r="AY219" i="1"/>
  <c r="B242" i="9"/>
  <c r="AY197" i="2"/>
  <c r="F217" i="9"/>
  <c r="H52" i="16"/>
  <c r="AL11" i="8"/>
  <c r="H61" i="10"/>
  <c r="J47" i="12" s="1"/>
  <c r="O51" i="16"/>
  <c r="R14" i="8"/>
  <c r="R31" i="16"/>
  <c r="AY252" i="2"/>
  <c r="T48" i="7"/>
  <c r="N46" i="16"/>
  <c r="B211" i="9"/>
  <c r="G271" i="9"/>
  <c r="G238" i="9"/>
  <c r="H31" i="16"/>
  <c r="AB18" i="8"/>
  <c r="M32" i="12"/>
  <c r="V49" i="10"/>
  <c r="X35" i="12" s="1"/>
  <c r="L35" i="12"/>
  <c r="M49" i="10"/>
  <c r="O35" i="12" s="1"/>
  <c r="AY321" i="2"/>
  <c r="AY275" i="2"/>
  <c r="AY241" i="2"/>
  <c r="B322" i="9"/>
  <c r="AB14" i="8"/>
  <c r="F308" i="9"/>
  <c r="N36" i="12"/>
  <c r="R50" i="10"/>
  <c r="S50" i="10" s="1"/>
  <c r="U36" i="12" s="1"/>
  <c r="X50" i="10"/>
  <c r="Z36" i="12" s="1"/>
  <c r="F320" i="9"/>
  <c r="G308" i="9"/>
  <c r="B319" i="9"/>
  <c r="M7" i="12"/>
  <c r="H54" i="12"/>
  <c r="G68" i="10"/>
  <c r="I54" i="12" s="1"/>
  <c r="R68" i="10"/>
  <c r="T54" i="12" s="1"/>
  <c r="X68" i="10"/>
  <c r="Z54" i="12" s="1"/>
  <c r="M44" i="12"/>
  <c r="N58" i="10"/>
  <c r="P44" i="12" s="1"/>
  <c r="G320" i="9"/>
  <c r="E284" i="9"/>
  <c r="AE17" i="8"/>
  <c r="H48" i="16"/>
  <c r="T40" i="10"/>
  <c r="V26" i="12" s="1"/>
  <c r="T26" i="12"/>
  <c r="T32" i="10"/>
  <c r="V18" i="12" s="1"/>
  <c r="T16" i="12"/>
  <c r="T57" i="10"/>
  <c r="V43" i="12" s="1"/>
  <c r="S32" i="10"/>
  <c r="U18" i="12" s="1"/>
  <c r="R18" i="12"/>
  <c r="AH11" i="8"/>
  <c r="AY213" i="1"/>
  <c r="F61" i="7" s="1"/>
  <c r="G28" i="12"/>
  <c r="W42" i="10"/>
  <c r="Y28" i="12" s="1"/>
  <c r="H42" i="10"/>
  <c r="J28" i="12" s="1"/>
  <c r="H28" i="12"/>
  <c r="AY279" i="2"/>
  <c r="AY253" i="2"/>
  <c r="AE18" i="8"/>
  <c r="T13" i="7"/>
  <c r="G280" i="9"/>
  <c r="AH16" i="8"/>
  <c r="C198" i="9"/>
  <c r="G276" i="9"/>
  <c r="G260" i="9"/>
  <c r="AY210" i="2"/>
  <c r="AG12" i="8"/>
  <c r="F276" i="9"/>
  <c r="AH21" i="8"/>
  <c r="G234" i="9"/>
  <c r="L11" i="16"/>
  <c r="F273" i="9"/>
  <c r="F243" i="9"/>
  <c r="AY284" i="1"/>
  <c r="E226" i="9"/>
  <c r="F260" i="9"/>
  <c r="C208" i="9"/>
  <c r="AY207" i="2"/>
  <c r="G266" i="9"/>
  <c r="AY230" i="1"/>
  <c r="B324" i="9"/>
  <c r="C219" i="9"/>
  <c r="B236" i="9"/>
  <c r="G288" i="9"/>
  <c r="T63" i="10"/>
  <c r="V49" i="12" s="1"/>
  <c r="AY283" i="1"/>
  <c r="AE13" i="8"/>
  <c r="AY229" i="2"/>
  <c r="AY281" i="2"/>
  <c r="AH18" i="8"/>
  <c r="AY190" i="1"/>
  <c r="B323" i="9"/>
  <c r="AY324" i="1"/>
  <c r="B317" i="9"/>
  <c r="L55" i="16"/>
  <c r="G242" i="9"/>
  <c r="G240" i="9"/>
  <c r="AY198" i="1"/>
  <c r="B197" i="9"/>
  <c r="F289" i="9"/>
  <c r="B287" i="9"/>
  <c r="AE19" i="8"/>
  <c r="AY257" i="2"/>
  <c r="AY256" i="2"/>
  <c r="G229" i="9"/>
  <c r="AY246" i="2"/>
  <c r="AY203" i="2"/>
  <c r="G205" i="9"/>
  <c r="F209" i="9"/>
  <c r="C206" i="9"/>
  <c r="AY238" i="2"/>
  <c r="AY190" i="2"/>
  <c r="C252" i="9"/>
  <c r="G231" i="9"/>
  <c r="Q34" i="7"/>
  <c r="T34" i="7" s="1"/>
  <c r="W34" i="7"/>
  <c r="C196" i="9"/>
  <c r="G304" i="9"/>
  <c r="AY331" i="2"/>
  <c r="B193" i="9"/>
  <c r="AY217" i="2"/>
  <c r="AY231" i="2"/>
  <c r="AY268" i="2"/>
  <c r="L26" i="16"/>
  <c r="AY242" i="2"/>
  <c r="G251" i="9"/>
  <c r="AY229" i="1"/>
  <c r="AY251" i="2"/>
  <c r="AA13" i="8"/>
  <c r="E241" i="9"/>
  <c r="F245" i="9"/>
  <c r="G247" i="9"/>
  <c r="AY261" i="1"/>
  <c r="AY303" i="2"/>
  <c r="AY254" i="1"/>
  <c r="T47" i="10"/>
  <c r="V33" i="12" s="1"/>
  <c r="AY313" i="2"/>
  <c r="AY288" i="1"/>
  <c r="AY306" i="2"/>
  <c r="AY192" i="2"/>
  <c r="AY250" i="2"/>
  <c r="AY191" i="2"/>
  <c r="F246" i="9"/>
  <c r="AY220" i="2"/>
  <c r="G253" i="9"/>
  <c r="AY205" i="2"/>
  <c r="E202" i="9"/>
  <c r="AE12" i="8"/>
  <c r="B271" i="9"/>
  <c r="G249" i="9"/>
  <c r="G273" i="9"/>
  <c r="AY328" i="1"/>
  <c r="AY274" i="1"/>
  <c r="V16" i="8"/>
  <c r="AL13" i="8"/>
  <c r="AY196" i="2"/>
  <c r="AY189" i="2"/>
  <c r="G259" i="9"/>
  <c r="C210" i="9"/>
  <c r="AB16" i="8"/>
  <c r="AY265" i="1"/>
  <c r="S63" i="10"/>
  <c r="U49" i="12" s="1"/>
  <c r="AY281" i="1"/>
  <c r="F248" i="9"/>
  <c r="B321" i="9"/>
  <c r="AY260" i="2"/>
  <c r="E250" i="9"/>
  <c r="G258" i="9"/>
  <c r="C230" i="9"/>
  <c r="AY228" i="2"/>
  <c r="B227" i="9"/>
  <c r="O56" i="16"/>
  <c r="S56" i="16"/>
  <c r="Q22" i="10"/>
  <c r="H22" i="10"/>
  <c r="J8" i="12" s="1"/>
  <c r="W22" i="10"/>
  <c r="Y8" i="12" s="1"/>
  <c r="G8" i="12"/>
  <c r="R51" i="7"/>
  <c r="X51" i="7"/>
  <c r="H51" i="7"/>
  <c r="G51" i="7"/>
  <c r="E307" i="9"/>
  <c r="B316" i="9"/>
  <c r="AY317" i="1"/>
  <c r="F304" i="9"/>
  <c r="AY305" i="1"/>
  <c r="B255" i="9"/>
  <c r="AY256" i="1"/>
  <c r="AY302" i="2"/>
  <c r="B301" i="9"/>
  <c r="AY240" i="2"/>
  <c r="B318" i="9"/>
  <c r="AY319" i="1"/>
  <c r="N41" i="16"/>
  <c r="R41" i="16"/>
  <c r="G9" i="7"/>
  <c r="R9" i="7"/>
  <c r="H9" i="7"/>
  <c r="X9" i="7"/>
  <c r="R36" i="16"/>
  <c r="N36" i="16"/>
  <c r="AY255" i="2"/>
  <c r="B254" i="9"/>
  <c r="AY285" i="2"/>
  <c r="G284" i="9"/>
  <c r="G309" i="9"/>
  <c r="AY310" i="1"/>
  <c r="E319" i="9"/>
  <c r="AY320" i="1"/>
  <c r="AH13" i="8"/>
  <c r="S9" i="12"/>
  <c r="T23" i="10"/>
  <c r="V9" i="12" s="1"/>
  <c r="B257" i="9"/>
  <c r="AY258" i="1"/>
  <c r="R19" i="8"/>
  <c r="X37" i="7"/>
  <c r="R37" i="7"/>
  <c r="G37" i="7"/>
  <c r="H37" i="7"/>
  <c r="U12" i="8"/>
  <c r="AY200" i="1"/>
  <c r="B199" i="9"/>
  <c r="M60" i="7"/>
  <c r="R60" i="7"/>
  <c r="N60" i="7"/>
  <c r="X60" i="7"/>
  <c r="L9" i="16"/>
  <c r="S9" i="16"/>
  <c r="G243" i="9"/>
  <c r="AY244" i="1"/>
  <c r="AG17" i="8"/>
  <c r="T40" i="12"/>
  <c r="S54" i="10"/>
  <c r="U40" i="12" s="1"/>
  <c r="T54" i="10"/>
  <c r="V40" i="12" s="1"/>
  <c r="AY304" i="1"/>
  <c r="B303" i="9"/>
  <c r="G297" i="9"/>
  <c r="AY298" i="1"/>
  <c r="S29" i="7"/>
  <c r="L13" i="16"/>
  <c r="S13" i="16"/>
  <c r="O13" i="16"/>
  <c r="V13" i="8"/>
  <c r="AY216" i="2"/>
  <c r="N47" i="7"/>
  <c r="Q47" i="7"/>
  <c r="T47" i="7" s="1"/>
  <c r="V12" i="8"/>
  <c r="C214" i="9"/>
  <c r="S13" i="8"/>
  <c r="N53" i="16"/>
  <c r="R53" i="16"/>
  <c r="H53" i="16"/>
  <c r="B230" i="9"/>
  <c r="AY231" i="1"/>
  <c r="R16" i="8"/>
  <c r="C209" i="9"/>
  <c r="AY210" i="1"/>
  <c r="AY301" i="2"/>
  <c r="B300" i="9"/>
  <c r="B295" i="9"/>
  <c r="K8" i="16"/>
  <c r="C238" i="9"/>
  <c r="AY239" i="1"/>
  <c r="R45" i="16"/>
  <c r="N45" i="16"/>
  <c r="S4" i="7"/>
  <c r="T4" i="7"/>
  <c r="G306" i="9"/>
  <c r="AY307" i="1"/>
  <c r="G233" i="9"/>
  <c r="AG19" i="8"/>
  <c r="AY234" i="1"/>
  <c r="AY247" i="2"/>
  <c r="C246" i="9"/>
  <c r="V20" i="8"/>
  <c r="F272" i="9"/>
  <c r="AY273" i="1"/>
  <c r="R21" i="8"/>
  <c r="AY224" i="1"/>
  <c r="B223" i="9"/>
  <c r="L42" i="16"/>
  <c r="S42" i="16"/>
  <c r="O42" i="16"/>
  <c r="AY308" i="2"/>
  <c r="G314" i="9"/>
  <c r="AY315" i="1"/>
  <c r="H23" i="16"/>
  <c r="S23" i="16"/>
  <c r="O23" i="16"/>
  <c r="O55" i="16"/>
  <c r="S55" i="16"/>
  <c r="H55" i="16"/>
  <c r="N11" i="12"/>
  <c r="M25" i="10"/>
  <c r="O11" i="12" s="1"/>
  <c r="N25" i="10"/>
  <c r="P11" i="12" s="1"/>
  <c r="X25" i="10"/>
  <c r="Z11" i="12" s="1"/>
  <c r="R25" i="10"/>
  <c r="G298" i="9"/>
  <c r="AY299" i="1"/>
  <c r="S45" i="16"/>
  <c r="O45" i="16"/>
  <c r="H45" i="16"/>
  <c r="AY209" i="1"/>
  <c r="B208" i="9"/>
  <c r="E25" i="7"/>
  <c r="C211" i="9"/>
  <c r="AY212" i="1"/>
  <c r="S41" i="12"/>
  <c r="T55" i="10"/>
  <c r="V41" i="12" s="1"/>
  <c r="H57" i="16"/>
  <c r="O57" i="16"/>
  <c r="S57" i="16"/>
  <c r="G201" i="9"/>
  <c r="B201" i="9"/>
  <c r="AY202" i="1"/>
  <c r="U18" i="8"/>
  <c r="C220" i="9"/>
  <c r="T35" i="7"/>
  <c r="S35" i="7"/>
  <c r="T20" i="7"/>
  <c r="R44" i="16"/>
  <c r="N44" i="16"/>
  <c r="AY203" i="1"/>
  <c r="B202" i="9"/>
  <c r="G307" i="9"/>
  <c r="G319" i="9"/>
  <c r="AG16" i="8"/>
  <c r="G218" i="9"/>
  <c r="AY308" i="1"/>
  <c r="B307" i="9"/>
  <c r="H34" i="16"/>
  <c r="O34" i="16"/>
  <c r="S34" i="16"/>
  <c r="P53" i="10"/>
  <c r="R39" i="12" s="1"/>
  <c r="L39" i="12"/>
  <c r="V53" i="10"/>
  <c r="X39" i="12" s="1"/>
  <c r="G292" i="9"/>
  <c r="N28" i="12"/>
  <c r="M42" i="10"/>
  <c r="O28" i="12" s="1"/>
  <c r="N42" i="10"/>
  <c r="P28" i="12" s="1"/>
  <c r="R42" i="10"/>
  <c r="X42" i="10"/>
  <c r="Z28" i="12" s="1"/>
  <c r="T56" i="10"/>
  <c r="V42" i="12" s="1"/>
  <c r="AY276" i="1"/>
  <c r="AY218" i="2"/>
  <c r="S15" i="8"/>
  <c r="E60" i="7"/>
  <c r="H211" i="9"/>
  <c r="K17" i="16"/>
  <c r="P30" i="8"/>
  <c r="F38" i="7"/>
  <c r="F35" i="16"/>
  <c r="AD10" i="8"/>
  <c r="F212" i="9"/>
  <c r="R45" i="10"/>
  <c r="X45" i="10"/>
  <c r="Z31" i="12" s="1"/>
  <c r="H31" i="12"/>
  <c r="H45" i="10"/>
  <c r="J31" i="12" s="1"/>
  <c r="G45" i="10"/>
  <c r="I31" i="12" s="1"/>
  <c r="G14" i="7"/>
  <c r="R14" i="7"/>
  <c r="X14" i="7"/>
  <c r="H14" i="7"/>
  <c r="P44" i="10"/>
  <c r="R30" i="12" s="1"/>
  <c r="F30" i="12"/>
  <c r="G44" i="10"/>
  <c r="I30" i="12" s="1"/>
  <c r="V44" i="10"/>
  <c r="X30" i="12" s="1"/>
  <c r="AY233" i="1"/>
  <c r="B232" i="9"/>
  <c r="M23" i="7"/>
  <c r="N23" i="7"/>
  <c r="R23" i="7"/>
  <c r="X23" i="7"/>
  <c r="R22" i="16"/>
  <c r="N22" i="16"/>
  <c r="H22" i="16"/>
  <c r="B231" i="9"/>
  <c r="AY232" i="1"/>
  <c r="H30" i="7"/>
  <c r="G30" i="7"/>
  <c r="R30" i="7"/>
  <c r="X30" i="7"/>
  <c r="N19" i="16"/>
  <c r="R19" i="16"/>
  <c r="W39" i="7"/>
  <c r="Q39" i="7"/>
  <c r="T39" i="7" s="1"/>
  <c r="H39" i="7"/>
  <c r="O36" i="16"/>
  <c r="S36" i="16"/>
  <c r="H36" i="16"/>
  <c r="G293" i="9"/>
  <c r="AY294" i="1"/>
  <c r="B244" i="9"/>
  <c r="AY245" i="1"/>
  <c r="G283" i="9"/>
  <c r="K40" i="16"/>
  <c r="V11" i="8"/>
  <c r="S48" i="16"/>
  <c r="L48" i="16"/>
  <c r="O48" i="16"/>
  <c r="R36" i="7"/>
  <c r="X36" i="7"/>
  <c r="G36" i="7"/>
  <c r="H36" i="7"/>
  <c r="N49" i="16"/>
  <c r="R49" i="16"/>
  <c r="C213" i="9"/>
  <c r="G244" i="9"/>
  <c r="T46" i="12"/>
  <c r="T60" i="10"/>
  <c r="V46" i="12" s="1"/>
  <c r="S60" i="10"/>
  <c r="U46" i="12" s="1"/>
  <c r="C222" i="9"/>
  <c r="U20" i="8"/>
  <c r="B276" i="9"/>
  <c r="AY277" i="1"/>
  <c r="S48" i="12"/>
  <c r="T62" i="10"/>
  <c r="V48" i="12" s="1"/>
  <c r="AY297" i="2"/>
  <c r="AY305" i="2"/>
  <c r="B304" i="9"/>
  <c r="AY319" i="2"/>
  <c r="G318" i="9"/>
  <c r="G289" i="9"/>
  <c r="AY290" i="1"/>
  <c r="G275" i="9"/>
  <c r="S11" i="8"/>
  <c r="AY214" i="2"/>
  <c r="W58" i="7"/>
  <c r="H58" i="7"/>
  <c r="Q58" i="7"/>
  <c r="K35" i="16"/>
  <c r="F227" i="9"/>
  <c r="L28" i="16"/>
  <c r="S28" i="16"/>
  <c r="O28" i="16"/>
  <c r="K28" i="7"/>
  <c r="N28" i="7" s="1"/>
  <c r="D211" i="9"/>
  <c r="V45" i="7"/>
  <c r="P45" i="7"/>
  <c r="F200" i="9"/>
  <c r="D38" i="7"/>
  <c r="AY201" i="2"/>
  <c r="J61" i="7" s="1"/>
  <c r="J12" i="7"/>
  <c r="B200" i="9"/>
  <c r="S47" i="16"/>
  <c r="H47" i="16"/>
  <c r="O47" i="16"/>
  <c r="G35" i="16"/>
  <c r="F224" i="9"/>
  <c r="R38" i="16"/>
  <c r="N38" i="16"/>
  <c r="S16" i="16"/>
  <c r="H43" i="16"/>
  <c r="O43" i="16"/>
  <c r="S43" i="16"/>
  <c r="AY241" i="1"/>
  <c r="B240" i="9"/>
  <c r="W68" i="10"/>
  <c r="Y54" i="12" s="1"/>
  <c r="G54" i="12"/>
  <c r="Q68" i="10"/>
  <c r="H68" i="10"/>
  <c r="J54" i="12" s="1"/>
  <c r="H24" i="16"/>
  <c r="S24" i="16"/>
  <c r="O24" i="16"/>
  <c r="C243" i="9"/>
  <c r="U17" i="8"/>
  <c r="T30" i="12"/>
  <c r="G268" i="9"/>
  <c r="AY221" i="1"/>
  <c r="B220" i="9"/>
  <c r="R18" i="8"/>
  <c r="R36" i="12"/>
  <c r="AH17" i="8"/>
  <c r="R17" i="8"/>
  <c r="AY220" i="1"/>
  <c r="B219" i="9"/>
  <c r="B331" i="9"/>
  <c r="AY332" i="1"/>
  <c r="N25" i="16"/>
  <c r="R25" i="16"/>
  <c r="T66" i="10"/>
  <c r="V52" i="12" s="1"/>
  <c r="T52" i="12"/>
  <c r="S66" i="10"/>
  <c r="U52" i="12" s="1"/>
  <c r="AY295" i="1"/>
  <c r="B294" i="9"/>
  <c r="Q29" i="7"/>
  <c r="T29" i="7" s="1"/>
  <c r="W29" i="7"/>
  <c r="AY269" i="1"/>
  <c r="S17" i="7"/>
  <c r="T17" i="7"/>
  <c r="B284" i="9"/>
  <c r="AY285" i="1"/>
  <c r="T24" i="7"/>
  <c r="S24" i="7"/>
  <c r="L37" i="16"/>
  <c r="AE14" i="8"/>
  <c r="N11" i="16"/>
  <c r="R11" i="16"/>
  <c r="N57" i="16"/>
  <c r="R57" i="16"/>
  <c r="V36" i="7"/>
  <c r="P36" i="7"/>
  <c r="G226" i="9"/>
  <c r="G216" i="9"/>
  <c r="F215" i="9"/>
  <c r="O38" i="16"/>
  <c r="S38" i="16"/>
  <c r="H38" i="16"/>
  <c r="O16" i="16"/>
  <c r="C221" i="9"/>
  <c r="U19" i="8"/>
  <c r="N14" i="16"/>
  <c r="R14" i="16"/>
  <c r="G40" i="16"/>
  <c r="G224" i="9"/>
  <c r="T43" i="7"/>
  <c r="S43" i="7"/>
  <c r="AY293" i="2"/>
  <c r="R13" i="12"/>
  <c r="S27" i="10"/>
  <c r="U13" i="12" s="1"/>
  <c r="J8" i="16"/>
  <c r="AY213" i="2"/>
  <c r="S10" i="8"/>
  <c r="B212" i="9"/>
  <c r="L12" i="7"/>
  <c r="N18" i="16"/>
  <c r="H18" i="16"/>
  <c r="R18" i="16"/>
  <c r="G32" i="16"/>
  <c r="E224" i="9"/>
  <c r="T51" i="12"/>
  <c r="S65" i="10"/>
  <c r="U51" i="12" s="1"/>
  <c r="T65" i="10"/>
  <c r="V51" i="12" s="1"/>
  <c r="G299" i="9"/>
  <c r="H10" i="16"/>
  <c r="O10" i="16"/>
  <c r="S10" i="16"/>
  <c r="H318" i="9"/>
  <c r="H46" i="7"/>
  <c r="R46" i="7"/>
  <c r="G46" i="7"/>
  <c r="X46" i="7"/>
  <c r="T39" i="12"/>
  <c r="AY237" i="1"/>
  <c r="C236" i="9"/>
  <c r="AY246" i="1"/>
  <c r="B245" i="9"/>
  <c r="G239" i="9"/>
  <c r="C215" i="9"/>
  <c r="U13" i="8"/>
  <c r="B320" i="9"/>
  <c r="AY321" i="1"/>
  <c r="AY330" i="1"/>
  <c r="B329" i="9"/>
  <c r="O11" i="16"/>
  <c r="S22" i="7"/>
  <c r="T22" i="7"/>
  <c r="AY286" i="2"/>
  <c r="S64" i="10"/>
  <c r="U50" i="12" s="1"/>
  <c r="T64" i="10"/>
  <c r="V50" i="12" s="1"/>
  <c r="T50" i="12"/>
  <c r="G294" i="9"/>
  <c r="AY298" i="2"/>
  <c r="B297" i="9"/>
  <c r="T61" i="10"/>
  <c r="V47" i="12" s="1"/>
  <c r="S61" i="10"/>
  <c r="U47" i="12" s="1"/>
  <c r="T47" i="12"/>
  <c r="AY249" i="2"/>
  <c r="V33" i="7"/>
  <c r="P33" i="7"/>
  <c r="O31" i="16"/>
  <c r="S31" i="16"/>
  <c r="L31" i="16"/>
  <c r="J40" i="16"/>
  <c r="AH10" i="8"/>
  <c r="L57" i="7"/>
  <c r="J35" i="16"/>
  <c r="N34" i="16"/>
  <c r="R34" i="16"/>
  <c r="AY282" i="1"/>
  <c r="AY223" i="2"/>
  <c r="R45" i="7"/>
  <c r="M45" i="7"/>
  <c r="N45" i="7"/>
  <c r="X45" i="7"/>
  <c r="D307" i="9"/>
  <c r="AJ21" i="8"/>
  <c r="AL21" i="8" s="1"/>
  <c r="H223" i="9"/>
  <c r="AY225" i="2"/>
  <c r="AY198" i="2"/>
  <c r="C200" i="9"/>
  <c r="D25" i="7"/>
  <c r="AY201" i="1"/>
  <c r="S26" i="10"/>
  <c r="U12" i="12" s="1"/>
  <c r="T12" i="12"/>
  <c r="T26" i="10"/>
  <c r="V12" i="12" s="1"/>
  <c r="AY195" i="2"/>
  <c r="G17" i="16"/>
  <c r="C224" i="9"/>
  <c r="AG14" i="8"/>
  <c r="AY253" i="1"/>
  <c r="R39" i="16"/>
  <c r="N39" i="16"/>
  <c r="K12" i="7"/>
  <c r="W12" i="7" s="1"/>
  <c r="AY212" i="2"/>
  <c r="K61" i="7" s="1"/>
  <c r="G211" i="9"/>
  <c r="E57" i="7"/>
  <c r="N42" i="16"/>
  <c r="R42" i="16"/>
  <c r="H42" i="16"/>
  <c r="G305" i="9"/>
  <c r="AY306" i="1"/>
  <c r="B328" i="9"/>
  <c r="AY329" i="1"/>
  <c r="AY215" i="2"/>
  <c r="S12" i="8"/>
  <c r="E274" i="9"/>
  <c r="AY275" i="1"/>
  <c r="AY243" i="2"/>
  <c r="H29" i="16"/>
  <c r="O29" i="16"/>
  <c r="S29" i="16"/>
  <c r="AY291" i="1"/>
  <c r="T29" i="10"/>
  <c r="V15" i="12" s="1"/>
  <c r="S15" i="12"/>
  <c r="AY295" i="2"/>
  <c r="C217" i="9"/>
  <c r="U15" i="8"/>
  <c r="AY235" i="2"/>
  <c r="S20" i="8"/>
  <c r="D57" i="7"/>
  <c r="G200" i="9"/>
  <c r="H14" i="16"/>
  <c r="S14" i="16"/>
  <c r="O14" i="16"/>
  <c r="V52" i="10"/>
  <c r="X38" i="12" s="1"/>
  <c r="G52" i="10"/>
  <c r="I38" i="12" s="1"/>
  <c r="P52" i="10"/>
  <c r="F38" i="12"/>
  <c r="AG18" i="8"/>
  <c r="G220" i="9"/>
  <c r="E211" i="9"/>
  <c r="E33" i="7"/>
  <c r="AY242" i="1"/>
  <c r="B241" i="9"/>
  <c r="C216" i="9"/>
  <c r="U14" i="8"/>
  <c r="B235" i="9"/>
  <c r="AY236" i="1"/>
  <c r="AY240" i="1"/>
  <c r="B239" i="9"/>
  <c r="S10" i="7"/>
  <c r="T10" i="7"/>
  <c r="N43" i="16"/>
  <c r="R43" i="16"/>
  <c r="B302" i="9"/>
  <c r="AY214" i="1"/>
  <c r="B213" i="9"/>
  <c r="F8" i="16"/>
  <c r="R11" i="8"/>
  <c r="S11" i="16"/>
  <c r="F285" i="9"/>
  <c r="AY286" i="1"/>
  <c r="F318" i="9"/>
  <c r="T27" i="10"/>
  <c r="V13" i="12" s="1"/>
  <c r="N53" i="12"/>
  <c r="N67" i="10"/>
  <c r="P53" i="12" s="1"/>
  <c r="Q28" i="8"/>
  <c r="AY225" i="1"/>
  <c r="Z11" i="8"/>
  <c r="N38" i="7"/>
  <c r="M38" i="7"/>
  <c r="AA12" i="8"/>
  <c r="E214" i="9"/>
  <c r="V42" i="10"/>
  <c r="X28" i="12" s="1"/>
  <c r="G42" i="10"/>
  <c r="I28" i="12" s="1"/>
  <c r="P42" i="10"/>
  <c r="R28" i="12" s="1"/>
  <c r="F28" i="12"/>
  <c r="AY228" i="1"/>
  <c r="V14" i="7"/>
  <c r="P14" i="7"/>
  <c r="AY264" i="2"/>
  <c r="O19" i="16"/>
  <c r="H19" i="16"/>
  <c r="S19" i="16"/>
  <c r="AY192" i="1"/>
  <c r="K32" i="16"/>
  <c r="AY262" i="1"/>
  <c r="AY195" i="1"/>
  <c r="AY197" i="1"/>
  <c r="AY252" i="1"/>
  <c r="AY327" i="1"/>
  <c r="S12" i="16"/>
  <c r="O12" i="16"/>
  <c r="H12" i="16"/>
  <c r="R9" i="16"/>
  <c r="N9" i="16"/>
  <c r="D319" i="9"/>
  <c r="AY278" i="1"/>
  <c r="B277" i="9"/>
  <c r="G313" i="9"/>
  <c r="AY314" i="1"/>
  <c r="AH20" i="8"/>
  <c r="AY216" i="1"/>
  <c r="R13" i="8"/>
  <c r="B215" i="9"/>
  <c r="B269" i="9"/>
  <c r="AY270" i="1"/>
  <c r="B288" i="9"/>
  <c r="AY289" i="1"/>
  <c r="B291" i="9"/>
  <c r="AY292" i="1"/>
  <c r="W111" i="8" s="1"/>
  <c r="O17" i="8" s="1"/>
  <c r="AL17" i="8"/>
  <c r="B234" i="9"/>
  <c r="AY235" i="1"/>
  <c r="AL20" i="8"/>
  <c r="G295" i="9"/>
  <c r="AY296" i="1"/>
  <c r="R33" i="16"/>
  <c r="N33" i="16"/>
  <c r="F307" i="9"/>
  <c r="H50" i="16"/>
  <c r="S50" i="16"/>
  <c r="O50" i="16"/>
  <c r="B225" i="9"/>
  <c r="AY226" i="1"/>
  <c r="G302" i="9"/>
  <c r="T14" i="12"/>
  <c r="S28" i="10"/>
  <c r="U14" i="12" s="1"/>
  <c r="T28" i="10"/>
  <c r="V14" i="12" s="1"/>
  <c r="AA16" i="8"/>
  <c r="E218" i="9"/>
  <c r="B250" i="9"/>
  <c r="AY251" i="1"/>
  <c r="N10" i="16"/>
  <c r="R10" i="16"/>
  <c r="C235" i="9"/>
  <c r="R47" i="16"/>
  <c r="N47" i="16"/>
  <c r="AY303" i="1"/>
  <c r="C239" i="9"/>
  <c r="N29" i="16"/>
  <c r="R29" i="16"/>
  <c r="F228" i="9"/>
  <c r="P20" i="7"/>
  <c r="S20" i="7" s="1"/>
  <c r="R28" i="16"/>
  <c r="G285" i="9"/>
  <c r="G274" i="9"/>
  <c r="T21" i="7"/>
  <c r="S21" i="7"/>
  <c r="T59" i="10"/>
  <c r="V45" i="12" s="1"/>
  <c r="T45" i="12"/>
  <c r="S59" i="10"/>
  <c r="U45" i="12" s="1"/>
  <c r="W49" i="10"/>
  <c r="Y35" i="12" s="1"/>
  <c r="G35" i="12"/>
  <c r="Q49" i="10"/>
  <c r="H49" i="10"/>
  <c r="J35" i="12" s="1"/>
  <c r="N32" i="12"/>
  <c r="M46" i="10"/>
  <c r="O32" i="12" s="1"/>
  <c r="Q27" i="8"/>
  <c r="G296" i="9"/>
  <c r="AY299" i="2"/>
  <c r="B298" i="9"/>
  <c r="F319" i="9"/>
  <c r="AY317" i="2"/>
  <c r="L57" i="16"/>
  <c r="N31" i="16"/>
  <c r="AY245" i="2"/>
  <c r="AH19" i="8"/>
  <c r="AY193" i="1"/>
  <c r="U21" i="8"/>
  <c r="G217" i="9"/>
  <c r="AG15" i="8"/>
  <c r="R51" i="16"/>
  <c r="N51" i="16"/>
  <c r="G300" i="9"/>
  <c r="AY301" i="1"/>
  <c r="G279" i="9"/>
  <c r="AY280" i="1"/>
  <c r="H27" i="16"/>
  <c r="O27" i="16"/>
  <c r="S27" i="16"/>
  <c r="S7" i="7"/>
  <c r="T7" i="7"/>
  <c r="E212" i="9"/>
  <c r="AA10" i="8"/>
  <c r="F32" i="16"/>
  <c r="F33" i="7"/>
  <c r="L56" i="16"/>
  <c r="F25" i="7"/>
  <c r="C212" i="9"/>
  <c r="F17" i="16"/>
  <c r="U10" i="8"/>
  <c r="C244" i="9"/>
  <c r="B292" i="9"/>
  <c r="AY293" i="1"/>
  <c r="G270" i="9"/>
  <c r="AY271" i="1"/>
  <c r="S49" i="10"/>
  <c r="U35" i="12" s="1"/>
  <c r="R35" i="12"/>
  <c r="W10" i="7"/>
  <c r="N10" i="7"/>
  <c r="AY226" i="2"/>
  <c r="L25" i="7"/>
  <c r="J17" i="16"/>
  <c r="V10" i="8"/>
  <c r="C226" i="9"/>
  <c r="B266" i="9"/>
  <c r="AY267" i="1"/>
  <c r="M20" i="7"/>
  <c r="AY204" i="1"/>
  <c r="B262" i="9"/>
  <c r="AY263" i="1"/>
  <c r="Z19" i="8"/>
  <c r="AY248" i="1"/>
  <c r="B247" i="9"/>
  <c r="AG13" i="8"/>
  <c r="G215" i="9"/>
  <c r="F9" i="12"/>
  <c r="P23" i="10"/>
  <c r="V23" i="10"/>
  <c r="X9" i="12" s="1"/>
  <c r="G23" i="10"/>
  <c r="I9" i="12" s="1"/>
  <c r="S25" i="16"/>
  <c r="O25" i="16"/>
  <c r="H25" i="16"/>
  <c r="G30" i="12"/>
  <c r="H44" i="10"/>
  <c r="J30" i="12" s="1"/>
  <c r="W44" i="10"/>
  <c r="Y30" i="12" s="1"/>
  <c r="Q44" i="10"/>
  <c r="S30" i="12" s="1"/>
  <c r="AY236" i="2"/>
  <c r="E318" i="9"/>
  <c r="H44" i="16"/>
  <c r="O44" i="16"/>
  <c r="S44" i="16"/>
  <c r="L15" i="16"/>
  <c r="S15" i="16"/>
  <c r="B214" i="9"/>
  <c r="AY215" i="1"/>
  <c r="R12" i="8"/>
  <c r="AY219" i="2"/>
  <c r="S16" i="8"/>
  <c r="E277" i="9"/>
  <c r="O37" i="16"/>
  <c r="S37" i="16"/>
  <c r="H37" i="16"/>
  <c r="AH15" i="8"/>
  <c r="V68" i="10"/>
  <c r="X54" i="12" s="1"/>
  <c r="P68" i="10"/>
  <c r="L54" i="12"/>
  <c r="B308" i="9"/>
  <c r="AY309" i="1"/>
  <c r="I332" i="9" s="1"/>
  <c r="AY223" i="1"/>
  <c r="B222" i="9"/>
  <c r="R20" i="8"/>
  <c r="G257" i="9"/>
  <c r="S46" i="16"/>
  <c r="H46" i="16"/>
  <c r="O46" i="16"/>
  <c r="AY294" i="2"/>
  <c r="S41" i="16"/>
  <c r="O41" i="16"/>
  <c r="H41" i="16"/>
  <c r="O39" i="16"/>
  <c r="S39" i="16"/>
  <c r="H39" i="16"/>
  <c r="B293" i="9"/>
  <c r="S33" i="16"/>
  <c r="H33" i="16"/>
  <c r="O33" i="16"/>
  <c r="AG11" i="8"/>
  <c r="G213" i="9"/>
  <c r="B310" i="9"/>
  <c r="AY311" i="1"/>
  <c r="I334" i="9" s="1"/>
  <c r="AY266" i="2"/>
  <c r="T58" i="10"/>
  <c r="V44" i="12" s="1"/>
  <c r="B249" i="9"/>
  <c r="AY250" i="1"/>
  <c r="G286" i="9"/>
  <c r="AY320" i="2"/>
  <c r="R43" i="12"/>
  <c r="S57" i="10"/>
  <c r="U43" i="12" s="1"/>
  <c r="S11" i="7"/>
  <c r="T11" i="7"/>
  <c r="N34" i="12"/>
  <c r="M48" i="10"/>
  <c r="O34" i="12" s="1"/>
  <c r="N48" i="10"/>
  <c r="P34" i="12" s="1"/>
  <c r="R48" i="10"/>
  <c r="G301" i="9"/>
  <c r="AY302" i="1"/>
  <c r="AY300" i="2"/>
  <c r="R28" i="7"/>
  <c r="X28" i="7"/>
  <c r="M28" i="7"/>
  <c r="H12" i="7"/>
  <c r="G8" i="16"/>
  <c r="H29" i="7"/>
  <c r="L22" i="16"/>
  <c r="S22" i="16"/>
  <c r="O22" i="16"/>
  <c r="X8" i="7"/>
  <c r="M8" i="7"/>
  <c r="N8" i="7"/>
  <c r="R8" i="7"/>
  <c r="T24" i="10"/>
  <c r="V10" i="12" s="1"/>
  <c r="T10" i="12"/>
  <c r="S24" i="10"/>
  <c r="U10" i="12" s="1"/>
  <c r="AY227" i="2"/>
  <c r="AY227" i="1"/>
  <c r="B306" i="9"/>
  <c r="F213" i="9"/>
  <c r="AD11" i="8"/>
  <c r="AY255" i="1"/>
  <c r="AY279" i="1"/>
  <c r="F57" i="7"/>
  <c r="AG10" i="8"/>
  <c r="F40" i="16"/>
  <c r="G212" i="9"/>
  <c r="L30" i="16" l="1"/>
  <c r="F69" i="10"/>
  <c r="N30" i="16"/>
  <c r="I333" i="9"/>
  <c r="W112" i="8"/>
  <c r="O18" i="8" s="1"/>
  <c r="S30" i="16"/>
  <c r="X85" i="8"/>
  <c r="AY335" i="2"/>
  <c r="L69" i="10" s="1"/>
  <c r="N69" i="10" s="1"/>
  <c r="P55" i="12" s="1"/>
  <c r="AY334" i="2"/>
  <c r="K69" i="10" s="1"/>
  <c r="J333" i="9"/>
  <c r="T30" i="10"/>
  <c r="V16" i="12" s="1"/>
  <c r="AY332" i="2"/>
  <c r="J331" i="9" s="1"/>
  <c r="AY333" i="2"/>
  <c r="X105" i="8"/>
  <c r="P11" i="8" s="1"/>
  <c r="W95" i="8"/>
  <c r="X113" i="8"/>
  <c r="P19" i="8" s="1"/>
  <c r="W99" i="8"/>
  <c r="X111" i="8"/>
  <c r="P17" i="8" s="1"/>
  <c r="W89" i="8"/>
  <c r="W97" i="8"/>
  <c r="W96" i="8"/>
  <c r="X114" i="8"/>
  <c r="P20" i="8" s="1"/>
  <c r="W114" i="8"/>
  <c r="O20" i="8" s="1"/>
  <c r="X104" i="8"/>
  <c r="P10" i="8" s="1"/>
  <c r="W113" i="8"/>
  <c r="O19" i="8" s="1"/>
  <c r="W100" i="8"/>
  <c r="X87" i="8"/>
  <c r="X90" i="8"/>
  <c r="X103" i="8"/>
  <c r="X106" i="8"/>
  <c r="P12" i="8" s="1"/>
  <c r="X89" i="8"/>
  <c r="W90" i="8"/>
  <c r="W108" i="8"/>
  <c r="O14" i="8" s="1"/>
  <c r="W107" i="8"/>
  <c r="O13" i="8" s="1"/>
  <c r="W103" i="8"/>
  <c r="W106" i="8"/>
  <c r="O12" i="8" s="1"/>
  <c r="W105" i="8"/>
  <c r="O11" i="8" s="1"/>
  <c r="W110" i="8"/>
  <c r="O16" i="8" s="1"/>
  <c r="W84" i="8"/>
  <c r="W93" i="8"/>
  <c r="X100" i="8"/>
  <c r="X98" i="8"/>
  <c r="W87" i="8"/>
  <c r="X109" i="8"/>
  <c r="P15" i="8" s="1"/>
  <c r="X91" i="8"/>
  <c r="W88" i="8"/>
  <c r="W109" i="8"/>
  <c r="O15" i="8" s="1"/>
  <c r="X97" i="8"/>
  <c r="X84" i="8"/>
  <c r="X95" i="8"/>
  <c r="W83" i="8"/>
  <c r="X88" i="8"/>
  <c r="X83" i="8"/>
  <c r="X112" i="8"/>
  <c r="P18" i="8" s="1"/>
  <c r="W115" i="8"/>
  <c r="O21" i="8" s="1"/>
  <c r="X107" i="8"/>
  <c r="P13" i="8" s="1"/>
  <c r="W85" i="8"/>
  <c r="X96" i="8"/>
  <c r="X108" i="8"/>
  <c r="P14" i="8" s="1"/>
  <c r="X110" i="8"/>
  <c r="P16" i="8" s="1"/>
  <c r="W98" i="8"/>
  <c r="W86" i="8"/>
  <c r="W92" i="8"/>
  <c r="X94" i="8"/>
  <c r="X93" i="8"/>
  <c r="X92" i="8"/>
  <c r="W91" i="8"/>
  <c r="X99" i="8"/>
  <c r="W94" i="8"/>
  <c r="W104" i="8"/>
  <c r="O10" i="8" s="1"/>
  <c r="X86" i="8"/>
  <c r="J326" i="9"/>
  <c r="L16" i="12"/>
  <c r="M30" i="10"/>
  <c r="O16" i="12" s="1"/>
  <c r="P30" i="10"/>
  <c r="V30" i="10"/>
  <c r="X16" i="12" s="1"/>
  <c r="I326" i="9"/>
  <c r="J325" i="9"/>
  <c r="X21" i="10"/>
  <c r="Z7" i="12" s="1"/>
  <c r="P49" i="16"/>
  <c r="H21" i="10"/>
  <c r="J7" i="12" s="1"/>
  <c r="P29" i="8"/>
  <c r="H7" i="12"/>
  <c r="J327" i="9"/>
  <c r="I327" i="9"/>
  <c r="AC20" i="8"/>
  <c r="H41" i="10"/>
  <c r="J27" i="12" s="1"/>
  <c r="I325" i="9"/>
  <c r="G27" i="12"/>
  <c r="Q41" i="10"/>
  <c r="S27" i="12" s="1"/>
  <c r="W11" i="8"/>
  <c r="R46" i="10"/>
  <c r="T32" i="12" s="1"/>
  <c r="P27" i="8"/>
  <c r="R27" i="8" s="1"/>
  <c r="X46" i="10"/>
  <c r="Z32" i="12" s="1"/>
  <c r="S58" i="7"/>
  <c r="H53" i="12"/>
  <c r="G67" i="10"/>
  <c r="I53" i="12" s="1"/>
  <c r="I4" i="12"/>
  <c r="P4" i="16"/>
  <c r="H4" i="16"/>
  <c r="L4" i="16"/>
  <c r="P28" i="8"/>
  <c r="R28" i="8" s="1"/>
  <c r="R67" i="10"/>
  <c r="T53" i="12" s="1"/>
  <c r="T10" i="8"/>
  <c r="T26" i="7"/>
  <c r="P15" i="16"/>
  <c r="S26" i="7"/>
  <c r="J329" i="9"/>
  <c r="H30" i="16"/>
  <c r="W17" i="8"/>
  <c r="T58" i="7"/>
  <c r="AI20" i="8"/>
  <c r="J330" i="9"/>
  <c r="P28" i="16"/>
  <c r="P30" i="16"/>
  <c r="J328" i="9"/>
  <c r="J260" i="9"/>
  <c r="T18" i="8"/>
  <c r="AF20" i="8"/>
  <c r="T19" i="7"/>
  <c r="AC17" i="8"/>
  <c r="Q24" i="8"/>
  <c r="N29" i="12"/>
  <c r="AC21" i="8"/>
  <c r="J313" i="9"/>
  <c r="AC11" i="8"/>
  <c r="R56" i="16"/>
  <c r="AF10" i="8"/>
  <c r="I216" i="9"/>
  <c r="J324" i="9"/>
  <c r="J210" i="9"/>
  <c r="J271" i="9"/>
  <c r="AC15" i="8"/>
  <c r="M43" i="10"/>
  <c r="O29" i="12" s="1"/>
  <c r="J198" i="9"/>
  <c r="J258" i="9"/>
  <c r="T17" i="8"/>
  <c r="AC13" i="8"/>
  <c r="P24" i="16"/>
  <c r="I221" i="9"/>
  <c r="J317" i="9"/>
  <c r="T19" i="8"/>
  <c r="T21" i="8"/>
  <c r="AC18" i="8"/>
  <c r="P27" i="16"/>
  <c r="AF14" i="8"/>
  <c r="I195" i="9"/>
  <c r="J229" i="9"/>
  <c r="X101" i="8"/>
  <c r="AI14" i="8"/>
  <c r="W16" i="8"/>
  <c r="AI21" i="8"/>
  <c r="AF11" i="8"/>
  <c r="J323" i="9"/>
  <c r="I256" i="9"/>
  <c r="M33" i="7"/>
  <c r="P9" i="16"/>
  <c r="I273" i="9"/>
  <c r="P12" i="16"/>
  <c r="N56" i="16"/>
  <c r="P56" i="16" s="1"/>
  <c r="P18" i="16"/>
  <c r="W19" i="8"/>
  <c r="I271" i="9"/>
  <c r="J314" i="9"/>
  <c r="J207" i="9"/>
  <c r="J311" i="9"/>
  <c r="P51" i="16"/>
  <c r="I188" i="9"/>
  <c r="I204" i="9"/>
  <c r="J310" i="9"/>
  <c r="AF15" i="8"/>
  <c r="AF16" i="8"/>
  <c r="J206" i="9"/>
  <c r="J315" i="9"/>
  <c r="AI13" i="8"/>
  <c r="I310" i="9"/>
  <c r="I237" i="9"/>
  <c r="P23" i="16"/>
  <c r="J205" i="9"/>
  <c r="W21" i="8"/>
  <c r="AF18" i="8"/>
  <c r="AF19" i="8"/>
  <c r="I259" i="9"/>
  <c r="J193" i="9"/>
  <c r="P52" i="16"/>
  <c r="I207" i="9"/>
  <c r="AF21" i="8"/>
  <c r="P26" i="16"/>
  <c r="P46" i="16"/>
  <c r="I258" i="9"/>
  <c r="J322" i="9"/>
  <c r="AF17" i="8"/>
  <c r="AI18" i="8"/>
  <c r="AF13" i="8"/>
  <c r="J221" i="9"/>
  <c r="P55" i="16"/>
  <c r="P54" i="16"/>
  <c r="X72" i="8"/>
  <c r="AC19" i="8"/>
  <c r="AC14" i="8"/>
  <c r="X55" i="8"/>
  <c r="W20" i="8"/>
  <c r="AI16" i="8"/>
  <c r="J253" i="9"/>
  <c r="I267" i="9"/>
  <c r="T14" i="8"/>
  <c r="AC16" i="8"/>
  <c r="W15" i="8"/>
  <c r="P48" i="16"/>
  <c r="T15" i="8"/>
  <c r="J309" i="9"/>
  <c r="I282" i="9"/>
  <c r="I198" i="9"/>
  <c r="I193" i="9"/>
  <c r="AI11" i="8"/>
  <c r="P16" i="16"/>
  <c r="P41" i="16"/>
  <c r="X51" i="8"/>
  <c r="L32" i="16"/>
  <c r="AI12" i="8"/>
  <c r="P53" i="16"/>
  <c r="P50" i="16"/>
  <c r="J256" i="9"/>
  <c r="W13" i="8"/>
  <c r="I205" i="9"/>
  <c r="P37" i="16"/>
  <c r="AC10" i="8"/>
  <c r="W18" i="8"/>
  <c r="I189" i="9"/>
  <c r="R30" i="16"/>
  <c r="J237" i="9"/>
  <c r="J204" i="9"/>
  <c r="I311" i="9"/>
  <c r="X53" i="8"/>
  <c r="X70" i="8"/>
  <c r="X67" i="8"/>
  <c r="I253" i="9"/>
  <c r="J264" i="9"/>
  <c r="J296" i="9"/>
  <c r="J228" i="9"/>
  <c r="I283" i="9"/>
  <c r="I210" i="9"/>
  <c r="J283" i="9"/>
  <c r="J280" i="9"/>
  <c r="J188" i="9"/>
  <c r="I190" i="9"/>
  <c r="I264" i="9"/>
  <c r="X60" i="8"/>
  <c r="J321" i="9"/>
  <c r="X74" i="8"/>
  <c r="W57" i="8"/>
  <c r="J286" i="9"/>
  <c r="AI10" i="8"/>
  <c r="W76" i="8"/>
  <c r="X38" i="8"/>
  <c r="J273" i="9"/>
  <c r="I206" i="9"/>
  <c r="J190" i="9"/>
  <c r="I286" i="9"/>
  <c r="X46" i="8"/>
  <c r="X68" i="8"/>
  <c r="AF12" i="8"/>
  <c r="J267" i="9"/>
  <c r="X58" i="8"/>
  <c r="J189" i="9"/>
  <c r="P25" i="16"/>
  <c r="W102" i="8"/>
  <c r="I229" i="9"/>
  <c r="X79" i="8"/>
  <c r="I228" i="9"/>
  <c r="AC12" i="8"/>
  <c r="X45" i="8"/>
  <c r="X36" i="8"/>
  <c r="T53" i="10"/>
  <c r="V39" i="12" s="1"/>
  <c r="X75" i="8"/>
  <c r="P13" i="16"/>
  <c r="X62" i="8"/>
  <c r="T13" i="8"/>
  <c r="X102" i="8"/>
  <c r="N46" i="10"/>
  <c r="P32" i="12" s="1"/>
  <c r="W38" i="8"/>
  <c r="W14" i="8"/>
  <c r="X64" i="8"/>
  <c r="W32" i="8"/>
  <c r="J212" i="9"/>
  <c r="J259" i="9"/>
  <c r="L55" i="12"/>
  <c r="X66" i="8"/>
  <c r="J308" i="9"/>
  <c r="I287" i="9"/>
  <c r="P31" i="16"/>
  <c r="J195" i="9"/>
  <c r="X65" i="8"/>
  <c r="P25" i="8"/>
  <c r="H37" i="12"/>
  <c r="H51" i="10"/>
  <c r="J37" i="12" s="1"/>
  <c r="P39" i="16"/>
  <c r="W10" i="8"/>
  <c r="X41" i="8"/>
  <c r="M55" i="12"/>
  <c r="X63" i="8"/>
  <c r="X48" i="8"/>
  <c r="J320" i="9"/>
  <c r="J287" i="9"/>
  <c r="T36" i="12"/>
  <c r="T50" i="10"/>
  <c r="V36" i="12" s="1"/>
  <c r="I280" i="9"/>
  <c r="P10" i="16"/>
  <c r="P44" i="16"/>
  <c r="I296" i="9"/>
  <c r="X57" i="8"/>
  <c r="W41" i="8"/>
  <c r="I212" i="9"/>
  <c r="T44" i="10"/>
  <c r="V30" i="12" s="1"/>
  <c r="J282" i="9"/>
  <c r="I320" i="9"/>
  <c r="X80" i="8"/>
  <c r="X37" i="8"/>
  <c r="AI17" i="8"/>
  <c r="I323" i="9"/>
  <c r="AI15" i="8"/>
  <c r="W36" i="8"/>
  <c r="X81" i="8"/>
  <c r="J248" i="9"/>
  <c r="P45" i="16"/>
  <c r="J299" i="9"/>
  <c r="X39" i="8"/>
  <c r="R21" i="10"/>
  <c r="T7" i="12" s="1"/>
  <c r="T16" i="8"/>
  <c r="I299" i="9"/>
  <c r="I260" i="9"/>
  <c r="P38" i="16"/>
  <c r="X82" i="8"/>
  <c r="L40" i="16"/>
  <c r="P36" i="16"/>
  <c r="J312" i="9"/>
  <c r="L8" i="16"/>
  <c r="J216" i="9"/>
  <c r="T12" i="8"/>
  <c r="Q12" i="7"/>
  <c r="P43" i="16"/>
  <c r="X43" i="8"/>
  <c r="L17" i="16"/>
  <c r="W68" i="8"/>
  <c r="X78" i="8"/>
  <c r="P29" i="16"/>
  <c r="J316" i="9"/>
  <c r="J270" i="9"/>
  <c r="I270" i="9"/>
  <c r="I312" i="9"/>
  <c r="J288" i="9"/>
  <c r="I288" i="9"/>
  <c r="T14" i="7"/>
  <c r="S14" i="7"/>
  <c r="G57" i="7"/>
  <c r="H57" i="7"/>
  <c r="R57" i="7"/>
  <c r="X57" i="7"/>
  <c r="F32" i="12"/>
  <c r="P46" i="10"/>
  <c r="V46" i="10"/>
  <c r="X32" i="12" s="1"/>
  <c r="G46" i="10"/>
  <c r="I32" i="12" s="1"/>
  <c r="I269" i="9"/>
  <c r="J269" i="9"/>
  <c r="J277" i="9"/>
  <c r="I277" i="9"/>
  <c r="J241" i="9"/>
  <c r="I241" i="9"/>
  <c r="W61" i="8"/>
  <c r="W49" i="8"/>
  <c r="I329" i="9"/>
  <c r="I305" i="9"/>
  <c r="J305" i="9"/>
  <c r="P25" i="7"/>
  <c r="V25" i="7"/>
  <c r="X42" i="8"/>
  <c r="P12" i="7"/>
  <c r="V12" i="7"/>
  <c r="I313" i="9"/>
  <c r="J289" i="9"/>
  <c r="I289" i="9"/>
  <c r="J276" i="9"/>
  <c r="I276" i="9"/>
  <c r="W79" i="8"/>
  <c r="I275" i="9"/>
  <c r="J275" i="9"/>
  <c r="I322" i="9"/>
  <c r="I298" i="9"/>
  <c r="J298" i="9"/>
  <c r="J233" i="9"/>
  <c r="I233" i="9"/>
  <c r="W53" i="8"/>
  <c r="W63" i="8"/>
  <c r="I243" i="9"/>
  <c r="J243" i="9"/>
  <c r="I257" i="9"/>
  <c r="J257" i="9"/>
  <c r="W77" i="8"/>
  <c r="I254" i="9"/>
  <c r="J254" i="9"/>
  <c r="W74" i="8"/>
  <c r="O8" i="16"/>
  <c r="H8" i="16"/>
  <c r="S8" i="16"/>
  <c r="I247" i="9"/>
  <c r="W67" i="8"/>
  <c r="J247" i="9"/>
  <c r="I218" i="9"/>
  <c r="P19" i="16"/>
  <c r="Q33" i="7"/>
  <c r="W33" i="7"/>
  <c r="V57" i="7"/>
  <c r="P57" i="7"/>
  <c r="J263" i="9"/>
  <c r="I281" i="9"/>
  <c r="J281" i="9"/>
  <c r="W101" i="8"/>
  <c r="Q67" i="10"/>
  <c r="H67" i="10"/>
  <c r="J53" i="12" s="1"/>
  <c r="G53" i="12"/>
  <c r="W67" i="10"/>
  <c r="Y53" i="12" s="1"/>
  <c r="S32" i="16"/>
  <c r="O32" i="16"/>
  <c r="H32" i="16"/>
  <c r="J294" i="9"/>
  <c r="I294" i="9"/>
  <c r="I318" i="9"/>
  <c r="X56" i="8"/>
  <c r="L35" i="16"/>
  <c r="J244" i="9"/>
  <c r="I244" i="9"/>
  <c r="W64" i="8"/>
  <c r="X52" i="8"/>
  <c r="AI19" i="8"/>
  <c r="I230" i="9"/>
  <c r="W50" i="8"/>
  <c r="J230" i="9"/>
  <c r="X73" i="8"/>
  <c r="P43" i="10"/>
  <c r="R29" i="12" s="1"/>
  <c r="F29" i="12"/>
  <c r="V43" i="10"/>
  <c r="X29" i="12" s="1"/>
  <c r="R32" i="16"/>
  <c r="N32" i="16"/>
  <c r="I314" i="9"/>
  <c r="J290" i="9"/>
  <c r="I290" i="9"/>
  <c r="T46" i="7"/>
  <c r="S46" i="7"/>
  <c r="J219" i="9"/>
  <c r="I219" i="9"/>
  <c r="W39" i="8"/>
  <c r="I231" i="9"/>
  <c r="J231" i="9"/>
  <c r="W51" i="8"/>
  <c r="J223" i="9"/>
  <c r="W43" i="8"/>
  <c r="I223" i="9"/>
  <c r="J209" i="9"/>
  <c r="I209" i="9"/>
  <c r="S60" i="7"/>
  <c r="N27" i="12"/>
  <c r="N41" i="10"/>
  <c r="P27" i="12" s="1"/>
  <c r="X41" i="10"/>
  <c r="Z27" i="12" s="1"/>
  <c r="Q29" i="8"/>
  <c r="R41" i="10"/>
  <c r="M41" i="10"/>
  <c r="O27" i="12" s="1"/>
  <c r="I199" i="9"/>
  <c r="J199" i="9"/>
  <c r="I263" i="9"/>
  <c r="X44" i="8"/>
  <c r="P3" i="8"/>
  <c r="K58" i="16"/>
  <c r="I317" i="9"/>
  <c r="J293" i="9"/>
  <c r="I293" i="9"/>
  <c r="P34" i="16"/>
  <c r="J217" i="9"/>
  <c r="T8" i="7"/>
  <c r="S8" i="7"/>
  <c r="P33" i="16"/>
  <c r="J234" i="9"/>
  <c r="I234" i="9"/>
  <c r="W54" i="8"/>
  <c r="W25" i="7"/>
  <c r="Q25" i="7"/>
  <c r="L53" i="12"/>
  <c r="P67" i="10"/>
  <c r="V67" i="10"/>
  <c r="X53" i="12" s="1"/>
  <c r="I217" i="9"/>
  <c r="T51" i="7"/>
  <c r="S51" i="7"/>
  <c r="S28" i="7"/>
  <c r="M69" i="10"/>
  <c r="O55" i="12" s="1"/>
  <c r="X69" i="8"/>
  <c r="G25" i="7"/>
  <c r="X25" i="7"/>
  <c r="R25" i="7"/>
  <c r="H25" i="7"/>
  <c r="I279" i="9"/>
  <c r="J279" i="9"/>
  <c r="I246" i="9"/>
  <c r="W48" i="8"/>
  <c r="J239" i="9"/>
  <c r="W59" i="8"/>
  <c r="I239" i="9"/>
  <c r="R38" i="12"/>
  <c r="S52" i="10"/>
  <c r="U38" i="12" s="1"/>
  <c r="X34" i="8"/>
  <c r="S17" i="16"/>
  <c r="H17" i="16"/>
  <c r="O17" i="16"/>
  <c r="V41" i="10"/>
  <c r="X27" i="12" s="1"/>
  <c r="F27" i="12"/>
  <c r="G41" i="10"/>
  <c r="I27" i="12" s="1"/>
  <c r="P41" i="10"/>
  <c r="R27" i="12" s="1"/>
  <c r="I248" i="9"/>
  <c r="W40" i="8"/>
  <c r="I220" i="9"/>
  <c r="J220" i="9"/>
  <c r="H35" i="16"/>
  <c r="O35" i="16"/>
  <c r="S35" i="16"/>
  <c r="X33" i="8"/>
  <c r="M37" i="12"/>
  <c r="Q51" i="10"/>
  <c r="S37" i="12" s="1"/>
  <c r="W51" i="10"/>
  <c r="Y37" i="12" s="1"/>
  <c r="N35" i="16"/>
  <c r="R35" i="16"/>
  <c r="I202" i="9"/>
  <c r="J202" i="9"/>
  <c r="P42" i="16"/>
  <c r="I303" i="9"/>
  <c r="J303" i="9"/>
  <c r="W12" i="8"/>
  <c r="J319" i="9"/>
  <c r="W75" i="8"/>
  <c r="I255" i="9"/>
  <c r="J255" i="9"/>
  <c r="X76" i="8"/>
  <c r="I222" i="9"/>
  <c r="J222" i="9"/>
  <c r="W42" i="8"/>
  <c r="I191" i="9"/>
  <c r="J191" i="9"/>
  <c r="G7" i="12"/>
  <c r="Q21" i="10"/>
  <c r="S7" i="12" s="1"/>
  <c r="W21" i="10"/>
  <c r="Y7" i="12" s="1"/>
  <c r="J218" i="9"/>
  <c r="S45" i="7"/>
  <c r="T45" i="7"/>
  <c r="J214" i="9"/>
  <c r="I214" i="9"/>
  <c r="W34" i="8"/>
  <c r="I316" i="9"/>
  <c r="I292" i="9"/>
  <c r="J292" i="9"/>
  <c r="W78" i="8"/>
  <c r="I266" i="9"/>
  <c r="J266" i="9"/>
  <c r="I251" i="9"/>
  <c r="J251" i="9"/>
  <c r="W71" i="8"/>
  <c r="J197" i="9"/>
  <c r="I197" i="9"/>
  <c r="J262" i="9"/>
  <c r="I262" i="9"/>
  <c r="W82" i="8"/>
  <c r="X54" i="8"/>
  <c r="W66" i="8"/>
  <c r="I265" i="9"/>
  <c r="J236" i="9"/>
  <c r="I236" i="9"/>
  <c r="W56" i="8"/>
  <c r="I201" i="9"/>
  <c r="J201" i="9"/>
  <c r="T9" i="7"/>
  <c r="S9" i="7"/>
  <c r="X49" i="8"/>
  <c r="J242" i="9"/>
  <c r="T42" i="10"/>
  <c r="V28" i="12" s="1"/>
  <c r="S42" i="10"/>
  <c r="U28" i="12" s="1"/>
  <c r="T28" i="12"/>
  <c r="P21" i="10"/>
  <c r="R7" i="12" s="1"/>
  <c r="V21" i="10"/>
  <c r="X7" i="12" s="1"/>
  <c r="F7" i="12"/>
  <c r="S48" i="10"/>
  <c r="U34" i="12" s="1"/>
  <c r="T48" i="10"/>
  <c r="V34" i="12" s="1"/>
  <c r="T34" i="12"/>
  <c r="I213" i="9"/>
  <c r="W33" i="8"/>
  <c r="J213" i="9"/>
  <c r="W72" i="8"/>
  <c r="I252" i="9"/>
  <c r="J252" i="9"/>
  <c r="J278" i="9"/>
  <c r="I278" i="9"/>
  <c r="P38" i="7"/>
  <c r="V38" i="7"/>
  <c r="T36" i="7"/>
  <c r="S36" i="7"/>
  <c r="S25" i="10"/>
  <c r="U11" i="12" s="1"/>
  <c r="T25" i="10"/>
  <c r="V11" i="12" s="1"/>
  <c r="T11" i="12"/>
  <c r="J274" i="9"/>
  <c r="I274" i="9"/>
  <c r="X59" i="8"/>
  <c r="N17" i="16"/>
  <c r="R17" i="16"/>
  <c r="Q46" i="10"/>
  <c r="W46" i="10"/>
  <c r="Y32" i="12" s="1"/>
  <c r="H46" i="10"/>
  <c r="J32" i="12" s="1"/>
  <c r="G32" i="12"/>
  <c r="J246" i="9"/>
  <c r="W47" i="8"/>
  <c r="I227" i="9"/>
  <c r="J227" i="9"/>
  <c r="N12" i="7"/>
  <c r="M12" i="7"/>
  <c r="X12" i="7"/>
  <c r="R12" i="7"/>
  <c r="J284" i="9"/>
  <c r="I284" i="9"/>
  <c r="I308" i="9"/>
  <c r="S54" i="12"/>
  <c r="T68" i="10"/>
  <c r="V54" i="12" s="1"/>
  <c r="J194" i="9"/>
  <c r="I194" i="9"/>
  <c r="T30" i="7"/>
  <c r="S30" i="7"/>
  <c r="G29" i="12"/>
  <c r="Q43" i="10"/>
  <c r="S29" i="12" s="1"/>
  <c r="W43" i="10"/>
  <c r="Y29" i="12" s="1"/>
  <c r="I324" i="9"/>
  <c r="J300" i="9"/>
  <c r="I300" i="9"/>
  <c r="J291" i="9"/>
  <c r="I315" i="9"/>
  <c r="I291" i="9"/>
  <c r="I261" i="9"/>
  <c r="W81" i="8"/>
  <c r="J261" i="9"/>
  <c r="I242" i="9"/>
  <c r="P47" i="16"/>
  <c r="W28" i="7"/>
  <c r="Q28" i="7"/>
  <c r="T28" i="7" s="1"/>
  <c r="J307" i="9"/>
  <c r="I331" i="9"/>
  <c r="I307" i="9"/>
  <c r="P57" i="16"/>
  <c r="J208" i="9"/>
  <c r="I208" i="9"/>
  <c r="X77" i="8"/>
  <c r="X35" i="8"/>
  <c r="X43" i="10"/>
  <c r="Z29" i="12" s="1"/>
  <c r="H43" i="10"/>
  <c r="J29" i="12" s="1"/>
  <c r="H29" i="12"/>
  <c r="R43" i="10"/>
  <c r="P24" i="8"/>
  <c r="G43" i="10"/>
  <c r="I29" i="12" s="1"/>
  <c r="I304" i="9"/>
  <c r="J304" i="9"/>
  <c r="I328" i="9"/>
  <c r="W58" i="8"/>
  <c r="I238" i="9"/>
  <c r="J238" i="9"/>
  <c r="S8" i="12"/>
  <c r="T22" i="10"/>
  <c r="V8" i="12" s="1"/>
  <c r="S35" i="12"/>
  <c r="T49" i="10"/>
  <c r="V35" i="12" s="1"/>
  <c r="J200" i="9"/>
  <c r="I200" i="9"/>
  <c r="D61" i="7"/>
  <c r="R54" i="12"/>
  <c r="S68" i="10"/>
  <c r="U54" i="12" s="1"/>
  <c r="I319" i="9"/>
  <c r="I295" i="9"/>
  <c r="J295" i="9"/>
  <c r="J245" i="9"/>
  <c r="W65" i="8"/>
  <c r="I245" i="9"/>
  <c r="Q25" i="8"/>
  <c r="M51" i="10"/>
  <c r="O37" i="12" s="1"/>
  <c r="R51" i="10"/>
  <c r="X51" i="10"/>
  <c r="Z37" i="12" s="1"/>
  <c r="N51" i="10"/>
  <c r="P37" i="12" s="1"/>
  <c r="N37" i="12"/>
  <c r="J272" i="9"/>
  <c r="I272" i="9"/>
  <c r="F58" i="16"/>
  <c r="X50" i="8"/>
  <c r="J192" i="9"/>
  <c r="I192" i="9"/>
  <c r="I302" i="9"/>
  <c r="J302" i="9"/>
  <c r="W80" i="8"/>
  <c r="I196" i="9"/>
  <c r="J196" i="9"/>
  <c r="I232" i="9"/>
  <c r="W52" i="8"/>
  <c r="J232" i="9"/>
  <c r="V51" i="10"/>
  <c r="X37" i="12" s="1"/>
  <c r="F37" i="12"/>
  <c r="P51" i="10"/>
  <c r="R37" i="12" s="1"/>
  <c r="G51" i="10"/>
  <c r="I37" i="12" s="1"/>
  <c r="I211" i="9"/>
  <c r="E61" i="7"/>
  <c r="H61" i="7" s="1"/>
  <c r="J211" i="9"/>
  <c r="X71" i="8"/>
  <c r="J297" i="9"/>
  <c r="I321" i="9"/>
  <c r="I297" i="9"/>
  <c r="W37" i="8"/>
  <c r="P11" i="16"/>
  <c r="S23" i="7"/>
  <c r="T23" i="7"/>
  <c r="S45" i="10"/>
  <c r="U31" i="12" s="1"/>
  <c r="T31" i="12"/>
  <c r="T45" i="10"/>
  <c r="V31" i="12" s="1"/>
  <c r="I306" i="9"/>
  <c r="J306" i="9"/>
  <c r="I330" i="9"/>
  <c r="I203" i="9"/>
  <c r="J203" i="9"/>
  <c r="I225" i="9"/>
  <c r="W45" i="8"/>
  <c r="J225" i="9"/>
  <c r="J265" i="9"/>
  <c r="I285" i="9"/>
  <c r="J285" i="9"/>
  <c r="I309" i="9"/>
  <c r="W57" i="7"/>
  <c r="Q57" i="7"/>
  <c r="N57" i="7"/>
  <c r="M57" i="7"/>
  <c r="N21" i="10"/>
  <c r="P7" i="12" s="1"/>
  <c r="N7" i="12"/>
  <c r="M21" i="10"/>
  <c r="O7" i="12" s="1"/>
  <c r="Q30" i="8"/>
  <c r="R30" i="8" s="1"/>
  <c r="X61" i="8"/>
  <c r="W35" i="8"/>
  <c r="I215" i="9"/>
  <c r="J215" i="9"/>
  <c r="J235" i="9"/>
  <c r="I235" i="9"/>
  <c r="W55" i="8"/>
  <c r="S53" i="10"/>
  <c r="U39" i="12" s="1"/>
  <c r="X38" i="7"/>
  <c r="H38" i="7"/>
  <c r="R38" i="7"/>
  <c r="G38" i="7"/>
  <c r="J301" i="9"/>
  <c r="I301" i="9"/>
  <c r="T20" i="8"/>
  <c r="R9" i="12"/>
  <c r="S23" i="10"/>
  <c r="U9" i="12" s="1"/>
  <c r="G58" i="16"/>
  <c r="J224" i="9"/>
  <c r="W44" i="8"/>
  <c r="I224" i="9"/>
  <c r="P2" i="8"/>
  <c r="T11" i="8"/>
  <c r="J58" i="16"/>
  <c r="L61" i="7"/>
  <c r="X61" i="7" s="1"/>
  <c r="X32" i="8"/>
  <c r="R40" i="16"/>
  <c r="N40" i="16"/>
  <c r="J226" i="9"/>
  <c r="W46" i="8"/>
  <c r="I226" i="9"/>
  <c r="P22" i="16"/>
  <c r="J249" i="9"/>
  <c r="I249" i="9"/>
  <c r="W69" i="8"/>
  <c r="N25" i="7"/>
  <c r="M25" i="7"/>
  <c r="R33" i="7"/>
  <c r="G33" i="7"/>
  <c r="X33" i="7"/>
  <c r="H33" i="7"/>
  <c r="I250" i="9"/>
  <c r="J250" i="9"/>
  <c r="W70" i="8"/>
  <c r="R8" i="16"/>
  <c r="N8" i="16"/>
  <c r="P14" i="16"/>
  <c r="W62" i="8"/>
  <c r="O40" i="16"/>
  <c r="H40" i="16"/>
  <c r="S40" i="16"/>
  <c r="I268" i="9"/>
  <c r="J268" i="9"/>
  <c r="S44" i="10"/>
  <c r="U30" i="12" s="1"/>
  <c r="J240" i="9"/>
  <c r="W60" i="8"/>
  <c r="I240" i="9"/>
  <c r="W73" i="8"/>
  <c r="W60" i="7"/>
  <c r="Q60" i="7"/>
  <c r="T60" i="7" s="1"/>
  <c r="H60" i="7"/>
  <c r="X40" i="8"/>
  <c r="S37" i="7"/>
  <c r="T37" i="7"/>
  <c r="J318" i="9"/>
  <c r="X47" i="8"/>
  <c r="N55" i="12" l="1"/>
  <c r="Q32" i="8"/>
  <c r="K18" i="8" s="1"/>
  <c r="J334" i="9"/>
  <c r="J332" i="9"/>
  <c r="X115" i="8"/>
  <c r="P21" i="8" s="1"/>
  <c r="Q21" i="8" s="1"/>
  <c r="R16" i="12"/>
  <c r="S30" i="10"/>
  <c r="U16" i="12" s="1"/>
  <c r="R29" i="8"/>
  <c r="R24" i="8"/>
  <c r="Q17" i="8"/>
  <c r="Q19" i="8"/>
  <c r="Q12" i="8"/>
  <c r="Q15" i="8"/>
  <c r="Q16" i="8"/>
  <c r="Q20" i="8"/>
  <c r="Q10" i="8"/>
  <c r="Q18" i="8"/>
  <c r="Q14" i="8"/>
  <c r="Q11" i="8"/>
  <c r="R25" i="8"/>
  <c r="Q13" i="8"/>
  <c r="P35" i="16"/>
  <c r="S21" i="10"/>
  <c r="U7" i="12" s="1"/>
  <c r="P17" i="16"/>
  <c r="L58" i="16"/>
  <c r="P32" i="16"/>
  <c r="P32" i="8"/>
  <c r="X69" i="10"/>
  <c r="Z55" i="12" s="1"/>
  <c r="H69" i="10"/>
  <c r="J55" i="12" s="1"/>
  <c r="H55" i="12"/>
  <c r="G69" i="10"/>
  <c r="I55" i="12" s="1"/>
  <c r="R69" i="10"/>
  <c r="P61" i="7"/>
  <c r="V61" i="7"/>
  <c r="T33" i="7"/>
  <c r="S33" i="7"/>
  <c r="S32" i="12"/>
  <c r="T46" i="10"/>
  <c r="V32" i="12" s="1"/>
  <c r="T25" i="7"/>
  <c r="S25" i="7"/>
  <c r="S38" i="7"/>
  <c r="T38" i="7"/>
  <c r="S12" i="7"/>
  <c r="T12" i="7"/>
  <c r="P8" i="16"/>
  <c r="G61" i="7"/>
  <c r="Q61" i="7"/>
  <c r="W61" i="7"/>
  <c r="V69" i="10"/>
  <c r="X55" i="12" s="1"/>
  <c r="F55" i="12"/>
  <c r="P69" i="10"/>
  <c r="R55" i="12" s="1"/>
  <c r="S53" i="12"/>
  <c r="T67" i="10"/>
  <c r="V53" i="12" s="1"/>
  <c r="N61" i="7"/>
  <c r="M61" i="7"/>
  <c r="N58" i="16"/>
  <c r="R58" i="16"/>
  <c r="R61" i="7"/>
  <c r="R53" i="12"/>
  <c r="S67" i="10"/>
  <c r="U53" i="12" s="1"/>
  <c r="R32" i="12"/>
  <c r="S46" i="10"/>
  <c r="U32" i="12" s="1"/>
  <c r="S58" i="16"/>
  <c r="H58" i="16"/>
  <c r="O58" i="16"/>
  <c r="T21" i="10"/>
  <c r="V7" i="12" s="1"/>
  <c r="T27" i="12"/>
  <c r="S41" i="10"/>
  <c r="U27" i="12" s="1"/>
  <c r="T41" i="10"/>
  <c r="V27" i="12" s="1"/>
  <c r="T51" i="10"/>
  <c r="V37" i="12" s="1"/>
  <c r="S51" i="10"/>
  <c r="U37" i="12" s="1"/>
  <c r="T37" i="12"/>
  <c r="P40" i="16"/>
  <c r="T29" i="12"/>
  <c r="S43" i="10"/>
  <c r="U29" i="12" s="1"/>
  <c r="T43" i="10"/>
  <c r="V29" i="12" s="1"/>
  <c r="P4" i="8"/>
  <c r="W69" i="10"/>
  <c r="Y55" i="12" s="1"/>
  <c r="G55" i="12"/>
  <c r="Q69" i="10"/>
  <c r="S55" i="12" s="1"/>
  <c r="L18" i="8"/>
  <c r="J18" i="8"/>
  <c r="S57" i="7"/>
  <c r="T57" i="7"/>
  <c r="I18" i="8" l="1"/>
  <c r="T61" i="7"/>
  <c r="S61" i="7"/>
  <c r="S69" i="10"/>
  <c r="U55" i="12" s="1"/>
  <c r="T69" i="10"/>
  <c r="V55" i="12" s="1"/>
  <c r="T55" i="12"/>
  <c r="P58" i="16"/>
  <c r="R32" i="8"/>
  <c r="K17" i="8"/>
  <c r="J17" i="8"/>
  <c r="L17" i="8"/>
  <c r="I17" i="8" l="1"/>
  <c r="J19" i="8"/>
  <c r="K19" i="8"/>
  <c r="L19" i="8"/>
  <c r="I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Kuhlgatz Christian BLW</author>
  </authors>
  <commentList>
    <comment ref="B29" authorId="0" shapeId="0" xr:uid="{00000000-0006-0000-0200-000001000000}">
      <text>
        <r>
          <rPr>
            <b/>
            <sz val="9"/>
            <color indexed="81"/>
            <rFont val="Segoe UI"/>
            <family val="2"/>
          </rPr>
          <t>Kuhlgatz Christian BLW:</t>
        </r>
        <r>
          <rPr>
            <sz val="9"/>
            <color indexed="81"/>
            <rFont val="Segoe UI"/>
            <family val="2"/>
          </rPr>
          <t xml:space="preserve">
Einfacher Mittelwert aus "Charlotte" und "Kartoffeln and. festk." (Eigenerhebung)</t>
        </r>
      </text>
    </comment>
    <comment ref="B30" authorId="0" shapeId="0" xr:uid="{00000000-0006-0000-0200-000002000000}">
      <text>
        <r>
          <rPr>
            <b/>
            <sz val="9"/>
            <color indexed="81"/>
            <rFont val="Segoe UI"/>
            <family val="2"/>
          </rPr>
          <t>Kuhlgatz Christian BLW:</t>
        </r>
        <r>
          <rPr>
            <sz val="9"/>
            <color indexed="81"/>
            <rFont val="Segoe UI"/>
            <family val="2"/>
          </rPr>
          <t xml:space="preserve">
Einfacher Mittelwert aus "Victoria", "Urgenta" und "Kartoffeln and. mehligk." (Eigenerhebung)</t>
        </r>
      </text>
    </comment>
    <comment ref="B31" authorId="0" shapeId="0" xr:uid="{00000000-0006-0000-0200-000003000000}">
      <text>
        <r>
          <rPr>
            <b/>
            <sz val="9"/>
            <color indexed="81"/>
            <rFont val="Segoe UI"/>
            <family val="2"/>
          </rPr>
          <t>Kuhlgatz Christian BLW:</t>
        </r>
        <r>
          <rPr>
            <sz val="9"/>
            <color indexed="81"/>
            <rFont val="Segoe UI"/>
            <family val="2"/>
          </rPr>
          <t xml:space="preserve">
Eigenerhebung</t>
        </r>
      </text>
    </comment>
    <comment ref="B32" authorId="0" shapeId="0" xr:uid="{00000000-0006-0000-0200-000004000000}">
      <text>
        <r>
          <rPr>
            <b/>
            <sz val="9"/>
            <color indexed="81"/>
            <rFont val="Segoe UI"/>
            <family val="2"/>
          </rPr>
          <t>Kuhlgatz Christian BLW:</t>
        </r>
        <r>
          <rPr>
            <sz val="9"/>
            <color indexed="81"/>
            <rFont val="Segoe UI"/>
            <family val="2"/>
          </rPr>
          <t xml:space="preserve">
Einfacher Mittelwert aus 
"Agria", "Jelly" und "Lady Félicia" (Eigenerhebung)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Herrmann Cornel BLW</author>
  </authors>
  <commentList>
    <comment ref="A1" authorId="0" shapeId="0" xr:uid="{00000000-0006-0000-0800-000001000000}">
      <text>
        <r>
          <rPr>
            <b/>
            <sz val="9"/>
            <color indexed="81"/>
            <rFont val="Segoe UI"/>
            <family val="2"/>
          </rPr>
          <t>Herrmann Cornel BLW:</t>
        </r>
        <r>
          <rPr>
            <sz val="9"/>
            <color indexed="81"/>
            <rFont val="Segoe UI"/>
            <family val="2"/>
          </rPr>
          <t xml:space="preserve">
Jährlich anpassen!</t>
        </r>
      </text>
    </comment>
  </commentList>
</comments>
</file>

<file path=xl/sharedStrings.xml><?xml version="1.0" encoding="utf-8"?>
<sst xmlns="http://schemas.openxmlformats.org/spreadsheetml/2006/main" count="1111" uniqueCount="573">
  <si>
    <t>Milch und Milchprodukte</t>
  </si>
  <si>
    <t xml:space="preserve">Vollmilch </t>
  </si>
  <si>
    <t>Gruyère</t>
  </si>
  <si>
    <t>Mozzarella</t>
  </si>
  <si>
    <t>Emmentaler</t>
  </si>
  <si>
    <t xml:space="preserve">Vorzugsbutter </t>
  </si>
  <si>
    <t>Vollrahm</t>
  </si>
  <si>
    <t>Fruchtjoghurt, Beeren</t>
  </si>
  <si>
    <t>Joghurt nature</t>
  </si>
  <si>
    <t>Fleisch und Fleischprodukte</t>
  </si>
  <si>
    <t>Rindsentrecôte</t>
  </si>
  <si>
    <t>Rindsplätzli à la minute</t>
  </si>
  <si>
    <t>Kalbsnierstücksteak</t>
  </si>
  <si>
    <t>Kalbsplätzli Stotzen</t>
  </si>
  <si>
    <t>Schweinsnierstücksteak</t>
  </si>
  <si>
    <t>Schweinskoteletten</t>
  </si>
  <si>
    <t>Schweinsstotzenplätzli</t>
  </si>
  <si>
    <t>Salami CH</t>
  </si>
  <si>
    <t>Wienerli</t>
  </si>
  <si>
    <t>Kalbsbratwurst</t>
  </si>
  <si>
    <t>Poulet ganz</t>
  </si>
  <si>
    <t>Pouletbrust</t>
  </si>
  <si>
    <t>Eier</t>
  </si>
  <si>
    <t>Kartoffeln</t>
  </si>
  <si>
    <t>Festkochende Speisekartoffeln</t>
  </si>
  <si>
    <t>Mehligkochende Speisekartoffeln</t>
  </si>
  <si>
    <t>Raclette</t>
  </si>
  <si>
    <t>Hochtemperatur Speisekartoffeln</t>
  </si>
  <si>
    <t>kg</t>
  </si>
  <si>
    <t>Früchte</t>
  </si>
  <si>
    <t>Äpfel, Gala, Klasse I</t>
  </si>
  <si>
    <t>Bananen</t>
  </si>
  <si>
    <t>Orangen</t>
  </si>
  <si>
    <t>Kiwi</t>
  </si>
  <si>
    <t>Gemüse</t>
  </si>
  <si>
    <t>Karotten</t>
  </si>
  <si>
    <t>Tomaten gewöhnlich</t>
  </si>
  <si>
    <t>Tomaten Rispe</t>
  </si>
  <si>
    <t>Salatgurke</t>
  </si>
  <si>
    <t>Zucchetti</t>
  </si>
  <si>
    <t>Eisbergsalat</t>
  </si>
  <si>
    <t>Zwiebeln (gelb)</t>
  </si>
  <si>
    <t>Blumenkohl</t>
  </si>
  <si>
    <t>Fenchel</t>
  </si>
  <si>
    <t>Broccoli</t>
  </si>
  <si>
    <t>Kopfsalat</t>
  </si>
  <si>
    <t>Lauch grün</t>
  </si>
  <si>
    <t>Champignons</t>
  </si>
  <si>
    <t>Randen gedämpft</t>
  </si>
  <si>
    <t>Knollensellerie</t>
  </si>
  <si>
    <t>Krautstiel</t>
  </si>
  <si>
    <t>Aubergine</t>
  </si>
  <si>
    <t>Nüsslisalat</t>
  </si>
  <si>
    <t>Mehl/Brot</t>
  </si>
  <si>
    <t>Weissmehl statt Vollkornmehl</t>
  </si>
  <si>
    <t>Segment:</t>
  </si>
  <si>
    <t>Produkt:</t>
  </si>
  <si>
    <t>Daten verfügbar seit:</t>
  </si>
  <si>
    <t>Einheit der Produktpreise:</t>
  </si>
  <si>
    <t>Produkte BIO</t>
  </si>
  <si>
    <t>Produkte nicht BIO</t>
  </si>
  <si>
    <t>Monatsverbrauch des Referenzhaushalts:</t>
  </si>
  <si>
    <t>Freilandeier frisch 6er-Packung</t>
  </si>
  <si>
    <t>Freilandeier frisch10er-Packung</t>
  </si>
  <si>
    <t>Bio</t>
  </si>
  <si>
    <t>%-∆ Vorjahr</t>
  </si>
  <si>
    <t>%-∆ VM</t>
  </si>
  <si>
    <t>in CHF</t>
  </si>
  <si>
    <t>In CHF / kg</t>
  </si>
  <si>
    <t>In CHF / Liter</t>
  </si>
  <si>
    <t>In CHF / 100g</t>
  </si>
  <si>
    <t>In CHF / Ei</t>
  </si>
  <si>
    <t>In CHF / Stück</t>
  </si>
  <si>
    <t>Total Warenkorb Milch</t>
  </si>
  <si>
    <t>Total Warenkorb Fleisch</t>
  </si>
  <si>
    <t>Total Warenkorb Eier</t>
  </si>
  <si>
    <t>Total Warenkorb Kartoffeln</t>
  </si>
  <si>
    <t>Total Warenkorb Früchte</t>
  </si>
  <si>
    <t>Total Warenkorb Gemüse</t>
  </si>
  <si>
    <t>Total Warenkorb Mehl/Brot</t>
  </si>
  <si>
    <t>∆ Bio / Nicht-Bio absolut</t>
  </si>
  <si>
    <t>∆ Bio / Nicht-Bio relativ in %</t>
  </si>
  <si>
    <t>TOTAL Warenkorb</t>
  </si>
  <si>
    <t>Warenkorb Bio</t>
  </si>
  <si>
    <t>Warenkorb Nicht-Bio</t>
  </si>
  <si>
    <t>Jahr</t>
  </si>
  <si>
    <t>Monate</t>
  </si>
  <si>
    <t>d (Deutsch)</t>
  </si>
  <si>
    <t>f (Französisch)</t>
  </si>
  <si>
    <t>i (Italienisch)</t>
  </si>
  <si>
    <t>01</t>
  </si>
  <si>
    <t>Deutsch</t>
  </si>
  <si>
    <t>02</t>
  </si>
  <si>
    <t>Français</t>
  </si>
  <si>
    <t>03</t>
  </si>
  <si>
    <t>Italiano</t>
  </si>
  <si>
    <t>04</t>
  </si>
  <si>
    <t>05</t>
  </si>
  <si>
    <t>Für Preisentwicklungen:</t>
  </si>
  <si>
    <t>06</t>
  </si>
  <si>
    <t>Jährlich anpassen</t>
  </si>
  <si>
    <t>07</t>
  </si>
  <si>
    <t>08</t>
  </si>
  <si>
    <t>09</t>
  </si>
  <si>
    <t>10</t>
  </si>
  <si>
    <t>bio</t>
  </si>
  <si>
    <t>11</t>
  </si>
  <si>
    <t>12</t>
  </si>
  <si>
    <t>Vorjahr</t>
  </si>
  <si>
    <t>année précédente</t>
  </si>
  <si>
    <t>anno precedente</t>
  </si>
  <si>
    <t>Vormonat</t>
  </si>
  <si>
    <t>mois précédent</t>
  </si>
  <si>
    <t>mese precedente</t>
  </si>
  <si>
    <t>von</t>
  </si>
  <si>
    <t>de</t>
  </si>
  <si>
    <t>da</t>
  </si>
  <si>
    <t>bis</t>
  </si>
  <si>
    <t>à</t>
  </si>
  <si>
    <t>a</t>
  </si>
  <si>
    <t>Periode</t>
  </si>
  <si>
    <t>Période</t>
  </si>
  <si>
    <t>Periodo</t>
  </si>
  <si>
    <t>%-∆ année précédente</t>
  </si>
  <si>
    <t>%-∆ anno precedente</t>
  </si>
  <si>
    <t>%-∆ MP</t>
  </si>
  <si>
    <t>%-∆ VP</t>
  </si>
  <si>
    <t>%-∆ PP</t>
  </si>
  <si>
    <t>Vorvorjahr</t>
  </si>
  <si>
    <t xml:space="preserve">l’année antérieure de deux ans à l’année de contribution </t>
  </si>
  <si>
    <t>due anni fa</t>
  </si>
  <si>
    <t>Quelle Themenbilder:</t>
  </si>
  <si>
    <t>Source des illustrations:</t>
  </si>
  <si>
    <t>Zu Haftung, Datenschutz, Copyright und Weiterem siehe:</t>
  </si>
  <si>
    <t>Pour toute question relative à la responsabilité, à la protection des données, au copyright et autres, cf. :</t>
  </si>
  <si>
    <t>Per informazioni su responsabilità, protezione dei dati, eccetera vedasi:</t>
  </si>
  <si>
    <t>Differenz</t>
  </si>
  <si>
    <t>Grafik</t>
  </si>
  <si>
    <t>en CHF</t>
  </si>
  <si>
    <t>Mehrjahresdurchschnitt</t>
  </si>
  <si>
    <t>Nicht-Bio</t>
  </si>
  <si>
    <t>Weissmehl</t>
  </si>
  <si>
    <t>Mehl</t>
  </si>
  <si>
    <t>∆ Bio vs nBio</t>
  </si>
  <si>
    <t>jan</t>
  </si>
  <si>
    <t>feb</t>
  </si>
  <si>
    <t>mrz</t>
  </si>
  <si>
    <t>apr</t>
  </si>
  <si>
    <t>mai</t>
  </si>
  <si>
    <t>jun</t>
  </si>
  <si>
    <t>jul</t>
  </si>
  <si>
    <t>aug</t>
  </si>
  <si>
    <t>sep</t>
  </si>
  <si>
    <t>okt</t>
  </si>
  <si>
    <t>nov</t>
  </si>
  <si>
    <t>dez</t>
  </si>
  <si>
    <t>%-∆ Bio / Nicht-Bio</t>
  </si>
  <si>
    <t>Gewichtung</t>
  </si>
  <si>
    <t>80 g</t>
  </si>
  <si>
    <t>310 g</t>
  </si>
  <si>
    <t>470 g</t>
  </si>
  <si>
    <t>Einheit</t>
  </si>
  <si>
    <t>8.6 l</t>
  </si>
  <si>
    <t>200 g</t>
  </si>
  <si>
    <t>210 g</t>
  </si>
  <si>
    <t>150 g</t>
  </si>
  <si>
    <t>110 g</t>
  </si>
  <si>
    <t>4.5 dl</t>
  </si>
  <si>
    <t>500 g</t>
  </si>
  <si>
    <t>350 g</t>
  </si>
  <si>
    <t>120 g</t>
  </si>
  <si>
    <t>100 g</t>
  </si>
  <si>
    <t>60 g</t>
  </si>
  <si>
    <t>170 g</t>
  </si>
  <si>
    <t>180 g</t>
  </si>
  <si>
    <t>720 g</t>
  </si>
  <si>
    <t>160 g</t>
  </si>
  <si>
    <t>1.5 kg</t>
  </si>
  <si>
    <t>650 g</t>
  </si>
  <si>
    <t>370 g</t>
  </si>
  <si>
    <t>1.2 kg</t>
  </si>
  <si>
    <t>890 g</t>
  </si>
  <si>
    <t>2.5 Stk.</t>
  </si>
  <si>
    <t>1.5 Stk.</t>
  </si>
  <si>
    <t>400 g</t>
  </si>
  <si>
    <t>240 g</t>
  </si>
  <si>
    <t>330 g</t>
  </si>
  <si>
    <t>260 g</t>
  </si>
  <si>
    <t>250 g</t>
  </si>
  <si>
    <t>1.4 kg</t>
  </si>
  <si>
    <t>TOTAL</t>
  </si>
  <si>
    <t>Bio-Aufschlag</t>
  </si>
  <si>
    <t>g</t>
  </si>
  <si>
    <t>Stk.</t>
  </si>
  <si>
    <t>Tomaten rund</t>
  </si>
  <si>
    <t>Warenkorb Total</t>
  </si>
  <si>
    <t>Ausgaben für einen Warenkorb anhand der monatlichen Detailhandelseinkäufe eines Familienhaushalts mit 2 Kindern*</t>
  </si>
  <si>
    <t>Discounterpreise, ausser für Milch und Eier werden auch Discounterpreise einbezogen.</t>
  </si>
  <si>
    <t>Einheiten</t>
  </si>
  <si>
    <t>Produkte</t>
  </si>
  <si>
    <t>Rohdaten</t>
  </si>
  <si>
    <t>Zeitangaben</t>
  </si>
  <si>
    <t>Quelle und Disclaimer</t>
  </si>
  <si>
    <t>Latte intero</t>
  </si>
  <si>
    <t>Burro speciale</t>
  </si>
  <si>
    <t>Panna intera</t>
  </si>
  <si>
    <t>Yogurt alla frutta, frutti di bosco</t>
  </si>
  <si>
    <t>Yogurt naturale</t>
  </si>
  <si>
    <t>Entrecôte di manzo</t>
  </si>
  <si>
    <t>Scaloppine di manzo</t>
  </si>
  <si>
    <t>Bistecche di vitello (lombata)</t>
  </si>
  <si>
    <t>Scaloppine di vitello (coscia)</t>
  </si>
  <si>
    <t>Bistecche di maiale (lonza)</t>
  </si>
  <si>
    <t>Cotolette di maiale</t>
  </si>
  <si>
    <t>Salame CH</t>
  </si>
  <si>
    <t>Petto di pollo</t>
  </si>
  <si>
    <t>Mele, Gala, classe I</t>
  </si>
  <si>
    <t>Banane</t>
  </si>
  <si>
    <t>Arance</t>
  </si>
  <si>
    <t>Carote</t>
  </si>
  <si>
    <t>Pomodori tondi</t>
  </si>
  <si>
    <t>Pomodori a grappolo</t>
  </si>
  <si>
    <t>Cetrioli</t>
  </si>
  <si>
    <t>Zucchine</t>
  </si>
  <si>
    <t>Cipolle (gialle)</t>
  </si>
  <si>
    <t>Cavolfiore</t>
  </si>
  <si>
    <t>Finocchi</t>
  </si>
  <si>
    <t>Lattuga cappuccio</t>
  </si>
  <si>
    <t>Porri</t>
  </si>
  <si>
    <t>Funghi prataioli</t>
  </si>
  <si>
    <t>Barbabietole al vapore</t>
  </si>
  <si>
    <t>Sedano rapa</t>
  </si>
  <si>
    <t>Coste</t>
  </si>
  <si>
    <t>Melanzane</t>
  </si>
  <si>
    <t>Valerianella</t>
  </si>
  <si>
    <t>Farina bianca</t>
  </si>
  <si>
    <t>Produits laitiers</t>
  </si>
  <si>
    <t>Lait entier</t>
  </si>
  <si>
    <t>Beurre de choix</t>
  </si>
  <si>
    <t>Crème entière</t>
  </si>
  <si>
    <t>Yogourt aux fruits</t>
  </si>
  <si>
    <t>Yogourt nature</t>
  </si>
  <si>
    <t>Viande et produits carnés</t>
  </si>
  <si>
    <t>Entrecôte de bœuf</t>
  </si>
  <si>
    <t>Tranche de bœuf</t>
  </si>
  <si>
    <t>Filet de veau</t>
  </si>
  <si>
    <t>Tranche de veau (cuisse)</t>
  </si>
  <si>
    <t>Filet de porc</t>
  </si>
  <si>
    <t>Côtelette de porc</t>
  </si>
  <si>
    <t>Petites saucisses de Vienne</t>
  </si>
  <si>
    <t>Blanc de poulet</t>
  </si>
  <si>
    <t>Pommes de terre</t>
  </si>
  <si>
    <t>Fruits</t>
  </si>
  <si>
    <t>Pommes Gala classe I</t>
  </si>
  <si>
    <t>Bananes</t>
  </si>
  <si>
    <t>Oranges</t>
  </si>
  <si>
    <t>Kiwis</t>
  </si>
  <si>
    <t>Légumes</t>
  </si>
  <si>
    <t>Carottes</t>
  </si>
  <si>
    <t>Tomates en grappes</t>
  </si>
  <si>
    <t>Tomates rondes</t>
  </si>
  <si>
    <t>Concombres à salade</t>
  </si>
  <si>
    <t>Courgettes</t>
  </si>
  <si>
    <t>Laitue iceberg</t>
  </si>
  <si>
    <t>Oignons jaunes</t>
  </si>
  <si>
    <t>Chou-fleur</t>
  </si>
  <si>
    <t>Fenouils</t>
  </si>
  <si>
    <t>Brocolis</t>
  </si>
  <si>
    <t>Laitue pommée</t>
  </si>
  <si>
    <t>Poireaux</t>
  </si>
  <si>
    <t>Champignons de Paris</t>
  </si>
  <si>
    <t>Betteraves rouges (cuites)</t>
  </si>
  <si>
    <t>Céleris-pommes</t>
  </si>
  <si>
    <t>Côtes de bettes</t>
  </si>
  <si>
    <t>Aubergines</t>
  </si>
  <si>
    <t>Doucette</t>
  </si>
  <si>
    <t>Farine blanche</t>
  </si>
  <si>
    <t>Carne</t>
  </si>
  <si>
    <t>Latte</t>
  </si>
  <si>
    <t>Patate</t>
  </si>
  <si>
    <t>Festkochende</t>
  </si>
  <si>
    <t>Mehligkochende</t>
  </si>
  <si>
    <t xml:space="preserve">Hochtemperatur </t>
  </si>
  <si>
    <t>Haute Température</t>
  </si>
  <si>
    <t>À chair farineuse</t>
  </si>
  <si>
    <t>À chair ferme</t>
  </si>
  <si>
    <t>Resistenti alla cottura</t>
  </si>
  <si>
    <t>Farinose</t>
  </si>
  <si>
    <t>In 6er-Packung</t>
  </si>
  <si>
    <t>In 10er-Packung</t>
  </si>
  <si>
    <t>Confezione da 6</t>
  </si>
  <si>
    <t>Frutta</t>
  </si>
  <si>
    <t>Verdura</t>
  </si>
  <si>
    <t>Farina</t>
  </si>
  <si>
    <t>Farine</t>
  </si>
  <si>
    <t>Eier Freiland, frisch</t>
  </si>
  <si>
    <t>Fleisch</t>
  </si>
  <si>
    <t>Milch</t>
  </si>
  <si>
    <t>Œufs d'élevage en plein air</t>
  </si>
  <si>
    <t>Emballages de 6</t>
  </si>
  <si>
    <t>Emballages de 10</t>
  </si>
  <si>
    <t>Zusammensetzung</t>
  </si>
  <si>
    <t xml:space="preserve">Für detaillierte Informationen zum Vergleich der Warenkörbe klicken Sie hier: </t>
  </si>
  <si>
    <t>Warenkorb Bio / nicht-Bio</t>
  </si>
  <si>
    <t>des Warenkorbs*</t>
  </si>
  <si>
    <t>Entwicklung der Differenz der Warenkörbe Bio und nicht-Bio</t>
  </si>
  <si>
    <t>Confronto paniere delle merci bio e non bio</t>
  </si>
  <si>
    <t>Uscite per un paniere delle merci sulla base degli acquisti al dettaglio mensili di un'economia domestica con 2 figli*</t>
  </si>
  <si>
    <t>Evoluzione della differenza tra i panieri delle merci bio e non bio</t>
  </si>
  <si>
    <t>Paniere delle merci bio</t>
  </si>
  <si>
    <t>Paniere delle merci non bio</t>
  </si>
  <si>
    <t xml:space="preserve">∆ assoluta bio / non bio </t>
  </si>
  <si>
    <t>%-∆ bio / non bio</t>
  </si>
  <si>
    <t>Differenza bio / non bio</t>
  </si>
  <si>
    <t>∆ bio e non bio</t>
  </si>
  <si>
    <t>Biologico</t>
  </si>
  <si>
    <t>Supplemento bio</t>
  </si>
  <si>
    <t xml:space="preserve">Paniere delle merci totale </t>
  </si>
  <si>
    <t xml:space="preserve">* Non si osserva il consumo totale, bensì quello di una specifica gamma di prodotti </t>
  </si>
  <si>
    <t xml:space="preserve">(prevalentemente freschi) di cui l'Osservazione del mercato rileva i prezzi nel commercio al dettaglio. </t>
  </si>
  <si>
    <t>Tali rilevazioni non includono i prezzi dei discount, tranne che nel caso di latte e uova.</t>
  </si>
  <si>
    <t>Composizione</t>
  </si>
  <si>
    <t>del paniere delle merci*</t>
  </si>
  <si>
    <t>Latte e latticini</t>
  </si>
  <si>
    <t>Carne e prodotti carnei</t>
  </si>
  <si>
    <t>Uova</t>
  </si>
  <si>
    <t>Uova da allevamento all'aperto, fresche</t>
  </si>
  <si>
    <t>Confezione da 10</t>
  </si>
  <si>
    <t>Adatte alle alte temperature</t>
  </si>
  <si>
    <t>Insalata iceberg</t>
  </si>
  <si>
    <t>Prodotti non bio</t>
  </si>
  <si>
    <t>Prodotti bio</t>
  </si>
  <si>
    <t>Segmento:</t>
  </si>
  <si>
    <t>Prodotto:</t>
  </si>
  <si>
    <t>Dati disponibili da:</t>
  </si>
  <si>
    <t>Consumo mensile dell'economia domestica di riferimento:</t>
  </si>
  <si>
    <t>Unità dei prezzi alla produzione:</t>
  </si>
  <si>
    <t>Differenza</t>
  </si>
  <si>
    <t>Unità</t>
  </si>
  <si>
    <t>Ponderazione</t>
  </si>
  <si>
    <t>Pz.</t>
  </si>
  <si>
    <t>in CHF/l</t>
  </si>
  <si>
    <t>in CHF/kg</t>
  </si>
  <si>
    <t>in CHF/100g</t>
  </si>
  <si>
    <t>in CHF/uovo</t>
  </si>
  <si>
    <t>in CHF/pz.</t>
  </si>
  <si>
    <t>Fonte immagini:</t>
  </si>
  <si>
    <t>Per informazioni dettagliate sul confronto tra i panieri delle merci cliccare qui:</t>
  </si>
  <si>
    <t>Paniere delle merci bio / non bio</t>
  </si>
  <si>
    <t>Titel Arbeitsblätter</t>
  </si>
  <si>
    <t>Eidgenössisches Departement für  Wirtschaft, Bildung und Forschung WBF</t>
  </si>
  <si>
    <t>Département fédéral de l’économie,de la formation et de la recherche DEFR</t>
  </si>
  <si>
    <t>Dipartimento federale dell'economia, della formazione e della ricerca DEFR</t>
  </si>
  <si>
    <t>Bundesamt für Landwirtschaft BLW</t>
  </si>
  <si>
    <t>Office fédéral de l’agriculture OFAG</t>
  </si>
  <si>
    <t>Ufficio federale dell’agricoltura UFAG</t>
  </si>
  <si>
    <t>Comparaison du panier-type bio et non bio</t>
  </si>
  <si>
    <t>Dépenses pour un panier-type sur la base des achats mensuels au détail d'un ménage avec 2 enfants*</t>
  </si>
  <si>
    <t>Evolution de la différence entre le panier-type bio et non bio</t>
  </si>
  <si>
    <t>Panier-type bio</t>
  </si>
  <si>
    <t>Panier-type non bio</t>
  </si>
  <si>
    <t>∆ Bio / non bio, en chiffres absolus</t>
  </si>
  <si>
    <t>∆ Bio / non bio, en %</t>
  </si>
  <si>
    <t>Différence Bio / non bio</t>
  </si>
  <si>
    <t>∆ Bio vs non bio</t>
  </si>
  <si>
    <t>Supplément bio</t>
  </si>
  <si>
    <t>Total du panier-type</t>
  </si>
  <si>
    <t>* Les données ne portent pas sur la consommation totale, mais sur un choix spécifique de produits (principalement frais) vendus dans le commerce de détail</t>
  </si>
  <si>
    <t>sauf pour le lait et les œufs.</t>
  </si>
  <si>
    <t>Composition</t>
  </si>
  <si>
    <t>du panier-type*</t>
  </si>
  <si>
    <t>Lait et produits laitiers</t>
  </si>
  <si>
    <t>Œufs</t>
  </si>
  <si>
    <t>Produits non bio</t>
  </si>
  <si>
    <t>Produits bio</t>
  </si>
  <si>
    <t>Produit:</t>
  </si>
  <si>
    <t>Données disponibles depuis:</t>
  </si>
  <si>
    <t>Consommation mensuelle du ménage de référence:</t>
  </si>
  <si>
    <t>Unité des prix du produit:</t>
  </si>
  <si>
    <t>Différence</t>
  </si>
  <si>
    <t>Unité</t>
  </si>
  <si>
    <t>Pondération</t>
  </si>
  <si>
    <t>Pces:</t>
  </si>
  <si>
    <t>en CHF/litre</t>
  </si>
  <si>
    <t>en CHF/kg</t>
  </si>
  <si>
    <t>en CHF/100g</t>
  </si>
  <si>
    <t>en CHF/oeuf</t>
  </si>
  <si>
    <t>en CHF/pièce</t>
  </si>
  <si>
    <t xml:space="preserve">Vous trouverez des informations plus détaillées sur la comparaison des paniers-type en cliquant sur le lien suivant: </t>
  </si>
  <si>
    <t>Panier-type Bio / non bio</t>
  </si>
  <si>
    <t>* Es wird nicht der Gesamtkonsum angeschaut, sondern eine spezifische Auswahl von (vorwiegend Frische-)Produkten, bei welchen die</t>
  </si>
  <si>
    <t>Warenkorb</t>
  </si>
  <si>
    <t>Panier-type</t>
  </si>
  <si>
    <t>Paniere delle merci</t>
  </si>
  <si>
    <t>Anleitung</t>
  </si>
  <si>
    <t>Tabelle und Graphen</t>
  </si>
  <si>
    <t>Bio - Rohdaten</t>
  </si>
  <si>
    <t>nicht Bio - Rohdaten</t>
  </si>
  <si>
    <t>www.disclaimer.admin.ch</t>
  </si>
  <si>
    <t>Mattenhofstrasse 5, 3003 Bern</t>
  </si>
  <si>
    <t>Tel. +41 58 462 25 11, Fax +41 58 462 20 90</t>
  </si>
  <si>
    <t>www.marktbeobachtung.admin.ch</t>
  </si>
  <si>
    <t>Inhaltsverzeichnis</t>
  </si>
  <si>
    <t>Table des matières</t>
  </si>
  <si>
    <t>Contenuto</t>
  </si>
  <si>
    <t>Inhaltsverzeichnis:</t>
  </si>
  <si>
    <t>Contenuto:</t>
  </si>
  <si>
    <t>Table des matières:</t>
  </si>
  <si>
    <t>a)</t>
  </si>
  <si>
    <t>b)</t>
  </si>
  <si>
    <t>Verknüpftes Inhaltsverzeichnis</t>
  </si>
  <si>
    <t>Klicken Sie auf die jeweilige Zelle, um zum Arbeitsblatt mit den entsprechenden Informationen zu gelangen</t>
  </si>
  <si>
    <t>Bestellformular im Internet</t>
  </si>
  <si>
    <t>Klicken Sie auf die die gewünschte Sprache, in welcher Sie unsere Publikationen abbonnieren wollen</t>
  </si>
  <si>
    <t>c)</t>
  </si>
  <si>
    <t>d)</t>
  </si>
  <si>
    <t>Sprachauswahl</t>
  </si>
  <si>
    <t>Klicken Sie auf das Dreieckssymbol, um die gewünschte Sprache im Dokument zu wählen</t>
  </si>
  <si>
    <t>Klicken Sie auf ein "+"-Feld, um die einzelnen Produkte einer Kategorie und Detailangaben zu einzublenden.</t>
  </si>
  <si>
    <t xml:space="preserve">Detailanzeige einzeln </t>
  </si>
  <si>
    <t>Detailanzeige Total</t>
  </si>
  <si>
    <t>Klicken Sie auf das "2"-Feld, um alle Detailangaben einzublenden (Ausblenden mit dem "1"-Feld).</t>
  </si>
  <si>
    <t>Klicken Sie auf das Feld, um zurück zum Inhaltsverzeichnis und zur Anleitung zu gelangen</t>
  </si>
  <si>
    <t>Hinweis zu "Tabelle und Graphen"</t>
  </si>
  <si>
    <t>Ausgewertete Daten</t>
  </si>
  <si>
    <t>Preisreihen Produkte Bio</t>
  </si>
  <si>
    <t>Preisreihen Produkte nicht Bio</t>
  </si>
  <si>
    <t>Warenkorb nicht-Bio</t>
  </si>
  <si>
    <t>∆ Bio / nicht-Bio absolut</t>
  </si>
  <si>
    <t>Vergleich Warenkorb Bio vs nicht-Bio</t>
  </si>
  <si>
    <t>Differenz Bio / nicht-Bio</t>
  </si>
  <si>
    <t>nicht-Bio</t>
  </si>
  <si>
    <t>non bio</t>
  </si>
  <si>
    <t>non biologico</t>
  </si>
  <si>
    <t>Differenz Warenkorb Bio vs nicht-Bio</t>
  </si>
  <si>
    <t>Bestellformular für Abonnemente:</t>
  </si>
  <si>
    <t>Formulaire de commande d’abonnements:</t>
  </si>
  <si>
    <t>Modulo per la sottoscrizione di un abbonamento:</t>
  </si>
  <si>
    <t>Hinweis zu "Inhaltsverzeichnis</t>
  </si>
  <si>
    <t>Zurück zum Inhaltsverzeichnis</t>
  </si>
  <si>
    <t>Retour à la table des matières</t>
  </si>
  <si>
    <t>Torna al contenuto</t>
  </si>
  <si>
    <t>Warenkorb (ohne Bio)</t>
  </si>
  <si>
    <t>Panier-type (sans le bio)</t>
  </si>
  <si>
    <t>Für normalen Warenkorb</t>
  </si>
  <si>
    <t>Paniere delle merci (prodotti biologici escl.)</t>
  </si>
  <si>
    <t>Si tratta di prodotti non biologici, indigeni e se non disponibili esteri.</t>
  </si>
  <si>
    <t>Il s’agit de produits non bio, indigènes &amp; étrangers en cas de produits indigènes non disponibles.</t>
  </si>
  <si>
    <t>Es handelt sich um Nicht-Bio, inländischen &amp; wenn nicht vorhanden ausländischen Produkten.</t>
  </si>
  <si>
    <t>Istruzioni</t>
  </si>
  <si>
    <t>Tabelle e grafici</t>
  </si>
  <si>
    <t>Dati grezzi - bio</t>
  </si>
  <si>
    <t>Dati grezzi - non bio</t>
  </si>
  <si>
    <t>Per informazioni su responsabilità, protezione dei dati, copyright eccetera vedasi:</t>
  </si>
  <si>
    <t>Contenuto correlato</t>
  </si>
  <si>
    <t>Cliccare sulla cella per andare al foglio di lavoro contenente le rispettive informazioni</t>
  </si>
  <si>
    <t>Modulo d'ordine su Internet</t>
  </si>
  <si>
    <t>Cliccare sulla lingua in cui ci si vuole abbonare.</t>
  </si>
  <si>
    <t>Selezione lingua</t>
  </si>
  <si>
    <t>Cliccare sul triangolo per selezionare la lingua del documento.</t>
  </si>
  <si>
    <t>Visualizza singoli dettagli</t>
  </si>
  <si>
    <t>Cliccare su un campo "+" per visualizzare i singoli prodotti di una categoria e i dettagli.</t>
  </si>
  <si>
    <t>Visualizza tutti i dettagli</t>
  </si>
  <si>
    <t>Cliccare sul campo "2" per visualizzare tutti i dettagli (per disattivare cliccare sul campo "1").</t>
  </si>
  <si>
    <t>Cliccare sul campo per tornare al contenuto e alle istruzioni.</t>
  </si>
  <si>
    <t>Dati valutati</t>
  </si>
  <si>
    <t>Serie di dati prodotti bio</t>
  </si>
  <si>
    <t>Serie di dati prodotti non bio</t>
  </si>
  <si>
    <t>Differenza tra paniere bio e paniere non bio</t>
  </si>
  <si>
    <t>Nota su "Contenuto"</t>
  </si>
  <si>
    <t>Nota su "Tabelle e grafici"</t>
  </si>
  <si>
    <t>Instructions</t>
  </si>
  <si>
    <t>Tableau et graphes</t>
  </si>
  <si>
    <t>Bio - données brutes</t>
  </si>
  <si>
    <t>Non bio - données brutes</t>
  </si>
  <si>
    <t>Table des matières automatique</t>
  </si>
  <si>
    <t>Cliquez sur la cellule pour accéder à la fiche de travail avec les informations correspondantes</t>
  </si>
  <si>
    <t>Formulaire de commande sur Internet</t>
  </si>
  <si>
    <t>Cliquez sur la langue dans laquelle vous souhaitez recevoir nos publications</t>
  </si>
  <si>
    <t>Sélection de la langue</t>
  </si>
  <si>
    <t>Cliquez sur l'icône triangulaire pour sélectionner la langue souhaitée dans le document</t>
  </si>
  <si>
    <t xml:space="preserve">Affichage détaillé individuellement </t>
  </si>
  <si>
    <t>Cliquez sur un champ "+" pour afficher les différents produits d'une catégorie et les informations détaillées.</t>
  </si>
  <si>
    <t>Affichage détaillé Total</t>
  </si>
  <si>
    <t>Cliquez sur le champ "2" pour afficher toutes les informations détaillées (masquer avec le champ "1").</t>
  </si>
  <si>
    <t>Cliquez sur le champ pour retourner à la table des matières et aux instructions</t>
  </si>
  <si>
    <t xml:space="preserve">Données analysées </t>
  </si>
  <si>
    <t>Séries de prix Produits bios</t>
  </si>
  <si>
    <t>Séries de prix Produits non bios</t>
  </si>
  <si>
    <t>Différence Panier-type Bio vs non bios</t>
  </si>
  <si>
    <t>Renvoi à  "Table des matières"</t>
  </si>
  <si>
    <t>Renvoi à "Table des matières et graphes"</t>
  </si>
  <si>
    <t>Speisekartoffeln</t>
  </si>
  <si>
    <t>Die Detailhandelspreiserhebungen enthalten keine Discounterpreise, ausser für Milch und Eier werden auch Discounterpreise einbezogen.</t>
  </si>
  <si>
    <t>Ces relevés ne comprennent pas les prix des discounters, sauf pour le lait et les œufs.</t>
  </si>
  <si>
    <t xml:space="preserve">* Non si osserva il consumo totale, bensì quello di una specifica gamma di prodotti  (prevalentemente freschi) di cui l'Osservazione del mercato rileva i prezzi nel commercio al dettaglio. </t>
  </si>
  <si>
    <t>**Die gemittelten Jahrespreise können teilweise aus kalkulierten Monatspreisen zusammengesetzt sein.</t>
  </si>
  <si>
    <t>**Les prix annuels moyens peuvent être basés en partie sur les prix mensuels calculés.</t>
  </si>
  <si>
    <t>**I prezzi medi annuali possono essere composti in parte dal calcolo dei prezzi mensili.</t>
  </si>
  <si>
    <t>Marktanalysen Preiserhebungen im Detailhandel durchführt. Die Detailhandelspreiserhebungen enthalten keine</t>
  </si>
  <si>
    <t xml:space="preserve">* Es wird nicht der Gesamtkonsum angeschaut, sondern eine spezifische Auswahl von (vorwiegend Frische-)Produkten, bei welchen die Marktanalysen Preiserhebungen im Detailhandel durchführt. </t>
  </si>
  <si>
    <t>et qui ont fait l'objet des relevés de prix de l'analyses du marché. Ces relevés ne comprennent pas les prix des discounters,</t>
  </si>
  <si>
    <t xml:space="preserve">* Les données ne portent pas sur la consommation totale, mais sur un choix spécifique de produits (principalement frais) vendus dans le commerce de détail et qui ont fait l'objet des relevés de prix de l'analyses du marché. </t>
  </si>
  <si>
    <t>marktanalysen@blw.admin.ch</t>
  </si>
  <si>
    <t>28 Stk.</t>
  </si>
  <si>
    <t>CH gesamt</t>
  </si>
  <si>
    <t>CH total</t>
  </si>
  <si>
    <t>Totale Svizzera</t>
  </si>
  <si>
    <t>In CHF</t>
  </si>
  <si>
    <t>900 g</t>
  </si>
  <si>
    <t>2017**</t>
  </si>
  <si>
    <t>Mengenangaben</t>
  </si>
  <si>
    <t>28 pièce</t>
  </si>
  <si>
    <t>2.5 pièce</t>
  </si>
  <si>
    <t>1.5 pièce</t>
  </si>
  <si>
    <t>28 pz.</t>
  </si>
  <si>
    <t>2.5 pz.</t>
  </si>
  <si>
    <t>1.5 Spz.</t>
  </si>
  <si>
    <t>Milch und Milch- Produkte</t>
  </si>
  <si>
    <t>Fleisch und Fleisch- Produkte</t>
  </si>
  <si>
    <t>Viande et charcuterie</t>
  </si>
  <si>
    <t>* Les données ne portent pas sur la consommation totale, mais sur un choix spécifique de produits (principalement frais) vendus dans le commerce de détail et qui ont fait l'objet des relevés de prix de l'analyses du marché. Ces relevés ne comprennent pas les prix des discounters, sauf pour le lait et les œufs.</t>
  </si>
  <si>
    <t>* Non si osserva il consumo totale, bensì quello di una specifica gamma di prodotti (prevalentemente freschi) di cui l'Osservazione del mercato rileva i prezzi nel commercio al dettaglio. Tali rilevazioni non includono i prezzi dei discount, tranne che nel caso di latte e uova.</t>
  </si>
  <si>
    <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t>
  </si>
  <si>
    <t>1 Stk.</t>
  </si>
  <si>
    <t>1 pièce</t>
  </si>
  <si>
    <t>1 pz.</t>
  </si>
  <si>
    <t>*Provisorische Angaben. Diese Daten werden bis auf weiteres nicht aktualisiert, da die internen Prozesse konzeptionell überarbeitet werden. Als provisorischer Wert wird der Wert des Vorjahresmonats verwendet.</t>
  </si>
  <si>
    <t>weitere Bemerkungen</t>
  </si>
  <si>
    <t>*Données provisoires. Jusqu'à nouvel ordre, ces données ne seront pas mises à jour, car les processus internes sont en cours de révision. Le chiffre du mois correspondant de l'année précédente est indiqué comme chiffre provisoire.</t>
  </si>
  <si>
    <t>*Valori provvisori. Questi dati non verranno aggiornati fino a nuovo avviso poiché è in atto una revisione dei processi interni dal profilo concettuale. Come valore provvisorio viene utilizzato quello del corrispondente mese dell’anno precedente.</t>
  </si>
  <si>
    <t xml:space="preserve">Jährlich anpassen: </t>
  </si>
  <si>
    <t>4-Vorjahres-Periode:</t>
  </si>
  <si>
    <t>erstes Jahr</t>
  </si>
  <si>
    <t>letztes Jahr</t>
  </si>
  <si>
    <t>Monat</t>
  </si>
  <si>
    <t xml:space="preserve">Diagramme: </t>
  </si>
  <si>
    <t xml:space="preserve"> - Datenbeschriftung mit monatlicher Differenz: auf neues Jahr einstellen</t>
  </si>
  <si>
    <t xml:space="preserve"> - Diagramme mit Zeitreihen: aktuelle-Jahres-Reihen Zellbezüge anpassen, dass es beim neuen Januar startet</t>
  </si>
  <si>
    <t>Rindsplätzli</t>
  </si>
  <si>
    <t>Schweinsplätzli (Schweinsstotzenplätzli)</t>
  </si>
  <si>
    <t>Bratwurst (Kalbsbratwurst)</t>
  </si>
  <si>
    <t>Saucisses (Saucisses de veau)</t>
  </si>
  <si>
    <t>Bratwurst (Bratwurst di vitello)</t>
  </si>
  <si>
    <t>Tranche de porc (Tranche de porc, cuisse)</t>
  </si>
  <si>
    <t>Scaloppine di maiale (Scaloppine di maiale, coscia)</t>
  </si>
  <si>
    <t>** Seit 2020 werden die Preise für Eier nach einer neuen Methode berechnet. Weitere Informationen finden Sie hier: https://www.agrarmarktdaten.ch/methoden/methoden-eier</t>
  </si>
  <si>
    <t>** Depuis 2020 les prix pour les oeufs sont calculés selon une nouvelle méthode. Pour plus d'information rendez-vous ici: https://www.donnees-agrimarche.ch/methodes/methodes-oeufs</t>
  </si>
  <si>
    <t>** Dal 2020, i prezzi delle uova sono calcolati con un nuovo metodo. Per maggiori informazioni: https://www.dati-agrimercato.ch/metodi/metodi-uova</t>
  </si>
  <si>
    <t>Poulet halb/ganz (Poulet ganz)</t>
  </si>
  <si>
    <t>Poulet moitié/entier (Poulet entier)</t>
  </si>
  <si>
    <t>Pollo mezzo/intero (Pollo intero)</t>
  </si>
  <si>
    <t xml:space="preserve"> - Zellreferenzen in diesem Tabellenblatt Spalte O10:P21 sind zu aktualisieren (dafür Zeitreihen T:X (ab Zeile 30) nach unten ziehen)</t>
  </si>
  <si>
    <t>Quelle: BLW, Fachbereich Agrardaten und Marktanalysen; NielsenIQ Switzerland, Retail/Consumer Panel</t>
  </si>
  <si>
    <t>Quelle: BLW, Fachbereich Agrardaten und Marktanalysen</t>
  </si>
  <si>
    <t>Publikationsrecht: Weiterverarbeitung und Publikation unter Quellenangabe "BLW, Fachbereich Agrardaten und Marktanalysen" gestattet.</t>
  </si>
  <si>
    <t>Publikationsrecht: Weiterverarbeitung und Publikation unter Quellenangabe "BLW, Fachbereich Agrardaten und Marktanalysen; NielsenIQ Switzerland, Retail/Consumer Panel" gestattet.</t>
  </si>
  <si>
    <t>Fachbereich Agrardaten und Marktanalysen</t>
  </si>
  <si>
    <t>Source: OFAG, Secteur Données agricoles et analyses du marché; NielsenIQ Switzerland, Retail/Consumer Panel</t>
  </si>
  <si>
    <t>Source: OFAG, Secteur Données agricoles et analyses du marché</t>
  </si>
  <si>
    <t>Droit de publication: traitement et publication autorisés sous réserve de la mention de la source «OFAG, Secteur Données agricoles et analyses du marché».</t>
  </si>
  <si>
    <t>Droit de publication: traitement et publication autorisés sous réserve de la mention de la source «OFAG, Secteur Données agricoles et analyses du marché; NielsenIQ Switzerland, Retail/Consumer Panel».</t>
  </si>
  <si>
    <t>Secteur Données agricoles et analyses du marché</t>
  </si>
  <si>
    <t>Fonte: UFAG, Settore Dati agricoli e analisi del mercato; NielsenIQ Switzerland, Retail/Consumer Panel</t>
  </si>
  <si>
    <t>Fonte: UFAG, Settore Dati agricoli e analisi del mercato</t>
  </si>
  <si>
    <t>Diritto di pubblicazione: rielaborazione e pubblicazione consentite citando la fonte “UFAG, Settore Dati agricoli e analisi del mercato”</t>
  </si>
  <si>
    <t>Diritto di pubblicazione: rielaborazione e pubblicazione consentite citando la fonte “UFAG, Settore Dati agricoli e analisi del mercato; NielsenIQ Switzerland, Retail/Consumer Panel”</t>
  </si>
  <si>
    <t>Settore Dati agricoli e analisi del mercato</t>
  </si>
  <si>
    <t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t>
  </si>
  <si>
    <t xml:space="preserve">* Depuis juillet 2019, toutes les données proviennent de NielsenIQ Switzerland, Retail/Consumer Panel. Pour plus d'information rendez-vous ici: https://www.donnees-agrimarche.ch/methodes/methodes-prix-a-la-consommation#la-source-les-donnees-de-nielseniq-switzerland-1-2 . Si la désignation du produit a changé, la désignation valable jusqu'en juin 2019 est indiquée entre parenthèses. </t>
  </si>
  <si>
    <t>* Da luglio 2019, tutti i dati provengono da NielsenIQ Switzerland, Retail/Consumer Panel. Per maggiori informazioni: https://www.dati-agrimercato.ch/metodi/metodi-prezzi-al-consumo#nielseniq-switzerland-come-fonte-dei-dati-1-2 . Se il nome del prodotto è cambiato, tra parentesi è riportato il nome valido fino a giugno 2019.</t>
  </si>
  <si>
    <t>2022..2025</t>
  </si>
  <si>
    <t>Ø'22/25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</si>
</sst>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quot;Fr.&quot;\ * #,##0.00_ ;_ &quot;Fr.&quot;\ * \-#,##0.00_ ;_ &quot;Fr.&quot;\ * &quot;-&quot;??_ ;_ @_ "/>
    <numFmt numFmtId="165" formatCode="_ [$Fr.-807]\ * #,##0.00_ ;_ [$Fr.-807]\ * \-#,##0.00_ ;_ [$Fr.-807]\ * &quot;-&quot;??_ ;_ @_ "/>
    <numFmt numFmtId="166" formatCode="#,##0.0;\-#,##0.0"/>
    <numFmt numFmtId="167" formatCode="mmm"/>
    <numFmt numFmtId="168" formatCode=";;;@"/>
    <numFmt numFmtId="169" formatCode="_([$€]* #,##0.00_);_([$€]* \(#,##0.00\);_([$€]* &quot;-&quot;??_);_(@_)"/>
    <numFmt numFmtId="170" formatCode="0.0"/>
    <numFmt numFmtId="171" formatCode="mm/yyyy"/>
    <numFmt numFmtId="172" formatCode="0.0%"/>
    <numFmt numFmtId="173" formatCode="\+0.0;\-0.0;0.0"/>
    <numFmt numFmtId="174" formatCode="0.0\ %"/>
    <numFmt numFmtId="175" formatCode="mm\ yyyy"/>
    <numFmt numFmtId="176" formatCode="\+0.00;\-0.00;0.00"/>
  </numFmts>
  <fonts count="87" x14ac:knownFonts="1">
    <font>
      <sz val="11"/>
      <color theme="1"/>
      <name val="Arial"/>
      <family val="2"/>
    </font>
    <font>
      <b/>
      <sz val="11"/>
      <color theme="1"/>
      <name val="Arial"/>
      <family val="2"/>
    </font>
    <font>
      <sz val="11"/>
      <color rgb="FF00B0F0"/>
      <name val="Arial"/>
      <family val="2"/>
    </font>
    <font>
      <b/>
      <sz val="11"/>
      <color rgb="FF00B0F0"/>
      <name val="Arial"/>
      <family val="2"/>
    </font>
    <font>
      <sz val="11"/>
      <color theme="1"/>
      <name val="Arial"/>
      <family val="2"/>
    </font>
    <font>
      <sz val="10"/>
      <name val="Arial"/>
      <family val="2"/>
    </font>
    <font>
      <sz val="10"/>
      <name val="Arial"/>
      <family val="2"/>
    </font>
    <font>
      <u/>
      <sz val="10"/>
      <color indexed="12"/>
      <name val="Arial"/>
      <family val="2"/>
    </font>
    <font>
      <b/>
      <sz val="16"/>
      <name val="Arial"/>
      <family val="2"/>
    </font>
    <font>
      <sz val="10"/>
      <color indexed="8"/>
      <name val="Arial"/>
      <family val="2"/>
    </font>
    <font>
      <b/>
      <sz val="18"/>
      <color indexed="56"/>
      <name val="Cambria"/>
      <family val="2"/>
    </font>
    <font>
      <sz val="11"/>
      <color indexed="8"/>
      <name val="Arial"/>
      <family val="2"/>
    </font>
    <font>
      <b/>
      <sz val="12"/>
      <name val="Arial"/>
      <family val="2"/>
    </font>
    <font>
      <sz val="11"/>
      <color indexed="8"/>
      <name val="Calibri"/>
      <family val="2"/>
    </font>
    <font>
      <b/>
      <sz val="12"/>
      <color indexed="8"/>
      <name val="Arial"/>
      <family val="2"/>
    </font>
    <font>
      <sz val="10"/>
      <name val="MS Sans Serif"/>
      <family val="2"/>
    </font>
    <font>
      <u/>
      <sz val="11"/>
      <color indexed="12"/>
      <name val="Arial"/>
      <family val="2"/>
    </font>
    <font>
      <sz val="11"/>
      <color indexed="60"/>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theme="1"/>
      <name val="Arial"/>
      <family val="2"/>
    </font>
    <font>
      <sz val="11"/>
      <color rgb="FF006100"/>
      <name val="Calibri"/>
      <family val="2"/>
      <scheme val="minor"/>
    </font>
    <font>
      <u/>
      <sz val="10"/>
      <color theme="10"/>
      <name val="Arial"/>
      <family val="2"/>
    </font>
    <font>
      <u/>
      <sz val="11"/>
      <color theme="10"/>
      <name val="Calibri"/>
      <family val="2"/>
      <scheme val="minor"/>
    </font>
    <font>
      <u/>
      <sz val="11"/>
      <color theme="10"/>
      <name val="Arial"/>
      <family val="2"/>
    </font>
    <font>
      <u/>
      <sz val="8"/>
      <color theme="10"/>
      <name val="Arial"/>
      <family val="2"/>
    </font>
    <font>
      <sz val="11"/>
      <color theme="1"/>
      <name val="Calibri"/>
      <family val="2"/>
      <scheme val="minor"/>
    </font>
    <font>
      <sz val="9"/>
      <color indexed="81"/>
      <name val="Segoe UI"/>
      <family val="2"/>
    </font>
    <font>
      <b/>
      <sz val="9"/>
      <color indexed="81"/>
      <name val="Segoe UI"/>
      <family val="2"/>
    </font>
    <font>
      <sz val="8"/>
      <color theme="1"/>
      <name val="Arial"/>
      <family val="2"/>
    </font>
    <font>
      <sz val="11"/>
      <name val="Arial"/>
      <family val="2"/>
    </font>
    <font>
      <b/>
      <sz val="14"/>
      <color theme="1"/>
      <name val="Arial"/>
      <family val="2"/>
    </font>
    <font>
      <b/>
      <sz val="11"/>
      <name val="Arial"/>
      <family val="2"/>
    </font>
    <font>
      <b/>
      <sz val="10"/>
      <color rgb="FFFF0000"/>
      <name val="Arial"/>
      <family val="2"/>
    </font>
    <font>
      <sz val="7"/>
      <name val="Arial"/>
      <family val="2"/>
    </font>
    <font>
      <sz val="16"/>
      <name val="Arial"/>
      <family val="2"/>
    </font>
    <font>
      <sz val="14"/>
      <color rgb="FF000000"/>
      <name val="Arial"/>
      <family val="2"/>
    </font>
    <font>
      <sz val="14"/>
      <color theme="1"/>
      <name val="Arial"/>
      <family val="2"/>
    </font>
    <font>
      <b/>
      <sz val="14"/>
      <name val="Arial"/>
      <family val="2"/>
    </font>
    <font>
      <b/>
      <sz val="10"/>
      <color theme="1"/>
      <name val="Arial"/>
      <family val="2"/>
    </font>
    <font>
      <b/>
      <sz val="8"/>
      <color theme="1"/>
      <name val="Arial"/>
      <family val="2"/>
    </font>
    <font>
      <sz val="12"/>
      <color theme="1"/>
      <name val="Arial"/>
      <family val="2"/>
    </font>
    <font>
      <b/>
      <sz val="12"/>
      <color theme="1"/>
      <name val="Arial"/>
      <family val="2"/>
    </font>
    <font>
      <sz val="12"/>
      <name val="Arial"/>
      <family val="2"/>
    </font>
    <font>
      <b/>
      <sz val="12"/>
      <color rgb="FF000000"/>
      <name val="Arial"/>
      <family val="2"/>
    </font>
    <font>
      <sz val="10"/>
      <color rgb="FF65D7FF"/>
      <name val="Arial"/>
      <family val="2"/>
    </font>
    <font>
      <sz val="8"/>
      <name val="Arial"/>
      <family val="2"/>
    </font>
    <font>
      <sz val="14"/>
      <name val="Roboto"/>
    </font>
    <font>
      <b/>
      <sz val="11"/>
      <color theme="1"/>
      <name val="Roboto"/>
    </font>
    <font>
      <sz val="11"/>
      <color theme="1"/>
      <name val="Roboto"/>
    </font>
    <font>
      <sz val="11"/>
      <name val="Roboto"/>
    </font>
    <font>
      <sz val="12"/>
      <color rgb="FF3F3F3F"/>
      <name val="Roboto"/>
    </font>
    <font>
      <sz val="10"/>
      <color rgb="FF3F3F3F"/>
      <name val="Roboto"/>
    </font>
    <font>
      <b/>
      <sz val="10"/>
      <color rgb="FF3F3F3F"/>
      <name val="Roboto"/>
    </font>
    <font>
      <sz val="14"/>
      <color rgb="FF3F3F3F"/>
      <name val="Roboto"/>
    </font>
    <font>
      <b/>
      <sz val="12"/>
      <color rgb="FF3F3F3F"/>
      <name val="Roboto"/>
    </font>
    <font>
      <b/>
      <sz val="11"/>
      <color rgb="FF3F3F3F"/>
      <name val="Roboto"/>
    </font>
    <font>
      <sz val="11"/>
      <color rgb="FF3F3F3F"/>
      <name val="Roboto"/>
    </font>
    <font>
      <u/>
      <sz val="11"/>
      <color rgb="FF3F3F3F"/>
      <name val="Roboto"/>
    </font>
    <font>
      <i/>
      <sz val="11"/>
      <color rgb="FF3F3F3F"/>
      <name val="Roboto"/>
    </font>
    <font>
      <u/>
      <sz val="10"/>
      <color rgb="FF3F3F3F"/>
      <name val="Roboto"/>
    </font>
    <font>
      <i/>
      <sz val="10"/>
      <color rgb="FF3F3F3F"/>
      <name val="Roboto"/>
    </font>
    <font>
      <sz val="14"/>
      <color theme="1"/>
      <name val="Roboto"/>
    </font>
    <font>
      <b/>
      <sz val="14"/>
      <color theme="1"/>
      <name val="Roboto"/>
    </font>
    <font>
      <b/>
      <sz val="11"/>
      <name val="Roboto"/>
    </font>
    <font>
      <sz val="8"/>
      <color rgb="FF3F3F3F"/>
      <name val="Roboto"/>
    </font>
    <font>
      <b/>
      <sz val="8"/>
      <color rgb="FF3F3F3F"/>
      <name val="Roboto"/>
    </font>
    <font>
      <b/>
      <sz val="14"/>
      <color rgb="FF3F3F3F"/>
      <name val="Roboto"/>
    </font>
    <font>
      <b/>
      <sz val="11"/>
      <color rgb="FF61775E"/>
      <name val="Roboto"/>
    </font>
    <font>
      <u/>
      <sz val="11"/>
      <color rgb="FF3F3F3F"/>
      <name val="Arial"/>
      <family val="2"/>
    </font>
    <font>
      <sz val="10"/>
      <color rgb="FF3F3F3F"/>
      <name val="Arial"/>
      <family val="2"/>
    </font>
    <font>
      <sz val="9"/>
      <color rgb="FF3F3F3F"/>
      <name val="Roboto"/>
    </font>
    <font>
      <sz val="9"/>
      <color theme="1"/>
      <name val="Arial"/>
      <family val="2"/>
    </font>
    <font>
      <sz val="10"/>
      <name val="Roboto"/>
    </font>
    <font>
      <b/>
      <sz val="10"/>
      <color theme="1"/>
      <name val="Roboto"/>
    </font>
  </fonts>
  <fills count="37">
    <fill>
      <patternFill patternType="none"/>
    </fill>
    <fill>
      <patternFill patternType="gray125"/>
    </fill>
    <fill>
      <patternFill patternType="solid">
        <fgColor rgb="FF92D050"/>
        <bgColor indexed="64"/>
      </patternFill>
    </fill>
    <fill>
      <patternFill patternType="solid">
        <fgColor rgb="FF65D7FF"/>
        <bgColor indexed="64"/>
      </patternFill>
    </fill>
    <fill>
      <patternFill patternType="solid">
        <fgColor rgb="FFFF8585"/>
        <bgColor indexed="64"/>
      </patternFill>
    </fill>
    <fill>
      <patternFill patternType="solid">
        <fgColor rgb="FFFFDF79"/>
        <bgColor indexed="64"/>
      </patternFill>
    </fill>
    <fill>
      <patternFill patternType="solid">
        <fgColor rgb="FFD09A00"/>
        <bgColor indexed="64"/>
      </patternFill>
    </fill>
    <fill>
      <patternFill patternType="solid">
        <fgColor rgb="FFFFFF93"/>
        <bgColor indexed="64"/>
      </patternFill>
    </fill>
    <fill>
      <patternFill patternType="solid">
        <fgColor rgb="FFC6EFCE"/>
      </patternFill>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9C9"/>
        <bgColor indexed="64"/>
      </patternFill>
    </fill>
    <fill>
      <patternFill patternType="solid">
        <fgColor theme="0" tint="-0.249977111117893"/>
        <bgColor indexed="64"/>
      </patternFill>
    </fill>
    <fill>
      <patternFill patternType="solid">
        <fgColor rgb="FF61775E"/>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s>
  <borders count="82">
    <border>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auto="1"/>
      </left>
      <right style="medium">
        <color auto="1"/>
      </right>
      <top/>
      <bottom style="medium">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hair">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top style="dashed">
        <color auto="1"/>
      </top>
      <bottom style="thin">
        <color theme="0" tint="-0.34998626667073579"/>
      </bottom>
      <diagonal/>
    </border>
    <border>
      <left/>
      <right/>
      <top/>
      <bottom style="dashed">
        <color auto="1"/>
      </bottom>
      <diagonal/>
    </border>
    <border>
      <left style="thin">
        <color theme="0" tint="-0.249977111117893"/>
      </left>
      <right style="thin">
        <color theme="0" tint="-0.249977111117893"/>
      </right>
      <top/>
      <bottom style="dashed">
        <color auto="1"/>
      </bottom>
      <diagonal/>
    </border>
    <border>
      <left style="thin">
        <color theme="0" tint="-0.249977111117893"/>
      </left>
      <right style="thin">
        <color theme="0" tint="-0.249977111117893"/>
      </right>
      <top style="dashed">
        <color auto="1"/>
      </top>
      <bottom style="thin">
        <color theme="0" tint="-0.249977111117893"/>
      </bottom>
      <diagonal/>
    </border>
    <border>
      <left style="dashed">
        <color auto="1"/>
      </left>
      <right style="thin">
        <color auto="1"/>
      </right>
      <top/>
      <bottom/>
      <diagonal/>
    </border>
    <border>
      <left style="dashed">
        <color auto="1"/>
      </left>
      <right/>
      <top/>
      <bottom/>
      <diagonal/>
    </border>
    <border>
      <left style="thick">
        <color rgb="FF92D050"/>
      </left>
      <right/>
      <top style="thick">
        <color rgb="FF92D050"/>
      </top>
      <bottom/>
      <diagonal/>
    </border>
    <border>
      <left/>
      <right style="thick">
        <color rgb="FF92D050"/>
      </right>
      <top style="thick">
        <color rgb="FF92D050"/>
      </top>
      <bottom/>
      <diagonal/>
    </border>
    <border>
      <left style="thick">
        <color rgb="FF92D050"/>
      </left>
      <right/>
      <top/>
      <bottom/>
      <diagonal/>
    </border>
    <border>
      <left/>
      <right style="thick">
        <color rgb="FF92D050"/>
      </right>
      <top/>
      <bottom/>
      <diagonal/>
    </border>
    <border>
      <left style="thick">
        <color rgb="FF92D050"/>
      </left>
      <right/>
      <top/>
      <bottom style="thick">
        <color rgb="FF92D050"/>
      </bottom>
      <diagonal/>
    </border>
    <border>
      <left/>
      <right style="thick">
        <color rgb="FF92D050"/>
      </right>
      <top/>
      <bottom style="thick">
        <color rgb="FF92D050"/>
      </bottom>
      <diagonal/>
    </border>
    <border>
      <left/>
      <right/>
      <top style="thick">
        <color rgb="FF92D050"/>
      </top>
      <bottom/>
      <diagonal/>
    </border>
    <border>
      <left/>
      <right/>
      <top/>
      <bottom style="thick">
        <color rgb="FF92D05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dashed">
        <color auto="1"/>
      </right>
      <top/>
      <bottom/>
      <diagonal/>
    </border>
    <border>
      <left style="thin">
        <color indexed="64"/>
      </left>
      <right/>
      <top style="medium">
        <color indexed="64"/>
      </top>
      <bottom/>
      <diagonal/>
    </border>
    <border>
      <left style="thin">
        <color indexed="64"/>
      </left>
      <right/>
      <top/>
      <bottom style="medium">
        <color indexed="64"/>
      </bottom>
      <diagonal/>
    </border>
    <border>
      <left style="dashed">
        <color auto="1"/>
      </left>
      <right style="thin">
        <color auto="1"/>
      </right>
      <top style="thin">
        <color indexed="64"/>
      </top>
      <bottom/>
      <diagonal/>
    </border>
  </borders>
  <cellStyleXfs count="10859">
    <xf numFmtId="0" fontId="0" fillId="0" borderId="0"/>
    <xf numFmtId="0" fontId="5" fillId="0" borderId="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166" fontId="9" fillId="0" borderId="11" applyFill="0" applyBorder="0"/>
    <xf numFmtId="37" fontId="12" fillId="0" borderId="0">
      <alignment horizontal="left" vertical="center"/>
    </xf>
    <xf numFmtId="37" fontId="12" fillId="0" borderId="0">
      <alignment horizontal="left" vertical="center"/>
    </xf>
    <xf numFmtId="166" fontId="6" fillId="0" borderId="1" applyBorder="0" applyAlignment="0"/>
    <xf numFmtId="167" fontId="14" fillId="0" borderId="0" applyBorder="0">
      <alignment horizontal="center" vertical="center"/>
    </xf>
    <xf numFmtId="168" fontId="9" fillId="0" borderId="0" applyBorder="0"/>
    <xf numFmtId="3" fontId="9" fillId="0" borderId="11" applyBorder="0"/>
    <xf numFmtId="0" fontId="19" fillId="18" borderId="12" applyNumberFormat="0" applyAlignment="0" applyProtection="0"/>
    <xf numFmtId="0" fontId="20" fillId="18" borderId="1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19" borderId="14" applyBorder="0" applyAlignment="0">
      <protection locked="0"/>
    </xf>
    <xf numFmtId="0" fontId="21" fillId="11" borderId="13" applyNumberFormat="0" applyAlignment="0" applyProtection="0"/>
    <xf numFmtId="168" fontId="12" fillId="19" borderId="0" applyBorder="0">
      <alignment horizontal="left" vertical="center"/>
      <protection locked="0"/>
    </xf>
    <xf numFmtId="168" fontId="12" fillId="19" borderId="0" applyBorder="0">
      <alignment vertical="center"/>
      <protection locked="0"/>
    </xf>
    <xf numFmtId="166" fontId="6" fillId="19" borderId="1" applyBorder="0" applyAlignment="0">
      <protection locked="0"/>
    </xf>
    <xf numFmtId="167" fontId="14" fillId="19" borderId="0" applyBorder="0">
      <alignment horizontal="center" vertical="center"/>
      <protection locked="0"/>
    </xf>
    <xf numFmtId="168" fontId="9" fillId="19" borderId="11" applyBorder="0">
      <protection locked="0"/>
    </xf>
    <xf numFmtId="3" fontId="6" fillId="19" borderId="11" applyBorder="0">
      <alignment vertical="center"/>
      <protection locked="0"/>
    </xf>
    <xf numFmtId="0" fontId="22" fillId="0" borderId="15" applyNumberFormat="0" applyFill="0" applyAlignment="0" applyProtection="0"/>
    <xf numFmtId="0" fontId="23" fillId="0" borderId="0" applyNumberFormat="0" applyFill="0" applyBorder="0" applyAlignment="0" applyProtection="0"/>
    <xf numFmtId="165"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3" fillId="8" borderId="0" applyNumberFormat="0" applyBorder="0" applyAlignment="0" applyProtection="0"/>
    <xf numFmtId="0" fontId="33" fillId="8" borderId="0" applyNumberFormat="0" applyBorder="0" applyAlignment="0" applyProtection="0"/>
    <xf numFmtId="0" fontId="24" fillId="10" borderId="0" applyNumberFormat="0" applyBorder="0" applyAlignment="0" applyProtection="0"/>
    <xf numFmtId="165"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 fontId="6"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5" fontId="35" fillId="0" borderId="0" applyNumberFormat="0" applyFill="0" applyBorder="0" applyAlignment="0" applyProtection="0"/>
    <xf numFmtId="0" fontId="3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36" fillId="0" borderId="0" applyNumberFormat="0" applyFill="0" applyBorder="0" applyAlignment="0" applyProtection="0"/>
    <xf numFmtId="165" fontId="16" fillId="0" borderId="0" applyNumberFormat="0" applyFill="0" applyBorder="0" applyAlignment="0" applyProtection="0"/>
    <xf numFmtId="165" fontId="34" fillId="0" borderId="0" applyNumberFormat="0" applyFill="0" applyBorder="0" applyAlignment="0" applyProtection="0">
      <alignment vertical="top"/>
      <protection locked="0"/>
    </xf>
    <xf numFmtId="165"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0"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0" fontId="32" fillId="0" borderId="0"/>
    <xf numFmtId="165" fontId="6" fillId="0" borderId="0"/>
    <xf numFmtId="0" fontId="6" fillId="0" borderId="0"/>
    <xf numFmtId="0" fontId="6"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165" fontId="15" fillId="0" borderId="0"/>
    <xf numFmtId="0" fontId="15" fillId="0" borderId="0"/>
    <xf numFmtId="165" fontId="32" fillId="0" borderId="0"/>
    <xf numFmtId="165" fontId="32" fillId="0" borderId="0"/>
    <xf numFmtId="0" fontId="32" fillId="0" borderId="0"/>
    <xf numFmtId="165" fontId="9" fillId="0" borderId="0"/>
    <xf numFmtId="165" fontId="6" fillId="0" borderId="0"/>
    <xf numFmtId="0" fontId="6" fillId="0" borderId="0"/>
    <xf numFmtId="165" fontId="6" fillId="0" borderId="0"/>
    <xf numFmtId="165" fontId="6" fillId="0" borderId="0"/>
    <xf numFmtId="0" fontId="6" fillId="0" borderId="0"/>
    <xf numFmtId="165" fontId="6" fillId="0" borderId="0">
      <alignment horizontal="left"/>
    </xf>
    <xf numFmtId="0" fontId="6" fillId="0" borderId="0">
      <alignment horizontal="left"/>
    </xf>
    <xf numFmtId="0" fontId="38" fillId="0" borderId="0"/>
    <xf numFmtId="0" fontId="38" fillId="0" borderId="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5" fillId="9" borderId="0" applyNumberFormat="0" applyBorder="0" applyAlignment="0" applyProtection="0"/>
    <xf numFmtId="165" fontId="32" fillId="0" borderId="0"/>
    <xf numFmtId="165" fontId="32"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8"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165" fontId="38" fillId="0" borderId="0"/>
    <xf numFmtId="0" fontId="38"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6" fillId="0" borderId="0"/>
    <xf numFmtId="165" fontId="38" fillId="0" borderId="0"/>
    <xf numFmtId="165" fontId="38"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0" fontId="6" fillId="0" borderId="0"/>
    <xf numFmtId="0" fontId="32" fillId="0" borderId="0"/>
    <xf numFmtId="0" fontId="38" fillId="0" borderId="0"/>
    <xf numFmtId="165" fontId="32" fillId="0" borderId="0"/>
    <xf numFmtId="165" fontId="32" fillId="0" borderId="0"/>
    <xf numFmtId="0" fontId="32" fillId="0" borderId="0"/>
    <xf numFmtId="0" fontId="6" fillId="0" borderId="0"/>
    <xf numFmtId="165" fontId="6" fillId="0" borderId="0"/>
    <xf numFmtId="0" fontId="6" fillId="0" borderId="0"/>
    <xf numFmtId="0" fontId="32" fillId="0" borderId="0"/>
    <xf numFmtId="165" fontId="32" fillId="0" borderId="0"/>
    <xf numFmtId="0" fontId="32" fillId="0" borderId="0"/>
    <xf numFmtId="165" fontId="32" fillId="0" borderId="0"/>
    <xf numFmtId="165" fontId="9" fillId="0" borderId="0"/>
    <xf numFmtId="165" fontId="13" fillId="0" borderId="0"/>
    <xf numFmtId="0" fontId="13" fillId="0" borderId="0"/>
    <xf numFmtId="165" fontId="32"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0" fontId="32" fillId="0" borderId="0"/>
    <xf numFmtId="0" fontId="32"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165" fontId="6" fillId="0" borderId="0"/>
    <xf numFmtId="0" fontId="6" fillId="0" borderId="0"/>
    <xf numFmtId="0" fontId="6" fillId="0" borderId="0"/>
    <xf numFmtId="0" fontId="6" fillId="0" borderId="0"/>
    <xf numFmtId="165" fontId="6"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0" fontId="38" fillId="0" borderId="0"/>
    <xf numFmtId="0" fontId="32" fillId="0" borderId="0"/>
    <xf numFmtId="0" fontId="32" fillId="0" borderId="0"/>
    <xf numFmtId="0" fontId="6" fillId="0" borderId="0"/>
    <xf numFmtId="165" fontId="6"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6"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0"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2"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6" fillId="0" borderId="0"/>
    <xf numFmtId="0"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8" fontId="8" fillId="0" borderId="0">
      <alignment horizontal="center" vertical="center"/>
    </xf>
    <xf numFmtId="0" fontId="26" fillId="0" borderId="17" applyNumberFormat="0" applyFill="0" applyAlignment="0" applyProtection="0"/>
    <xf numFmtId="0" fontId="27" fillId="0" borderId="18" applyNumberFormat="0" applyFill="0" applyAlignment="0" applyProtection="0"/>
    <xf numFmtId="0" fontId="28" fillId="0" borderId="19" applyNumberFormat="0" applyFill="0" applyAlignment="0" applyProtection="0"/>
    <xf numFmtId="0" fontId="28" fillId="0" borderId="0" applyNumberFormat="0" applyFill="0" applyBorder="0" applyAlignment="0" applyProtection="0"/>
    <xf numFmtId="0" fontId="10" fillId="0" borderId="0" applyNumberFormat="0" applyFill="0" applyBorder="0" applyAlignment="0" applyProtection="0"/>
    <xf numFmtId="0" fontId="29" fillId="0" borderId="20" applyNumberFormat="0" applyFill="0" applyAlignment="0" applyProtection="0"/>
    <xf numFmtId="166" fontId="6" fillId="22" borderId="0" applyBorder="0" applyAlignment="0"/>
    <xf numFmtId="37" fontId="6" fillId="22" borderId="1" applyBorder="0" applyAlignment="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0" fillId="0" borderId="0" applyNumberFormat="0" applyFill="0" applyBorder="0" applyAlignment="0" applyProtection="0"/>
    <xf numFmtId="0" fontId="31" fillId="23" borderId="2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6" fillId="0" borderId="0"/>
    <xf numFmtId="0" fontId="6" fillId="0" borderId="0"/>
    <xf numFmtId="165" fontId="13" fillId="0" borderId="0"/>
    <xf numFmtId="0" fontId="13" fillId="0" borderId="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5" fillId="0" borderId="0"/>
    <xf numFmtId="0" fontId="36" fillId="0" borderId="0" applyNumberFormat="0" applyFill="0" applyBorder="0" applyAlignment="0" applyProtection="0"/>
    <xf numFmtId="9"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2" fillId="0" borderId="45" applyNumberFormat="0" applyFill="0" applyAlignment="0" applyProtection="0"/>
    <xf numFmtId="0" fontId="21" fillId="11" borderId="44" applyNumberFormat="0" applyAlignment="0" applyProtection="0"/>
    <xf numFmtId="0" fontId="20" fillId="18" borderId="44" applyNumberFormat="0" applyAlignment="0" applyProtection="0"/>
    <xf numFmtId="0" fontId="19" fillId="18" borderId="43" applyNumberFormat="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6" fillId="21" borderId="46" applyNumberFormat="0" applyFont="0" applyAlignment="0" applyProtection="0"/>
    <xf numFmtId="0" fontId="6" fillId="21" borderId="4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cellStyleXfs>
  <cellXfs count="458">
    <xf numFmtId="0" fontId="0" fillId="0" borderId="0" xfId="0"/>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xf>
    <xf numFmtId="0" fontId="41" fillId="0" borderId="0" xfId="0" applyFont="1"/>
    <xf numFmtId="0" fontId="1" fillId="0" borderId="0" xfId="0" applyFont="1" applyAlignment="1">
      <alignment vertical="center" wrapText="1"/>
    </xf>
    <xf numFmtId="2" fontId="2" fillId="0" borderId="0" xfId="0" applyNumberFormat="1" applyFont="1"/>
    <xf numFmtId="0" fontId="1" fillId="0" borderId="0" xfId="0" applyFont="1"/>
    <xf numFmtId="0" fontId="43" fillId="0" borderId="0" xfId="0" applyFont="1"/>
    <xf numFmtId="0" fontId="0" fillId="0" borderId="25" xfId="0" applyBorder="1" applyAlignment="1">
      <alignment vertical="center"/>
    </xf>
    <xf numFmtId="2" fontId="2" fillId="0" borderId="26" xfId="0" applyNumberFormat="1" applyFont="1" applyBorder="1"/>
    <xf numFmtId="0" fontId="1" fillId="0" borderId="27" xfId="0" applyFont="1" applyBorder="1" applyAlignment="1">
      <alignment vertical="center" wrapText="1"/>
    </xf>
    <xf numFmtId="0" fontId="0" fillId="0" borderId="25" xfId="0" applyBorder="1" applyAlignment="1">
      <alignment vertical="center" wrapText="1"/>
    </xf>
    <xf numFmtId="0" fontId="0" fillId="0" borderId="28" xfId="0" applyBorder="1"/>
    <xf numFmtId="0" fontId="43" fillId="0" borderId="0" xfId="0" applyFont="1" applyAlignment="1">
      <alignment horizontal="center"/>
    </xf>
    <xf numFmtId="0" fontId="0" fillId="0" borderId="26" xfId="0" applyBorder="1" applyAlignment="1">
      <alignment vertical="center" wrapText="1"/>
    </xf>
    <xf numFmtId="2" fontId="2" fillId="0" borderId="9" xfId="0" applyNumberFormat="1" applyFont="1" applyBorder="1"/>
    <xf numFmtId="2" fontId="2" fillId="0" borderId="30" xfId="0" applyNumberFormat="1" applyFont="1" applyBorder="1"/>
    <xf numFmtId="2" fontId="2" fillId="0" borderId="33" xfId="0" applyNumberFormat="1" applyFont="1" applyBorder="1"/>
    <xf numFmtId="2" fontId="2" fillId="0" borderId="34" xfId="0" applyNumberFormat="1" applyFont="1" applyBorder="1"/>
    <xf numFmtId="171" fontId="1" fillId="0" borderId="36" xfId="0" applyNumberFormat="1" applyFont="1" applyBorder="1"/>
    <xf numFmtId="171" fontId="1" fillId="0" borderId="37" xfId="0" applyNumberFormat="1" applyFont="1" applyBorder="1"/>
    <xf numFmtId="171" fontId="1" fillId="0" borderId="38" xfId="0" applyNumberFormat="1" applyFont="1" applyBorder="1"/>
    <xf numFmtId="171" fontId="1" fillId="0" borderId="37" xfId="0" applyNumberFormat="1" applyFont="1" applyBorder="1" applyAlignment="1">
      <alignment horizontal="right"/>
    </xf>
    <xf numFmtId="171" fontId="1" fillId="0" borderId="38" xfId="0" applyNumberFormat="1" applyFont="1" applyBorder="1" applyAlignment="1">
      <alignment horizontal="right"/>
    </xf>
    <xf numFmtId="171" fontId="1" fillId="0" borderId="0" xfId="0" applyNumberFormat="1" applyFont="1" applyAlignment="1">
      <alignment horizontal="right"/>
    </xf>
    <xf numFmtId="171" fontId="1" fillId="0" borderId="36" xfId="0" applyNumberFormat="1" applyFont="1" applyBorder="1" applyAlignment="1">
      <alignment horizontal="right"/>
    </xf>
    <xf numFmtId="170" fontId="42" fillId="0" borderId="0" xfId="0" applyNumberFormat="1" applyFont="1" applyAlignment="1">
      <alignment horizontal="right"/>
    </xf>
    <xf numFmtId="170" fontId="42" fillId="0" borderId="9" xfId="0" applyNumberFormat="1" applyFont="1" applyBorder="1" applyAlignment="1">
      <alignment horizontal="right"/>
    </xf>
    <xf numFmtId="2" fontId="2" fillId="0" borderId="0" xfId="0" applyNumberFormat="1" applyFont="1" applyAlignment="1">
      <alignment horizontal="right"/>
    </xf>
    <xf numFmtId="2" fontId="2" fillId="0" borderId="33" xfId="0" applyNumberFormat="1" applyFont="1" applyBorder="1" applyAlignment="1">
      <alignment horizontal="right"/>
    </xf>
    <xf numFmtId="2" fontId="2" fillId="0" borderId="9" xfId="0" applyNumberFormat="1" applyFont="1" applyBorder="1" applyAlignment="1">
      <alignment horizontal="right"/>
    </xf>
    <xf numFmtId="2" fontId="42" fillId="0" borderId="33" xfId="0" applyNumberFormat="1" applyFont="1" applyBorder="1" applyAlignment="1">
      <alignment horizontal="right"/>
    </xf>
    <xf numFmtId="2" fontId="42" fillId="0" borderId="0" xfId="0" applyNumberFormat="1" applyFont="1" applyAlignment="1">
      <alignment horizontal="right"/>
    </xf>
    <xf numFmtId="2" fontId="42" fillId="0" borderId="9" xfId="0" applyNumberFormat="1" applyFont="1" applyBorder="1" applyAlignment="1">
      <alignment horizontal="right"/>
    </xf>
    <xf numFmtId="2" fontId="3" fillId="0" borderId="33" xfId="0" applyNumberFormat="1" applyFont="1" applyBorder="1"/>
    <xf numFmtId="2" fontId="3" fillId="0" borderId="0" xfId="0" applyNumberFormat="1" applyFont="1"/>
    <xf numFmtId="2" fontId="3" fillId="0" borderId="9" xfId="0" applyNumberFormat="1" applyFont="1" applyBorder="1"/>
    <xf numFmtId="2" fontId="3" fillId="0" borderId="32" xfId="0" applyNumberFormat="1" applyFont="1" applyBorder="1"/>
    <xf numFmtId="2" fontId="3" fillId="0" borderId="28" xfId="0" applyNumberFormat="1" applyFont="1" applyBorder="1"/>
    <xf numFmtId="2" fontId="3" fillId="0" borderId="29" xfId="0" applyNumberFormat="1" applyFont="1" applyBorder="1"/>
    <xf numFmtId="170" fontId="44" fillId="0" borderId="0" xfId="0" applyNumberFormat="1" applyFont="1" applyAlignment="1">
      <alignment horizontal="right"/>
    </xf>
    <xf numFmtId="170" fontId="44" fillId="0" borderId="9" xfId="0" applyNumberFormat="1" applyFont="1" applyBorder="1" applyAlignment="1">
      <alignment horizontal="right"/>
    </xf>
    <xf numFmtId="2" fontId="3" fillId="0" borderId="0" xfId="0" applyNumberFormat="1" applyFont="1" applyAlignment="1">
      <alignment horizontal="right"/>
    </xf>
    <xf numFmtId="2" fontId="3" fillId="0" borderId="33" xfId="0" applyNumberFormat="1" applyFont="1" applyBorder="1" applyAlignment="1">
      <alignment horizontal="right"/>
    </xf>
    <xf numFmtId="2" fontId="3" fillId="0" borderId="9" xfId="0" applyNumberFormat="1" applyFont="1" applyBorder="1" applyAlignment="1">
      <alignment horizontal="right"/>
    </xf>
    <xf numFmtId="2" fontId="44" fillId="0" borderId="33" xfId="0" applyNumberFormat="1" applyFont="1" applyBorder="1" applyAlignment="1">
      <alignment horizontal="right"/>
    </xf>
    <xf numFmtId="2" fontId="44" fillId="0" borderId="0" xfId="0" applyNumberFormat="1" applyFont="1" applyAlignment="1">
      <alignment horizontal="right"/>
    </xf>
    <xf numFmtId="2" fontId="44" fillId="0" borderId="9" xfId="0" applyNumberFormat="1" applyFont="1" applyBorder="1" applyAlignment="1">
      <alignment horizontal="right"/>
    </xf>
    <xf numFmtId="0" fontId="0" fillId="0" borderId="0" xfId="0" applyAlignment="1">
      <alignment horizontal="right"/>
    </xf>
    <xf numFmtId="0" fontId="1" fillId="0" borderId="0" xfId="0" applyFont="1" applyAlignment="1">
      <alignment horizontal="right"/>
    </xf>
    <xf numFmtId="170" fontId="42" fillId="0" borderId="26" xfId="0" applyNumberFormat="1" applyFont="1" applyBorder="1" applyAlignment="1">
      <alignment horizontal="right"/>
    </xf>
    <xf numFmtId="170" fontId="42" fillId="0" borderId="30" xfId="0" applyNumberFormat="1" applyFont="1" applyBorder="1" applyAlignment="1">
      <alignment horizontal="right"/>
    </xf>
    <xf numFmtId="2" fontId="2" fillId="0" borderId="34" xfId="0" applyNumberFormat="1" applyFont="1" applyBorder="1" applyAlignment="1">
      <alignment horizontal="right"/>
    </xf>
    <xf numFmtId="2" fontId="2" fillId="0" borderId="26" xfId="0" applyNumberFormat="1" applyFont="1" applyBorder="1" applyAlignment="1">
      <alignment horizontal="right"/>
    </xf>
    <xf numFmtId="2" fontId="2" fillId="0" borderId="30" xfId="0" applyNumberFormat="1" applyFont="1" applyBorder="1" applyAlignment="1">
      <alignment horizontal="right"/>
    </xf>
    <xf numFmtId="2" fontId="42" fillId="0" borderId="34" xfId="0" applyNumberFormat="1" applyFont="1" applyBorder="1" applyAlignment="1">
      <alignment horizontal="right"/>
    </xf>
    <xf numFmtId="2" fontId="42" fillId="0" borderId="26" xfId="0" applyNumberFormat="1" applyFont="1" applyBorder="1" applyAlignment="1">
      <alignment horizontal="right"/>
    </xf>
    <xf numFmtId="2" fontId="42" fillId="0" borderId="30" xfId="0" applyNumberFormat="1" applyFont="1" applyBorder="1" applyAlignment="1">
      <alignment horizontal="right"/>
    </xf>
    <xf numFmtId="170" fontId="44" fillId="0" borderId="28" xfId="0" applyNumberFormat="1" applyFont="1" applyBorder="1" applyAlignment="1">
      <alignment horizontal="right"/>
    </xf>
    <xf numFmtId="170" fontId="44" fillId="0" borderId="29" xfId="0" applyNumberFormat="1" applyFont="1" applyBorder="1" applyAlignment="1">
      <alignment horizontal="right"/>
    </xf>
    <xf numFmtId="2" fontId="3" fillId="0" borderId="32" xfId="0" applyNumberFormat="1" applyFont="1" applyBorder="1" applyAlignment="1">
      <alignment horizontal="right"/>
    </xf>
    <xf numFmtId="2" fontId="3" fillId="0" borderId="28" xfId="0" applyNumberFormat="1" applyFont="1" applyBorder="1" applyAlignment="1">
      <alignment horizontal="right"/>
    </xf>
    <xf numFmtId="2" fontId="3" fillId="0" borderId="29" xfId="0" applyNumberFormat="1" applyFont="1" applyBorder="1" applyAlignment="1">
      <alignment horizontal="right"/>
    </xf>
    <xf numFmtId="2" fontId="44" fillId="0" borderId="32" xfId="0" applyNumberFormat="1" applyFont="1" applyBorder="1" applyAlignment="1">
      <alignment horizontal="right"/>
    </xf>
    <xf numFmtId="2" fontId="44" fillId="0" borderId="28" xfId="0" applyNumberFormat="1" applyFont="1" applyBorder="1" applyAlignment="1">
      <alignment horizontal="right"/>
    </xf>
    <xf numFmtId="2" fontId="44" fillId="0" borderId="29" xfId="0" applyNumberFormat="1" applyFont="1" applyBorder="1" applyAlignment="1">
      <alignment horizontal="right"/>
    </xf>
    <xf numFmtId="172" fontId="42" fillId="0" borderId="33" xfId="2272" applyNumberFormat="1" applyFont="1" applyBorder="1" applyAlignment="1">
      <alignment horizontal="right"/>
    </xf>
    <xf numFmtId="172" fontId="42" fillId="0" borderId="0" xfId="2272" applyNumberFormat="1" applyFont="1" applyBorder="1" applyAlignment="1">
      <alignment horizontal="right"/>
    </xf>
    <xf numFmtId="172" fontId="42" fillId="0" borderId="9" xfId="2272" applyNumberFormat="1" applyFont="1" applyBorder="1" applyAlignment="1">
      <alignment horizontal="right"/>
    </xf>
    <xf numFmtId="172" fontId="44" fillId="0" borderId="33" xfId="2272" applyNumberFormat="1" applyFont="1" applyBorder="1" applyAlignment="1">
      <alignment horizontal="right"/>
    </xf>
    <xf numFmtId="172" fontId="44" fillId="0" borderId="0" xfId="2272" applyNumberFormat="1" applyFont="1" applyBorder="1" applyAlignment="1">
      <alignment horizontal="right"/>
    </xf>
    <xf numFmtId="172" fontId="44" fillId="0" borderId="9" xfId="2272" applyNumberFormat="1" applyFont="1" applyBorder="1" applyAlignment="1">
      <alignment horizontal="right"/>
    </xf>
    <xf numFmtId="172" fontId="42" fillId="0" borderId="34" xfId="2272" applyNumberFormat="1" applyFont="1" applyBorder="1" applyAlignment="1">
      <alignment horizontal="right"/>
    </xf>
    <xf numFmtId="172" fontId="42" fillId="0" borderId="26" xfId="2272" applyNumberFormat="1" applyFont="1" applyBorder="1" applyAlignment="1">
      <alignment horizontal="right"/>
    </xf>
    <xf numFmtId="172" fontId="42" fillId="0" borderId="30" xfId="2272" applyNumberFormat="1" applyFont="1" applyBorder="1" applyAlignment="1">
      <alignment horizontal="right"/>
    </xf>
    <xf numFmtId="172" fontId="44" fillId="0" borderId="32" xfId="2272" applyNumberFormat="1" applyFont="1" applyBorder="1" applyAlignment="1">
      <alignment horizontal="right"/>
    </xf>
    <xf numFmtId="172" fontId="44" fillId="0" borderId="28" xfId="2272" applyNumberFormat="1" applyFont="1" applyBorder="1" applyAlignment="1">
      <alignment horizontal="right"/>
    </xf>
    <xf numFmtId="172" fontId="44" fillId="0" borderId="29" xfId="2272" applyNumberFormat="1" applyFont="1" applyBorder="1" applyAlignment="1">
      <alignment horizontal="right"/>
    </xf>
    <xf numFmtId="0" fontId="0" fillId="0" borderId="22" xfId="0" applyBorder="1"/>
    <xf numFmtId="0" fontId="6" fillId="0" borderId="39" xfId="1170" applyFont="1" applyBorder="1"/>
    <xf numFmtId="0" fontId="6" fillId="0" borderId="41" xfId="1170" applyFont="1" applyBorder="1"/>
    <xf numFmtId="0" fontId="6" fillId="0" borderId="5" xfId="1170" applyFont="1" applyBorder="1"/>
    <xf numFmtId="0" fontId="45" fillId="0" borderId="4" xfId="1170" applyFont="1" applyBorder="1" applyAlignment="1">
      <alignment horizontal="right" wrapText="1"/>
    </xf>
    <xf numFmtId="0" fontId="6" fillId="0" borderId="5" xfId="1170" applyFont="1" applyBorder="1" applyAlignment="1">
      <alignment horizontal="left" wrapText="1"/>
    </xf>
    <xf numFmtId="0" fontId="6" fillId="0" borderId="6" xfId="1170" applyFont="1" applyBorder="1" applyAlignment="1">
      <alignment horizontal="left" wrapText="1"/>
    </xf>
    <xf numFmtId="49" fontId="46" fillId="0" borderId="1" xfId="1170" applyNumberFormat="1" applyFont="1" applyBorder="1"/>
    <xf numFmtId="0" fontId="6" fillId="0" borderId="2" xfId="1170" applyFont="1" applyBorder="1"/>
    <xf numFmtId="0" fontId="47" fillId="0" borderId="3" xfId="1170" applyFont="1" applyBorder="1"/>
    <xf numFmtId="0" fontId="6" fillId="0" borderId="0" xfId="1170" applyFont="1"/>
    <xf numFmtId="0" fontId="6" fillId="24" borderId="4" xfId="1170" applyFont="1" applyFill="1" applyBorder="1" applyAlignment="1">
      <alignment horizontal="left" vertical="center" wrapText="1"/>
    </xf>
    <xf numFmtId="0" fontId="6" fillId="24" borderId="2" xfId="1170" applyFont="1" applyFill="1" applyBorder="1" applyAlignment="1">
      <alignment horizontal="left" vertical="center" wrapText="1"/>
    </xf>
    <xf numFmtId="0" fontId="6" fillId="0" borderId="3" xfId="1170" applyFont="1" applyBorder="1"/>
    <xf numFmtId="0" fontId="6" fillId="0" borderId="7" xfId="1170" applyFont="1" applyBorder="1"/>
    <xf numFmtId="0" fontId="47" fillId="0" borderId="42" xfId="1170" applyFont="1" applyBorder="1"/>
    <xf numFmtId="0" fontId="32" fillId="0" borderId="0" xfId="0" applyFont="1"/>
    <xf numFmtId="0" fontId="32" fillId="0" borderId="3" xfId="0" applyFont="1" applyBorder="1"/>
    <xf numFmtId="0" fontId="0" fillId="0" borderId="3" xfId="0" applyBorder="1"/>
    <xf numFmtId="49" fontId="46" fillId="0" borderId="10" xfId="1170" applyNumberFormat="1" applyFont="1" applyBorder="1"/>
    <xf numFmtId="49" fontId="46" fillId="0" borderId="0" xfId="1170" applyNumberFormat="1" applyFont="1"/>
    <xf numFmtId="0" fontId="32" fillId="0" borderId="5" xfId="0" applyFont="1" applyBorder="1"/>
    <xf numFmtId="0" fontId="32" fillId="0" borderId="6" xfId="0" applyFont="1" applyBorder="1"/>
    <xf numFmtId="0" fontId="6" fillId="0" borderId="0" xfId="1170" applyFont="1" applyAlignment="1">
      <alignment horizontal="left" wrapText="1"/>
    </xf>
    <xf numFmtId="0" fontId="48" fillId="0" borderId="0" xfId="0" applyFont="1" applyAlignment="1">
      <alignment horizontal="right" vertical="center"/>
    </xf>
    <xf numFmtId="170" fontId="0" fillId="0" borderId="0" xfId="0" applyNumberFormat="1"/>
    <xf numFmtId="0" fontId="49" fillId="0" borderId="0" xfId="0" applyFont="1" applyAlignment="1">
      <alignment vertical="center" textRotation="90"/>
    </xf>
    <xf numFmtId="0" fontId="43" fillId="0" borderId="24" xfId="0" applyFont="1" applyBorder="1" applyAlignment="1">
      <alignment vertical="center" wrapText="1"/>
    </xf>
    <xf numFmtId="2" fontId="43" fillId="0" borderId="35" xfId="0" applyNumberFormat="1" applyFont="1" applyBorder="1" applyAlignment="1">
      <alignment vertical="center"/>
    </xf>
    <xf numFmtId="2" fontId="43" fillId="0" borderId="24" xfId="0" applyNumberFormat="1" applyFont="1" applyBorder="1" applyAlignment="1">
      <alignment vertical="center"/>
    </xf>
    <xf numFmtId="2" fontId="43" fillId="0" borderId="31" xfId="0" applyNumberFormat="1" applyFont="1" applyBorder="1" applyAlignment="1">
      <alignment vertical="center"/>
    </xf>
    <xf numFmtId="170" fontId="50" fillId="0" borderId="24" xfId="0" applyNumberFormat="1" applyFont="1" applyBorder="1" applyAlignment="1">
      <alignment vertical="center"/>
    </xf>
    <xf numFmtId="170" fontId="50" fillId="0" borderId="31" xfId="0" applyNumberFormat="1" applyFont="1" applyBorder="1" applyAlignment="1">
      <alignment vertical="center"/>
    </xf>
    <xf numFmtId="2" fontId="43" fillId="0" borderId="0" xfId="0" applyNumberFormat="1" applyFont="1" applyAlignment="1">
      <alignment vertical="center"/>
    </xf>
    <xf numFmtId="0" fontId="49" fillId="0" borderId="0" xfId="0" applyFont="1"/>
    <xf numFmtId="172" fontId="43" fillId="0" borderId="35" xfId="2272" applyNumberFormat="1" applyFont="1" applyBorder="1" applyAlignment="1">
      <alignment vertical="center"/>
    </xf>
    <xf numFmtId="172" fontId="43" fillId="0" borderId="24" xfId="2272" applyNumberFormat="1" applyFont="1" applyBorder="1" applyAlignment="1">
      <alignment vertical="center"/>
    </xf>
    <xf numFmtId="172" fontId="43" fillId="0" borderId="31" xfId="2272" applyNumberFormat="1" applyFont="1" applyBorder="1" applyAlignment="1">
      <alignment vertical="center"/>
    </xf>
    <xf numFmtId="2" fontId="42" fillId="0" borderId="0" xfId="0" applyNumberFormat="1" applyFont="1"/>
    <xf numFmtId="2" fontId="42" fillId="0" borderId="28" xfId="0" applyNumberFormat="1" applyFont="1" applyBorder="1"/>
    <xf numFmtId="0" fontId="42" fillId="0" borderId="0" xfId="0" applyFont="1"/>
    <xf numFmtId="0" fontId="52" fillId="0" borderId="0" xfId="0" applyFont="1"/>
    <xf numFmtId="0" fontId="53" fillId="0" borderId="0" xfId="0" applyFont="1" applyAlignment="1">
      <alignment horizontal="left"/>
    </xf>
    <xf numFmtId="0" fontId="54" fillId="0" borderId="0" xfId="0" applyFont="1" applyAlignment="1">
      <alignment horizontal="left"/>
    </xf>
    <xf numFmtId="173" fontId="44" fillId="0" borderId="0" xfId="2272" applyNumberFormat="1" applyFont="1" applyBorder="1" applyAlignment="1">
      <alignment horizontal="right"/>
    </xf>
    <xf numFmtId="2" fontId="0" fillId="0" borderId="0" xfId="0" applyNumberFormat="1" applyAlignment="1">
      <alignment horizontal="left" vertical="center" wrapText="1"/>
    </xf>
    <xf numFmtId="2" fontId="0" fillId="0" borderId="0" xfId="0" applyNumberFormat="1" applyAlignment="1">
      <alignment vertical="center" wrapText="1"/>
    </xf>
    <xf numFmtId="2" fontId="0" fillId="0" borderId="0" xfId="0" applyNumberFormat="1" applyAlignment="1">
      <alignment vertical="center"/>
    </xf>
    <xf numFmtId="0" fontId="0" fillId="0" borderId="33" xfId="0" applyBorder="1"/>
    <xf numFmtId="0" fontId="0" fillId="0" borderId="32" xfId="0" applyBorder="1"/>
    <xf numFmtId="0" fontId="56" fillId="0" borderId="47" xfId="0" applyFont="1" applyBorder="1" applyAlignment="1">
      <alignment horizontal="right" vertical="center"/>
    </xf>
    <xf numFmtId="0" fontId="54" fillId="0" borderId="48" xfId="0" applyFont="1" applyBorder="1"/>
    <xf numFmtId="0" fontId="54" fillId="0" borderId="49" xfId="0" applyFont="1" applyBorder="1"/>
    <xf numFmtId="0" fontId="56" fillId="0" borderId="33" xfId="0" applyFont="1" applyBorder="1" applyAlignment="1">
      <alignment horizontal="right" vertical="center"/>
    </xf>
    <xf numFmtId="0" fontId="12" fillId="0" borderId="0" xfId="1170" applyFont="1"/>
    <xf numFmtId="0" fontId="54" fillId="0" borderId="9" xfId="0" applyFont="1" applyBorder="1"/>
    <xf numFmtId="172" fontId="1" fillId="0" borderId="0" xfId="2272" applyNumberFormat="1" applyFont="1"/>
    <xf numFmtId="174" fontId="44" fillId="0" borderId="9" xfId="2272" applyNumberFormat="1" applyFont="1" applyBorder="1" applyAlignment="1">
      <alignment horizontal="right"/>
    </xf>
    <xf numFmtId="173" fontId="44" fillId="0" borderId="9" xfId="2272" applyNumberFormat="1" applyFont="1" applyBorder="1" applyAlignment="1">
      <alignment horizontal="right"/>
    </xf>
    <xf numFmtId="0" fontId="42" fillId="0" borderId="28" xfId="0" applyFont="1" applyBorder="1"/>
    <xf numFmtId="174" fontId="44" fillId="0" borderId="29" xfId="2272" applyNumberFormat="1" applyFont="1" applyBorder="1" applyAlignment="1">
      <alignment horizontal="right"/>
    </xf>
    <xf numFmtId="0" fontId="0" fillId="0" borderId="50" xfId="0" applyBorder="1"/>
    <xf numFmtId="0" fontId="42" fillId="0" borderId="51" xfId="0" applyFont="1" applyBorder="1"/>
    <xf numFmtId="2" fontId="42" fillId="0" borderId="51" xfId="0" applyNumberFormat="1" applyFont="1" applyBorder="1"/>
    <xf numFmtId="173" fontId="44" fillId="0" borderId="52" xfId="2272" applyNumberFormat="1" applyFont="1" applyBorder="1" applyAlignment="1">
      <alignment horizontal="right"/>
    </xf>
    <xf numFmtId="0" fontId="54" fillId="25" borderId="53" xfId="0" applyFont="1" applyFill="1" applyBorder="1" applyAlignment="1">
      <alignment vertical="center" wrapText="1"/>
    </xf>
    <xf numFmtId="0" fontId="1" fillId="0" borderId="55" xfId="0" applyFont="1" applyBorder="1" applyAlignment="1">
      <alignment vertical="center" wrapText="1"/>
    </xf>
    <xf numFmtId="2" fontId="1" fillId="0" borderId="55" xfId="0" applyNumberFormat="1" applyFont="1" applyBorder="1" applyAlignment="1">
      <alignment vertical="center" wrapText="1"/>
    </xf>
    <xf numFmtId="0" fontId="1" fillId="0" borderId="56" xfId="0" applyFont="1" applyBorder="1" applyAlignment="1">
      <alignment vertical="center" wrapText="1"/>
    </xf>
    <xf numFmtId="2" fontId="1" fillId="0" borderId="56" xfId="0" applyNumberFormat="1" applyFont="1" applyBorder="1" applyAlignment="1">
      <alignment vertical="center" wrapText="1"/>
    </xf>
    <xf numFmtId="0" fontId="0" fillId="0" borderId="57" xfId="0" applyBorder="1" applyAlignment="1">
      <alignment vertical="center" wrapText="1"/>
    </xf>
    <xf numFmtId="2" fontId="0" fillId="0" borderId="57" xfId="0" applyNumberFormat="1" applyBorder="1" applyAlignment="1">
      <alignment vertical="center" wrapText="1"/>
    </xf>
    <xf numFmtId="0" fontId="0" fillId="0" borderId="57" xfId="0" applyBorder="1" applyAlignment="1">
      <alignment vertical="center"/>
    </xf>
    <xf numFmtId="2" fontId="0" fillId="0" borderId="57" xfId="0" applyNumberFormat="1" applyBorder="1" applyAlignment="1">
      <alignment vertical="center"/>
    </xf>
    <xf numFmtId="171" fontId="1" fillId="0" borderId="0" xfId="0" applyNumberFormat="1" applyFont="1" applyAlignment="1">
      <alignment horizontal="right" vertical="center"/>
    </xf>
    <xf numFmtId="173" fontId="42" fillId="0" borderId="55" xfId="2272" applyNumberFormat="1" applyFont="1" applyBorder="1" applyAlignment="1">
      <alignment horizontal="right" vertical="center"/>
    </xf>
    <xf numFmtId="2" fontId="42" fillId="0" borderId="0" xfId="0" applyNumberFormat="1" applyFont="1" applyAlignment="1">
      <alignment horizontal="right" vertical="center"/>
    </xf>
    <xf numFmtId="2" fontId="42" fillId="0" borderId="55" xfId="0" applyNumberFormat="1" applyFont="1" applyBorder="1" applyAlignment="1">
      <alignment horizontal="right" vertical="center"/>
    </xf>
    <xf numFmtId="2" fontId="44" fillId="0" borderId="55" xfId="0" applyNumberFormat="1" applyFont="1" applyBorder="1" applyAlignment="1">
      <alignment horizontal="right" vertical="center"/>
    </xf>
    <xf numFmtId="0" fontId="42" fillId="0" borderId="0" xfId="0" applyFont="1" applyAlignment="1">
      <alignment horizontal="right" vertical="center"/>
    </xf>
    <xf numFmtId="173" fontId="44" fillId="0" borderId="55" xfId="2272" applyNumberFormat="1" applyFont="1" applyBorder="1" applyAlignment="1">
      <alignment horizontal="right" vertical="center"/>
    </xf>
    <xf numFmtId="0" fontId="1" fillId="0" borderId="0" xfId="0" applyFont="1" applyAlignment="1">
      <alignment vertical="center"/>
    </xf>
    <xf numFmtId="173" fontId="42" fillId="0" borderId="0" xfId="2272" applyNumberFormat="1" applyFont="1" applyBorder="1" applyAlignment="1">
      <alignment horizontal="right" vertical="center"/>
    </xf>
    <xf numFmtId="2" fontId="44" fillId="0" borderId="0" xfId="0" applyNumberFormat="1" applyFont="1" applyAlignment="1">
      <alignment horizontal="right" vertical="center"/>
    </xf>
    <xf numFmtId="173" fontId="44" fillId="0" borderId="0" xfId="2272" applyNumberFormat="1" applyFont="1" applyBorder="1" applyAlignment="1">
      <alignment horizontal="right" vertical="center"/>
    </xf>
    <xf numFmtId="173" fontId="42" fillId="0" borderId="56" xfId="2272" applyNumberFormat="1" applyFont="1" applyBorder="1" applyAlignment="1">
      <alignment horizontal="right" vertical="center"/>
    </xf>
    <xf numFmtId="2" fontId="42" fillId="0" borderId="56" xfId="0" applyNumberFormat="1" applyFont="1" applyBorder="1" applyAlignment="1">
      <alignment horizontal="right" vertical="center"/>
    </xf>
    <xf numFmtId="2" fontId="44" fillId="0" borderId="56" xfId="0" applyNumberFormat="1" applyFont="1" applyBorder="1" applyAlignment="1">
      <alignment horizontal="right" vertical="center"/>
    </xf>
    <xf numFmtId="173" fontId="44" fillId="0" borderId="56" xfId="2272" applyNumberFormat="1" applyFont="1" applyBorder="1" applyAlignment="1">
      <alignment horizontal="right" vertical="center"/>
    </xf>
    <xf numFmtId="173" fontId="42" fillId="0" borderId="57" xfId="2272" applyNumberFormat="1" applyFont="1" applyBorder="1" applyAlignment="1">
      <alignment horizontal="right" vertical="center"/>
    </xf>
    <xf numFmtId="2" fontId="42" fillId="0" borderId="57" xfId="0" applyNumberFormat="1" applyFont="1" applyBorder="1" applyAlignment="1">
      <alignment horizontal="right" vertical="center"/>
    </xf>
    <xf numFmtId="2" fontId="44" fillId="0" borderId="57" xfId="0" applyNumberFormat="1" applyFont="1" applyBorder="1" applyAlignment="1">
      <alignment horizontal="right" vertical="center"/>
    </xf>
    <xf numFmtId="173" fontId="44" fillId="0" borderId="57" xfId="2272" applyNumberFormat="1" applyFont="1" applyBorder="1" applyAlignment="1">
      <alignment horizontal="right" vertical="center"/>
    </xf>
    <xf numFmtId="2" fontId="42" fillId="0" borderId="54" xfId="0" applyNumberFormat="1" applyFont="1" applyBorder="1" applyAlignment="1">
      <alignment horizontal="right" vertical="center"/>
    </xf>
    <xf numFmtId="2" fontId="42" fillId="0" borderId="58" xfId="0" applyNumberFormat="1" applyFont="1" applyBorder="1" applyAlignment="1">
      <alignment horizontal="right" vertical="center"/>
    </xf>
    <xf numFmtId="2" fontId="42" fillId="0" borderId="59" xfId="0" applyNumberFormat="1" applyFont="1" applyBorder="1" applyAlignment="1">
      <alignment horizontal="right" vertical="center"/>
    </xf>
    <xf numFmtId="173" fontId="55" fillId="25" borderId="53" xfId="2272" applyNumberFormat="1" applyFont="1" applyFill="1" applyBorder="1" applyAlignment="1">
      <alignment horizontal="right" vertical="center"/>
    </xf>
    <xf numFmtId="173" fontId="12" fillId="25" borderId="53" xfId="2272" applyNumberFormat="1" applyFont="1" applyFill="1" applyBorder="1" applyAlignment="1">
      <alignment horizontal="right" vertical="center"/>
    </xf>
    <xf numFmtId="0" fontId="53" fillId="0" borderId="0" xfId="0" applyFont="1" applyAlignment="1">
      <alignment vertical="center"/>
    </xf>
    <xf numFmtId="0" fontId="0" fillId="0" borderId="0" xfId="0" applyAlignment="1">
      <alignment horizontal="right" vertical="center"/>
    </xf>
    <xf numFmtId="0" fontId="51" fillId="26" borderId="0" xfId="0" applyFont="1" applyFill="1" applyAlignment="1">
      <alignment horizontal="right" vertical="center"/>
    </xf>
    <xf numFmtId="0" fontId="51" fillId="27" borderId="0" xfId="0" applyFont="1" applyFill="1" applyAlignment="1">
      <alignment horizontal="right" vertical="center"/>
    </xf>
    <xf numFmtId="2" fontId="53" fillId="25" borderId="53" xfId="0" applyNumberFormat="1" applyFont="1" applyFill="1" applyBorder="1" applyAlignment="1">
      <alignment horizontal="right" vertical="center"/>
    </xf>
    <xf numFmtId="2" fontId="54" fillId="25" borderId="53" xfId="0" applyNumberFormat="1" applyFont="1" applyFill="1" applyBorder="1" applyAlignment="1">
      <alignment horizontal="right" vertical="center"/>
    </xf>
    <xf numFmtId="2" fontId="54" fillId="0" borderId="0" xfId="0" applyNumberFormat="1" applyFont="1" applyAlignment="1">
      <alignment horizontal="right" vertical="center"/>
    </xf>
    <xf numFmtId="0" fontId="53" fillId="0" borderId="0" xfId="0" applyFont="1" applyAlignment="1">
      <alignment horizontal="right" vertical="center"/>
    </xf>
    <xf numFmtId="0" fontId="0" fillId="0" borderId="47" xfId="0" applyBorder="1"/>
    <xf numFmtId="0" fontId="0" fillId="0" borderId="48" xfId="0" applyBorder="1"/>
    <xf numFmtId="0" fontId="0" fillId="0" borderId="49" xfId="0" applyBorder="1"/>
    <xf numFmtId="0" fontId="51" fillId="0" borderId="0" xfId="0" applyFont="1"/>
    <xf numFmtId="0" fontId="51" fillId="0" borderId="3" xfId="0" applyFont="1" applyBorder="1"/>
    <xf numFmtId="0" fontId="41" fillId="0" borderId="0" xfId="0" applyFont="1" applyAlignment="1">
      <alignment horizontal="right"/>
    </xf>
    <xf numFmtId="2" fontId="0" fillId="0" borderId="0" xfId="0" applyNumberFormat="1" applyAlignment="1">
      <alignment horizontal="right"/>
    </xf>
    <xf numFmtId="0" fontId="42" fillId="0" borderId="0" xfId="0" applyFont="1" applyAlignment="1">
      <alignment horizontal="right"/>
    </xf>
    <xf numFmtId="0" fontId="54" fillId="25" borderId="53" xfId="0" applyFont="1" applyFill="1" applyBorder="1" applyAlignment="1">
      <alignment vertical="center"/>
    </xf>
    <xf numFmtId="2" fontId="0" fillId="0" borderId="0" xfId="0" applyNumberFormat="1"/>
    <xf numFmtId="0" fontId="1" fillId="28" borderId="0" xfId="0" applyFont="1" applyFill="1" applyAlignment="1">
      <alignment vertical="center"/>
    </xf>
    <xf numFmtId="2" fontId="0" fillId="28" borderId="0" xfId="0" applyNumberFormat="1" applyFill="1" applyAlignment="1">
      <alignment horizontal="right" vertical="center" wrapText="1"/>
    </xf>
    <xf numFmtId="0" fontId="0" fillId="28" borderId="0" xfId="0" applyFill="1" applyAlignment="1">
      <alignment vertical="center"/>
    </xf>
    <xf numFmtId="0" fontId="54" fillId="28" borderId="0" xfId="0" applyFont="1" applyFill="1"/>
    <xf numFmtId="0" fontId="54" fillId="28" borderId="0" xfId="0" applyFont="1" applyFill="1" applyAlignment="1">
      <alignment vertical="top"/>
    </xf>
    <xf numFmtId="0" fontId="0" fillId="0" borderId="0" xfId="0" applyAlignment="1">
      <alignment horizontal="left"/>
    </xf>
    <xf numFmtId="0" fontId="32" fillId="0" borderId="3" xfId="0" applyFont="1" applyBorder="1" applyAlignment="1">
      <alignment vertical="top" wrapText="1"/>
    </xf>
    <xf numFmtId="1" fontId="0" fillId="0" borderId="0" xfId="0" applyNumberFormat="1"/>
    <xf numFmtId="0" fontId="0" fillId="0" borderId="0" xfId="0" quotePrefix="1"/>
    <xf numFmtId="0" fontId="6" fillId="0" borderId="0" xfId="0" applyFont="1"/>
    <xf numFmtId="0" fontId="32" fillId="0" borderId="3" xfId="0" applyFont="1" applyBorder="1" applyAlignment="1">
      <alignment horizontal="left" vertical="center"/>
    </xf>
    <xf numFmtId="0" fontId="0" fillId="0" borderId="0" xfId="0" applyAlignment="1">
      <alignment horizontal="right" vertical="center" wrapText="1"/>
    </xf>
    <xf numFmtId="171" fontId="1" fillId="0" borderId="0" xfId="0" applyNumberFormat="1" applyFont="1" applyAlignment="1">
      <alignment horizontal="right" vertical="center" wrapText="1"/>
    </xf>
    <xf numFmtId="0" fontId="54" fillId="25" borderId="53" xfId="0" applyFont="1" applyFill="1" applyBorder="1" applyAlignment="1">
      <alignment horizontal="left" vertical="center"/>
    </xf>
    <xf numFmtId="0" fontId="57" fillId="0" borderId="0" xfId="0" applyFont="1"/>
    <xf numFmtId="0" fontId="1" fillId="0" borderId="0" xfId="0" applyFont="1" applyAlignment="1">
      <alignment horizontal="right" vertical="center" wrapText="1"/>
    </xf>
    <xf numFmtId="176" fontId="42" fillId="0" borderId="0" xfId="2272" applyNumberFormat="1" applyFont="1" applyBorder="1" applyAlignment="1">
      <alignment horizontal="right" vertical="center"/>
    </xf>
    <xf numFmtId="0" fontId="58" fillId="0" borderId="0" xfId="0" applyFont="1" applyAlignment="1">
      <alignment horizontal="right" vertical="top"/>
    </xf>
    <xf numFmtId="0" fontId="61" fillId="29" borderId="0" xfId="0" applyFont="1" applyFill="1"/>
    <xf numFmtId="0" fontId="63" fillId="29" borderId="0" xfId="0" applyFont="1" applyFill="1"/>
    <xf numFmtId="0" fontId="64" fillId="29" borderId="0" xfId="0" applyFont="1" applyFill="1" applyAlignment="1">
      <alignment vertical="center"/>
    </xf>
    <xf numFmtId="0" fontId="65" fillId="29" borderId="0" xfId="0" applyFont="1" applyFill="1" applyAlignment="1">
      <alignment vertical="center"/>
    </xf>
    <xf numFmtId="0" fontId="69" fillId="30" borderId="0" xfId="0" applyFont="1" applyFill="1"/>
    <xf numFmtId="0" fontId="69" fillId="2" borderId="0" xfId="0" applyFont="1" applyFill="1"/>
    <xf numFmtId="0" fontId="69" fillId="31" borderId="0" xfId="0" applyFont="1" applyFill="1"/>
    <xf numFmtId="0" fontId="68" fillId="29" borderId="70" xfId="0" applyFont="1" applyFill="1" applyBorder="1"/>
    <xf numFmtId="0" fontId="69" fillId="29" borderId="71" xfId="0" applyFont="1" applyFill="1" applyBorder="1"/>
    <xf numFmtId="0" fontId="69" fillId="29" borderId="72" xfId="0" applyFont="1" applyFill="1" applyBorder="1"/>
    <xf numFmtId="0" fontId="69" fillId="29" borderId="73" xfId="0" applyFont="1" applyFill="1" applyBorder="1"/>
    <xf numFmtId="0" fontId="69" fillId="29" borderId="0" xfId="0" applyFont="1" applyFill="1"/>
    <xf numFmtId="0" fontId="69" fillId="29" borderId="74" xfId="0" applyFont="1" applyFill="1" applyBorder="1"/>
    <xf numFmtId="0" fontId="68" fillId="29" borderId="62" xfId="0" applyFont="1" applyFill="1" applyBorder="1"/>
    <xf numFmtId="0" fontId="69" fillId="29" borderId="68" xfId="0" applyFont="1" applyFill="1" applyBorder="1"/>
    <xf numFmtId="0" fontId="69" fillId="29" borderId="63" xfId="0" applyFont="1" applyFill="1" applyBorder="1"/>
    <xf numFmtId="0" fontId="65" fillId="29" borderId="64" xfId="0" applyFont="1" applyFill="1" applyBorder="1"/>
    <xf numFmtId="0" fontId="73" fillId="29" borderId="0" xfId="0" applyFont="1" applyFill="1"/>
    <xf numFmtId="0" fontId="69" fillId="29" borderId="65" xfId="0" applyFont="1" applyFill="1" applyBorder="1"/>
    <xf numFmtId="0" fontId="68" fillId="29" borderId="64" xfId="0" applyFont="1" applyFill="1" applyBorder="1"/>
    <xf numFmtId="0" fontId="65" fillId="29" borderId="66" xfId="0" applyFont="1" applyFill="1" applyBorder="1"/>
    <xf numFmtId="0" fontId="73" fillId="29" borderId="69" xfId="0" applyFont="1" applyFill="1" applyBorder="1"/>
    <xf numFmtId="0" fontId="69" fillId="29" borderId="69" xfId="0" applyFont="1" applyFill="1" applyBorder="1"/>
    <xf numFmtId="0" fontId="69" fillId="29" borderId="67" xfId="0" applyFont="1" applyFill="1" applyBorder="1"/>
    <xf numFmtId="0" fontId="69" fillId="29" borderId="75" xfId="0" applyFont="1" applyFill="1" applyBorder="1"/>
    <xf numFmtId="0" fontId="69" fillId="29" borderId="76" xfId="0" applyFont="1" applyFill="1" applyBorder="1"/>
    <xf numFmtId="0" fontId="69" fillId="29" borderId="77" xfId="0" applyFont="1" applyFill="1" applyBorder="1"/>
    <xf numFmtId="0" fontId="63" fillId="29" borderId="0" xfId="0" applyFont="1" applyFill="1" applyAlignment="1">
      <alignment vertical="center"/>
    </xf>
    <xf numFmtId="0" fontId="66" fillId="29" borderId="0" xfId="1155" applyFont="1" applyFill="1"/>
    <xf numFmtId="0" fontId="63" fillId="29" borderId="0" xfId="1155" applyFont="1" applyFill="1"/>
    <xf numFmtId="0" fontId="67" fillId="29" borderId="0" xfId="1155" applyFont="1" applyFill="1"/>
    <xf numFmtId="0" fontId="68" fillId="29" borderId="0" xfId="0" applyFont="1" applyFill="1"/>
    <xf numFmtId="0" fontId="70" fillId="29" borderId="0" xfId="2271" applyFont="1" applyFill="1"/>
    <xf numFmtId="0" fontId="71" fillId="29" borderId="0" xfId="0" applyFont="1" applyFill="1"/>
    <xf numFmtId="0" fontId="72" fillId="29" borderId="0" xfId="2271" applyFont="1" applyFill="1"/>
    <xf numFmtId="0" fontId="64" fillId="29" borderId="0" xfId="0" applyFont="1" applyFill="1"/>
    <xf numFmtId="0" fontId="59" fillId="29" borderId="0" xfId="0" applyFont="1" applyFill="1"/>
    <xf numFmtId="0" fontId="74" fillId="29" borderId="0" xfId="0" applyFont="1" applyFill="1" applyAlignment="1">
      <alignment vertical="center"/>
    </xf>
    <xf numFmtId="0" fontId="60" fillId="29" borderId="0" xfId="0" applyFont="1" applyFill="1"/>
    <xf numFmtId="0" fontId="75" fillId="29" borderId="0" xfId="0" applyFont="1" applyFill="1"/>
    <xf numFmtId="0" fontId="60" fillId="29" borderId="0" xfId="0" applyFont="1" applyFill="1" applyAlignment="1">
      <alignment vertical="center" wrapText="1"/>
    </xf>
    <xf numFmtId="2" fontId="61" fillId="29" borderId="0" xfId="0" applyNumberFormat="1" applyFont="1" applyFill="1"/>
    <xf numFmtId="173" fontId="76" fillId="29" borderId="0" xfId="2272" applyNumberFormat="1" applyFont="1" applyFill="1" applyBorder="1" applyAlignment="1">
      <alignment horizontal="right"/>
    </xf>
    <xf numFmtId="0" fontId="62" fillId="29" borderId="0" xfId="0" applyFont="1" applyFill="1"/>
    <xf numFmtId="0" fontId="63" fillId="29" borderId="0" xfId="0" applyFont="1" applyFill="1" applyAlignment="1">
      <alignment horizontal="left"/>
    </xf>
    <xf numFmtId="0" fontId="77" fillId="29" borderId="0" xfId="0" applyFont="1" applyFill="1"/>
    <xf numFmtId="0" fontId="67" fillId="29" borderId="0" xfId="0" applyFont="1" applyFill="1" applyAlignment="1">
      <alignment horizontal="left"/>
    </xf>
    <xf numFmtId="0" fontId="67" fillId="29" borderId="0" xfId="0" applyFont="1" applyFill="1"/>
    <xf numFmtId="0" fontId="67" fillId="29" borderId="0" xfId="0" applyFont="1" applyFill="1" applyAlignment="1">
      <alignment vertical="top"/>
    </xf>
    <xf numFmtId="0" fontId="69" fillId="29" borderId="0" xfId="0" applyFont="1" applyFill="1" applyAlignment="1">
      <alignment vertical="center" wrapText="1"/>
    </xf>
    <xf numFmtId="175" fontId="69" fillId="29" borderId="0" xfId="0" applyNumberFormat="1" applyFont="1" applyFill="1" applyAlignment="1">
      <alignment horizontal="right" vertical="center" wrapText="1"/>
    </xf>
    <xf numFmtId="175" fontId="68" fillId="29" borderId="0" xfId="0" applyNumberFormat="1" applyFont="1" applyFill="1" applyAlignment="1">
      <alignment horizontal="right" vertical="center" wrapText="1"/>
    </xf>
    <xf numFmtId="171" fontId="69" fillId="29" borderId="0" xfId="0" applyNumberFormat="1" applyFont="1" applyFill="1" applyAlignment="1">
      <alignment horizontal="right" vertical="center" wrapText="1"/>
    </xf>
    <xf numFmtId="171" fontId="68" fillId="29" borderId="0" xfId="0" applyNumberFormat="1" applyFont="1" applyFill="1" applyAlignment="1">
      <alignment horizontal="right" vertical="center" wrapText="1"/>
    </xf>
    <xf numFmtId="0" fontId="69" fillId="29" borderId="0" xfId="0" applyFont="1" applyFill="1" applyAlignment="1">
      <alignment horizontal="right" vertical="center" wrapText="1"/>
    </xf>
    <xf numFmtId="0" fontId="69" fillId="29" borderId="0" xfId="0" applyFont="1" applyFill="1" applyAlignment="1">
      <alignment vertical="center"/>
    </xf>
    <xf numFmtId="0" fontId="68" fillId="28" borderId="0" xfId="0" applyFont="1" applyFill="1" applyAlignment="1">
      <alignment vertical="center" wrapText="1"/>
    </xf>
    <xf numFmtId="2" fontId="69" fillId="28" borderId="0" xfId="0" applyNumberFormat="1" applyFont="1" applyFill="1" applyAlignment="1">
      <alignment horizontal="right" vertical="center"/>
    </xf>
    <xf numFmtId="2" fontId="68" fillId="28" borderId="0" xfId="0" applyNumberFormat="1" applyFont="1" applyFill="1" applyAlignment="1">
      <alignment horizontal="right" vertical="center"/>
    </xf>
    <xf numFmtId="173" fontId="69" fillId="28" borderId="0" xfId="2272" applyNumberFormat="1" applyFont="1" applyFill="1" applyBorder="1" applyAlignment="1">
      <alignment horizontal="right" vertical="center"/>
    </xf>
    <xf numFmtId="2" fontId="69" fillId="29" borderId="0" xfId="0" applyNumberFormat="1" applyFont="1" applyFill="1" applyAlignment="1">
      <alignment horizontal="right" vertical="center"/>
    </xf>
    <xf numFmtId="0" fontId="69" fillId="29" borderId="0" xfId="0" applyFont="1" applyFill="1" applyAlignment="1">
      <alignment horizontal="right" vertical="center"/>
    </xf>
    <xf numFmtId="173" fontId="68" fillId="28" borderId="0" xfId="2272" applyNumberFormat="1" applyFont="1" applyFill="1" applyBorder="1" applyAlignment="1">
      <alignment horizontal="right" vertical="center"/>
    </xf>
    <xf numFmtId="0" fontId="68" fillId="29" borderId="0" xfId="0" applyFont="1" applyFill="1" applyAlignment="1">
      <alignment vertical="center"/>
    </xf>
    <xf numFmtId="2" fontId="69" fillId="29" borderId="0" xfId="0" applyNumberFormat="1" applyFont="1" applyFill="1" applyAlignment="1">
      <alignment horizontal="left" vertical="center" wrapText="1"/>
    </xf>
    <xf numFmtId="2" fontId="68" fillId="29" borderId="0" xfId="0" applyNumberFormat="1" applyFont="1" applyFill="1" applyAlignment="1">
      <alignment horizontal="right" vertical="center"/>
    </xf>
    <xf numFmtId="173" fontId="69" fillId="29" borderId="0" xfId="2272" applyNumberFormat="1" applyFont="1" applyFill="1" applyBorder="1" applyAlignment="1">
      <alignment horizontal="right" vertical="center"/>
    </xf>
    <xf numFmtId="173" fontId="68" fillId="29" borderId="0" xfId="2272" applyNumberFormat="1" applyFont="1" applyFill="1" applyBorder="1" applyAlignment="1">
      <alignment horizontal="right" vertical="center"/>
    </xf>
    <xf numFmtId="2" fontId="69" fillId="29" borderId="0" xfId="0" applyNumberFormat="1" applyFont="1" applyFill="1" applyAlignment="1">
      <alignment vertical="center" wrapText="1"/>
    </xf>
    <xf numFmtId="2" fontId="69" fillId="29" borderId="0" xfId="0" applyNumberFormat="1" applyFont="1" applyFill="1" applyAlignment="1">
      <alignment vertical="center"/>
    </xf>
    <xf numFmtId="0" fontId="67" fillId="31" borderId="0" xfId="0" applyFont="1" applyFill="1" applyAlignment="1">
      <alignment vertical="center" wrapText="1"/>
    </xf>
    <xf numFmtId="2" fontId="63" fillId="31" borderId="0" xfId="0" applyNumberFormat="1" applyFont="1" applyFill="1" applyAlignment="1">
      <alignment horizontal="right" vertical="center"/>
    </xf>
    <xf numFmtId="2" fontId="67" fillId="31" borderId="0" xfId="0" applyNumberFormat="1" applyFont="1" applyFill="1" applyAlignment="1">
      <alignment horizontal="right" vertical="center"/>
    </xf>
    <xf numFmtId="173" fontId="63" fillId="31" borderId="0" xfId="2272" applyNumberFormat="1" applyFont="1" applyFill="1" applyBorder="1" applyAlignment="1">
      <alignment horizontal="right" vertical="center"/>
    </xf>
    <xf numFmtId="2" fontId="67" fillId="29" borderId="0" xfId="0" applyNumberFormat="1" applyFont="1" applyFill="1" applyAlignment="1">
      <alignment horizontal="right" vertical="center"/>
    </xf>
    <xf numFmtId="0" fontId="63" fillId="29" borderId="0" xfId="0" applyFont="1" applyFill="1" applyAlignment="1">
      <alignment horizontal="right" vertical="center"/>
    </xf>
    <xf numFmtId="173" fontId="67" fillId="31" borderId="0" xfId="2272" applyNumberFormat="1" applyFont="1" applyFill="1" applyBorder="1" applyAlignment="1">
      <alignment horizontal="right" vertical="center"/>
    </xf>
    <xf numFmtId="0" fontId="69" fillId="29" borderId="0" xfId="0" applyFont="1" applyFill="1" applyAlignment="1">
      <alignment horizontal="right"/>
    </xf>
    <xf numFmtId="0" fontId="79" fillId="29" borderId="0" xfId="0" applyFont="1" applyFill="1"/>
    <xf numFmtId="0" fontId="78" fillId="29" borderId="0" xfId="0" applyFont="1" applyFill="1"/>
    <xf numFmtId="0" fontId="77" fillId="29" borderId="0" xfId="0" applyFont="1" applyFill="1" applyAlignment="1">
      <alignment horizontal="right"/>
    </xf>
    <xf numFmtId="0" fontId="68" fillId="29" borderId="0" xfId="0" applyFont="1" applyFill="1" applyAlignment="1">
      <alignment vertical="center" wrapText="1"/>
    </xf>
    <xf numFmtId="2" fontId="69" fillId="29" borderId="0" xfId="0" applyNumberFormat="1" applyFont="1" applyFill="1" applyAlignment="1">
      <alignment horizontal="right" vertical="center" wrapText="1"/>
    </xf>
    <xf numFmtId="0" fontId="67" fillId="29" borderId="0" xfId="0" applyFont="1" applyFill="1" applyAlignment="1">
      <alignment vertical="center"/>
    </xf>
    <xf numFmtId="0" fontId="69" fillId="29" borderId="0" xfId="0" applyFont="1" applyFill="1" applyAlignment="1">
      <alignment horizontal="left"/>
    </xf>
    <xf numFmtId="2" fontId="69" fillId="29" borderId="0" xfId="0" applyNumberFormat="1" applyFont="1" applyFill="1" applyAlignment="1">
      <alignment horizontal="right"/>
    </xf>
    <xf numFmtId="2" fontId="69" fillId="29" borderId="0" xfId="0" applyNumberFormat="1" applyFont="1" applyFill="1"/>
    <xf numFmtId="173" fontId="68" fillId="29" borderId="0" xfId="2272" applyNumberFormat="1" applyFont="1" applyFill="1" applyBorder="1" applyAlignment="1">
      <alignment horizontal="right"/>
    </xf>
    <xf numFmtId="172" fontId="68" fillId="29" borderId="0" xfId="2272" applyNumberFormat="1" applyFont="1" applyFill="1"/>
    <xf numFmtId="0" fontId="68" fillId="28" borderId="0" xfId="0" applyFont="1" applyFill="1" applyAlignment="1">
      <alignment vertical="center"/>
    </xf>
    <xf numFmtId="170" fontId="63" fillId="31" borderId="0" xfId="0" applyNumberFormat="1" applyFont="1" applyFill="1" applyAlignment="1">
      <alignment horizontal="right" vertical="center"/>
    </xf>
    <xf numFmtId="170" fontId="67" fillId="31" borderId="0" xfId="0" applyNumberFormat="1" applyFont="1" applyFill="1" applyAlignment="1">
      <alignment horizontal="right" vertical="center"/>
    </xf>
    <xf numFmtId="0" fontId="67" fillId="0" borderId="0" xfId="0" applyFont="1" applyAlignment="1">
      <alignment vertical="center"/>
    </xf>
    <xf numFmtId="0" fontId="69" fillId="29" borderId="0" xfId="1155" applyFont="1" applyFill="1"/>
    <xf numFmtId="0" fontId="68" fillId="29" borderId="0" xfId="1155" applyFont="1" applyFill="1"/>
    <xf numFmtId="0" fontId="70" fillId="29" borderId="0" xfId="2271" applyFont="1" applyFill="1" applyBorder="1"/>
    <xf numFmtId="0" fontId="68" fillId="29" borderId="0" xfId="0" applyFont="1" applyFill="1" applyAlignment="1">
      <alignment horizontal="left"/>
    </xf>
    <xf numFmtId="0" fontId="69" fillId="29" borderId="11" xfId="0" applyFont="1" applyFill="1" applyBorder="1" applyAlignment="1">
      <alignment horizontal="left"/>
    </xf>
    <xf numFmtId="2" fontId="69" fillId="29" borderId="33" xfId="0" applyNumberFormat="1" applyFont="1" applyFill="1" applyBorder="1"/>
    <xf numFmtId="0" fontId="69" fillId="29" borderId="11" xfId="0" applyFont="1" applyFill="1" applyBorder="1"/>
    <xf numFmtId="0" fontId="69" fillId="29" borderId="33" xfId="0" applyFont="1" applyFill="1" applyBorder="1"/>
    <xf numFmtId="175" fontId="69" fillId="29" borderId="0" xfId="0" applyNumberFormat="1" applyFont="1" applyFill="1"/>
    <xf numFmtId="2" fontId="69" fillId="29" borderId="60" xfId="0" applyNumberFormat="1" applyFont="1" applyFill="1" applyBorder="1"/>
    <xf numFmtId="0" fontId="69" fillId="29" borderId="60" xfId="0" applyFont="1" applyFill="1" applyBorder="1"/>
    <xf numFmtId="0" fontId="69" fillId="29" borderId="61" xfId="0" applyFont="1" applyFill="1" applyBorder="1"/>
    <xf numFmtId="2" fontId="69" fillId="28" borderId="33" xfId="0" applyNumberFormat="1" applyFont="1" applyFill="1" applyBorder="1" applyAlignment="1">
      <alignment vertical="center"/>
    </xf>
    <xf numFmtId="0" fontId="69" fillId="28" borderId="0" xfId="0" applyFont="1" applyFill="1" applyAlignment="1">
      <alignment vertical="center" wrapText="1"/>
    </xf>
    <xf numFmtId="0" fontId="68" fillId="28" borderId="9" xfId="0" applyFont="1" applyFill="1" applyBorder="1" applyAlignment="1">
      <alignment vertical="center" wrapText="1"/>
    </xf>
    <xf numFmtId="0" fontId="69" fillId="28" borderId="33" xfId="0" applyFont="1" applyFill="1" applyBorder="1" applyAlignment="1">
      <alignment vertical="center" wrapText="1"/>
    </xf>
    <xf numFmtId="0" fontId="69" fillId="28" borderId="33" xfId="0" applyFont="1" applyFill="1" applyBorder="1" applyAlignment="1">
      <alignment vertical="center"/>
    </xf>
    <xf numFmtId="0" fontId="69" fillId="28" borderId="0" xfId="0" applyFont="1" applyFill="1" applyAlignment="1">
      <alignment vertical="center"/>
    </xf>
    <xf numFmtId="2" fontId="69" fillId="28" borderId="33" xfId="0" applyNumberFormat="1" applyFont="1" applyFill="1" applyBorder="1"/>
    <xf numFmtId="2" fontId="69" fillId="28" borderId="0" xfId="0" applyNumberFormat="1" applyFont="1" applyFill="1"/>
    <xf numFmtId="2" fontId="69" fillId="28" borderId="9" xfId="0" applyNumberFormat="1" applyFont="1" applyFill="1" applyBorder="1"/>
    <xf numFmtId="0" fontId="68" fillId="28" borderId="0" xfId="0" applyFont="1" applyFill="1"/>
    <xf numFmtId="0" fontId="69" fillId="28" borderId="33" xfId="0" applyFont="1" applyFill="1" applyBorder="1"/>
    <xf numFmtId="0" fontId="69" fillId="28" borderId="0" xfId="0" applyFont="1" applyFill="1"/>
    <xf numFmtId="0" fontId="69" fillId="28" borderId="9" xfId="0" applyFont="1" applyFill="1" applyBorder="1"/>
    <xf numFmtId="175" fontId="69" fillId="28" borderId="0" xfId="0" applyNumberFormat="1" applyFont="1" applyFill="1"/>
    <xf numFmtId="0" fontId="68" fillId="31" borderId="11" xfId="0" applyFont="1" applyFill="1" applyBorder="1" applyAlignment="1">
      <alignment vertical="center" wrapText="1"/>
    </xf>
    <xf numFmtId="0" fontId="69" fillId="31" borderId="11" xfId="0" applyFont="1" applyFill="1" applyBorder="1"/>
    <xf numFmtId="2" fontId="68" fillId="31" borderId="11" xfId="0" applyNumberFormat="1" applyFont="1" applyFill="1" applyBorder="1"/>
    <xf numFmtId="0" fontId="69" fillId="29" borderId="0" xfId="0" applyFont="1" applyFill="1" applyAlignment="1">
      <alignment wrapText="1"/>
    </xf>
    <xf numFmtId="1" fontId="69" fillId="29" borderId="0" xfId="0" applyNumberFormat="1" applyFont="1" applyFill="1"/>
    <xf numFmtId="0" fontId="68" fillId="28" borderId="2" xfId="0" applyFont="1" applyFill="1" applyBorder="1" applyAlignment="1">
      <alignment vertical="center" wrapText="1"/>
    </xf>
    <xf numFmtId="0" fontId="68" fillId="25" borderId="0" xfId="0" applyFont="1" applyFill="1" applyAlignment="1">
      <alignment vertical="center" wrapText="1"/>
    </xf>
    <xf numFmtId="0" fontId="69" fillId="25" borderId="0" xfId="0" applyFont="1" applyFill="1"/>
    <xf numFmtId="174" fontId="69" fillId="25" borderId="0" xfId="0" applyNumberFormat="1" applyFont="1" applyFill="1"/>
    <xf numFmtId="2" fontId="69" fillId="25" borderId="0" xfId="0" applyNumberFormat="1" applyFont="1" applyFill="1"/>
    <xf numFmtId="174" fontId="69" fillId="25" borderId="0" xfId="2272" applyNumberFormat="1" applyFont="1" applyFill="1"/>
    <xf numFmtId="0" fontId="6" fillId="32" borderId="0" xfId="1077" applyFill="1"/>
    <xf numFmtId="0" fontId="80" fillId="29" borderId="0" xfId="0" applyFont="1" applyFill="1"/>
    <xf numFmtId="0" fontId="32" fillId="0" borderId="0" xfId="0" applyFont="1" applyAlignment="1">
      <alignment horizontal="left" wrapText="1"/>
    </xf>
    <xf numFmtId="0" fontId="32" fillId="0" borderId="0" xfId="0" applyFont="1" applyAlignment="1">
      <alignment wrapText="1"/>
    </xf>
    <xf numFmtId="0" fontId="68" fillId="32" borderId="0" xfId="0" applyFont="1" applyFill="1" applyAlignment="1">
      <alignment horizontal="left"/>
    </xf>
    <xf numFmtId="0" fontId="68" fillId="32" borderId="33" xfId="0" applyFont="1" applyFill="1" applyBorder="1" applyAlignment="1">
      <alignment horizontal="left"/>
    </xf>
    <xf numFmtId="0" fontId="68" fillId="32" borderId="9" xfId="0" applyFont="1" applyFill="1" applyBorder="1" applyAlignment="1">
      <alignment horizontal="left"/>
    </xf>
    <xf numFmtId="0" fontId="69" fillId="32" borderId="11" xfId="0" applyFont="1" applyFill="1" applyBorder="1" applyAlignment="1">
      <alignment horizontal="left"/>
    </xf>
    <xf numFmtId="0" fontId="68" fillId="32" borderId="2" xfId="0" applyFont="1" applyFill="1" applyBorder="1"/>
    <xf numFmtId="0" fontId="68" fillId="32" borderId="0" xfId="0" applyFont="1" applyFill="1" applyAlignment="1">
      <alignment horizontal="center"/>
    </xf>
    <xf numFmtId="0" fontId="69" fillId="32" borderId="0" xfId="0" applyFont="1" applyFill="1"/>
    <xf numFmtId="0" fontId="82" fillId="32" borderId="0" xfId="1077" applyFont="1" applyFill="1"/>
    <xf numFmtId="2" fontId="69" fillId="28" borderId="60" xfId="0" applyNumberFormat="1" applyFont="1" applyFill="1" applyBorder="1"/>
    <xf numFmtId="2" fontId="69" fillId="28" borderId="61" xfId="0" applyNumberFormat="1" applyFont="1" applyFill="1" applyBorder="1"/>
    <xf numFmtId="0" fontId="54" fillId="0" borderId="47" xfId="0" applyFont="1" applyBorder="1"/>
    <xf numFmtId="0" fontId="12" fillId="0" borderId="33" xfId="1170" applyFont="1" applyBorder="1"/>
    <xf numFmtId="0" fontId="5" fillId="0" borderId="0" xfId="1170" applyFont="1"/>
    <xf numFmtId="0" fontId="5" fillId="0" borderId="3" xfId="1170" applyFont="1" applyBorder="1"/>
    <xf numFmtId="0" fontId="5" fillId="0" borderId="0" xfId="0" applyFont="1"/>
    <xf numFmtId="0" fontId="64" fillId="29" borderId="0" xfId="1155" applyFont="1" applyFill="1"/>
    <xf numFmtId="0" fontId="85" fillId="29" borderId="0" xfId="0" applyFont="1" applyFill="1"/>
    <xf numFmtId="0" fontId="65" fillId="29" borderId="0" xfId="0" applyFont="1" applyFill="1"/>
    <xf numFmtId="175" fontId="65" fillId="29" borderId="0" xfId="0" applyNumberFormat="1" applyFont="1" applyFill="1" applyAlignment="1">
      <alignment horizontal="right" vertical="center" wrapText="1"/>
    </xf>
    <xf numFmtId="0" fontId="5" fillId="32" borderId="0" xfId="1077" applyFont="1" applyFill="1"/>
    <xf numFmtId="2" fontId="65" fillId="28" borderId="0" xfId="0" applyNumberFormat="1" applyFont="1" applyFill="1" applyAlignment="1">
      <alignment horizontal="right" vertical="center"/>
    </xf>
    <xf numFmtId="2" fontId="65" fillId="29" borderId="0" xfId="0" applyNumberFormat="1" applyFont="1" applyFill="1" applyAlignment="1">
      <alignment horizontal="right" vertical="center"/>
    </xf>
    <xf numFmtId="170" fontId="65" fillId="31" borderId="0" xfId="0" applyNumberFormat="1" applyFont="1" applyFill="1" applyAlignment="1">
      <alignment horizontal="right" vertical="center"/>
    </xf>
    <xf numFmtId="0" fontId="86" fillId="29" borderId="0" xfId="0" applyFont="1" applyFill="1"/>
    <xf numFmtId="172" fontId="86" fillId="29" borderId="0" xfId="2272" applyNumberFormat="1" applyFont="1" applyFill="1" applyBorder="1"/>
    <xf numFmtId="0" fontId="6" fillId="33" borderId="41" xfId="1170" applyFont="1" applyFill="1" applyBorder="1" applyAlignment="1">
      <alignment horizontal="center"/>
    </xf>
    <xf numFmtId="0" fontId="46" fillId="33" borderId="39" xfId="1170" applyFont="1" applyFill="1" applyBorder="1"/>
    <xf numFmtId="0" fontId="46" fillId="33" borderId="3" xfId="1170" applyFont="1" applyFill="1" applyBorder="1"/>
    <xf numFmtId="0" fontId="0" fillId="33" borderId="0" xfId="0" applyFill="1"/>
    <xf numFmtId="0" fontId="0" fillId="33" borderId="7" xfId="0" applyFill="1" applyBorder="1"/>
    <xf numFmtId="14" fontId="0" fillId="0" borderId="0" xfId="0" applyNumberFormat="1"/>
    <xf numFmtId="167" fontId="0" fillId="0" borderId="0" xfId="0" applyNumberFormat="1"/>
    <xf numFmtId="0" fontId="0" fillId="0" borderId="4" xfId="0" applyBorder="1"/>
    <xf numFmtId="0" fontId="0" fillId="0" borderId="5" xfId="0" applyBorder="1"/>
    <xf numFmtId="167" fontId="0" fillId="0" borderId="5" xfId="0" applyNumberFormat="1" applyBorder="1"/>
    <xf numFmtId="0" fontId="0" fillId="0" borderId="2" xfId="0" applyBorder="1"/>
    <xf numFmtId="0" fontId="0" fillId="0" borderId="7" xfId="0" applyBorder="1"/>
    <xf numFmtId="0" fontId="0" fillId="0" borderId="8" xfId="0" applyBorder="1"/>
    <xf numFmtId="167" fontId="0" fillId="0" borderId="8" xfId="0" applyNumberFormat="1" applyBorder="1"/>
    <xf numFmtId="2" fontId="42" fillId="0" borderId="9" xfId="0" applyNumberFormat="1" applyFont="1" applyBorder="1"/>
    <xf numFmtId="0" fontId="1" fillId="0" borderId="47" xfId="0" applyFont="1" applyBorder="1"/>
    <xf numFmtId="0" fontId="44" fillId="0" borderId="29" xfId="0" applyFont="1" applyBorder="1" applyAlignment="1">
      <alignment wrapText="1"/>
    </xf>
    <xf numFmtId="2" fontId="2" fillId="34" borderId="9" xfId="0" applyNumberFormat="1" applyFont="1" applyFill="1" applyBorder="1"/>
    <xf numFmtId="2" fontId="2" fillId="34" borderId="0" xfId="0" applyNumberFormat="1" applyFont="1" applyFill="1"/>
    <xf numFmtId="2" fontId="2" fillId="34" borderId="29" xfId="0" applyNumberFormat="1" applyFont="1" applyFill="1" applyBorder="1"/>
    <xf numFmtId="2" fontId="2" fillId="34" borderId="28" xfId="0" applyNumberFormat="1" applyFont="1" applyFill="1" applyBorder="1"/>
    <xf numFmtId="2" fontId="42" fillId="35" borderId="6" xfId="0" applyNumberFormat="1" applyFont="1" applyFill="1" applyBorder="1"/>
    <xf numFmtId="2" fontId="42" fillId="35" borderId="3" xfId="0" applyNumberFormat="1" applyFont="1" applyFill="1" applyBorder="1"/>
    <xf numFmtId="2" fontId="42" fillId="35" borderId="42" xfId="0" applyNumberFormat="1" applyFont="1" applyFill="1" applyBorder="1"/>
    <xf numFmtId="0" fontId="1" fillId="0" borderId="28" xfId="0" applyFont="1" applyBorder="1" applyAlignment="1">
      <alignment wrapText="1"/>
    </xf>
    <xf numFmtId="2" fontId="42" fillId="0" borderId="33" xfId="0" applyNumberFormat="1" applyFont="1" applyBorder="1"/>
    <xf numFmtId="2" fontId="42" fillId="35" borderId="79" xfId="0" applyNumberFormat="1" applyFont="1" applyFill="1" applyBorder="1"/>
    <xf numFmtId="2" fontId="42" fillId="35" borderId="33" xfId="0" applyNumberFormat="1" applyFont="1" applyFill="1" applyBorder="1"/>
    <xf numFmtId="2" fontId="42" fillId="35" borderId="80" xfId="0" applyNumberFormat="1" applyFont="1" applyFill="1" applyBorder="1"/>
    <xf numFmtId="2" fontId="42" fillId="35" borderId="9" xfId="0" applyNumberFormat="1" applyFont="1" applyFill="1" applyBorder="1"/>
    <xf numFmtId="2" fontId="42" fillId="35" borderId="29" xfId="0" applyNumberFormat="1" applyFont="1" applyFill="1" applyBorder="1"/>
    <xf numFmtId="0" fontId="5" fillId="24" borderId="41" xfId="1170" applyFont="1" applyFill="1" applyBorder="1"/>
    <xf numFmtId="0" fontId="41" fillId="33" borderId="0" xfId="0" applyFont="1" applyFill="1" applyAlignment="1">
      <alignment vertical="top" wrapText="1"/>
    </xf>
    <xf numFmtId="0" fontId="41" fillId="33" borderId="0" xfId="0" applyFont="1" applyFill="1" applyAlignment="1">
      <alignment horizontal="right" vertical="top"/>
    </xf>
    <xf numFmtId="0" fontId="0" fillId="24" borderId="42" xfId="0" applyFill="1" applyBorder="1"/>
    <xf numFmtId="0" fontId="1" fillId="33" borderId="0" xfId="0" applyFont="1" applyFill="1"/>
    <xf numFmtId="0" fontId="0" fillId="24" borderId="0" xfId="0" applyFill="1"/>
    <xf numFmtId="0" fontId="81" fillId="24" borderId="0" xfId="2271" applyFont="1" applyFill="1"/>
    <xf numFmtId="0" fontId="1" fillId="24" borderId="0" xfId="0" applyFont="1" applyFill="1"/>
    <xf numFmtId="1" fontId="1" fillId="24" borderId="0" xfId="0" applyNumberFormat="1" applyFont="1" applyFill="1"/>
    <xf numFmtId="1" fontId="0" fillId="33" borderId="0" xfId="0" applyNumberFormat="1" applyFill="1"/>
    <xf numFmtId="0" fontId="0" fillId="33" borderId="0" xfId="0" applyFill="1" applyAlignment="1">
      <alignment wrapText="1"/>
    </xf>
    <xf numFmtId="0" fontId="83" fillId="29" borderId="33" xfId="0" applyFont="1" applyFill="1" applyBorder="1" applyAlignment="1">
      <alignment vertical="top" wrapText="1"/>
    </xf>
    <xf numFmtId="0" fontId="32" fillId="4" borderId="0" xfId="0" applyFont="1" applyFill="1"/>
    <xf numFmtId="0" fontId="32" fillId="4" borderId="3" xfId="0" applyFont="1" applyFill="1" applyBorder="1"/>
    <xf numFmtId="2" fontId="69" fillId="29" borderId="47" xfId="0" applyNumberFormat="1" applyFont="1" applyFill="1" applyBorder="1"/>
    <xf numFmtId="2" fontId="69" fillId="29" borderId="48" xfId="0" applyNumberFormat="1" applyFont="1" applyFill="1" applyBorder="1"/>
    <xf numFmtId="2" fontId="69" fillId="28" borderId="81" xfId="0" applyNumberFormat="1" applyFont="1" applyFill="1" applyBorder="1"/>
    <xf numFmtId="0" fontId="32" fillId="36" borderId="0" xfId="0" applyFont="1" applyFill="1" applyAlignment="1">
      <alignment wrapText="1"/>
    </xf>
    <xf numFmtId="167" fontId="0" fillId="0" borderId="48" xfId="0" applyNumberFormat="1" applyBorder="1"/>
    <xf numFmtId="2" fontId="42" fillId="0" borderId="47" xfId="0" applyNumberFormat="1" applyFont="1" applyBorder="1"/>
    <xf numFmtId="2" fontId="42" fillId="0" borderId="49" xfId="0" applyNumberFormat="1" applyFont="1" applyBorder="1"/>
    <xf numFmtId="2" fontId="42" fillId="35" borderId="0" xfId="0" applyNumberFormat="1" applyFont="1" applyFill="1"/>
    <xf numFmtId="2" fontId="42" fillId="35" borderId="32" xfId="0" applyNumberFormat="1" applyFont="1" applyFill="1" applyBorder="1"/>
    <xf numFmtId="2" fontId="42" fillId="35" borderId="28" xfId="0" applyNumberFormat="1" applyFont="1" applyFill="1" applyBorder="1"/>
    <xf numFmtId="0" fontId="65" fillId="29" borderId="0" xfId="0" applyFont="1" applyFill="1" applyAlignment="1">
      <alignment horizontal="left" wrapText="1"/>
    </xf>
    <xf numFmtId="0" fontId="67" fillId="29" borderId="0" xfId="0" applyFont="1" applyFill="1" applyAlignment="1">
      <alignment horizontal="left"/>
    </xf>
    <xf numFmtId="0" fontId="65" fillId="29" borderId="0" xfId="0" applyFont="1" applyFill="1" applyAlignment="1">
      <alignment horizontal="left"/>
    </xf>
    <xf numFmtId="0" fontId="43" fillId="0" borderId="39" xfId="0" applyFont="1" applyBorder="1" applyAlignment="1">
      <alignment horizontal="center"/>
    </xf>
    <xf numFmtId="0" fontId="43" fillId="0" borderId="40" xfId="0" applyFont="1" applyBorder="1" applyAlignment="1">
      <alignment horizontal="center"/>
    </xf>
    <xf numFmtId="0" fontId="43" fillId="0" borderId="41" xfId="0" applyFont="1" applyBorder="1" applyAlignment="1">
      <alignment horizontal="center"/>
    </xf>
    <xf numFmtId="0" fontId="1" fillId="2" borderId="23" xfId="0" applyFont="1" applyFill="1" applyBorder="1" applyAlignment="1">
      <alignment horizontal="center" vertical="center" textRotation="90"/>
    </xf>
    <xf numFmtId="0" fontId="1" fillId="0" borderId="23" xfId="0" applyFont="1" applyBorder="1" applyAlignment="1">
      <alignment horizontal="center" vertical="center" textRotation="90"/>
    </xf>
    <xf numFmtId="0" fontId="1" fillId="0" borderId="22" xfId="0" applyFont="1" applyBorder="1" applyAlignment="1">
      <alignment horizontal="center" vertical="center" textRotation="90"/>
    </xf>
    <xf numFmtId="0" fontId="1" fillId="3" borderId="23" xfId="0" applyFont="1" applyFill="1" applyBorder="1" applyAlignment="1">
      <alignment horizontal="center" vertical="center" textRotation="90"/>
    </xf>
    <xf numFmtId="0" fontId="1" fillId="4" borderId="23" xfId="0" applyFont="1" applyFill="1" applyBorder="1" applyAlignment="1">
      <alignment horizontal="center" vertical="center" textRotation="90"/>
    </xf>
    <xf numFmtId="0" fontId="1" fillId="5" borderId="23" xfId="0" applyFont="1" applyFill="1" applyBorder="1" applyAlignment="1">
      <alignment horizontal="center" vertical="center" textRotation="90"/>
    </xf>
    <xf numFmtId="0" fontId="1" fillId="6" borderId="23" xfId="0" applyFont="1" applyFill="1" applyBorder="1" applyAlignment="1">
      <alignment horizontal="center" vertical="center" textRotation="90"/>
    </xf>
    <xf numFmtId="0" fontId="1" fillId="7" borderId="23" xfId="0" applyFont="1" applyFill="1" applyBorder="1" applyAlignment="1">
      <alignment horizontal="center" vertical="center" textRotation="90"/>
    </xf>
    <xf numFmtId="0" fontId="83" fillId="29" borderId="33" xfId="0" applyFont="1" applyFill="1" applyBorder="1" applyAlignment="1">
      <alignment vertical="top" wrapText="1"/>
    </xf>
    <xf numFmtId="0" fontId="0" fillId="0" borderId="0" xfId="0" applyAlignment="1">
      <alignment vertical="top"/>
    </xf>
    <xf numFmtId="0" fontId="0" fillId="0" borderId="78" xfId="0" applyBorder="1" applyAlignment="1">
      <alignment vertical="top"/>
    </xf>
    <xf numFmtId="0" fontId="68" fillId="29" borderId="33" xfId="0" applyFont="1" applyFill="1" applyBorder="1" applyAlignment="1">
      <alignment horizontal="left"/>
    </xf>
    <xf numFmtId="0" fontId="68" fillId="29" borderId="0" xfId="0" applyFont="1" applyFill="1" applyAlignment="1">
      <alignment horizontal="left"/>
    </xf>
    <xf numFmtId="0" fontId="68" fillId="29" borderId="9" xfId="0" applyFont="1" applyFill="1" applyBorder="1" applyAlignment="1">
      <alignment horizontal="left"/>
    </xf>
    <xf numFmtId="0" fontId="69" fillId="29" borderId="33" xfId="0" applyFont="1" applyFill="1" applyBorder="1" applyAlignment="1">
      <alignment horizontal="left" wrapText="1"/>
    </xf>
    <xf numFmtId="0" fontId="69" fillId="29" borderId="0" xfId="0" applyFont="1" applyFill="1" applyAlignment="1">
      <alignment horizontal="left" wrapText="1"/>
    </xf>
    <xf numFmtId="0" fontId="69" fillId="29" borderId="78" xfId="0" applyFont="1" applyFill="1" applyBorder="1" applyAlignment="1">
      <alignment horizontal="left" wrapText="1"/>
    </xf>
    <xf numFmtId="0" fontId="84" fillId="0" borderId="0" xfId="0" applyFont="1" applyAlignment="1">
      <alignment vertical="top" wrapText="1"/>
    </xf>
    <xf numFmtId="0" fontId="84" fillId="0" borderId="78" xfId="0" applyFont="1" applyBorder="1" applyAlignment="1">
      <alignment vertical="top" wrapText="1"/>
    </xf>
    <xf numFmtId="0" fontId="54" fillId="0" borderId="8" xfId="0" applyFont="1" applyBorder="1" applyAlignment="1">
      <alignment horizontal="left"/>
    </xf>
    <xf numFmtId="0" fontId="5" fillId="33" borderId="39" xfId="1170" applyFont="1" applyFill="1" applyBorder="1" applyAlignment="1">
      <alignment horizontal="center"/>
    </xf>
    <xf numFmtId="0" fontId="5" fillId="33" borderId="41" xfId="1170" applyFont="1" applyFill="1" applyBorder="1" applyAlignment="1">
      <alignment horizontal="center"/>
    </xf>
    <xf numFmtId="0" fontId="0" fillId="33" borderId="4" xfId="0" applyFill="1" applyBorder="1" applyAlignment="1">
      <alignment horizontal="center"/>
    </xf>
    <xf numFmtId="0" fontId="0" fillId="33" borderId="6" xfId="0" applyFill="1" applyBorder="1" applyAlignment="1">
      <alignment horizontal="center"/>
    </xf>
  </cellXfs>
  <cellStyles count="10859">
    <cellStyle name="Akzent1 2" xfId="2" xr:uid="{00000000-0005-0000-0000-000000000000}"/>
    <cellStyle name="Akzent2 2" xfId="3" xr:uid="{00000000-0005-0000-0000-000001000000}"/>
    <cellStyle name="Akzent3 2" xfId="4" xr:uid="{00000000-0005-0000-0000-000002000000}"/>
    <cellStyle name="Akzent4 2" xfId="5" xr:uid="{00000000-0005-0000-0000-000003000000}"/>
    <cellStyle name="Akzent5 2" xfId="6" xr:uid="{00000000-0005-0000-0000-000004000000}"/>
    <cellStyle name="Akzent6 2" xfId="7" xr:uid="{00000000-0005-0000-0000-000005000000}"/>
    <cellStyle name="Anzeige %" xfId="8" xr:uid="{00000000-0005-0000-0000-000006000000}"/>
    <cellStyle name="Anzeige Company" xfId="9" xr:uid="{00000000-0005-0000-0000-000007000000}"/>
    <cellStyle name="Anzeige Currency" xfId="10" xr:uid="{00000000-0005-0000-0000-000008000000}"/>
    <cellStyle name="Anzeige Dezimal" xfId="11" xr:uid="{00000000-0005-0000-0000-000009000000}"/>
    <cellStyle name="Anzeige Monat" xfId="12" xr:uid="{00000000-0005-0000-0000-00000A000000}"/>
    <cellStyle name="Anzeige Text" xfId="13" xr:uid="{00000000-0005-0000-0000-00000B000000}"/>
    <cellStyle name="Anzeige Zahl" xfId="14" xr:uid="{00000000-0005-0000-0000-00000C000000}"/>
    <cellStyle name="Ausgabe 2" xfId="15" xr:uid="{00000000-0005-0000-0000-00000D000000}"/>
    <cellStyle name="Ausgabe 2 2" xfId="3057" xr:uid="{00000000-0005-0000-0000-00000E000000}"/>
    <cellStyle name="Berechnung 2" xfId="16" xr:uid="{00000000-0005-0000-0000-00000F000000}"/>
    <cellStyle name="Berechnung 2 2" xfId="3056" xr:uid="{00000000-0005-0000-0000-000010000000}"/>
    <cellStyle name="Dezimal 2" xfId="17" xr:uid="{00000000-0005-0000-0000-000011000000}"/>
    <cellStyle name="Dezimal 2 2" xfId="18" xr:uid="{00000000-0005-0000-0000-000012000000}"/>
    <cellStyle name="Dezimal 2 2 10" xfId="19" xr:uid="{00000000-0005-0000-0000-000013000000}"/>
    <cellStyle name="Dezimal 2 2 10 2" xfId="1386" xr:uid="{00000000-0005-0000-0000-000014000000}"/>
    <cellStyle name="Dezimal 2 2 10 2 2" xfId="3137" xr:uid="{00000000-0005-0000-0000-000015000000}"/>
    <cellStyle name="Dezimal 2 2 10 2 2 2" xfId="8287" xr:uid="{00000000-0005-0000-0000-000016000000}"/>
    <cellStyle name="Dezimal 2 2 10 2 3" xfId="4855" xr:uid="{00000000-0005-0000-0000-000017000000}"/>
    <cellStyle name="Dezimal 2 2 10 2 3 2" xfId="10003" xr:uid="{00000000-0005-0000-0000-000018000000}"/>
    <cellStyle name="Dezimal 2 2 10 2 4" xfId="6571" xr:uid="{00000000-0005-0000-0000-000019000000}"/>
    <cellStyle name="Dezimal 2 2 10 3" xfId="2275" xr:uid="{00000000-0005-0000-0000-00001A000000}"/>
    <cellStyle name="Dezimal 2 2 10 3 2" xfId="7429" xr:uid="{00000000-0005-0000-0000-00001B000000}"/>
    <cellStyle name="Dezimal 2 2 10 4" xfId="3997" xr:uid="{00000000-0005-0000-0000-00001C000000}"/>
    <cellStyle name="Dezimal 2 2 10 4 2" xfId="9145" xr:uid="{00000000-0005-0000-0000-00001D000000}"/>
    <cellStyle name="Dezimal 2 2 10 5" xfId="5713" xr:uid="{00000000-0005-0000-0000-00001E000000}"/>
    <cellStyle name="Dezimal 2 2 11" xfId="1385" xr:uid="{00000000-0005-0000-0000-00001F000000}"/>
    <cellStyle name="Dezimal 2 2 11 2" xfId="3136" xr:uid="{00000000-0005-0000-0000-000020000000}"/>
    <cellStyle name="Dezimal 2 2 11 2 2" xfId="8286" xr:uid="{00000000-0005-0000-0000-000021000000}"/>
    <cellStyle name="Dezimal 2 2 11 3" xfId="4854" xr:uid="{00000000-0005-0000-0000-000022000000}"/>
    <cellStyle name="Dezimal 2 2 11 3 2" xfId="10002" xr:uid="{00000000-0005-0000-0000-000023000000}"/>
    <cellStyle name="Dezimal 2 2 11 4" xfId="6570" xr:uid="{00000000-0005-0000-0000-000024000000}"/>
    <cellStyle name="Dezimal 2 2 12" xfId="2274" xr:uid="{00000000-0005-0000-0000-000025000000}"/>
    <cellStyle name="Dezimal 2 2 12 2" xfId="7428" xr:uid="{00000000-0005-0000-0000-000026000000}"/>
    <cellStyle name="Dezimal 2 2 13" xfId="3996" xr:uid="{00000000-0005-0000-0000-000027000000}"/>
    <cellStyle name="Dezimal 2 2 13 2" xfId="9144" xr:uid="{00000000-0005-0000-0000-000028000000}"/>
    <cellStyle name="Dezimal 2 2 14" xfId="5712" xr:uid="{00000000-0005-0000-0000-000029000000}"/>
    <cellStyle name="Dezimal 2 2 2" xfId="20" xr:uid="{00000000-0005-0000-0000-00002A000000}"/>
    <cellStyle name="Dezimal 2 2 2 2" xfId="21" xr:uid="{00000000-0005-0000-0000-00002B000000}"/>
    <cellStyle name="Dezimal 2 2 2 2 2" xfId="22" xr:uid="{00000000-0005-0000-0000-00002C000000}"/>
    <cellStyle name="Dezimal 2 2 2 2 2 2" xfId="23" xr:uid="{00000000-0005-0000-0000-00002D000000}"/>
    <cellStyle name="Dezimal 2 2 2 2 2 2 2" xfId="1390" xr:uid="{00000000-0005-0000-0000-00002E000000}"/>
    <cellStyle name="Dezimal 2 2 2 2 2 2 2 2" xfId="3141" xr:uid="{00000000-0005-0000-0000-00002F000000}"/>
    <cellStyle name="Dezimal 2 2 2 2 2 2 2 2 2" xfId="8291" xr:uid="{00000000-0005-0000-0000-000030000000}"/>
    <cellStyle name="Dezimal 2 2 2 2 2 2 2 3" xfId="4859" xr:uid="{00000000-0005-0000-0000-000031000000}"/>
    <cellStyle name="Dezimal 2 2 2 2 2 2 2 3 2" xfId="10007" xr:uid="{00000000-0005-0000-0000-000032000000}"/>
    <cellStyle name="Dezimal 2 2 2 2 2 2 2 4" xfId="6575" xr:uid="{00000000-0005-0000-0000-000033000000}"/>
    <cellStyle name="Dezimal 2 2 2 2 2 2 3" xfId="2279" xr:uid="{00000000-0005-0000-0000-000034000000}"/>
    <cellStyle name="Dezimal 2 2 2 2 2 2 3 2" xfId="7433" xr:uid="{00000000-0005-0000-0000-000035000000}"/>
    <cellStyle name="Dezimal 2 2 2 2 2 2 4" xfId="4001" xr:uid="{00000000-0005-0000-0000-000036000000}"/>
    <cellStyle name="Dezimal 2 2 2 2 2 2 4 2" xfId="9149" xr:uid="{00000000-0005-0000-0000-000037000000}"/>
    <cellStyle name="Dezimal 2 2 2 2 2 2 5" xfId="5717" xr:uid="{00000000-0005-0000-0000-000038000000}"/>
    <cellStyle name="Dezimal 2 2 2 2 2 3" xfId="1389" xr:uid="{00000000-0005-0000-0000-000039000000}"/>
    <cellStyle name="Dezimal 2 2 2 2 2 3 2" xfId="3140" xr:uid="{00000000-0005-0000-0000-00003A000000}"/>
    <cellStyle name="Dezimal 2 2 2 2 2 3 2 2" xfId="8290" xr:uid="{00000000-0005-0000-0000-00003B000000}"/>
    <cellStyle name="Dezimal 2 2 2 2 2 3 3" xfId="4858" xr:uid="{00000000-0005-0000-0000-00003C000000}"/>
    <cellStyle name="Dezimal 2 2 2 2 2 3 3 2" xfId="10006" xr:uid="{00000000-0005-0000-0000-00003D000000}"/>
    <cellStyle name="Dezimal 2 2 2 2 2 3 4" xfId="6574" xr:uid="{00000000-0005-0000-0000-00003E000000}"/>
    <cellStyle name="Dezimal 2 2 2 2 2 4" xfId="2278" xr:uid="{00000000-0005-0000-0000-00003F000000}"/>
    <cellStyle name="Dezimal 2 2 2 2 2 4 2" xfId="7432" xr:uid="{00000000-0005-0000-0000-000040000000}"/>
    <cellStyle name="Dezimal 2 2 2 2 2 5" xfId="4000" xr:uid="{00000000-0005-0000-0000-000041000000}"/>
    <cellStyle name="Dezimal 2 2 2 2 2 5 2" xfId="9148" xr:uid="{00000000-0005-0000-0000-000042000000}"/>
    <cellStyle name="Dezimal 2 2 2 2 2 6" xfId="5716" xr:uid="{00000000-0005-0000-0000-000043000000}"/>
    <cellStyle name="Dezimal 2 2 2 2 3" xfId="24" xr:uid="{00000000-0005-0000-0000-000044000000}"/>
    <cellStyle name="Dezimal 2 2 2 2 3 2" xfId="1391" xr:uid="{00000000-0005-0000-0000-000045000000}"/>
    <cellStyle name="Dezimal 2 2 2 2 3 2 2" xfId="3142" xr:uid="{00000000-0005-0000-0000-000046000000}"/>
    <cellStyle name="Dezimal 2 2 2 2 3 2 2 2" xfId="8292" xr:uid="{00000000-0005-0000-0000-000047000000}"/>
    <cellStyle name="Dezimal 2 2 2 2 3 2 3" xfId="4860" xr:uid="{00000000-0005-0000-0000-000048000000}"/>
    <cellStyle name="Dezimal 2 2 2 2 3 2 3 2" xfId="10008" xr:uid="{00000000-0005-0000-0000-000049000000}"/>
    <cellStyle name="Dezimal 2 2 2 2 3 2 4" xfId="6576" xr:uid="{00000000-0005-0000-0000-00004A000000}"/>
    <cellStyle name="Dezimal 2 2 2 2 3 3" xfId="2280" xr:uid="{00000000-0005-0000-0000-00004B000000}"/>
    <cellStyle name="Dezimal 2 2 2 2 3 3 2" xfId="7434" xr:uid="{00000000-0005-0000-0000-00004C000000}"/>
    <cellStyle name="Dezimal 2 2 2 2 3 4" xfId="4002" xr:uid="{00000000-0005-0000-0000-00004D000000}"/>
    <cellStyle name="Dezimal 2 2 2 2 3 4 2" xfId="9150" xr:uid="{00000000-0005-0000-0000-00004E000000}"/>
    <cellStyle name="Dezimal 2 2 2 2 3 5" xfId="5718" xr:uid="{00000000-0005-0000-0000-00004F000000}"/>
    <cellStyle name="Dezimal 2 2 2 2 4" xfId="25" xr:uid="{00000000-0005-0000-0000-000050000000}"/>
    <cellStyle name="Dezimal 2 2 2 2 4 2" xfId="1392" xr:uid="{00000000-0005-0000-0000-000051000000}"/>
    <cellStyle name="Dezimal 2 2 2 2 4 2 2" xfId="3143" xr:uid="{00000000-0005-0000-0000-000052000000}"/>
    <cellStyle name="Dezimal 2 2 2 2 4 2 2 2" xfId="8293" xr:uid="{00000000-0005-0000-0000-000053000000}"/>
    <cellStyle name="Dezimal 2 2 2 2 4 2 3" xfId="4861" xr:uid="{00000000-0005-0000-0000-000054000000}"/>
    <cellStyle name="Dezimal 2 2 2 2 4 2 3 2" xfId="10009" xr:uid="{00000000-0005-0000-0000-000055000000}"/>
    <cellStyle name="Dezimal 2 2 2 2 4 2 4" xfId="6577" xr:uid="{00000000-0005-0000-0000-000056000000}"/>
    <cellStyle name="Dezimal 2 2 2 2 4 3" xfId="2281" xr:uid="{00000000-0005-0000-0000-000057000000}"/>
    <cellStyle name="Dezimal 2 2 2 2 4 3 2" xfId="7435" xr:uid="{00000000-0005-0000-0000-000058000000}"/>
    <cellStyle name="Dezimal 2 2 2 2 4 4" xfId="4003" xr:uid="{00000000-0005-0000-0000-000059000000}"/>
    <cellStyle name="Dezimal 2 2 2 2 4 4 2" xfId="9151" xr:uid="{00000000-0005-0000-0000-00005A000000}"/>
    <cellStyle name="Dezimal 2 2 2 2 4 5" xfId="5719" xr:uid="{00000000-0005-0000-0000-00005B000000}"/>
    <cellStyle name="Dezimal 2 2 2 2 5" xfId="1388" xr:uid="{00000000-0005-0000-0000-00005C000000}"/>
    <cellStyle name="Dezimal 2 2 2 2 5 2" xfId="3139" xr:uid="{00000000-0005-0000-0000-00005D000000}"/>
    <cellStyle name="Dezimal 2 2 2 2 5 2 2" xfId="8289" xr:uid="{00000000-0005-0000-0000-00005E000000}"/>
    <cellStyle name="Dezimal 2 2 2 2 5 3" xfId="4857" xr:uid="{00000000-0005-0000-0000-00005F000000}"/>
    <cellStyle name="Dezimal 2 2 2 2 5 3 2" xfId="10005" xr:uid="{00000000-0005-0000-0000-000060000000}"/>
    <cellStyle name="Dezimal 2 2 2 2 5 4" xfId="6573" xr:uid="{00000000-0005-0000-0000-000061000000}"/>
    <cellStyle name="Dezimal 2 2 2 2 6" xfId="2277" xr:uid="{00000000-0005-0000-0000-000062000000}"/>
    <cellStyle name="Dezimal 2 2 2 2 6 2" xfId="7431" xr:uid="{00000000-0005-0000-0000-000063000000}"/>
    <cellStyle name="Dezimal 2 2 2 2 7" xfId="3999" xr:uid="{00000000-0005-0000-0000-000064000000}"/>
    <cellStyle name="Dezimal 2 2 2 2 7 2" xfId="9147" xr:uid="{00000000-0005-0000-0000-000065000000}"/>
    <cellStyle name="Dezimal 2 2 2 2 8" xfId="5715" xr:uid="{00000000-0005-0000-0000-000066000000}"/>
    <cellStyle name="Dezimal 2 2 2 3" xfId="26" xr:uid="{00000000-0005-0000-0000-000067000000}"/>
    <cellStyle name="Dezimal 2 2 2 3 2" xfId="27" xr:uid="{00000000-0005-0000-0000-000068000000}"/>
    <cellStyle name="Dezimal 2 2 2 3 2 2" xfId="1394" xr:uid="{00000000-0005-0000-0000-000069000000}"/>
    <cellStyle name="Dezimal 2 2 2 3 2 2 2" xfId="3145" xr:uid="{00000000-0005-0000-0000-00006A000000}"/>
    <cellStyle name="Dezimal 2 2 2 3 2 2 2 2" xfId="8295" xr:uid="{00000000-0005-0000-0000-00006B000000}"/>
    <cellStyle name="Dezimal 2 2 2 3 2 2 3" xfId="4863" xr:uid="{00000000-0005-0000-0000-00006C000000}"/>
    <cellStyle name="Dezimal 2 2 2 3 2 2 3 2" xfId="10011" xr:uid="{00000000-0005-0000-0000-00006D000000}"/>
    <cellStyle name="Dezimal 2 2 2 3 2 2 4" xfId="6579" xr:uid="{00000000-0005-0000-0000-00006E000000}"/>
    <cellStyle name="Dezimal 2 2 2 3 2 3" xfId="2283" xr:uid="{00000000-0005-0000-0000-00006F000000}"/>
    <cellStyle name="Dezimal 2 2 2 3 2 3 2" xfId="7437" xr:uid="{00000000-0005-0000-0000-000070000000}"/>
    <cellStyle name="Dezimal 2 2 2 3 2 4" xfId="4005" xr:uid="{00000000-0005-0000-0000-000071000000}"/>
    <cellStyle name="Dezimal 2 2 2 3 2 4 2" xfId="9153" xr:uid="{00000000-0005-0000-0000-000072000000}"/>
    <cellStyle name="Dezimal 2 2 2 3 2 5" xfId="5721" xr:uid="{00000000-0005-0000-0000-000073000000}"/>
    <cellStyle name="Dezimal 2 2 2 3 3" xfId="1393" xr:uid="{00000000-0005-0000-0000-000074000000}"/>
    <cellStyle name="Dezimal 2 2 2 3 3 2" xfId="3144" xr:uid="{00000000-0005-0000-0000-000075000000}"/>
    <cellStyle name="Dezimal 2 2 2 3 3 2 2" xfId="8294" xr:uid="{00000000-0005-0000-0000-000076000000}"/>
    <cellStyle name="Dezimal 2 2 2 3 3 3" xfId="4862" xr:uid="{00000000-0005-0000-0000-000077000000}"/>
    <cellStyle name="Dezimal 2 2 2 3 3 3 2" xfId="10010" xr:uid="{00000000-0005-0000-0000-000078000000}"/>
    <cellStyle name="Dezimal 2 2 2 3 3 4" xfId="6578" xr:uid="{00000000-0005-0000-0000-000079000000}"/>
    <cellStyle name="Dezimal 2 2 2 3 4" xfId="2282" xr:uid="{00000000-0005-0000-0000-00007A000000}"/>
    <cellStyle name="Dezimal 2 2 2 3 4 2" xfId="7436" xr:uid="{00000000-0005-0000-0000-00007B000000}"/>
    <cellStyle name="Dezimal 2 2 2 3 5" xfId="4004" xr:uid="{00000000-0005-0000-0000-00007C000000}"/>
    <cellStyle name="Dezimal 2 2 2 3 5 2" xfId="9152" xr:uid="{00000000-0005-0000-0000-00007D000000}"/>
    <cellStyle name="Dezimal 2 2 2 3 6" xfId="5720" xr:uid="{00000000-0005-0000-0000-00007E000000}"/>
    <cellStyle name="Dezimal 2 2 2 4" xfId="28" xr:uid="{00000000-0005-0000-0000-00007F000000}"/>
    <cellStyle name="Dezimal 2 2 2 4 2" xfId="1395" xr:uid="{00000000-0005-0000-0000-000080000000}"/>
    <cellStyle name="Dezimal 2 2 2 4 2 2" xfId="3146" xr:uid="{00000000-0005-0000-0000-000081000000}"/>
    <cellStyle name="Dezimal 2 2 2 4 2 2 2" xfId="8296" xr:uid="{00000000-0005-0000-0000-000082000000}"/>
    <cellStyle name="Dezimal 2 2 2 4 2 3" xfId="4864" xr:uid="{00000000-0005-0000-0000-000083000000}"/>
    <cellStyle name="Dezimal 2 2 2 4 2 3 2" xfId="10012" xr:uid="{00000000-0005-0000-0000-000084000000}"/>
    <cellStyle name="Dezimal 2 2 2 4 2 4" xfId="6580" xr:uid="{00000000-0005-0000-0000-000085000000}"/>
    <cellStyle name="Dezimal 2 2 2 4 3" xfId="2284" xr:uid="{00000000-0005-0000-0000-000086000000}"/>
    <cellStyle name="Dezimal 2 2 2 4 3 2" xfId="7438" xr:uid="{00000000-0005-0000-0000-000087000000}"/>
    <cellStyle name="Dezimal 2 2 2 4 4" xfId="4006" xr:uid="{00000000-0005-0000-0000-000088000000}"/>
    <cellStyle name="Dezimal 2 2 2 4 4 2" xfId="9154" xr:uid="{00000000-0005-0000-0000-000089000000}"/>
    <cellStyle name="Dezimal 2 2 2 4 5" xfId="5722" xr:uid="{00000000-0005-0000-0000-00008A000000}"/>
    <cellStyle name="Dezimal 2 2 2 5" xfId="29" xr:uid="{00000000-0005-0000-0000-00008B000000}"/>
    <cellStyle name="Dezimal 2 2 2 5 2" xfId="1396" xr:uid="{00000000-0005-0000-0000-00008C000000}"/>
    <cellStyle name="Dezimal 2 2 2 5 2 2" xfId="3147" xr:uid="{00000000-0005-0000-0000-00008D000000}"/>
    <cellStyle name="Dezimal 2 2 2 5 2 2 2" xfId="8297" xr:uid="{00000000-0005-0000-0000-00008E000000}"/>
    <cellStyle name="Dezimal 2 2 2 5 2 3" xfId="4865" xr:uid="{00000000-0005-0000-0000-00008F000000}"/>
    <cellStyle name="Dezimal 2 2 2 5 2 3 2" xfId="10013" xr:uid="{00000000-0005-0000-0000-000090000000}"/>
    <cellStyle name="Dezimal 2 2 2 5 2 4" xfId="6581" xr:uid="{00000000-0005-0000-0000-000091000000}"/>
    <cellStyle name="Dezimal 2 2 2 5 3" xfId="2285" xr:uid="{00000000-0005-0000-0000-000092000000}"/>
    <cellStyle name="Dezimal 2 2 2 5 3 2" xfId="7439" xr:uid="{00000000-0005-0000-0000-000093000000}"/>
    <cellStyle name="Dezimal 2 2 2 5 4" xfId="4007" xr:uid="{00000000-0005-0000-0000-000094000000}"/>
    <cellStyle name="Dezimal 2 2 2 5 4 2" xfId="9155" xr:uid="{00000000-0005-0000-0000-000095000000}"/>
    <cellStyle name="Dezimal 2 2 2 5 5" xfId="5723" xr:uid="{00000000-0005-0000-0000-000096000000}"/>
    <cellStyle name="Dezimal 2 2 2 6" xfId="1387" xr:uid="{00000000-0005-0000-0000-000097000000}"/>
    <cellStyle name="Dezimal 2 2 2 6 2" xfId="3138" xr:uid="{00000000-0005-0000-0000-000098000000}"/>
    <cellStyle name="Dezimal 2 2 2 6 2 2" xfId="8288" xr:uid="{00000000-0005-0000-0000-000099000000}"/>
    <cellStyle name="Dezimal 2 2 2 6 3" xfId="4856" xr:uid="{00000000-0005-0000-0000-00009A000000}"/>
    <cellStyle name="Dezimal 2 2 2 6 3 2" xfId="10004" xr:uid="{00000000-0005-0000-0000-00009B000000}"/>
    <cellStyle name="Dezimal 2 2 2 6 4" xfId="6572" xr:uid="{00000000-0005-0000-0000-00009C000000}"/>
    <cellStyle name="Dezimal 2 2 2 7" xfId="2276" xr:uid="{00000000-0005-0000-0000-00009D000000}"/>
    <cellStyle name="Dezimal 2 2 2 7 2" xfId="7430" xr:uid="{00000000-0005-0000-0000-00009E000000}"/>
    <cellStyle name="Dezimal 2 2 2 8" xfId="3998" xr:uid="{00000000-0005-0000-0000-00009F000000}"/>
    <cellStyle name="Dezimal 2 2 2 8 2" xfId="9146" xr:uid="{00000000-0005-0000-0000-0000A0000000}"/>
    <cellStyle name="Dezimal 2 2 2 9" xfId="5714" xr:uid="{00000000-0005-0000-0000-0000A1000000}"/>
    <cellStyle name="Dezimal 2 2 3" xfId="30" xr:uid="{00000000-0005-0000-0000-0000A2000000}"/>
    <cellStyle name="Dezimal 2 2 3 2" xfId="31" xr:uid="{00000000-0005-0000-0000-0000A3000000}"/>
    <cellStyle name="Dezimal 2 2 3 2 2" xfId="32" xr:uid="{00000000-0005-0000-0000-0000A4000000}"/>
    <cellStyle name="Dezimal 2 2 3 2 2 2" xfId="33" xr:uid="{00000000-0005-0000-0000-0000A5000000}"/>
    <cellStyle name="Dezimal 2 2 3 2 2 2 2" xfId="1400" xr:uid="{00000000-0005-0000-0000-0000A6000000}"/>
    <cellStyle name="Dezimal 2 2 3 2 2 2 2 2" xfId="3151" xr:uid="{00000000-0005-0000-0000-0000A7000000}"/>
    <cellStyle name="Dezimal 2 2 3 2 2 2 2 2 2" xfId="8301" xr:uid="{00000000-0005-0000-0000-0000A8000000}"/>
    <cellStyle name="Dezimal 2 2 3 2 2 2 2 3" xfId="4869" xr:uid="{00000000-0005-0000-0000-0000A9000000}"/>
    <cellStyle name="Dezimal 2 2 3 2 2 2 2 3 2" xfId="10017" xr:uid="{00000000-0005-0000-0000-0000AA000000}"/>
    <cellStyle name="Dezimal 2 2 3 2 2 2 2 4" xfId="6585" xr:uid="{00000000-0005-0000-0000-0000AB000000}"/>
    <cellStyle name="Dezimal 2 2 3 2 2 2 3" xfId="2289" xr:uid="{00000000-0005-0000-0000-0000AC000000}"/>
    <cellStyle name="Dezimal 2 2 3 2 2 2 3 2" xfId="7443" xr:uid="{00000000-0005-0000-0000-0000AD000000}"/>
    <cellStyle name="Dezimal 2 2 3 2 2 2 4" xfId="4011" xr:uid="{00000000-0005-0000-0000-0000AE000000}"/>
    <cellStyle name="Dezimal 2 2 3 2 2 2 4 2" xfId="9159" xr:uid="{00000000-0005-0000-0000-0000AF000000}"/>
    <cellStyle name="Dezimal 2 2 3 2 2 2 5" xfId="5727" xr:uid="{00000000-0005-0000-0000-0000B0000000}"/>
    <cellStyle name="Dezimal 2 2 3 2 2 3" xfId="1399" xr:uid="{00000000-0005-0000-0000-0000B1000000}"/>
    <cellStyle name="Dezimal 2 2 3 2 2 3 2" xfId="3150" xr:uid="{00000000-0005-0000-0000-0000B2000000}"/>
    <cellStyle name="Dezimal 2 2 3 2 2 3 2 2" xfId="8300" xr:uid="{00000000-0005-0000-0000-0000B3000000}"/>
    <cellStyle name="Dezimal 2 2 3 2 2 3 3" xfId="4868" xr:uid="{00000000-0005-0000-0000-0000B4000000}"/>
    <cellStyle name="Dezimal 2 2 3 2 2 3 3 2" xfId="10016" xr:uid="{00000000-0005-0000-0000-0000B5000000}"/>
    <cellStyle name="Dezimal 2 2 3 2 2 3 4" xfId="6584" xr:uid="{00000000-0005-0000-0000-0000B6000000}"/>
    <cellStyle name="Dezimal 2 2 3 2 2 4" xfId="2288" xr:uid="{00000000-0005-0000-0000-0000B7000000}"/>
    <cellStyle name="Dezimal 2 2 3 2 2 4 2" xfId="7442" xr:uid="{00000000-0005-0000-0000-0000B8000000}"/>
    <cellStyle name="Dezimal 2 2 3 2 2 5" xfId="4010" xr:uid="{00000000-0005-0000-0000-0000B9000000}"/>
    <cellStyle name="Dezimal 2 2 3 2 2 5 2" xfId="9158" xr:uid="{00000000-0005-0000-0000-0000BA000000}"/>
    <cellStyle name="Dezimal 2 2 3 2 2 6" xfId="5726" xr:uid="{00000000-0005-0000-0000-0000BB000000}"/>
    <cellStyle name="Dezimal 2 2 3 2 3" xfId="34" xr:uid="{00000000-0005-0000-0000-0000BC000000}"/>
    <cellStyle name="Dezimal 2 2 3 2 3 2" xfId="1401" xr:uid="{00000000-0005-0000-0000-0000BD000000}"/>
    <cellStyle name="Dezimal 2 2 3 2 3 2 2" xfId="3152" xr:uid="{00000000-0005-0000-0000-0000BE000000}"/>
    <cellStyle name="Dezimal 2 2 3 2 3 2 2 2" xfId="8302" xr:uid="{00000000-0005-0000-0000-0000BF000000}"/>
    <cellStyle name="Dezimal 2 2 3 2 3 2 3" xfId="4870" xr:uid="{00000000-0005-0000-0000-0000C0000000}"/>
    <cellStyle name="Dezimal 2 2 3 2 3 2 3 2" xfId="10018" xr:uid="{00000000-0005-0000-0000-0000C1000000}"/>
    <cellStyle name="Dezimal 2 2 3 2 3 2 4" xfId="6586" xr:uid="{00000000-0005-0000-0000-0000C2000000}"/>
    <cellStyle name="Dezimal 2 2 3 2 3 3" xfId="2290" xr:uid="{00000000-0005-0000-0000-0000C3000000}"/>
    <cellStyle name="Dezimal 2 2 3 2 3 3 2" xfId="7444" xr:uid="{00000000-0005-0000-0000-0000C4000000}"/>
    <cellStyle name="Dezimal 2 2 3 2 3 4" xfId="4012" xr:uid="{00000000-0005-0000-0000-0000C5000000}"/>
    <cellStyle name="Dezimal 2 2 3 2 3 4 2" xfId="9160" xr:uid="{00000000-0005-0000-0000-0000C6000000}"/>
    <cellStyle name="Dezimal 2 2 3 2 3 5" xfId="5728" xr:uid="{00000000-0005-0000-0000-0000C7000000}"/>
    <cellStyle name="Dezimal 2 2 3 2 4" xfId="35" xr:uid="{00000000-0005-0000-0000-0000C8000000}"/>
    <cellStyle name="Dezimal 2 2 3 2 4 2" xfId="1402" xr:uid="{00000000-0005-0000-0000-0000C9000000}"/>
    <cellStyle name="Dezimal 2 2 3 2 4 2 2" xfId="3153" xr:uid="{00000000-0005-0000-0000-0000CA000000}"/>
    <cellStyle name="Dezimal 2 2 3 2 4 2 2 2" xfId="8303" xr:uid="{00000000-0005-0000-0000-0000CB000000}"/>
    <cellStyle name="Dezimal 2 2 3 2 4 2 3" xfId="4871" xr:uid="{00000000-0005-0000-0000-0000CC000000}"/>
    <cellStyle name="Dezimal 2 2 3 2 4 2 3 2" xfId="10019" xr:uid="{00000000-0005-0000-0000-0000CD000000}"/>
    <cellStyle name="Dezimal 2 2 3 2 4 2 4" xfId="6587" xr:uid="{00000000-0005-0000-0000-0000CE000000}"/>
    <cellStyle name="Dezimal 2 2 3 2 4 3" xfId="2291" xr:uid="{00000000-0005-0000-0000-0000CF000000}"/>
    <cellStyle name="Dezimal 2 2 3 2 4 3 2" xfId="7445" xr:uid="{00000000-0005-0000-0000-0000D0000000}"/>
    <cellStyle name="Dezimal 2 2 3 2 4 4" xfId="4013" xr:uid="{00000000-0005-0000-0000-0000D1000000}"/>
    <cellStyle name="Dezimal 2 2 3 2 4 4 2" xfId="9161" xr:uid="{00000000-0005-0000-0000-0000D2000000}"/>
    <cellStyle name="Dezimal 2 2 3 2 4 5" xfId="5729" xr:uid="{00000000-0005-0000-0000-0000D3000000}"/>
    <cellStyle name="Dezimal 2 2 3 2 5" xfId="1398" xr:uid="{00000000-0005-0000-0000-0000D4000000}"/>
    <cellStyle name="Dezimal 2 2 3 2 5 2" xfId="3149" xr:uid="{00000000-0005-0000-0000-0000D5000000}"/>
    <cellStyle name="Dezimal 2 2 3 2 5 2 2" xfId="8299" xr:uid="{00000000-0005-0000-0000-0000D6000000}"/>
    <cellStyle name="Dezimal 2 2 3 2 5 3" xfId="4867" xr:uid="{00000000-0005-0000-0000-0000D7000000}"/>
    <cellStyle name="Dezimal 2 2 3 2 5 3 2" xfId="10015" xr:uid="{00000000-0005-0000-0000-0000D8000000}"/>
    <cellStyle name="Dezimal 2 2 3 2 5 4" xfId="6583" xr:uid="{00000000-0005-0000-0000-0000D9000000}"/>
    <cellStyle name="Dezimal 2 2 3 2 6" xfId="2287" xr:uid="{00000000-0005-0000-0000-0000DA000000}"/>
    <cellStyle name="Dezimal 2 2 3 2 6 2" xfId="7441" xr:uid="{00000000-0005-0000-0000-0000DB000000}"/>
    <cellStyle name="Dezimal 2 2 3 2 7" xfId="4009" xr:uid="{00000000-0005-0000-0000-0000DC000000}"/>
    <cellStyle name="Dezimal 2 2 3 2 7 2" xfId="9157" xr:uid="{00000000-0005-0000-0000-0000DD000000}"/>
    <cellStyle name="Dezimal 2 2 3 2 8" xfId="5725" xr:uid="{00000000-0005-0000-0000-0000DE000000}"/>
    <cellStyle name="Dezimal 2 2 3 3" xfId="36" xr:uid="{00000000-0005-0000-0000-0000DF000000}"/>
    <cellStyle name="Dezimal 2 2 3 3 2" xfId="37" xr:uid="{00000000-0005-0000-0000-0000E0000000}"/>
    <cellStyle name="Dezimal 2 2 3 3 2 2" xfId="1404" xr:uid="{00000000-0005-0000-0000-0000E1000000}"/>
    <cellStyle name="Dezimal 2 2 3 3 2 2 2" xfId="3155" xr:uid="{00000000-0005-0000-0000-0000E2000000}"/>
    <cellStyle name="Dezimal 2 2 3 3 2 2 2 2" xfId="8305" xr:uid="{00000000-0005-0000-0000-0000E3000000}"/>
    <cellStyle name="Dezimal 2 2 3 3 2 2 3" xfId="4873" xr:uid="{00000000-0005-0000-0000-0000E4000000}"/>
    <cellStyle name="Dezimal 2 2 3 3 2 2 3 2" xfId="10021" xr:uid="{00000000-0005-0000-0000-0000E5000000}"/>
    <cellStyle name="Dezimal 2 2 3 3 2 2 4" xfId="6589" xr:uid="{00000000-0005-0000-0000-0000E6000000}"/>
    <cellStyle name="Dezimal 2 2 3 3 2 3" xfId="2293" xr:uid="{00000000-0005-0000-0000-0000E7000000}"/>
    <cellStyle name="Dezimal 2 2 3 3 2 3 2" xfId="7447" xr:uid="{00000000-0005-0000-0000-0000E8000000}"/>
    <cellStyle name="Dezimal 2 2 3 3 2 4" xfId="4015" xr:uid="{00000000-0005-0000-0000-0000E9000000}"/>
    <cellStyle name="Dezimal 2 2 3 3 2 4 2" xfId="9163" xr:uid="{00000000-0005-0000-0000-0000EA000000}"/>
    <cellStyle name="Dezimal 2 2 3 3 2 5" xfId="5731" xr:uid="{00000000-0005-0000-0000-0000EB000000}"/>
    <cellStyle name="Dezimal 2 2 3 3 3" xfId="1403" xr:uid="{00000000-0005-0000-0000-0000EC000000}"/>
    <cellStyle name="Dezimal 2 2 3 3 3 2" xfId="3154" xr:uid="{00000000-0005-0000-0000-0000ED000000}"/>
    <cellStyle name="Dezimal 2 2 3 3 3 2 2" xfId="8304" xr:uid="{00000000-0005-0000-0000-0000EE000000}"/>
    <cellStyle name="Dezimal 2 2 3 3 3 3" xfId="4872" xr:uid="{00000000-0005-0000-0000-0000EF000000}"/>
    <cellStyle name="Dezimal 2 2 3 3 3 3 2" xfId="10020" xr:uid="{00000000-0005-0000-0000-0000F0000000}"/>
    <cellStyle name="Dezimal 2 2 3 3 3 4" xfId="6588" xr:uid="{00000000-0005-0000-0000-0000F1000000}"/>
    <cellStyle name="Dezimal 2 2 3 3 4" xfId="2292" xr:uid="{00000000-0005-0000-0000-0000F2000000}"/>
    <cellStyle name="Dezimal 2 2 3 3 4 2" xfId="7446" xr:uid="{00000000-0005-0000-0000-0000F3000000}"/>
    <cellStyle name="Dezimal 2 2 3 3 5" xfId="4014" xr:uid="{00000000-0005-0000-0000-0000F4000000}"/>
    <cellStyle name="Dezimal 2 2 3 3 5 2" xfId="9162" xr:uid="{00000000-0005-0000-0000-0000F5000000}"/>
    <cellStyle name="Dezimal 2 2 3 3 6" xfId="5730" xr:uid="{00000000-0005-0000-0000-0000F6000000}"/>
    <cellStyle name="Dezimal 2 2 3 4" xfId="38" xr:uid="{00000000-0005-0000-0000-0000F7000000}"/>
    <cellStyle name="Dezimal 2 2 3 4 2" xfId="1405" xr:uid="{00000000-0005-0000-0000-0000F8000000}"/>
    <cellStyle name="Dezimal 2 2 3 4 2 2" xfId="3156" xr:uid="{00000000-0005-0000-0000-0000F9000000}"/>
    <cellStyle name="Dezimal 2 2 3 4 2 2 2" xfId="8306" xr:uid="{00000000-0005-0000-0000-0000FA000000}"/>
    <cellStyle name="Dezimal 2 2 3 4 2 3" xfId="4874" xr:uid="{00000000-0005-0000-0000-0000FB000000}"/>
    <cellStyle name="Dezimal 2 2 3 4 2 3 2" xfId="10022" xr:uid="{00000000-0005-0000-0000-0000FC000000}"/>
    <cellStyle name="Dezimal 2 2 3 4 2 4" xfId="6590" xr:uid="{00000000-0005-0000-0000-0000FD000000}"/>
    <cellStyle name="Dezimal 2 2 3 4 3" xfId="2294" xr:uid="{00000000-0005-0000-0000-0000FE000000}"/>
    <cellStyle name="Dezimal 2 2 3 4 3 2" xfId="7448" xr:uid="{00000000-0005-0000-0000-0000FF000000}"/>
    <cellStyle name="Dezimal 2 2 3 4 4" xfId="4016" xr:uid="{00000000-0005-0000-0000-000000010000}"/>
    <cellStyle name="Dezimal 2 2 3 4 4 2" xfId="9164" xr:uid="{00000000-0005-0000-0000-000001010000}"/>
    <cellStyle name="Dezimal 2 2 3 4 5" xfId="5732" xr:uid="{00000000-0005-0000-0000-000002010000}"/>
    <cellStyle name="Dezimal 2 2 3 5" xfId="39" xr:uid="{00000000-0005-0000-0000-000003010000}"/>
    <cellStyle name="Dezimal 2 2 3 5 2" xfId="1406" xr:uid="{00000000-0005-0000-0000-000004010000}"/>
    <cellStyle name="Dezimal 2 2 3 5 2 2" xfId="3157" xr:uid="{00000000-0005-0000-0000-000005010000}"/>
    <cellStyle name="Dezimal 2 2 3 5 2 2 2" xfId="8307" xr:uid="{00000000-0005-0000-0000-000006010000}"/>
    <cellStyle name="Dezimal 2 2 3 5 2 3" xfId="4875" xr:uid="{00000000-0005-0000-0000-000007010000}"/>
    <cellStyle name="Dezimal 2 2 3 5 2 3 2" xfId="10023" xr:uid="{00000000-0005-0000-0000-000008010000}"/>
    <cellStyle name="Dezimal 2 2 3 5 2 4" xfId="6591" xr:uid="{00000000-0005-0000-0000-000009010000}"/>
    <cellStyle name="Dezimal 2 2 3 5 3" xfId="2295" xr:uid="{00000000-0005-0000-0000-00000A010000}"/>
    <cellStyle name="Dezimal 2 2 3 5 3 2" xfId="7449" xr:uid="{00000000-0005-0000-0000-00000B010000}"/>
    <cellStyle name="Dezimal 2 2 3 5 4" xfId="4017" xr:uid="{00000000-0005-0000-0000-00000C010000}"/>
    <cellStyle name="Dezimal 2 2 3 5 4 2" xfId="9165" xr:uid="{00000000-0005-0000-0000-00000D010000}"/>
    <cellStyle name="Dezimal 2 2 3 5 5" xfId="5733" xr:uid="{00000000-0005-0000-0000-00000E010000}"/>
    <cellStyle name="Dezimal 2 2 3 6" xfId="1397" xr:uid="{00000000-0005-0000-0000-00000F010000}"/>
    <cellStyle name="Dezimal 2 2 3 6 2" xfId="3148" xr:uid="{00000000-0005-0000-0000-000010010000}"/>
    <cellStyle name="Dezimal 2 2 3 6 2 2" xfId="8298" xr:uid="{00000000-0005-0000-0000-000011010000}"/>
    <cellStyle name="Dezimal 2 2 3 6 3" xfId="4866" xr:uid="{00000000-0005-0000-0000-000012010000}"/>
    <cellStyle name="Dezimal 2 2 3 6 3 2" xfId="10014" xr:uid="{00000000-0005-0000-0000-000013010000}"/>
    <cellStyle name="Dezimal 2 2 3 6 4" xfId="6582" xr:uid="{00000000-0005-0000-0000-000014010000}"/>
    <cellStyle name="Dezimal 2 2 3 7" xfId="2286" xr:uid="{00000000-0005-0000-0000-000015010000}"/>
    <cellStyle name="Dezimal 2 2 3 7 2" xfId="7440" xr:uid="{00000000-0005-0000-0000-000016010000}"/>
    <cellStyle name="Dezimal 2 2 3 8" xfId="4008" xr:uid="{00000000-0005-0000-0000-000017010000}"/>
    <cellStyle name="Dezimal 2 2 3 8 2" xfId="9156" xr:uid="{00000000-0005-0000-0000-000018010000}"/>
    <cellStyle name="Dezimal 2 2 3 9" xfId="5724" xr:uid="{00000000-0005-0000-0000-000019010000}"/>
    <cellStyle name="Dezimal 2 2 4" xfId="40" xr:uid="{00000000-0005-0000-0000-00001A010000}"/>
    <cellStyle name="Dezimal 2 2 4 2" xfId="41" xr:uid="{00000000-0005-0000-0000-00001B010000}"/>
    <cellStyle name="Dezimal 2 2 4 2 2" xfId="42" xr:uid="{00000000-0005-0000-0000-00001C010000}"/>
    <cellStyle name="Dezimal 2 2 4 2 2 2" xfId="43" xr:uid="{00000000-0005-0000-0000-00001D010000}"/>
    <cellStyle name="Dezimal 2 2 4 2 2 2 2" xfId="1410" xr:uid="{00000000-0005-0000-0000-00001E010000}"/>
    <cellStyle name="Dezimal 2 2 4 2 2 2 2 2" xfId="3161" xr:uid="{00000000-0005-0000-0000-00001F010000}"/>
    <cellStyle name="Dezimal 2 2 4 2 2 2 2 2 2" xfId="8311" xr:uid="{00000000-0005-0000-0000-000020010000}"/>
    <cellStyle name="Dezimal 2 2 4 2 2 2 2 3" xfId="4879" xr:uid="{00000000-0005-0000-0000-000021010000}"/>
    <cellStyle name="Dezimal 2 2 4 2 2 2 2 3 2" xfId="10027" xr:uid="{00000000-0005-0000-0000-000022010000}"/>
    <cellStyle name="Dezimal 2 2 4 2 2 2 2 4" xfId="6595" xr:uid="{00000000-0005-0000-0000-000023010000}"/>
    <cellStyle name="Dezimal 2 2 4 2 2 2 3" xfId="2299" xr:uid="{00000000-0005-0000-0000-000024010000}"/>
    <cellStyle name="Dezimal 2 2 4 2 2 2 3 2" xfId="7453" xr:uid="{00000000-0005-0000-0000-000025010000}"/>
    <cellStyle name="Dezimal 2 2 4 2 2 2 4" xfId="4021" xr:uid="{00000000-0005-0000-0000-000026010000}"/>
    <cellStyle name="Dezimal 2 2 4 2 2 2 4 2" xfId="9169" xr:uid="{00000000-0005-0000-0000-000027010000}"/>
    <cellStyle name="Dezimal 2 2 4 2 2 2 5" xfId="5737" xr:uid="{00000000-0005-0000-0000-000028010000}"/>
    <cellStyle name="Dezimal 2 2 4 2 2 3" xfId="1409" xr:uid="{00000000-0005-0000-0000-000029010000}"/>
    <cellStyle name="Dezimal 2 2 4 2 2 3 2" xfId="3160" xr:uid="{00000000-0005-0000-0000-00002A010000}"/>
    <cellStyle name="Dezimal 2 2 4 2 2 3 2 2" xfId="8310" xr:uid="{00000000-0005-0000-0000-00002B010000}"/>
    <cellStyle name="Dezimal 2 2 4 2 2 3 3" xfId="4878" xr:uid="{00000000-0005-0000-0000-00002C010000}"/>
    <cellStyle name="Dezimal 2 2 4 2 2 3 3 2" xfId="10026" xr:uid="{00000000-0005-0000-0000-00002D010000}"/>
    <cellStyle name="Dezimal 2 2 4 2 2 3 4" xfId="6594" xr:uid="{00000000-0005-0000-0000-00002E010000}"/>
    <cellStyle name="Dezimal 2 2 4 2 2 4" xfId="2298" xr:uid="{00000000-0005-0000-0000-00002F010000}"/>
    <cellStyle name="Dezimal 2 2 4 2 2 4 2" xfId="7452" xr:uid="{00000000-0005-0000-0000-000030010000}"/>
    <cellStyle name="Dezimal 2 2 4 2 2 5" xfId="4020" xr:uid="{00000000-0005-0000-0000-000031010000}"/>
    <cellStyle name="Dezimal 2 2 4 2 2 5 2" xfId="9168" xr:uid="{00000000-0005-0000-0000-000032010000}"/>
    <cellStyle name="Dezimal 2 2 4 2 2 6" xfId="5736" xr:uid="{00000000-0005-0000-0000-000033010000}"/>
    <cellStyle name="Dezimal 2 2 4 2 3" xfId="44" xr:uid="{00000000-0005-0000-0000-000034010000}"/>
    <cellStyle name="Dezimal 2 2 4 2 3 2" xfId="1411" xr:uid="{00000000-0005-0000-0000-000035010000}"/>
    <cellStyle name="Dezimal 2 2 4 2 3 2 2" xfId="3162" xr:uid="{00000000-0005-0000-0000-000036010000}"/>
    <cellStyle name="Dezimal 2 2 4 2 3 2 2 2" xfId="8312" xr:uid="{00000000-0005-0000-0000-000037010000}"/>
    <cellStyle name="Dezimal 2 2 4 2 3 2 3" xfId="4880" xr:uid="{00000000-0005-0000-0000-000038010000}"/>
    <cellStyle name="Dezimal 2 2 4 2 3 2 3 2" xfId="10028" xr:uid="{00000000-0005-0000-0000-000039010000}"/>
    <cellStyle name="Dezimal 2 2 4 2 3 2 4" xfId="6596" xr:uid="{00000000-0005-0000-0000-00003A010000}"/>
    <cellStyle name="Dezimal 2 2 4 2 3 3" xfId="2300" xr:uid="{00000000-0005-0000-0000-00003B010000}"/>
    <cellStyle name="Dezimal 2 2 4 2 3 3 2" xfId="7454" xr:uid="{00000000-0005-0000-0000-00003C010000}"/>
    <cellStyle name="Dezimal 2 2 4 2 3 4" xfId="4022" xr:uid="{00000000-0005-0000-0000-00003D010000}"/>
    <cellStyle name="Dezimal 2 2 4 2 3 4 2" xfId="9170" xr:uid="{00000000-0005-0000-0000-00003E010000}"/>
    <cellStyle name="Dezimal 2 2 4 2 3 5" xfId="5738" xr:uid="{00000000-0005-0000-0000-00003F010000}"/>
    <cellStyle name="Dezimal 2 2 4 2 4" xfId="45" xr:uid="{00000000-0005-0000-0000-000040010000}"/>
    <cellStyle name="Dezimal 2 2 4 2 4 2" xfId="1412" xr:uid="{00000000-0005-0000-0000-000041010000}"/>
    <cellStyle name="Dezimal 2 2 4 2 4 2 2" xfId="3163" xr:uid="{00000000-0005-0000-0000-000042010000}"/>
    <cellStyle name="Dezimal 2 2 4 2 4 2 2 2" xfId="8313" xr:uid="{00000000-0005-0000-0000-000043010000}"/>
    <cellStyle name="Dezimal 2 2 4 2 4 2 3" xfId="4881" xr:uid="{00000000-0005-0000-0000-000044010000}"/>
    <cellStyle name="Dezimal 2 2 4 2 4 2 3 2" xfId="10029" xr:uid="{00000000-0005-0000-0000-000045010000}"/>
    <cellStyle name="Dezimal 2 2 4 2 4 2 4" xfId="6597" xr:uid="{00000000-0005-0000-0000-000046010000}"/>
    <cellStyle name="Dezimal 2 2 4 2 4 3" xfId="2301" xr:uid="{00000000-0005-0000-0000-000047010000}"/>
    <cellStyle name="Dezimal 2 2 4 2 4 3 2" xfId="7455" xr:uid="{00000000-0005-0000-0000-000048010000}"/>
    <cellStyle name="Dezimal 2 2 4 2 4 4" xfId="4023" xr:uid="{00000000-0005-0000-0000-000049010000}"/>
    <cellStyle name="Dezimal 2 2 4 2 4 4 2" xfId="9171" xr:uid="{00000000-0005-0000-0000-00004A010000}"/>
    <cellStyle name="Dezimal 2 2 4 2 4 5" xfId="5739" xr:uid="{00000000-0005-0000-0000-00004B010000}"/>
    <cellStyle name="Dezimal 2 2 4 2 5" xfId="1408" xr:uid="{00000000-0005-0000-0000-00004C010000}"/>
    <cellStyle name="Dezimal 2 2 4 2 5 2" xfId="3159" xr:uid="{00000000-0005-0000-0000-00004D010000}"/>
    <cellStyle name="Dezimal 2 2 4 2 5 2 2" xfId="8309" xr:uid="{00000000-0005-0000-0000-00004E010000}"/>
    <cellStyle name="Dezimal 2 2 4 2 5 3" xfId="4877" xr:uid="{00000000-0005-0000-0000-00004F010000}"/>
    <cellStyle name="Dezimal 2 2 4 2 5 3 2" xfId="10025" xr:uid="{00000000-0005-0000-0000-000050010000}"/>
    <cellStyle name="Dezimal 2 2 4 2 5 4" xfId="6593" xr:uid="{00000000-0005-0000-0000-000051010000}"/>
    <cellStyle name="Dezimal 2 2 4 2 6" xfId="2297" xr:uid="{00000000-0005-0000-0000-000052010000}"/>
    <cellStyle name="Dezimal 2 2 4 2 6 2" xfId="7451" xr:uid="{00000000-0005-0000-0000-000053010000}"/>
    <cellStyle name="Dezimal 2 2 4 2 7" xfId="4019" xr:uid="{00000000-0005-0000-0000-000054010000}"/>
    <cellStyle name="Dezimal 2 2 4 2 7 2" xfId="9167" xr:uid="{00000000-0005-0000-0000-000055010000}"/>
    <cellStyle name="Dezimal 2 2 4 2 8" xfId="5735" xr:uid="{00000000-0005-0000-0000-000056010000}"/>
    <cellStyle name="Dezimal 2 2 4 3" xfId="46" xr:uid="{00000000-0005-0000-0000-000057010000}"/>
    <cellStyle name="Dezimal 2 2 4 3 2" xfId="47" xr:uid="{00000000-0005-0000-0000-000058010000}"/>
    <cellStyle name="Dezimal 2 2 4 3 2 2" xfId="1414" xr:uid="{00000000-0005-0000-0000-000059010000}"/>
    <cellStyle name="Dezimal 2 2 4 3 2 2 2" xfId="3165" xr:uid="{00000000-0005-0000-0000-00005A010000}"/>
    <cellStyle name="Dezimal 2 2 4 3 2 2 2 2" xfId="8315" xr:uid="{00000000-0005-0000-0000-00005B010000}"/>
    <cellStyle name="Dezimal 2 2 4 3 2 2 3" xfId="4883" xr:uid="{00000000-0005-0000-0000-00005C010000}"/>
    <cellStyle name="Dezimal 2 2 4 3 2 2 3 2" xfId="10031" xr:uid="{00000000-0005-0000-0000-00005D010000}"/>
    <cellStyle name="Dezimal 2 2 4 3 2 2 4" xfId="6599" xr:uid="{00000000-0005-0000-0000-00005E010000}"/>
    <cellStyle name="Dezimal 2 2 4 3 2 3" xfId="2303" xr:uid="{00000000-0005-0000-0000-00005F010000}"/>
    <cellStyle name="Dezimal 2 2 4 3 2 3 2" xfId="7457" xr:uid="{00000000-0005-0000-0000-000060010000}"/>
    <cellStyle name="Dezimal 2 2 4 3 2 4" xfId="4025" xr:uid="{00000000-0005-0000-0000-000061010000}"/>
    <cellStyle name="Dezimal 2 2 4 3 2 4 2" xfId="9173" xr:uid="{00000000-0005-0000-0000-000062010000}"/>
    <cellStyle name="Dezimal 2 2 4 3 2 5" xfId="5741" xr:uid="{00000000-0005-0000-0000-000063010000}"/>
    <cellStyle name="Dezimal 2 2 4 3 3" xfId="1413" xr:uid="{00000000-0005-0000-0000-000064010000}"/>
    <cellStyle name="Dezimal 2 2 4 3 3 2" xfId="3164" xr:uid="{00000000-0005-0000-0000-000065010000}"/>
    <cellStyle name="Dezimal 2 2 4 3 3 2 2" xfId="8314" xr:uid="{00000000-0005-0000-0000-000066010000}"/>
    <cellStyle name="Dezimal 2 2 4 3 3 3" xfId="4882" xr:uid="{00000000-0005-0000-0000-000067010000}"/>
    <cellStyle name="Dezimal 2 2 4 3 3 3 2" xfId="10030" xr:uid="{00000000-0005-0000-0000-000068010000}"/>
    <cellStyle name="Dezimal 2 2 4 3 3 4" xfId="6598" xr:uid="{00000000-0005-0000-0000-000069010000}"/>
    <cellStyle name="Dezimal 2 2 4 3 4" xfId="2302" xr:uid="{00000000-0005-0000-0000-00006A010000}"/>
    <cellStyle name="Dezimal 2 2 4 3 4 2" xfId="7456" xr:uid="{00000000-0005-0000-0000-00006B010000}"/>
    <cellStyle name="Dezimal 2 2 4 3 5" xfId="4024" xr:uid="{00000000-0005-0000-0000-00006C010000}"/>
    <cellStyle name="Dezimal 2 2 4 3 5 2" xfId="9172" xr:uid="{00000000-0005-0000-0000-00006D010000}"/>
    <cellStyle name="Dezimal 2 2 4 3 6" xfId="5740" xr:uid="{00000000-0005-0000-0000-00006E010000}"/>
    <cellStyle name="Dezimal 2 2 4 4" xfId="48" xr:uid="{00000000-0005-0000-0000-00006F010000}"/>
    <cellStyle name="Dezimal 2 2 4 4 2" xfId="1415" xr:uid="{00000000-0005-0000-0000-000070010000}"/>
    <cellStyle name="Dezimal 2 2 4 4 2 2" xfId="3166" xr:uid="{00000000-0005-0000-0000-000071010000}"/>
    <cellStyle name="Dezimal 2 2 4 4 2 2 2" xfId="8316" xr:uid="{00000000-0005-0000-0000-000072010000}"/>
    <cellStyle name="Dezimal 2 2 4 4 2 3" xfId="4884" xr:uid="{00000000-0005-0000-0000-000073010000}"/>
    <cellStyle name="Dezimal 2 2 4 4 2 3 2" xfId="10032" xr:uid="{00000000-0005-0000-0000-000074010000}"/>
    <cellStyle name="Dezimal 2 2 4 4 2 4" xfId="6600" xr:uid="{00000000-0005-0000-0000-000075010000}"/>
    <cellStyle name="Dezimal 2 2 4 4 3" xfId="2304" xr:uid="{00000000-0005-0000-0000-000076010000}"/>
    <cellStyle name="Dezimal 2 2 4 4 3 2" xfId="7458" xr:uid="{00000000-0005-0000-0000-000077010000}"/>
    <cellStyle name="Dezimal 2 2 4 4 4" xfId="4026" xr:uid="{00000000-0005-0000-0000-000078010000}"/>
    <cellStyle name="Dezimal 2 2 4 4 4 2" xfId="9174" xr:uid="{00000000-0005-0000-0000-000079010000}"/>
    <cellStyle name="Dezimal 2 2 4 4 5" xfId="5742" xr:uid="{00000000-0005-0000-0000-00007A010000}"/>
    <cellStyle name="Dezimal 2 2 4 5" xfId="49" xr:uid="{00000000-0005-0000-0000-00007B010000}"/>
    <cellStyle name="Dezimal 2 2 4 5 2" xfId="1416" xr:uid="{00000000-0005-0000-0000-00007C010000}"/>
    <cellStyle name="Dezimal 2 2 4 5 2 2" xfId="3167" xr:uid="{00000000-0005-0000-0000-00007D010000}"/>
    <cellStyle name="Dezimal 2 2 4 5 2 2 2" xfId="8317" xr:uid="{00000000-0005-0000-0000-00007E010000}"/>
    <cellStyle name="Dezimal 2 2 4 5 2 3" xfId="4885" xr:uid="{00000000-0005-0000-0000-00007F010000}"/>
    <cellStyle name="Dezimal 2 2 4 5 2 3 2" xfId="10033" xr:uid="{00000000-0005-0000-0000-000080010000}"/>
    <cellStyle name="Dezimal 2 2 4 5 2 4" xfId="6601" xr:uid="{00000000-0005-0000-0000-000081010000}"/>
    <cellStyle name="Dezimal 2 2 4 5 3" xfId="2305" xr:uid="{00000000-0005-0000-0000-000082010000}"/>
    <cellStyle name="Dezimal 2 2 4 5 3 2" xfId="7459" xr:uid="{00000000-0005-0000-0000-000083010000}"/>
    <cellStyle name="Dezimal 2 2 4 5 4" xfId="4027" xr:uid="{00000000-0005-0000-0000-000084010000}"/>
    <cellStyle name="Dezimal 2 2 4 5 4 2" xfId="9175" xr:uid="{00000000-0005-0000-0000-000085010000}"/>
    <cellStyle name="Dezimal 2 2 4 5 5" xfId="5743" xr:uid="{00000000-0005-0000-0000-000086010000}"/>
    <cellStyle name="Dezimal 2 2 4 6" xfId="1407" xr:uid="{00000000-0005-0000-0000-000087010000}"/>
    <cellStyle name="Dezimal 2 2 4 6 2" xfId="3158" xr:uid="{00000000-0005-0000-0000-000088010000}"/>
    <cellStyle name="Dezimal 2 2 4 6 2 2" xfId="8308" xr:uid="{00000000-0005-0000-0000-000089010000}"/>
    <cellStyle name="Dezimal 2 2 4 6 3" xfId="4876" xr:uid="{00000000-0005-0000-0000-00008A010000}"/>
    <cellStyle name="Dezimal 2 2 4 6 3 2" xfId="10024" xr:uid="{00000000-0005-0000-0000-00008B010000}"/>
    <cellStyle name="Dezimal 2 2 4 6 4" xfId="6592" xr:uid="{00000000-0005-0000-0000-00008C010000}"/>
    <cellStyle name="Dezimal 2 2 4 7" xfId="2296" xr:uid="{00000000-0005-0000-0000-00008D010000}"/>
    <cellStyle name="Dezimal 2 2 4 7 2" xfId="7450" xr:uid="{00000000-0005-0000-0000-00008E010000}"/>
    <cellStyle name="Dezimal 2 2 4 8" xfId="4018" xr:uid="{00000000-0005-0000-0000-00008F010000}"/>
    <cellStyle name="Dezimal 2 2 4 8 2" xfId="9166" xr:uid="{00000000-0005-0000-0000-000090010000}"/>
    <cellStyle name="Dezimal 2 2 4 9" xfId="5734" xr:uid="{00000000-0005-0000-0000-000091010000}"/>
    <cellStyle name="Dezimal 2 2 5" xfId="50" xr:uid="{00000000-0005-0000-0000-000092010000}"/>
    <cellStyle name="Dezimal 2 2 5 2" xfId="51" xr:uid="{00000000-0005-0000-0000-000093010000}"/>
    <cellStyle name="Dezimal 2 2 5 2 2" xfId="52" xr:uid="{00000000-0005-0000-0000-000094010000}"/>
    <cellStyle name="Dezimal 2 2 5 2 2 2" xfId="53" xr:uid="{00000000-0005-0000-0000-000095010000}"/>
    <cellStyle name="Dezimal 2 2 5 2 2 2 2" xfId="1420" xr:uid="{00000000-0005-0000-0000-000096010000}"/>
    <cellStyle name="Dezimal 2 2 5 2 2 2 2 2" xfId="3171" xr:uid="{00000000-0005-0000-0000-000097010000}"/>
    <cellStyle name="Dezimal 2 2 5 2 2 2 2 2 2" xfId="8321" xr:uid="{00000000-0005-0000-0000-000098010000}"/>
    <cellStyle name="Dezimal 2 2 5 2 2 2 2 3" xfId="4889" xr:uid="{00000000-0005-0000-0000-000099010000}"/>
    <cellStyle name="Dezimal 2 2 5 2 2 2 2 3 2" xfId="10037" xr:uid="{00000000-0005-0000-0000-00009A010000}"/>
    <cellStyle name="Dezimal 2 2 5 2 2 2 2 4" xfId="6605" xr:uid="{00000000-0005-0000-0000-00009B010000}"/>
    <cellStyle name="Dezimal 2 2 5 2 2 2 3" xfId="2309" xr:uid="{00000000-0005-0000-0000-00009C010000}"/>
    <cellStyle name="Dezimal 2 2 5 2 2 2 3 2" xfId="7463" xr:uid="{00000000-0005-0000-0000-00009D010000}"/>
    <cellStyle name="Dezimal 2 2 5 2 2 2 4" xfId="4031" xr:uid="{00000000-0005-0000-0000-00009E010000}"/>
    <cellStyle name="Dezimal 2 2 5 2 2 2 4 2" xfId="9179" xr:uid="{00000000-0005-0000-0000-00009F010000}"/>
    <cellStyle name="Dezimal 2 2 5 2 2 2 5" xfId="5747" xr:uid="{00000000-0005-0000-0000-0000A0010000}"/>
    <cellStyle name="Dezimal 2 2 5 2 2 3" xfId="1419" xr:uid="{00000000-0005-0000-0000-0000A1010000}"/>
    <cellStyle name="Dezimal 2 2 5 2 2 3 2" xfId="3170" xr:uid="{00000000-0005-0000-0000-0000A2010000}"/>
    <cellStyle name="Dezimal 2 2 5 2 2 3 2 2" xfId="8320" xr:uid="{00000000-0005-0000-0000-0000A3010000}"/>
    <cellStyle name="Dezimal 2 2 5 2 2 3 3" xfId="4888" xr:uid="{00000000-0005-0000-0000-0000A4010000}"/>
    <cellStyle name="Dezimal 2 2 5 2 2 3 3 2" xfId="10036" xr:uid="{00000000-0005-0000-0000-0000A5010000}"/>
    <cellStyle name="Dezimal 2 2 5 2 2 3 4" xfId="6604" xr:uid="{00000000-0005-0000-0000-0000A6010000}"/>
    <cellStyle name="Dezimal 2 2 5 2 2 4" xfId="2308" xr:uid="{00000000-0005-0000-0000-0000A7010000}"/>
    <cellStyle name="Dezimal 2 2 5 2 2 4 2" xfId="7462" xr:uid="{00000000-0005-0000-0000-0000A8010000}"/>
    <cellStyle name="Dezimal 2 2 5 2 2 5" xfId="4030" xr:uid="{00000000-0005-0000-0000-0000A9010000}"/>
    <cellStyle name="Dezimal 2 2 5 2 2 5 2" xfId="9178" xr:uid="{00000000-0005-0000-0000-0000AA010000}"/>
    <cellStyle name="Dezimal 2 2 5 2 2 6" xfId="5746" xr:uid="{00000000-0005-0000-0000-0000AB010000}"/>
    <cellStyle name="Dezimal 2 2 5 2 3" xfId="54" xr:uid="{00000000-0005-0000-0000-0000AC010000}"/>
    <cellStyle name="Dezimal 2 2 5 2 3 2" xfId="1421" xr:uid="{00000000-0005-0000-0000-0000AD010000}"/>
    <cellStyle name="Dezimal 2 2 5 2 3 2 2" xfId="3172" xr:uid="{00000000-0005-0000-0000-0000AE010000}"/>
    <cellStyle name="Dezimal 2 2 5 2 3 2 2 2" xfId="8322" xr:uid="{00000000-0005-0000-0000-0000AF010000}"/>
    <cellStyle name="Dezimal 2 2 5 2 3 2 3" xfId="4890" xr:uid="{00000000-0005-0000-0000-0000B0010000}"/>
    <cellStyle name="Dezimal 2 2 5 2 3 2 3 2" xfId="10038" xr:uid="{00000000-0005-0000-0000-0000B1010000}"/>
    <cellStyle name="Dezimal 2 2 5 2 3 2 4" xfId="6606" xr:uid="{00000000-0005-0000-0000-0000B2010000}"/>
    <cellStyle name="Dezimal 2 2 5 2 3 3" xfId="2310" xr:uid="{00000000-0005-0000-0000-0000B3010000}"/>
    <cellStyle name="Dezimal 2 2 5 2 3 3 2" xfId="7464" xr:uid="{00000000-0005-0000-0000-0000B4010000}"/>
    <cellStyle name="Dezimal 2 2 5 2 3 4" xfId="4032" xr:uid="{00000000-0005-0000-0000-0000B5010000}"/>
    <cellStyle name="Dezimal 2 2 5 2 3 4 2" xfId="9180" xr:uid="{00000000-0005-0000-0000-0000B6010000}"/>
    <cellStyle name="Dezimal 2 2 5 2 3 5" xfId="5748" xr:uid="{00000000-0005-0000-0000-0000B7010000}"/>
    <cellStyle name="Dezimal 2 2 5 2 4" xfId="55" xr:uid="{00000000-0005-0000-0000-0000B8010000}"/>
    <cellStyle name="Dezimal 2 2 5 2 4 2" xfId="1422" xr:uid="{00000000-0005-0000-0000-0000B9010000}"/>
    <cellStyle name="Dezimal 2 2 5 2 4 2 2" xfId="3173" xr:uid="{00000000-0005-0000-0000-0000BA010000}"/>
    <cellStyle name="Dezimal 2 2 5 2 4 2 2 2" xfId="8323" xr:uid="{00000000-0005-0000-0000-0000BB010000}"/>
    <cellStyle name="Dezimal 2 2 5 2 4 2 3" xfId="4891" xr:uid="{00000000-0005-0000-0000-0000BC010000}"/>
    <cellStyle name="Dezimal 2 2 5 2 4 2 3 2" xfId="10039" xr:uid="{00000000-0005-0000-0000-0000BD010000}"/>
    <cellStyle name="Dezimal 2 2 5 2 4 2 4" xfId="6607" xr:uid="{00000000-0005-0000-0000-0000BE010000}"/>
    <cellStyle name="Dezimal 2 2 5 2 4 3" xfId="2311" xr:uid="{00000000-0005-0000-0000-0000BF010000}"/>
    <cellStyle name="Dezimal 2 2 5 2 4 3 2" xfId="7465" xr:uid="{00000000-0005-0000-0000-0000C0010000}"/>
    <cellStyle name="Dezimal 2 2 5 2 4 4" xfId="4033" xr:uid="{00000000-0005-0000-0000-0000C1010000}"/>
    <cellStyle name="Dezimal 2 2 5 2 4 4 2" xfId="9181" xr:uid="{00000000-0005-0000-0000-0000C2010000}"/>
    <cellStyle name="Dezimal 2 2 5 2 4 5" xfId="5749" xr:uid="{00000000-0005-0000-0000-0000C3010000}"/>
    <cellStyle name="Dezimal 2 2 5 2 5" xfId="1418" xr:uid="{00000000-0005-0000-0000-0000C4010000}"/>
    <cellStyle name="Dezimal 2 2 5 2 5 2" xfId="3169" xr:uid="{00000000-0005-0000-0000-0000C5010000}"/>
    <cellStyle name="Dezimal 2 2 5 2 5 2 2" xfId="8319" xr:uid="{00000000-0005-0000-0000-0000C6010000}"/>
    <cellStyle name="Dezimal 2 2 5 2 5 3" xfId="4887" xr:uid="{00000000-0005-0000-0000-0000C7010000}"/>
    <cellStyle name="Dezimal 2 2 5 2 5 3 2" xfId="10035" xr:uid="{00000000-0005-0000-0000-0000C8010000}"/>
    <cellStyle name="Dezimal 2 2 5 2 5 4" xfId="6603" xr:uid="{00000000-0005-0000-0000-0000C9010000}"/>
    <cellStyle name="Dezimal 2 2 5 2 6" xfId="2307" xr:uid="{00000000-0005-0000-0000-0000CA010000}"/>
    <cellStyle name="Dezimal 2 2 5 2 6 2" xfId="7461" xr:uid="{00000000-0005-0000-0000-0000CB010000}"/>
    <cellStyle name="Dezimal 2 2 5 2 7" xfId="4029" xr:uid="{00000000-0005-0000-0000-0000CC010000}"/>
    <cellStyle name="Dezimal 2 2 5 2 7 2" xfId="9177" xr:uid="{00000000-0005-0000-0000-0000CD010000}"/>
    <cellStyle name="Dezimal 2 2 5 2 8" xfId="5745" xr:uid="{00000000-0005-0000-0000-0000CE010000}"/>
    <cellStyle name="Dezimal 2 2 5 3" xfId="56" xr:uid="{00000000-0005-0000-0000-0000CF010000}"/>
    <cellStyle name="Dezimal 2 2 5 3 2" xfId="57" xr:uid="{00000000-0005-0000-0000-0000D0010000}"/>
    <cellStyle name="Dezimal 2 2 5 3 2 2" xfId="1424" xr:uid="{00000000-0005-0000-0000-0000D1010000}"/>
    <cellStyle name="Dezimal 2 2 5 3 2 2 2" xfId="3175" xr:uid="{00000000-0005-0000-0000-0000D2010000}"/>
    <cellStyle name="Dezimal 2 2 5 3 2 2 2 2" xfId="8325" xr:uid="{00000000-0005-0000-0000-0000D3010000}"/>
    <cellStyle name="Dezimal 2 2 5 3 2 2 3" xfId="4893" xr:uid="{00000000-0005-0000-0000-0000D4010000}"/>
    <cellStyle name="Dezimal 2 2 5 3 2 2 3 2" xfId="10041" xr:uid="{00000000-0005-0000-0000-0000D5010000}"/>
    <cellStyle name="Dezimal 2 2 5 3 2 2 4" xfId="6609" xr:uid="{00000000-0005-0000-0000-0000D6010000}"/>
    <cellStyle name="Dezimal 2 2 5 3 2 3" xfId="2313" xr:uid="{00000000-0005-0000-0000-0000D7010000}"/>
    <cellStyle name="Dezimal 2 2 5 3 2 3 2" xfId="7467" xr:uid="{00000000-0005-0000-0000-0000D8010000}"/>
    <cellStyle name="Dezimal 2 2 5 3 2 4" xfId="4035" xr:uid="{00000000-0005-0000-0000-0000D9010000}"/>
    <cellStyle name="Dezimal 2 2 5 3 2 4 2" xfId="9183" xr:uid="{00000000-0005-0000-0000-0000DA010000}"/>
    <cellStyle name="Dezimal 2 2 5 3 2 5" xfId="5751" xr:uid="{00000000-0005-0000-0000-0000DB010000}"/>
    <cellStyle name="Dezimal 2 2 5 3 3" xfId="1423" xr:uid="{00000000-0005-0000-0000-0000DC010000}"/>
    <cellStyle name="Dezimal 2 2 5 3 3 2" xfId="3174" xr:uid="{00000000-0005-0000-0000-0000DD010000}"/>
    <cellStyle name="Dezimal 2 2 5 3 3 2 2" xfId="8324" xr:uid="{00000000-0005-0000-0000-0000DE010000}"/>
    <cellStyle name="Dezimal 2 2 5 3 3 3" xfId="4892" xr:uid="{00000000-0005-0000-0000-0000DF010000}"/>
    <cellStyle name="Dezimal 2 2 5 3 3 3 2" xfId="10040" xr:uid="{00000000-0005-0000-0000-0000E0010000}"/>
    <cellStyle name="Dezimal 2 2 5 3 3 4" xfId="6608" xr:uid="{00000000-0005-0000-0000-0000E1010000}"/>
    <cellStyle name="Dezimal 2 2 5 3 4" xfId="2312" xr:uid="{00000000-0005-0000-0000-0000E2010000}"/>
    <cellStyle name="Dezimal 2 2 5 3 4 2" xfId="7466" xr:uid="{00000000-0005-0000-0000-0000E3010000}"/>
    <cellStyle name="Dezimal 2 2 5 3 5" xfId="4034" xr:uid="{00000000-0005-0000-0000-0000E4010000}"/>
    <cellStyle name="Dezimal 2 2 5 3 5 2" xfId="9182" xr:uid="{00000000-0005-0000-0000-0000E5010000}"/>
    <cellStyle name="Dezimal 2 2 5 3 6" xfId="5750" xr:uid="{00000000-0005-0000-0000-0000E6010000}"/>
    <cellStyle name="Dezimal 2 2 5 4" xfId="58" xr:uid="{00000000-0005-0000-0000-0000E7010000}"/>
    <cellStyle name="Dezimal 2 2 5 4 2" xfId="1425" xr:uid="{00000000-0005-0000-0000-0000E8010000}"/>
    <cellStyle name="Dezimal 2 2 5 4 2 2" xfId="3176" xr:uid="{00000000-0005-0000-0000-0000E9010000}"/>
    <cellStyle name="Dezimal 2 2 5 4 2 2 2" xfId="8326" xr:uid="{00000000-0005-0000-0000-0000EA010000}"/>
    <cellStyle name="Dezimal 2 2 5 4 2 3" xfId="4894" xr:uid="{00000000-0005-0000-0000-0000EB010000}"/>
    <cellStyle name="Dezimal 2 2 5 4 2 3 2" xfId="10042" xr:uid="{00000000-0005-0000-0000-0000EC010000}"/>
    <cellStyle name="Dezimal 2 2 5 4 2 4" xfId="6610" xr:uid="{00000000-0005-0000-0000-0000ED010000}"/>
    <cellStyle name="Dezimal 2 2 5 4 3" xfId="2314" xr:uid="{00000000-0005-0000-0000-0000EE010000}"/>
    <cellStyle name="Dezimal 2 2 5 4 3 2" xfId="7468" xr:uid="{00000000-0005-0000-0000-0000EF010000}"/>
    <cellStyle name="Dezimal 2 2 5 4 4" xfId="4036" xr:uid="{00000000-0005-0000-0000-0000F0010000}"/>
    <cellStyle name="Dezimal 2 2 5 4 4 2" xfId="9184" xr:uid="{00000000-0005-0000-0000-0000F1010000}"/>
    <cellStyle name="Dezimal 2 2 5 4 5" xfId="5752" xr:uid="{00000000-0005-0000-0000-0000F2010000}"/>
    <cellStyle name="Dezimal 2 2 5 5" xfId="59" xr:uid="{00000000-0005-0000-0000-0000F3010000}"/>
    <cellStyle name="Dezimal 2 2 5 5 2" xfId="1426" xr:uid="{00000000-0005-0000-0000-0000F4010000}"/>
    <cellStyle name="Dezimal 2 2 5 5 2 2" xfId="3177" xr:uid="{00000000-0005-0000-0000-0000F5010000}"/>
    <cellStyle name="Dezimal 2 2 5 5 2 2 2" xfId="8327" xr:uid="{00000000-0005-0000-0000-0000F6010000}"/>
    <cellStyle name="Dezimal 2 2 5 5 2 3" xfId="4895" xr:uid="{00000000-0005-0000-0000-0000F7010000}"/>
    <cellStyle name="Dezimal 2 2 5 5 2 3 2" xfId="10043" xr:uid="{00000000-0005-0000-0000-0000F8010000}"/>
    <cellStyle name="Dezimal 2 2 5 5 2 4" xfId="6611" xr:uid="{00000000-0005-0000-0000-0000F9010000}"/>
    <cellStyle name="Dezimal 2 2 5 5 3" xfId="2315" xr:uid="{00000000-0005-0000-0000-0000FA010000}"/>
    <cellStyle name="Dezimal 2 2 5 5 3 2" xfId="7469" xr:uid="{00000000-0005-0000-0000-0000FB010000}"/>
    <cellStyle name="Dezimal 2 2 5 5 4" xfId="4037" xr:uid="{00000000-0005-0000-0000-0000FC010000}"/>
    <cellStyle name="Dezimal 2 2 5 5 4 2" xfId="9185" xr:uid="{00000000-0005-0000-0000-0000FD010000}"/>
    <cellStyle name="Dezimal 2 2 5 5 5" xfId="5753" xr:uid="{00000000-0005-0000-0000-0000FE010000}"/>
    <cellStyle name="Dezimal 2 2 5 6" xfId="1417" xr:uid="{00000000-0005-0000-0000-0000FF010000}"/>
    <cellStyle name="Dezimal 2 2 5 6 2" xfId="3168" xr:uid="{00000000-0005-0000-0000-000000020000}"/>
    <cellStyle name="Dezimal 2 2 5 6 2 2" xfId="8318" xr:uid="{00000000-0005-0000-0000-000001020000}"/>
    <cellStyle name="Dezimal 2 2 5 6 3" xfId="4886" xr:uid="{00000000-0005-0000-0000-000002020000}"/>
    <cellStyle name="Dezimal 2 2 5 6 3 2" xfId="10034" xr:uid="{00000000-0005-0000-0000-000003020000}"/>
    <cellStyle name="Dezimal 2 2 5 6 4" xfId="6602" xr:uid="{00000000-0005-0000-0000-000004020000}"/>
    <cellStyle name="Dezimal 2 2 5 7" xfId="2306" xr:uid="{00000000-0005-0000-0000-000005020000}"/>
    <cellStyle name="Dezimal 2 2 5 7 2" xfId="7460" xr:uid="{00000000-0005-0000-0000-000006020000}"/>
    <cellStyle name="Dezimal 2 2 5 8" xfId="4028" xr:uid="{00000000-0005-0000-0000-000007020000}"/>
    <cellStyle name="Dezimal 2 2 5 8 2" xfId="9176" xr:uid="{00000000-0005-0000-0000-000008020000}"/>
    <cellStyle name="Dezimal 2 2 5 9" xfId="5744" xr:uid="{00000000-0005-0000-0000-000009020000}"/>
    <cellStyle name="Dezimal 2 2 6" xfId="60" xr:uid="{00000000-0005-0000-0000-00000A020000}"/>
    <cellStyle name="Dezimal 2 2 6 2" xfId="61" xr:uid="{00000000-0005-0000-0000-00000B020000}"/>
    <cellStyle name="Dezimal 2 2 6 2 2" xfId="62" xr:uid="{00000000-0005-0000-0000-00000C020000}"/>
    <cellStyle name="Dezimal 2 2 6 2 2 2" xfId="63" xr:uid="{00000000-0005-0000-0000-00000D020000}"/>
    <cellStyle name="Dezimal 2 2 6 2 2 2 2" xfId="1430" xr:uid="{00000000-0005-0000-0000-00000E020000}"/>
    <cellStyle name="Dezimal 2 2 6 2 2 2 2 2" xfId="3181" xr:uid="{00000000-0005-0000-0000-00000F020000}"/>
    <cellStyle name="Dezimal 2 2 6 2 2 2 2 2 2" xfId="8331" xr:uid="{00000000-0005-0000-0000-000010020000}"/>
    <cellStyle name="Dezimal 2 2 6 2 2 2 2 3" xfId="4899" xr:uid="{00000000-0005-0000-0000-000011020000}"/>
    <cellStyle name="Dezimal 2 2 6 2 2 2 2 3 2" xfId="10047" xr:uid="{00000000-0005-0000-0000-000012020000}"/>
    <cellStyle name="Dezimal 2 2 6 2 2 2 2 4" xfId="6615" xr:uid="{00000000-0005-0000-0000-000013020000}"/>
    <cellStyle name="Dezimal 2 2 6 2 2 2 3" xfId="2319" xr:uid="{00000000-0005-0000-0000-000014020000}"/>
    <cellStyle name="Dezimal 2 2 6 2 2 2 3 2" xfId="7473" xr:uid="{00000000-0005-0000-0000-000015020000}"/>
    <cellStyle name="Dezimal 2 2 6 2 2 2 4" xfId="4041" xr:uid="{00000000-0005-0000-0000-000016020000}"/>
    <cellStyle name="Dezimal 2 2 6 2 2 2 4 2" xfId="9189" xr:uid="{00000000-0005-0000-0000-000017020000}"/>
    <cellStyle name="Dezimal 2 2 6 2 2 2 5" xfId="5757" xr:uid="{00000000-0005-0000-0000-000018020000}"/>
    <cellStyle name="Dezimal 2 2 6 2 2 3" xfId="1429" xr:uid="{00000000-0005-0000-0000-000019020000}"/>
    <cellStyle name="Dezimal 2 2 6 2 2 3 2" xfId="3180" xr:uid="{00000000-0005-0000-0000-00001A020000}"/>
    <cellStyle name="Dezimal 2 2 6 2 2 3 2 2" xfId="8330" xr:uid="{00000000-0005-0000-0000-00001B020000}"/>
    <cellStyle name="Dezimal 2 2 6 2 2 3 3" xfId="4898" xr:uid="{00000000-0005-0000-0000-00001C020000}"/>
    <cellStyle name="Dezimal 2 2 6 2 2 3 3 2" xfId="10046" xr:uid="{00000000-0005-0000-0000-00001D020000}"/>
    <cellStyle name="Dezimal 2 2 6 2 2 3 4" xfId="6614" xr:uid="{00000000-0005-0000-0000-00001E020000}"/>
    <cellStyle name="Dezimal 2 2 6 2 2 4" xfId="2318" xr:uid="{00000000-0005-0000-0000-00001F020000}"/>
    <cellStyle name="Dezimal 2 2 6 2 2 4 2" xfId="7472" xr:uid="{00000000-0005-0000-0000-000020020000}"/>
    <cellStyle name="Dezimal 2 2 6 2 2 5" xfId="4040" xr:uid="{00000000-0005-0000-0000-000021020000}"/>
    <cellStyle name="Dezimal 2 2 6 2 2 5 2" xfId="9188" xr:uid="{00000000-0005-0000-0000-000022020000}"/>
    <cellStyle name="Dezimal 2 2 6 2 2 6" xfId="5756" xr:uid="{00000000-0005-0000-0000-000023020000}"/>
    <cellStyle name="Dezimal 2 2 6 2 3" xfId="64" xr:uid="{00000000-0005-0000-0000-000024020000}"/>
    <cellStyle name="Dezimal 2 2 6 2 3 2" xfId="1431" xr:uid="{00000000-0005-0000-0000-000025020000}"/>
    <cellStyle name="Dezimal 2 2 6 2 3 2 2" xfId="3182" xr:uid="{00000000-0005-0000-0000-000026020000}"/>
    <cellStyle name="Dezimal 2 2 6 2 3 2 2 2" xfId="8332" xr:uid="{00000000-0005-0000-0000-000027020000}"/>
    <cellStyle name="Dezimal 2 2 6 2 3 2 3" xfId="4900" xr:uid="{00000000-0005-0000-0000-000028020000}"/>
    <cellStyle name="Dezimal 2 2 6 2 3 2 3 2" xfId="10048" xr:uid="{00000000-0005-0000-0000-000029020000}"/>
    <cellStyle name="Dezimal 2 2 6 2 3 2 4" xfId="6616" xr:uid="{00000000-0005-0000-0000-00002A020000}"/>
    <cellStyle name="Dezimal 2 2 6 2 3 3" xfId="2320" xr:uid="{00000000-0005-0000-0000-00002B020000}"/>
    <cellStyle name="Dezimal 2 2 6 2 3 3 2" xfId="7474" xr:uid="{00000000-0005-0000-0000-00002C020000}"/>
    <cellStyle name="Dezimal 2 2 6 2 3 4" xfId="4042" xr:uid="{00000000-0005-0000-0000-00002D020000}"/>
    <cellStyle name="Dezimal 2 2 6 2 3 4 2" xfId="9190" xr:uid="{00000000-0005-0000-0000-00002E020000}"/>
    <cellStyle name="Dezimal 2 2 6 2 3 5" xfId="5758" xr:uid="{00000000-0005-0000-0000-00002F020000}"/>
    <cellStyle name="Dezimal 2 2 6 2 4" xfId="65" xr:uid="{00000000-0005-0000-0000-000030020000}"/>
    <cellStyle name="Dezimal 2 2 6 2 4 2" xfId="1432" xr:uid="{00000000-0005-0000-0000-000031020000}"/>
    <cellStyle name="Dezimal 2 2 6 2 4 2 2" xfId="3183" xr:uid="{00000000-0005-0000-0000-000032020000}"/>
    <cellStyle name="Dezimal 2 2 6 2 4 2 2 2" xfId="8333" xr:uid="{00000000-0005-0000-0000-000033020000}"/>
    <cellStyle name="Dezimal 2 2 6 2 4 2 3" xfId="4901" xr:uid="{00000000-0005-0000-0000-000034020000}"/>
    <cellStyle name="Dezimal 2 2 6 2 4 2 3 2" xfId="10049" xr:uid="{00000000-0005-0000-0000-000035020000}"/>
    <cellStyle name="Dezimal 2 2 6 2 4 2 4" xfId="6617" xr:uid="{00000000-0005-0000-0000-000036020000}"/>
    <cellStyle name="Dezimal 2 2 6 2 4 3" xfId="2321" xr:uid="{00000000-0005-0000-0000-000037020000}"/>
    <cellStyle name="Dezimal 2 2 6 2 4 3 2" xfId="7475" xr:uid="{00000000-0005-0000-0000-000038020000}"/>
    <cellStyle name="Dezimal 2 2 6 2 4 4" xfId="4043" xr:uid="{00000000-0005-0000-0000-000039020000}"/>
    <cellStyle name="Dezimal 2 2 6 2 4 4 2" xfId="9191" xr:uid="{00000000-0005-0000-0000-00003A020000}"/>
    <cellStyle name="Dezimal 2 2 6 2 4 5" xfId="5759" xr:uid="{00000000-0005-0000-0000-00003B020000}"/>
    <cellStyle name="Dezimal 2 2 6 2 5" xfId="1428" xr:uid="{00000000-0005-0000-0000-00003C020000}"/>
    <cellStyle name="Dezimal 2 2 6 2 5 2" xfId="3179" xr:uid="{00000000-0005-0000-0000-00003D020000}"/>
    <cellStyle name="Dezimal 2 2 6 2 5 2 2" xfId="8329" xr:uid="{00000000-0005-0000-0000-00003E020000}"/>
    <cellStyle name="Dezimal 2 2 6 2 5 3" xfId="4897" xr:uid="{00000000-0005-0000-0000-00003F020000}"/>
    <cellStyle name="Dezimal 2 2 6 2 5 3 2" xfId="10045" xr:uid="{00000000-0005-0000-0000-000040020000}"/>
    <cellStyle name="Dezimal 2 2 6 2 5 4" xfId="6613" xr:uid="{00000000-0005-0000-0000-000041020000}"/>
    <cellStyle name="Dezimal 2 2 6 2 6" xfId="2317" xr:uid="{00000000-0005-0000-0000-000042020000}"/>
    <cellStyle name="Dezimal 2 2 6 2 6 2" xfId="7471" xr:uid="{00000000-0005-0000-0000-000043020000}"/>
    <cellStyle name="Dezimal 2 2 6 2 7" xfId="4039" xr:uid="{00000000-0005-0000-0000-000044020000}"/>
    <cellStyle name="Dezimal 2 2 6 2 7 2" xfId="9187" xr:uid="{00000000-0005-0000-0000-000045020000}"/>
    <cellStyle name="Dezimal 2 2 6 2 8" xfId="5755" xr:uid="{00000000-0005-0000-0000-000046020000}"/>
    <cellStyle name="Dezimal 2 2 6 3" xfId="66" xr:uid="{00000000-0005-0000-0000-000047020000}"/>
    <cellStyle name="Dezimal 2 2 6 3 2" xfId="67" xr:uid="{00000000-0005-0000-0000-000048020000}"/>
    <cellStyle name="Dezimal 2 2 6 3 2 2" xfId="1434" xr:uid="{00000000-0005-0000-0000-000049020000}"/>
    <cellStyle name="Dezimal 2 2 6 3 2 2 2" xfId="3185" xr:uid="{00000000-0005-0000-0000-00004A020000}"/>
    <cellStyle name="Dezimal 2 2 6 3 2 2 2 2" xfId="8335" xr:uid="{00000000-0005-0000-0000-00004B020000}"/>
    <cellStyle name="Dezimal 2 2 6 3 2 2 3" xfId="4903" xr:uid="{00000000-0005-0000-0000-00004C020000}"/>
    <cellStyle name="Dezimal 2 2 6 3 2 2 3 2" xfId="10051" xr:uid="{00000000-0005-0000-0000-00004D020000}"/>
    <cellStyle name="Dezimal 2 2 6 3 2 2 4" xfId="6619" xr:uid="{00000000-0005-0000-0000-00004E020000}"/>
    <cellStyle name="Dezimal 2 2 6 3 2 3" xfId="2323" xr:uid="{00000000-0005-0000-0000-00004F020000}"/>
    <cellStyle name="Dezimal 2 2 6 3 2 3 2" xfId="7477" xr:uid="{00000000-0005-0000-0000-000050020000}"/>
    <cellStyle name="Dezimal 2 2 6 3 2 4" xfId="4045" xr:uid="{00000000-0005-0000-0000-000051020000}"/>
    <cellStyle name="Dezimal 2 2 6 3 2 4 2" xfId="9193" xr:uid="{00000000-0005-0000-0000-000052020000}"/>
    <cellStyle name="Dezimal 2 2 6 3 2 5" xfId="5761" xr:uid="{00000000-0005-0000-0000-000053020000}"/>
    <cellStyle name="Dezimal 2 2 6 3 3" xfId="1433" xr:uid="{00000000-0005-0000-0000-000054020000}"/>
    <cellStyle name="Dezimal 2 2 6 3 3 2" xfId="3184" xr:uid="{00000000-0005-0000-0000-000055020000}"/>
    <cellStyle name="Dezimal 2 2 6 3 3 2 2" xfId="8334" xr:uid="{00000000-0005-0000-0000-000056020000}"/>
    <cellStyle name="Dezimal 2 2 6 3 3 3" xfId="4902" xr:uid="{00000000-0005-0000-0000-000057020000}"/>
    <cellStyle name="Dezimal 2 2 6 3 3 3 2" xfId="10050" xr:uid="{00000000-0005-0000-0000-000058020000}"/>
    <cellStyle name="Dezimal 2 2 6 3 3 4" xfId="6618" xr:uid="{00000000-0005-0000-0000-000059020000}"/>
    <cellStyle name="Dezimal 2 2 6 3 4" xfId="2322" xr:uid="{00000000-0005-0000-0000-00005A020000}"/>
    <cellStyle name="Dezimal 2 2 6 3 4 2" xfId="7476" xr:uid="{00000000-0005-0000-0000-00005B020000}"/>
    <cellStyle name="Dezimal 2 2 6 3 5" xfId="4044" xr:uid="{00000000-0005-0000-0000-00005C020000}"/>
    <cellStyle name="Dezimal 2 2 6 3 5 2" xfId="9192" xr:uid="{00000000-0005-0000-0000-00005D020000}"/>
    <cellStyle name="Dezimal 2 2 6 3 6" xfId="5760" xr:uid="{00000000-0005-0000-0000-00005E020000}"/>
    <cellStyle name="Dezimal 2 2 6 4" xfId="68" xr:uid="{00000000-0005-0000-0000-00005F020000}"/>
    <cellStyle name="Dezimal 2 2 6 4 2" xfId="1435" xr:uid="{00000000-0005-0000-0000-000060020000}"/>
    <cellStyle name="Dezimal 2 2 6 4 2 2" xfId="3186" xr:uid="{00000000-0005-0000-0000-000061020000}"/>
    <cellStyle name="Dezimal 2 2 6 4 2 2 2" xfId="8336" xr:uid="{00000000-0005-0000-0000-000062020000}"/>
    <cellStyle name="Dezimal 2 2 6 4 2 3" xfId="4904" xr:uid="{00000000-0005-0000-0000-000063020000}"/>
    <cellStyle name="Dezimal 2 2 6 4 2 3 2" xfId="10052" xr:uid="{00000000-0005-0000-0000-000064020000}"/>
    <cellStyle name="Dezimal 2 2 6 4 2 4" xfId="6620" xr:uid="{00000000-0005-0000-0000-000065020000}"/>
    <cellStyle name="Dezimal 2 2 6 4 3" xfId="2324" xr:uid="{00000000-0005-0000-0000-000066020000}"/>
    <cellStyle name="Dezimal 2 2 6 4 3 2" xfId="7478" xr:uid="{00000000-0005-0000-0000-000067020000}"/>
    <cellStyle name="Dezimal 2 2 6 4 4" xfId="4046" xr:uid="{00000000-0005-0000-0000-000068020000}"/>
    <cellStyle name="Dezimal 2 2 6 4 4 2" xfId="9194" xr:uid="{00000000-0005-0000-0000-000069020000}"/>
    <cellStyle name="Dezimal 2 2 6 4 5" xfId="5762" xr:uid="{00000000-0005-0000-0000-00006A020000}"/>
    <cellStyle name="Dezimal 2 2 6 5" xfId="69" xr:uid="{00000000-0005-0000-0000-00006B020000}"/>
    <cellStyle name="Dezimal 2 2 6 5 2" xfId="1436" xr:uid="{00000000-0005-0000-0000-00006C020000}"/>
    <cellStyle name="Dezimal 2 2 6 5 2 2" xfId="3187" xr:uid="{00000000-0005-0000-0000-00006D020000}"/>
    <cellStyle name="Dezimal 2 2 6 5 2 2 2" xfId="8337" xr:uid="{00000000-0005-0000-0000-00006E020000}"/>
    <cellStyle name="Dezimal 2 2 6 5 2 3" xfId="4905" xr:uid="{00000000-0005-0000-0000-00006F020000}"/>
    <cellStyle name="Dezimal 2 2 6 5 2 3 2" xfId="10053" xr:uid="{00000000-0005-0000-0000-000070020000}"/>
    <cellStyle name="Dezimal 2 2 6 5 2 4" xfId="6621" xr:uid="{00000000-0005-0000-0000-000071020000}"/>
    <cellStyle name="Dezimal 2 2 6 5 3" xfId="2325" xr:uid="{00000000-0005-0000-0000-000072020000}"/>
    <cellStyle name="Dezimal 2 2 6 5 3 2" xfId="7479" xr:uid="{00000000-0005-0000-0000-000073020000}"/>
    <cellStyle name="Dezimal 2 2 6 5 4" xfId="4047" xr:uid="{00000000-0005-0000-0000-000074020000}"/>
    <cellStyle name="Dezimal 2 2 6 5 4 2" xfId="9195" xr:uid="{00000000-0005-0000-0000-000075020000}"/>
    <cellStyle name="Dezimal 2 2 6 5 5" xfId="5763" xr:uid="{00000000-0005-0000-0000-000076020000}"/>
    <cellStyle name="Dezimal 2 2 6 6" xfId="1427" xr:uid="{00000000-0005-0000-0000-000077020000}"/>
    <cellStyle name="Dezimal 2 2 6 6 2" xfId="3178" xr:uid="{00000000-0005-0000-0000-000078020000}"/>
    <cellStyle name="Dezimal 2 2 6 6 2 2" xfId="8328" xr:uid="{00000000-0005-0000-0000-000079020000}"/>
    <cellStyle name="Dezimal 2 2 6 6 3" xfId="4896" xr:uid="{00000000-0005-0000-0000-00007A020000}"/>
    <cellStyle name="Dezimal 2 2 6 6 3 2" xfId="10044" xr:uid="{00000000-0005-0000-0000-00007B020000}"/>
    <cellStyle name="Dezimal 2 2 6 6 4" xfId="6612" xr:uid="{00000000-0005-0000-0000-00007C020000}"/>
    <cellStyle name="Dezimal 2 2 6 7" xfId="2316" xr:uid="{00000000-0005-0000-0000-00007D020000}"/>
    <cellStyle name="Dezimal 2 2 6 7 2" xfId="7470" xr:uid="{00000000-0005-0000-0000-00007E020000}"/>
    <cellStyle name="Dezimal 2 2 6 8" xfId="4038" xr:uid="{00000000-0005-0000-0000-00007F020000}"/>
    <cellStyle name="Dezimal 2 2 6 8 2" xfId="9186" xr:uid="{00000000-0005-0000-0000-000080020000}"/>
    <cellStyle name="Dezimal 2 2 6 9" xfId="5754" xr:uid="{00000000-0005-0000-0000-000081020000}"/>
    <cellStyle name="Dezimal 2 2 7" xfId="70" xr:uid="{00000000-0005-0000-0000-000082020000}"/>
    <cellStyle name="Dezimal 2 2 7 2" xfId="71" xr:uid="{00000000-0005-0000-0000-000083020000}"/>
    <cellStyle name="Dezimal 2 2 7 2 2" xfId="72" xr:uid="{00000000-0005-0000-0000-000084020000}"/>
    <cellStyle name="Dezimal 2 2 7 2 2 2" xfId="1439" xr:uid="{00000000-0005-0000-0000-000085020000}"/>
    <cellStyle name="Dezimal 2 2 7 2 2 2 2" xfId="3190" xr:uid="{00000000-0005-0000-0000-000086020000}"/>
    <cellStyle name="Dezimal 2 2 7 2 2 2 2 2" xfId="8340" xr:uid="{00000000-0005-0000-0000-000087020000}"/>
    <cellStyle name="Dezimal 2 2 7 2 2 2 3" xfId="4908" xr:uid="{00000000-0005-0000-0000-000088020000}"/>
    <cellStyle name="Dezimal 2 2 7 2 2 2 3 2" xfId="10056" xr:uid="{00000000-0005-0000-0000-000089020000}"/>
    <cellStyle name="Dezimal 2 2 7 2 2 2 4" xfId="6624" xr:uid="{00000000-0005-0000-0000-00008A020000}"/>
    <cellStyle name="Dezimal 2 2 7 2 2 3" xfId="2328" xr:uid="{00000000-0005-0000-0000-00008B020000}"/>
    <cellStyle name="Dezimal 2 2 7 2 2 3 2" xfId="7482" xr:uid="{00000000-0005-0000-0000-00008C020000}"/>
    <cellStyle name="Dezimal 2 2 7 2 2 4" xfId="4050" xr:uid="{00000000-0005-0000-0000-00008D020000}"/>
    <cellStyle name="Dezimal 2 2 7 2 2 4 2" xfId="9198" xr:uid="{00000000-0005-0000-0000-00008E020000}"/>
    <cellStyle name="Dezimal 2 2 7 2 2 5" xfId="5766" xr:uid="{00000000-0005-0000-0000-00008F020000}"/>
    <cellStyle name="Dezimal 2 2 7 2 3" xfId="1438" xr:uid="{00000000-0005-0000-0000-000090020000}"/>
    <cellStyle name="Dezimal 2 2 7 2 3 2" xfId="3189" xr:uid="{00000000-0005-0000-0000-000091020000}"/>
    <cellStyle name="Dezimal 2 2 7 2 3 2 2" xfId="8339" xr:uid="{00000000-0005-0000-0000-000092020000}"/>
    <cellStyle name="Dezimal 2 2 7 2 3 3" xfId="4907" xr:uid="{00000000-0005-0000-0000-000093020000}"/>
    <cellStyle name="Dezimal 2 2 7 2 3 3 2" xfId="10055" xr:uid="{00000000-0005-0000-0000-000094020000}"/>
    <cellStyle name="Dezimal 2 2 7 2 3 4" xfId="6623" xr:uid="{00000000-0005-0000-0000-000095020000}"/>
    <cellStyle name="Dezimal 2 2 7 2 4" xfId="2327" xr:uid="{00000000-0005-0000-0000-000096020000}"/>
    <cellStyle name="Dezimal 2 2 7 2 4 2" xfId="7481" xr:uid="{00000000-0005-0000-0000-000097020000}"/>
    <cellStyle name="Dezimal 2 2 7 2 5" xfId="4049" xr:uid="{00000000-0005-0000-0000-000098020000}"/>
    <cellStyle name="Dezimal 2 2 7 2 5 2" xfId="9197" xr:uid="{00000000-0005-0000-0000-000099020000}"/>
    <cellStyle name="Dezimal 2 2 7 2 6" xfId="5765" xr:uid="{00000000-0005-0000-0000-00009A020000}"/>
    <cellStyle name="Dezimal 2 2 7 3" xfId="73" xr:uid="{00000000-0005-0000-0000-00009B020000}"/>
    <cellStyle name="Dezimal 2 2 7 3 2" xfId="1440" xr:uid="{00000000-0005-0000-0000-00009C020000}"/>
    <cellStyle name="Dezimal 2 2 7 3 2 2" xfId="3191" xr:uid="{00000000-0005-0000-0000-00009D020000}"/>
    <cellStyle name="Dezimal 2 2 7 3 2 2 2" xfId="8341" xr:uid="{00000000-0005-0000-0000-00009E020000}"/>
    <cellStyle name="Dezimal 2 2 7 3 2 3" xfId="4909" xr:uid="{00000000-0005-0000-0000-00009F020000}"/>
    <cellStyle name="Dezimal 2 2 7 3 2 3 2" xfId="10057" xr:uid="{00000000-0005-0000-0000-0000A0020000}"/>
    <cellStyle name="Dezimal 2 2 7 3 2 4" xfId="6625" xr:uid="{00000000-0005-0000-0000-0000A1020000}"/>
    <cellStyle name="Dezimal 2 2 7 3 3" xfId="2329" xr:uid="{00000000-0005-0000-0000-0000A2020000}"/>
    <cellStyle name="Dezimal 2 2 7 3 3 2" xfId="7483" xr:uid="{00000000-0005-0000-0000-0000A3020000}"/>
    <cellStyle name="Dezimal 2 2 7 3 4" xfId="4051" xr:uid="{00000000-0005-0000-0000-0000A4020000}"/>
    <cellStyle name="Dezimal 2 2 7 3 4 2" xfId="9199" xr:uid="{00000000-0005-0000-0000-0000A5020000}"/>
    <cellStyle name="Dezimal 2 2 7 3 5" xfId="5767" xr:uid="{00000000-0005-0000-0000-0000A6020000}"/>
    <cellStyle name="Dezimal 2 2 7 4" xfId="74" xr:uid="{00000000-0005-0000-0000-0000A7020000}"/>
    <cellStyle name="Dezimal 2 2 7 4 2" xfId="1441" xr:uid="{00000000-0005-0000-0000-0000A8020000}"/>
    <cellStyle name="Dezimal 2 2 7 4 2 2" xfId="3192" xr:uid="{00000000-0005-0000-0000-0000A9020000}"/>
    <cellStyle name="Dezimal 2 2 7 4 2 2 2" xfId="8342" xr:uid="{00000000-0005-0000-0000-0000AA020000}"/>
    <cellStyle name="Dezimal 2 2 7 4 2 3" xfId="4910" xr:uid="{00000000-0005-0000-0000-0000AB020000}"/>
    <cellStyle name="Dezimal 2 2 7 4 2 3 2" xfId="10058" xr:uid="{00000000-0005-0000-0000-0000AC020000}"/>
    <cellStyle name="Dezimal 2 2 7 4 2 4" xfId="6626" xr:uid="{00000000-0005-0000-0000-0000AD020000}"/>
    <cellStyle name="Dezimal 2 2 7 4 3" xfId="2330" xr:uid="{00000000-0005-0000-0000-0000AE020000}"/>
    <cellStyle name="Dezimal 2 2 7 4 3 2" xfId="7484" xr:uid="{00000000-0005-0000-0000-0000AF020000}"/>
    <cellStyle name="Dezimal 2 2 7 4 4" xfId="4052" xr:uid="{00000000-0005-0000-0000-0000B0020000}"/>
    <cellStyle name="Dezimal 2 2 7 4 4 2" xfId="9200" xr:uid="{00000000-0005-0000-0000-0000B1020000}"/>
    <cellStyle name="Dezimal 2 2 7 4 5" xfId="5768" xr:uid="{00000000-0005-0000-0000-0000B2020000}"/>
    <cellStyle name="Dezimal 2 2 7 5" xfId="1437" xr:uid="{00000000-0005-0000-0000-0000B3020000}"/>
    <cellStyle name="Dezimal 2 2 7 5 2" xfId="3188" xr:uid="{00000000-0005-0000-0000-0000B4020000}"/>
    <cellStyle name="Dezimal 2 2 7 5 2 2" xfId="8338" xr:uid="{00000000-0005-0000-0000-0000B5020000}"/>
    <cellStyle name="Dezimal 2 2 7 5 3" xfId="4906" xr:uid="{00000000-0005-0000-0000-0000B6020000}"/>
    <cellStyle name="Dezimal 2 2 7 5 3 2" xfId="10054" xr:uid="{00000000-0005-0000-0000-0000B7020000}"/>
    <cellStyle name="Dezimal 2 2 7 5 4" xfId="6622" xr:uid="{00000000-0005-0000-0000-0000B8020000}"/>
    <cellStyle name="Dezimal 2 2 7 6" xfId="2326" xr:uid="{00000000-0005-0000-0000-0000B9020000}"/>
    <cellStyle name="Dezimal 2 2 7 6 2" xfId="7480" xr:uid="{00000000-0005-0000-0000-0000BA020000}"/>
    <cellStyle name="Dezimal 2 2 7 7" xfId="4048" xr:uid="{00000000-0005-0000-0000-0000BB020000}"/>
    <cellStyle name="Dezimal 2 2 7 7 2" xfId="9196" xr:uid="{00000000-0005-0000-0000-0000BC020000}"/>
    <cellStyle name="Dezimal 2 2 7 8" xfId="5764" xr:uid="{00000000-0005-0000-0000-0000BD020000}"/>
    <cellStyle name="Dezimal 2 2 8" xfId="75" xr:uid="{00000000-0005-0000-0000-0000BE020000}"/>
    <cellStyle name="Dezimal 2 2 8 2" xfId="76" xr:uid="{00000000-0005-0000-0000-0000BF020000}"/>
    <cellStyle name="Dezimal 2 2 8 2 2" xfId="1443" xr:uid="{00000000-0005-0000-0000-0000C0020000}"/>
    <cellStyle name="Dezimal 2 2 8 2 2 2" xfId="3194" xr:uid="{00000000-0005-0000-0000-0000C1020000}"/>
    <cellStyle name="Dezimal 2 2 8 2 2 2 2" xfId="8344" xr:uid="{00000000-0005-0000-0000-0000C2020000}"/>
    <cellStyle name="Dezimal 2 2 8 2 2 3" xfId="4912" xr:uid="{00000000-0005-0000-0000-0000C3020000}"/>
    <cellStyle name="Dezimal 2 2 8 2 2 3 2" xfId="10060" xr:uid="{00000000-0005-0000-0000-0000C4020000}"/>
    <cellStyle name="Dezimal 2 2 8 2 2 4" xfId="6628" xr:uid="{00000000-0005-0000-0000-0000C5020000}"/>
    <cellStyle name="Dezimal 2 2 8 2 3" xfId="2332" xr:uid="{00000000-0005-0000-0000-0000C6020000}"/>
    <cellStyle name="Dezimal 2 2 8 2 3 2" xfId="7486" xr:uid="{00000000-0005-0000-0000-0000C7020000}"/>
    <cellStyle name="Dezimal 2 2 8 2 4" xfId="4054" xr:uid="{00000000-0005-0000-0000-0000C8020000}"/>
    <cellStyle name="Dezimal 2 2 8 2 4 2" xfId="9202" xr:uid="{00000000-0005-0000-0000-0000C9020000}"/>
    <cellStyle name="Dezimal 2 2 8 2 5" xfId="5770" xr:uid="{00000000-0005-0000-0000-0000CA020000}"/>
    <cellStyle name="Dezimal 2 2 8 3" xfId="1442" xr:uid="{00000000-0005-0000-0000-0000CB020000}"/>
    <cellStyle name="Dezimal 2 2 8 3 2" xfId="3193" xr:uid="{00000000-0005-0000-0000-0000CC020000}"/>
    <cellStyle name="Dezimal 2 2 8 3 2 2" xfId="8343" xr:uid="{00000000-0005-0000-0000-0000CD020000}"/>
    <cellStyle name="Dezimal 2 2 8 3 3" xfId="4911" xr:uid="{00000000-0005-0000-0000-0000CE020000}"/>
    <cellStyle name="Dezimal 2 2 8 3 3 2" xfId="10059" xr:uid="{00000000-0005-0000-0000-0000CF020000}"/>
    <cellStyle name="Dezimal 2 2 8 3 4" xfId="6627" xr:uid="{00000000-0005-0000-0000-0000D0020000}"/>
    <cellStyle name="Dezimal 2 2 8 4" xfId="2331" xr:uid="{00000000-0005-0000-0000-0000D1020000}"/>
    <cellStyle name="Dezimal 2 2 8 4 2" xfId="7485" xr:uid="{00000000-0005-0000-0000-0000D2020000}"/>
    <cellStyle name="Dezimal 2 2 8 5" xfId="4053" xr:uid="{00000000-0005-0000-0000-0000D3020000}"/>
    <cellStyle name="Dezimal 2 2 8 5 2" xfId="9201" xr:uid="{00000000-0005-0000-0000-0000D4020000}"/>
    <cellStyle name="Dezimal 2 2 8 6" xfId="5769" xr:uid="{00000000-0005-0000-0000-0000D5020000}"/>
    <cellStyle name="Dezimal 2 2 9" xfId="77" xr:uid="{00000000-0005-0000-0000-0000D6020000}"/>
    <cellStyle name="Dezimal 2 2 9 2" xfId="1444" xr:uid="{00000000-0005-0000-0000-0000D7020000}"/>
    <cellStyle name="Dezimal 2 2 9 2 2" xfId="3195" xr:uid="{00000000-0005-0000-0000-0000D8020000}"/>
    <cellStyle name="Dezimal 2 2 9 2 2 2" xfId="8345" xr:uid="{00000000-0005-0000-0000-0000D9020000}"/>
    <cellStyle name="Dezimal 2 2 9 2 3" xfId="4913" xr:uid="{00000000-0005-0000-0000-0000DA020000}"/>
    <cellStyle name="Dezimal 2 2 9 2 3 2" xfId="10061" xr:uid="{00000000-0005-0000-0000-0000DB020000}"/>
    <cellStyle name="Dezimal 2 2 9 2 4" xfId="6629" xr:uid="{00000000-0005-0000-0000-0000DC020000}"/>
    <cellStyle name="Dezimal 2 2 9 3" xfId="2333" xr:uid="{00000000-0005-0000-0000-0000DD020000}"/>
    <cellStyle name="Dezimal 2 2 9 3 2" xfId="7487" xr:uid="{00000000-0005-0000-0000-0000DE020000}"/>
    <cellStyle name="Dezimal 2 2 9 4" xfId="4055" xr:uid="{00000000-0005-0000-0000-0000DF020000}"/>
    <cellStyle name="Dezimal 2 2 9 4 2" xfId="9203" xr:uid="{00000000-0005-0000-0000-0000E0020000}"/>
    <cellStyle name="Dezimal 2 2 9 5" xfId="5771" xr:uid="{00000000-0005-0000-0000-0000E1020000}"/>
    <cellStyle name="Dezimal 2 3" xfId="78" xr:uid="{00000000-0005-0000-0000-0000E2020000}"/>
    <cellStyle name="Dezimal 2 3 2" xfId="79" xr:uid="{00000000-0005-0000-0000-0000E3020000}"/>
    <cellStyle name="Dezimal 2 3 2 2" xfId="80" xr:uid="{00000000-0005-0000-0000-0000E4020000}"/>
    <cellStyle name="Dezimal 2 3 2 2 2" xfId="81" xr:uid="{00000000-0005-0000-0000-0000E5020000}"/>
    <cellStyle name="Dezimal 2 3 2 2 2 2" xfId="1448" xr:uid="{00000000-0005-0000-0000-0000E6020000}"/>
    <cellStyle name="Dezimal 2 3 2 2 2 2 2" xfId="3199" xr:uid="{00000000-0005-0000-0000-0000E7020000}"/>
    <cellStyle name="Dezimal 2 3 2 2 2 2 2 2" xfId="8349" xr:uid="{00000000-0005-0000-0000-0000E8020000}"/>
    <cellStyle name="Dezimal 2 3 2 2 2 2 3" xfId="4917" xr:uid="{00000000-0005-0000-0000-0000E9020000}"/>
    <cellStyle name="Dezimal 2 3 2 2 2 2 3 2" xfId="10065" xr:uid="{00000000-0005-0000-0000-0000EA020000}"/>
    <cellStyle name="Dezimal 2 3 2 2 2 2 4" xfId="6633" xr:uid="{00000000-0005-0000-0000-0000EB020000}"/>
    <cellStyle name="Dezimal 2 3 2 2 2 3" xfId="2337" xr:uid="{00000000-0005-0000-0000-0000EC020000}"/>
    <cellStyle name="Dezimal 2 3 2 2 2 3 2" xfId="7491" xr:uid="{00000000-0005-0000-0000-0000ED020000}"/>
    <cellStyle name="Dezimal 2 3 2 2 2 4" xfId="4059" xr:uid="{00000000-0005-0000-0000-0000EE020000}"/>
    <cellStyle name="Dezimal 2 3 2 2 2 4 2" xfId="9207" xr:uid="{00000000-0005-0000-0000-0000EF020000}"/>
    <cellStyle name="Dezimal 2 3 2 2 2 5" xfId="5775" xr:uid="{00000000-0005-0000-0000-0000F0020000}"/>
    <cellStyle name="Dezimal 2 3 2 2 3" xfId="1447" xr:uid="{00000000-0005-0000-0000-0000F1020000}"/>
    <cellStyle name="Dezimal 2 3 2 2 3 2" xfId="3198" xr:uid="{00000000-0005-0000-0000-0000F2020000}"/>
    <cellStyle name="Dezimal 2 3 2 2 3 2 2" xfId="8348" xr:uid="{00000000-0005-0000-0000-0000F3020000}"/>
    <cellStyle name="Dezimal 2 3 2 2 3 3" xfId="4916" xr:uid="{00000000-0005-0000-0000-0000F4020000}"/>
    <cellStyle name="Dezimal 2 3 2 2 3 3 2" xfId="10064" xr:uid="{00000000-0005-0000-0000-0000F5020000}"/>
    <cellStyle name="Dezimal 2 3 2 2 3 4" xfId="6632" xr:uid="{00000000-0005-0000-0000-0000F6020000}"/>
    <cellStyle name="Dezimal 2 3 2 2 4" xfId="2336" xr:uid="{00000000-0005-0000-0000-0000F7020000}"/>
    <cellStyle name="Dezimal 2 3 2 2 4 2" xfId="7490" xr:uid="{00000000-0005-0000-0000-0000F8020000}"/>
    <cellStyle name="Dezimal 2 3 2 2 5" xfId="4058" xr:uid="{00000000-0005-0000-0000-0000F9020000}"/>
    <cellStyle name="Dezimal 2 3 2 2 5 2" xfId="9206" xr:uid="{00000000-0005-0000-0000-0000FA020000}"/>
    <cellStyle name="Dezimal 2 3 2 2 6" xfId="5774" xr:uid="{00000000-0005-0000-0000-0000FB020000}"/>
    <cellStyle name="Dezimal 2 3 2 3" xfId="82" xr:uid="{00000000-0005-0000-0000-0000FC020000}"/>
    <cellStyle name="Dezimal 2 3 2 3 2" xfId="1449" xr:uid="{00000000-0005-0000-0000-0000FD020000}"/>
    <cellStyle name="Dezimal 2 3 2 3 2 2" xfId="3200" xr:uid="{00000000-0005-0000-0000-0000FE020000}"/>
    <cellStyle name="Dezimal 2 3 2 3 2 2 2" xfId="8350" xr:uid="{00000000-0005-0000-0000-0000FF020000}"/>
    <cellStyle name="Dezimal 2 3 2 3 2 3" xfId="4918" xr:uid="{00000000-0005-0000-0000-000000030000}"/>
    <cellStyle name="Dezimal 2 3 2 3 2 3 2" xfId="10066" xr:uid="{00000000-0005-0000-0000-000001030000}"/>
    <cellStyle name="Dezimal 2 3 2 3 2 4" xfId="6634" xr:uid="{00000000-0005-0000-0000-000002030000}"/>
    <cellStyle name="Dezimal 2 3 2 3 3" xfId="2338" xr:uid="{00000000-0005-0000-0000-000003030000}"/>
    <cellStyle name="Dezimal 2 3 2 3 3 2" xfId="7492" xr:uid="{00000000-0005-0000-0000-000004030000}"/>
    <cellStyle name="Dezimal 2 3 2 3 4" xfId="4060" xr:uid="{00000000-0005-0000-0000-000005030000}"/>
    <cellStyle name="Dezimal 2 3 2 3 4 2" xfId="9208" xr:uid="{00000000-0005-0000-0000-000006030000}"/>
    <cellStyle name="Dezimal 2 3 2 3 5" xfId="5776" xr:uid="{00000000-0005-0000-0000-000007030000}"/>
    <cellStyle name="Dezimal 2 3 2 4" xfId="83" xr:uid="{00000000-0005-0000-0000-000008030000}"/>
    <cellStyle name="Dezimal 2 3 2 4 2" xfId="1450" xr:uid="{00000000-0005-0000-0000-000009030000}"/>
    <cellStyle name="Dezimal 2 3 2 4 2 2" xfId="3201" xr:uid="{00000000-0005-0000-0000-00000A030000}"/>
    <cellStyle name="Dezimal 2 3 2 4 2 2 2" xfId="8351" xr:uid="{00000000-0005-0000-0000-00000B030000}"/>
    <cellStyle name="Dezimal 2 3 2 4 2 3" xfId="4919" xr:uid="{00000000-0005-0000-0000-00000C030000}"/>
    <cellStyle name="Dezimal 2 3 2 4 2 3 2" xfId="10067" xr:uid="{00000000-0005-0000-0000-00000D030000}"/>
    <cellStyle name="Dezimal 2 3 2 4 2 4" xfId="6635" xr:uid="{00000000-0005-0000-0000-00000E030000}"/>
    <cellStyle name="Dezimal 2 3 2 4 3" xfId="2339" xr:uid="{00000000-0005-0000-0000-00000F030000}"/>
    <cellStyle name="Dezimal 2 3 2 4 3 2" xfId="7493" xr:uid="{00000000-0005-0000-0000-000010030000}"/>
    <cellStyle name="Dezimal 2 3 2 4 4" xfId="4061" xr:uid="{00000000-0005-0000-0000-000011030000}"/>
    <cellStyle name="Dezimal 2 3 2 4 4 2" xfId="9209" xr:uid="{00000000-0005-0000-0000-000012030000}"/>
    <cellStyle name="Dezimal 2 3 2 4 5" xfId="5777" xr:uid="{00000000-0005-0000-0000-000013030000}"/>
    <cellStyle name="Dezimal 2 3 2 5" xfId="1446" xr:uid="{00000000-0005-0000-0000-000014030000}"/>
    <cellStyle name="Dezimal 2 3 2 5 2" xfId="3197" xr:uid="{00000000-0005-0000-0000-000015030000}"/>
    <cellStyle name="Dezimal 2 3 2 5 2 2" xfId="8347" xr:uid="{00000000-0005-0000-0000-000016030000}"/>
    <cellStyle name="Dezimal 2 3 2 5 3" xfId="4915" xr:uid="{00000000-0005-0000-0000-000017030000}"/>
    <cellStyle name="Dezimal 2 3 2 5 3 2" xfId="10063" xr:uid="{00000000-0005-0000-0000-000018030000}"/>
    <cellStyle name="Dezimal 2 3 2 5 4" xfId="6631" xr:uid="{00000000-0005-0000-0000-000019030000}"/>
    <cellStyle name="Dezimal 2 3 2 6" xfId="2335" xr:uid="{00000000-0005-0000-0000-00001A030000}"/>
    <cellStyle name="Dezimal 2 3 2 6 2" xfId="7489" xr:uid="{00000000-0005-0000-0000-00001B030000}"/>
    <cellStyle name="Dezimal 2 3 2 7" xfId="4057" xr:uid="{00000000-0005-0000-0000-00001C030000}"/>
    <cellStyle name="Dezimal 2 3 2 7 2" xfId="9205" xr:uid="{00000000-0005-0000-0000-00001D030000}"/>
    <cellStyle name="Dezimal 2 3 2 8" xfId="5773" xr:uid="{00000000-0005-0000-0000-00001E030000}"/>
    <cellStyle name="Dezimal 2 3 3" xfId="84" xr:uid="{00000000-0005-0000-0000-00001F030000}"/>
    <cellStyle name="Dezimal 2 3 3 2" xfId="85" xr:uid="{00000000-0005-0000-0000-000020030000}"/>
    <cellStyle name="Dezimal 2 3 3 2 2" xfId="1452" xr:uid="{00000000-0005-0000-0000-000021030000}"/>
    <cellStyle name="Dezimal 2 3 3 2 2 2" xfId="3203" xr:uid="{00000000-0005-0000-0000-000022030000}"/>
    <cellStyle name="Dezimal 2 3 3 2 2 2 2" xfId="8353" xr:uid="{00000000-0005-0000-0000-000023030000}"/>
    <cellStyle name="Dezimal 2 3 3 2 2 3" xfId="4921" xr:uid="{00000000-0005-0000-0000-000024030000}"/>
    <cellStyle name="Dezimal 2 3 3 2 2 3 2" xfId="10069" xr:uid="{00000000-0005-0000-0000-000025030000}"/>
    <cellStyle name="Dezimal 2 3 3 2 2 4" xfId="6637" xr:uid="{00000000-0005-0000-0000-000026030000}"/>
    <cellStyle name="Dezimal 2 3 3 2 3" xfId="2341" xr:uid="{00000000-0005-0000-0000-000027030000}"/>
    <cellStyle name="Dezimal 2 3 3 2 3 2" xfId="7495" xr:uid="{00000000-0005-0000-0000-000028030000}"/>
    <cellStyle name="Dezimal 2 3 3 2 4" xfId="4063" xr:uid="{00000000-0005-0000-0000-000029030000}"/>
    <cellStyle name="Dezimal 2 3 3 2 4 2" xfId="9211" xr:uid="{00000000-0005-0000-0000-00002A030000}"/>
    <cellStyle name="Dezimal 2 3 3 2 5" xfId="5779" xr:uid="{00000000-0005-0000-0000-00002B030000}"/>
    <cellStyle name="Dezimal 2 3 3 3" xfId="1451" xr:uid="{00000000-0005-0000-0000-00002C030000}"/>
    <cellStyle name="Dezimal 2 3 3 3 2" xfId="3202" xr:uid="{00000000-0005-0000-0000-00002D030000}"/>
    <cellStyle name="Dezimal 2 3 3 3 2 2" xfId="8352" xr:uid="{00000000-0005-0000-0000-00002E030000}"/>
    <cellStyle name="Dezimal 2 3 3 3 3" xfId="4920" xr:uid="{00000000-0005-0000-0000-00002F030000}"/>
    <cellStyle name="Dezimal 2 3 3 3 3 2" xfId="10068" xr:uid="{00000000-0005-0000-0000-000030030000}"/>
    <cellStyle name="Dezimal 2 3 3 3 4" xfId="6636" xr:uid="{00000000-0005-0000-0000-000031030000}"/>
    <cellStyle name="Dezimal 2 3 3 4" xfId="2340" xr:uid="{00000000-0005-0000-0000-000032030000}"/>
    <cellStyle name="Dezimal 2 3 3 4 2" xfId="7494" xr:uid="{00000000-0005-0000-0000-000033030000}"/>
    <cellStyle name="Dezimal 2 3 3 5" xfId="4062" xr:uid="{00000000-0005-0000-0000-000034030000}"/>
    <cellStyle name="Dezimal 2 3 3 5 2" xfId="9210" xr:uid="{00000000-0005-0000-0000-000035030000}"/>
    <cellStyle name="Dezimal 2 3 3 6" xfId="5778" xr:uid="{00000000-0005-0000-0000-000036030000}"/>
    <cellStyle name="Dezimal 2 3 4" xfId="86" xr:uid="{00000000-0005-0000-0000-000037030000}"/>
    <cellStyle name="Dezimal 2 3 4 2" xfId="1453" xr:uid="{00000000-0005-0000-0000-000038030000}"/>
    <cellStyle name="Dezimal 2 3 4 2 2" xfId="3204" xr:uid="{00000000-0005-0000-0000-000039030000}"/>
    <cellStyle name="Dezimal 2 3 4 2 2 2" xfId="8354" xr:uid="{00000000-0005-0000-0000-00003A030000}"/>
    <cellStyle name="Dezimal 2 3 4 2 3" xfId="4922" xr:uid="{00000000-0005-0000-0000-00003B030000}"/>
    <cellStyle name="Dezimal 2 3 4 2 3 2" xfId="10070" xr:uid="{00000000-0005-0000-0000-00003C030000}"/>
    <cellStyle name="Dezimal 2 3 4 2 4" xfId="6638" xr:uid="{00000000-0005-0000-0000-00003D030000}"/>
    <cellStyle name="Dezimal 2 3 4 3" xfId="2342" xr:uid="{00000000-0005-0000-0000-00003E030000}"/>
    <cellStyle name="Dezimal 2 3 4 3 2" xfId="7496" xr:uid="{00000000-0005-0000-0000-00003F030000}"/>
    <cellStyle name="Dezimal 2 3 4 4" xfId="4064" xr:uid="{00000000-0005-0000-0000-000040030000}"/>
    <cellStyle name="Dezimal 2 3 4 4 2" xfId="9212" xr:uid="{00000000-0005-0000-0000-000041030000}"/>
    <cellStyle name="Dezimal 2 3 4 5" xfId="5780" xr:uid="{00000000-0005-0000-0000-000042030000}"/>
    <cellStyle name="Dezimal 2 3 5" xfId="87" xr:uid="{00000000-0005-0000-0000-000043030000}"/>
    <cellStyle name="Dezimal 2 3 5 2" xfId="1454" xr:uid="{00000000-0005-0000-0000-000044030000}"/>
    <cellStyle name="Dezimal 2 3 5 2 2" xfId="3205" xr:uid="{00000000-0005-0000-0000-000045030000}"/>
    <cellStyle name="Dezimal 2 3 5 2 2 2" xfId="8355" xr:uid="{00000000-0005-0000-0000-000046030000}"/>
    <cellStyle name="Dezimal 2 3 5 2 3" xfId="4923" xr:uid="{00000000-0005-0000-0000-000047030000}"/>
    <cellStyle name="Dezimal 2 3 5 2 3 2" xfId="10071" xr:uid="{00000000-0005-0000-0000-000048030000}"/>
    <cellStyle name="Dezimal 2 3 5 2 4" xfId="6639" xr:uid="{00000000-0005-0000-0000-000049030000}"/>
    <cellStyle name="Dezimal 2 3 5 3" xfId="2343" xr:uid="{00000000-0005-0000-0000-00004A030000}"/>
    <cellStyle name="Dezimal 2 3 5 3 2" xfId="7497" xr:uid="{00000000-0005-0000-0000-00004B030000}"/>
    <cellStyle name="Dezimal 2 3 5 4" xfId="4065" xr:uid="{00000000-0005-0000-0000-00004C030000}"/>
    <cellStyle name="Dezimal 2 3 5 4 2" xfId="9213" xr:uid="{00000000-0005-0000-0000-00004D030000}"/>
    <cellStyle name="Dezimal 2 3 5 5" xfId="5781" xr:uid="{00000000-0005-0000-0000-00004E030000}"/>
    <cellStyle name="Dezimal 2 3 6" xfId="1445" xr:uid="{00000000-0005-0000-0000-00004F030000}"/>
    <cellStyle name="Dezimal 2 3 6 2" xfId="3196" xr:uid="{00000000-0005-0000-0000-000050030000}"/>
    <cellStyle name="Dezimal 2 3 6 2 2" xfId="8346" xr:uid="{00000000-0005-0000-0000-000051030000}"/>
    <cellStyle name="Dezimal 2 3 6 3" xfId="4914" xr:uid="{00000000-0005-0000-0000-000052030000}"/>
    <cellStyle name="Dezimal 2 3 6 3 2" xfId="10062" xr:uid="{00000000-0005-0000-0000-000053030000}"/>
    <cellStyle name="Dezimal 2 3 6 4" xfId="6630" xr:uid="{00000000-0005-0000-0000-000054030000}"/>
    <cellStyle name="Dezimal 2 3 7" xfId="2334" xr:uid="{00000000-0005-0000-0000-000055030000}"/>
    <cellStyle name="Dezimal 2 3 7 2" xfId="7488" xr:uid="{00000000-0005-0000-0000-000056030000}"/>
    <cellStyle name="Dezimal 2 3 8" xfId="4056" xr:uid="{00000000-0005-0000-0000-000057030000}"/>
    <cellStyle name="Dezimal 2 3 8 2" xfId="9204" xr:uid="{00000000-0005-0000-0000-000058030000}"/>
    <cellStyle name="Dezimal 2 3 9" xfId="5772" xr:uid="{00000000-0005-0000-0000-000059030000}"/>
    <cellStyle name="Dezimal 2 4" xfId="88" xr:uid="{00000000-0005-0000-0000-00005A030000}"/>
    <cellStyle name="Dezimal 2 4 2" xfId="1455" xr:uid="{00000000-0005-0000-0000-00005B030000}"/>
    <cellStyle name="Dezimal 2 4 2 2" xfId="3206" xr:uid="{00000000-0005-0000-0000-00005C030000}"/>
    <cellStyle name="Dezimal 2 4 2 2 2" xfId="8356" xr:uid="{00000000-0005-0000-0000-00005D030000}"/>
    <cellStyle name="Dezimal 2 4 2 3" xfId="4924" xr:uid="{00000000-0005-0000-0000-00005E030000}"/>
    <cellStyle name="Dezimal 2 4 2 3 2" xfId="10072" xr:uid="{00000000-0005-0000-0000-00005F030000}"/>
    <cellStyle name="Dezimal 2 4 2 4" xfId="6640" xr:uid="{00000000-0005-0000-0000-000060030000}"/>
    <cellStyle name="Dezimal 2 4 3" xfId="2344" xr:uid="{00000000-0005-0000-0000-000061030000}"/>
    <cellStyle name="Dezimal 2 4 3 2" xfId="7498" xr:uid="{00000000-0005-0000-0000-000062030000}"/>
    <cellStyle name="Dezimal 2 4 4" xfId="4066" xr:uid="{00000000-0005-0000-0000-000063030000}"/>
    <cellStyle name="Dezimal 2 4 4 2" xfId="9214" xr:uid="{00000000-0005-0000-0000-000064030000}"/>
    <cellStyle name="Dezimal 2 4 5" xfId="5782" xr:uid="{00000000-0005-0000-0000-000065030000}"/>
    <cellStyle name="Dezimal 2 5" xfId="1384" xr:uid="{00000000-0005-0000-0000-000066030000}"/>
    <cellStyle name="Dezimal 2 5 2" xfId="3135" xr:uid="{00000000-0005-0000-0000-000067030000}"/>
    <cellStyle name="Dezimal 2 5 2 2" xfId="8285" xr:uid="{00000000-0005-0000-0000-000068030000}"/>
    <cellStyle name="Dezimal 2 5 3" xfId="4853" xr:uid="{00000000-0005-0000-0000-000069030000}"/>
    <cellStyle name="Dezimal 2 5 3 2" xfId="10001" xr:uid="{00000000-0005-0000-0000-00006A030000}"/>
    <cellStyle name="Dezimal 2 5 4" xfId="6569" xr:uid="{00000000-0005-0000-0000-00006B030000}"/>
    <cellStyle name="Dezimal 2 6" xfId="2273" xr:uid="{00000000-0005-0000-0000-00006C030000}"/>
    <cellStyle name="Dezimal 2 6 2" xfId="7427" xr:uid="{00000000-0005-0000-0000-00006D030000}"/>
    <cellStyle name="Dezimal 2 7" xfId="3995" xr:uid="{00000000-0005-0000-0000-00006E030000}"/>
    <cellStyle name="Dezimal 2 7 2" xfId="9143" xr:uid="{00000000-0005-0000-0000-00006F030000}"/>
    <cellStyle name="Dezimal 2 8" xfId="5711" xr:uid="{00000000-0005-0000-0000-000070030000}"/>
    <cellStyle name="Dezimal 3" xfId="89" xr:uid="{00000000-0005-0000-0000-000071030000}"/>
    <cellStyle name="Dezimal 3 2" xfId="90" xr:uid="{00000000-0005-0000-0000-000072030000}"/>
    <cellStyle name="Dezimal 3 2 10" xfId="91" xr:uid="{00000000-0005-0000-0000-000073030000}"/>
    <cellStyle name="Dezimal 3 2 10 2" xfId="1458" xr:uid="{00000000-0005-0000-0000-000074030000}"/>
    <cellStyle name="Dezimal 3 2 10 2 2" xfId="3209" xr:uid="{00000000-0005-0000-0000-000075030000}"/>
    <cellStyle name="Dezimal 3 2 10 2 2 2" xfId="8359" xr:uid="{00000000-0005-0000-0000-000076030000}"/>
    <cellStyle name="Dezimal 3 2 10 2 3" xfId="4927" xr:uid="{00000000-0005-0000-0000-000077030000}"/>
    <cellStyle name="Dezimal 3 2 10 2 3 2" xfId="10075" xr:uid="{00000000-0005-0000-0000-000078030000}"/>
    <cellStyle name="Dezimal 3 2 10 2 4" xfId="6643" xr:uid="{00000000-0005-0000-0000-000079030000}"/>
    <cellStyle name="Dezimal 3 2 10 3" xfId="2347" xr:uid="{00000000-0005-0000-0000-00007A030000}"/>
    <cellStyle name="Dezimal 3 2 10 3 2" xfId="7501" xr:uid="{00000000-0005-0000-0000-00007B030000}"/>
    <cellStyle name="Dezimal 3 2 10 4" xfId="4069" xr:uid="{00000000-0005-0000-0000-00007C030000}"/>
    <cellStyle name="Dezimal 3 2 10 4 2" xfId="9217" xr:uid="{00000000-0005-0000-0000-00007D030000}"/>
    <cellStyle name="Dezimal 3 2 10 5" xfId="5785" xr:uid="{00000000-0005-0000-0000-00007E030000}"/>
    <cellStyle name="Dezimal 3 2 11" xfId="92" xr:uid="{00000000-0005-0000-0000-00007F030000}"/>
    <cellStyle name="Dezimal 3 2 11 2" xfId="1459" xr:uid="{00000000-0005-0000-0000-000080030000}"/>
    <cellStyle name="Dezimal 3 2 11 2 2" xfId="3210" xr:uid="{00000000-0005-0000-0000-000081030000}"/>
    <cellStyle name="Dezimal 3 2 11 2 2 2" xfId="8360" xr:uid="{00000000-0005-0000-0000-000082030000}"/>
    <cellStyle name="Dezimal 3 2 11 2 3" xfId="4928" xr:uid="{00000000-0005-0000-0000-000083030000}"/>
    <cellStyle name="Dezimal 3 2 11 2 3 2" xfId="10076" xr:uid="{00000000-0005-0000-0000-000084030000}"/>
    <cellStyle name="Dezimal 3 2 11 2 4" xfId="6644" xr:uid="{00000000-0005-0000-0000-000085030000}"/>
    <cellStyle name="Dezimal 3 2 11 3" xfId="2348" xr:uid="{00000000-0005-0000-0000-000086030000}"/>
    <cellStyle name="Dezimal 3 2 11 3 2" xfId="7502" xr:uid="{00000000-0005-0000-0000-000087030000}"/>
    <cellStyle name="Dezimal 3 2 11 4" xfId="4070" xr:uid="{00000000-0005-0000-0000-000088030000}"/>
    <cellStyle name="Dezimal 3 2 11 4 2" xfId="9218" xr:uid="{00000000-0005-0000-0000-000089030000}"/>
    <cellStyle name="Dezimal 3 2 11 5" xfId="5786" xr:uid="{00000000-0005-0000-0000-00008A030000}"/>
    <cellStyle name="Dezimal 3 2 12" xfId="1457" xr:uid="{00000000-0005-0000-0000-00008B030000}"/>
    <cellStyle name="Dezimal 3 2 12 2" xfId="3208" xr:uid="{00000000-0005-0000-0000-00008C030000}"/>
    <cellStyle name="Dezimal 3 2 12 2 2" xfId="8358" xr:uid="{00000000-0005-0000-0000-00008D030000}"/>
    <cellStyle name="Dezimal 3 2 12 3" xfId="4926" xr:uid="{00000000-0005-0000-0000-00008E030000}"/>
    <cellStyle name="Dezimal 3 2 12 3 2" xfId="10074" xr:uid="{00000000-0005-0000-0000-00008F030000}"/>
    <cellStyle name="Dezimal 3 2 12 4" xfId="6642" xr:uid="{00000000-0005-0000-0000-000090030000}"/>
    <cellStyle name="Dezimal 3 2 13" xfId="2346" xr:uid="{00000000-0005-0000-0000-000091030000}"/>
    <cellStyle name="Dezimal 3 2 13 2" xfId="7500" xr:uid="{00000000-0005-0000-0000-000092030000}"/>
    <cellStyle name="Dezimal 3 2 14" xfId="4068" xr:uid="{00000000-0005-0000-0000-000093030000}"/>
    <cellStyle name="Dezimal 3 2 14 2" xfId="9216" xr:uid="{00000000-0005-0000-0000-000094030000}"/>
    <cellStyle name="Dezimal 3 2 15" xfId="5784" xr:uid="{00000000-0005-0000-0000-000095030000}"/>
    <cellStyle name="Dezimal 3 2 2" xfId="93" xr:uid="{00000000-0005-0000-0000-000096030000}"/>
    <cellStyle name="Dezimal 3 2 2 2" xfId="94" xr:uid="{00000000-0005-0000-0000-000097030000}"/>
    <cellStyle name="Dezimal 3 2 2 2 2" xfId="95" xr:uid="{00000000-0005-0000-0000-000098030000}"/>
    <cellStyle name="Dezimal 3 2 2 2 2 2" xfId="96" xr:uid="{00000000-0005-0000-0000-000099030000}"/>
    <cellStyle name="Dezimal 3 2 2 2 2 2 2" xfId="1463" xr:uid="{00000000-0005-0000-0000-00009A030000}"/>
    <cellStyle name="Dezimal 3 2 2 2 2 2 2 2" xfId="3214" xr:uid="{00000000-0005-0000-0000-00009B030000}"/>
    <cellStyle name="Dezimal 3 2 2 2 2 2 2 2 2" xfId="8364" xr:uid="{00000000-0005-0000-0000-00009C030000}"/>
    <cellStyle name="Dezimal 3 2 2 2 2 2 2 3" xfId="4932" xr:uid="{00000000-0005-0000-0000-00009D030000}"/>
    <cellStyle name="Dezimal 3 2 2 2 2 2 2 3 2" xfId="10080" xr:uid="{00000000-0005-0000-0000-00009E030000}"/>
    <cellStyle name="Dezimal 3 2 2 2 2 2 2 4" xfId="6648" xr:uid="{00000000-0005-0000-0000-00009F030000}"/>
    <cellStyle name="Dezimal 3 2 2 2 2 2 3" xfId="2352" xr:uid="{00000000-0005-0000-0000-0000A0030000}"/>
    <cellStyle name="Dezimal 3 2 2 2 2 2 3 2" xfId="7506" xr:uid="{00000000-0005-0000-0000-0000A1030000}"/>
    <cellStyle name="Dezimal 3 2 2 2 2 2 4" xfId="4074" xr:uid="{00000000-0005-0000-0000-0000A2030000}"/>
    <cellStyle name="Dezimal 3 2 2 2 2 2 4 2" xfId="9222" xr:uid="{00000000-0005-0000-0000-0000A3030000}"/>
    <cellStyle name="Dezimal 3 2 2 2 2 2 5" xfId="5790" xr:uid="{00000000-0005-0000-0000-0000A4030000}"/>
    <cellStyle name="Dezimal 3 2 2 2 2 3" xfId="1462" xr:uid="{00000000-0005-0000-0000-0000A5030000}"/>
    <cellStyle name="Dezimal 3 2 2 2 2 3 2" xfId="3213" xr:uid="{00000000-0005-0000-0000-0000A6030000}"/>
    <cellStyle name="Dezimal 3 2 2 2 2 3 2 2" xfId="8363" xr:uid="{00000000-0005-0000-0000-0000A7030000}"/>
    <cellStyle name="Dezimal 3 2 2 2 2 3 3" xfId="4931" xr:uid="{00000000-0005-0000-0000-0000A8030000}"/>
    <cellStyle name="Dezimal 3 2 2 2 2 3 3 2" xfId="10079" xr:uid="{00000000-0005-0000-0000-0000A9030000}"/>
    <cellStyle name="Dezimal 3 2 2 2 2 3 4" xfId="6647" xr:uid="{00000000-0005-0000-0000-0000AA030000}"/>
    <cellStyle name="Dezimal 3 2 2 2 2 4" xfId="2351" xr:uid="{00000000-0005-0000-0000-0000AB030000}"/>
    <cellStyle name="Dezimal 3 2 2 2 2 4 2" xfId="7505" xr:uid="{00000000-0005-0000-0000-0000AC030000}"/>
    <cellStyle name="Dezimal 3 2 2 2 2 5" xfId="4073" xr:uid="{00000000-0005-0000-0000-0000AD030000}"/>
    <cellStyle name="Dezimal 3 2 2 2 2 5 2" xfId="9221" xr:uid="{00000000-0005-0000-0000-0000AE030000}"/>
    <cellStyle name="Dezimal 3 2 2 2 2 6" xfId="5789" xr:uid="{00000000-0005-0000-0000-0000AF030000}"/>
    <cellStyle name="Dezimal 3 2 2 2 3" xfId="97" xr:uid="{00000000-0005-0000-0000-0000B0030000}"/>
    <cellStyle name="Dezimal 3 2 2 2 3 2" xfId="1464" xr:uid="{00000000-0005-0000-0000-0000B1030000}"/>
    <cellStyle name="Dezimal 3 2 2 2 3 2 2" xfId="3215" xr:uid="{00000000-0005-0000-0000-0000B2030000}"/>
    <cellStyle name="Dezimal 3 2 2 2 3 2 2 2" xfId="8365" xr:uid="{00000000-0005-0000-0000-0000B3030000}"/>
    <cellStyle name="Dezimal 3 2 2 2 3 2 3" xfId="4933" xr:uid="{00000000-0005-0000-0000-0000B4030000}"/>
    <cellStyle name="Dezimal 3 2 2 2 3 2 3 2" xfId="10081" xr:uid="{00000000-0005-0000-0000-0000B5030000}"/>
    <cellStyle name="Dezimal 3 2 2 2 3 2 4" xfId="6649" xr:uid="{00000000-0005-0000-0000-0000B6030000}"/>
    <cellStyle name="Dezimal 3 2 2 2 3 3" xfId="2353" xr:uid="{00000000-0005-0000-0000-0000B7030000}"/>
    <cellStyle name="Dezimal 3 2 2 2 3 3 2" xfId="7507" xr:uid="{00000000-0005-0000-0000-0000B8030000}"/>
    <cellStyle name="Dezimal 3 2 2 2 3 4" xfId="4075" xr:uid="{00000000-0005-0000-0000-0000B9030000}"/>
    <cellStyle name="Dezimal 3 2 2 2 3 4 2" xfId="9223" xr:uid="{00000000-0005-0000-0000-0000BA030000}"/>
    <cellStyle name="Dezimal 3 2 2 2 3 5" xfId="5791" xr:uid="{00000000-0005-0000-0000-0000BB030000}"/>
    <cellStyle name="Dezimal 3 2 2 2 4" xfId="98" xr:uid="{00000000-0005-0000-0000-0000BC030000}"/>
    <cellStyle name="Dezimal 3 2 2 2 4 2" xfId="1465" xr:uid="{00000000-0005-0000-0000-0000BD030000}"/>
    <cellStyle name="Dezimal 3 2 2 2 4 2 2" xfId="3216" xr:uid="{00000000-0005-0000-0000-0000BE030000}"/>
    <cellStyle name="Dezimal 3 2 2 2 4 2 2 2" xfId="8366" xr:uid="{00000000-0005-0000-0000-0000BF030000}"/>
    <cellStyle name="Dezimal 3 2 2 2 4 2 3" xfId="4934" xr:uid="{00000000-0005-0000-0000-0000C0030000}"/>
    <cellStyle name="Dezimal 3 2 2 2 4 2 3 2" xfId="10082" xr:uid="{00000000-0005-0000-0000-0000C1030000}"/>
    <cellStyle name="Dezimal 3 2 2 2 4 2 4" xfId="6650" xr:uid="{00000000-0005-0000-0000-0000C2030000}"/>
    <cellStyle name="Dezimal 3 2 2 2 4 3" xfId="2354" xr:uid="{00000000-0005-0000-0000-0000C3030000}"/>
    <cellStyle name="Dezimal 3 2 2 2 4 3 2" xfId="7508" xr:uid="{00000000-0005-0000-0000-0000C4030000}"/>
    <cellStyle name="Dezimal 3 2 2 2 4 4" xfId="4076" xr:uid="{00000000-0005-0000-0000-0000C5030000}"/>
    <cellStyle name="Dezimal 3 2 2 2 4 4 2" xfId="9224" xr:uid="{00000000-0005-0000-0000-0000C6030000}"/>
    <cellStyle name="Dezimal 3 2 2 2 4 5" xfId="5792" xr:uid="{00000000-0005-0000-0000-0000C7030000}"/>
    <cellStyle name="Dezimal 3 2 2 2 5" xfId="1461" xr:uid="{00000000-0005-0000-0000-0000C8030000}"/>
    <cellStyle name="Dezimal 3 2 2 2 5 2" xfId="3212" xr:uid="{00000000-0005-0000-0000-0000C9030000}"/>
    <cellStyle name="Dezimal 3 2 2 2 5 2 2" xfId="8362" xr:uid="{00000000-0005-0000-0000-0000CA030000}"/>
    <cellStyle name="Dezimal 3 2 2 2 5 3" xfId="4930" xr:uid="{00000000-0005-0000-0000-0000CB030000}"/>
    <cellStyle name="Dezimal 3 2 2 2 5 3 2" xfId="10078" xr:uid="{00000000-0005-0000-0000-0000CC030000}"/>
    <cellStyle name="Dezimal 3 2 2 2 5 4" xfId="6646" xr:uid="{00000000-0005-0000-0000-0000CD030000}"/>
    <cellStyle name="Dezimal 3 2 2 2 6" xfId="2350" xr:uid="{00000000-0005-0000-0000-0000CE030000}"/>
    <cellStyle name="Dezimal 3 2 2 2 6 2" xfId="7504" xr:uid="{00000000-0005-0000-0000-0000CF030000}"/>
    <cellStyle name="Dezimal 3 2 2 2 7" xfId="4072" xr:uid="{00000000-0005-0000-0000-0000D0030000}"/>
    <cellStyle name="Dezimal 3 2 2 2 7 2" xfId="9220" xr:uid="{00000000-0005-0000-0000-0000D1030000}"/>
    <cellStyle name="Dezimal 3 2 2 2 8" xfId="5788" xr:uid="{00000000-0005-0000-0000-0000D2030000}"/>
    <cellStyle name="Dezimal 3 2 2 3" xfId="99" xr:uid="{00000000-0005-0000-0000-0000D3030000}"/>
    <cellStyle name="Dezimal 3 2 2 3 2" xfId="100" xr:uid="{00000000-0005-0000-0000-0000D4030000}"/>
    <cellStyle name="Dezimal 3 2 2 3 2 2" xfId="1467" xr:uid="{00000000-0005-0000-0000-0000D5030000}"/>
    <cellStyle name="Dezimal 3 2 2 3 2 2 2" xfId="3218" xr:uid="{00000000-0005-0000-0000-0000D6030000}"/>
    <cellStyle name="Dezimal 3 2 2 3 2 2 2 2" xfId="8368" xr:uid="{00000000-0005-0000-0000-0000D7030000}"/>
    <cellStyle name="Dezimal 3 2 2 3 2 2 3" xfId="4936" xr:uid="{00000000-0005-0000-0000-0000D8030000}"/>
    <cellStyle name="Dezimal 3 2 2 3 2 2 3 2" xfId="10084" xr:uid="{00000000-0005-0000-0000-0000D9030000}"/>
    <cellStyle name="Dezimal 3 2 2 3 2 2 4" xfId="6652" xr:uid="{00000000-0005-0000-0000-0000DA030000}"/>
    <cellStyle name="Dezimal 3 2 2 3 2 3" xfId="2356" xr:uid="{00000000-0005-0000-0000-0000DB030000}"/>
    <cellStyle name="Dezimal 3 2 2 3 2 3 2" xfId="7510" xr:uid="{00000000-0005-0000-0000-0000DC030000}"/>
    <cellStyle name="Dezimal 3 2 2 3 2 4" xfId="4078" xr:uid="{00000000-0005-0000-0000-0000DD030000}"/>
    <cellStyle name="Dezimal 3 2 2 3 2 4 2" xfId="9226" xr:uid="{00000000-0005-0000-0000-0000DE030000}"/>
    <cellStyle name="Dezimal 3 2 2 3 2 5" xfId="5794" xr:uid="{00000000-0005-0000-0000-0000DF030000}"/>
    <cellStyle name="Dezimal 3 2 2 3 3" xfId="1466" xr:uid="{00000000-0005-0000-0000-0000E0030000}"/>
    <cellStyle name="Dezimal 3 2 2 3 3 2" xfId="3217" xr:uid="{00000000-0005-0000-0000-0000E1030000}"/>
    <cellStyle name="Dezimal 3 2 2 3 3 2 2" xfId="8367" xr:uid="{00000000-0005-0000-0000-0000E2030000}"/>
    <cellStyle name="Dezimal 3 2 2 3 3 3" xfId="4935" xr:uid="{00000000-0005-0000-0000-0000E3030000}"/>
    <cellStyle name="Dezimal 3 2 2 3 3 3 2" xfId="10083" xr:uid="{00000000-0005-0000-0000-0000E4030000}"/>
    <cellStyle name="Dezimal 3 2 2 3 3 4" xfId="6651" xr:uid="{00000000-0005-0000-0000-0000E5030000}"/>
    <cellStyle name="Dezimal 3 2 2 3 4" xfId="2355" xr:uid="{00000000-0005-0000-0000-0000E6030000}"/>
    <cellStyle name="Dezimal 3 2 2 3 4 2" xfId="7509" xr:uid="{00000000-0005-0000-0000-0000E7030000}"/>
    <cellStyle name="Dezimal 3 2 2 3 5" xfId="4077" xr:uid="{00000000-0005-0000-0000-0000E8030000}"/>
    <cellStyle name="Dezimal 3 2 2 3 5 2" xfId="9225" xr:uid="{00000000-0005-0000-0000-0000E9030000}"/>
    <cellStyle name="Dezimal 3 2 2 3 6" xfId="5793" xr:uid="{00000000-0005-0000-0000-0000EA030000}"/>
    <cellStyle name="Dezimal 3 2 2 4" xfId="101" xr:uid="{00000000-0005-0000-0000-0000EB030000}"/>
    <cellStyle name="Dezimal 3 2 2 4 2" xfId="1468" xr:uid="{00000000-0005-0000-0000-0000EC030000}"/>
    <cellStyle name="Dezimal 3 2 2 4 2 2" xfId="3219" xr:uid="{00000000-0005-0000-0000-0000ED030000}"/>
    <cellStyle name="Dezimal 3 2 2 4 2 2 2" xfId="8369" xr:uid="{00000000-0005-0000-0000-0000EE030000}"/>
    <cellStyle name="Dezimal 3 2 2 4 2 3" xfId="4937" xr:uid="{00000000-0005-0000-0000-0000EF030000}"/>
    <cellStyle name="Dezimal 3 2 2 4 2 3 2" xfId="10085" xr:uid="{00000000-0005-0000-0000-0000F0030000}"/>
    <cellStyle name="Dezimal 3 2 2 4 2 4" xfId="6653" xr:uid="{00000000-0005-0000-0000-0000F1030000}"/>
    <cellStyle name="Dezimal 3 2 2 4 3" xfId="2357" xr:uid="{00000000-0005-0000-0000-0000F2030000}"/>
    <cellStyle name="Dezimal 3 2 2 4 3 2" xfId="7511" xr:uid="{00000000-0005-0000-0000-0000F3030000}"/>
    <cellStyle name="Dezimal 3 2 2 4 4" xfId="4079" xr:uid="{00000000-0005-0000-0000-0000F4030000}"/>
    <cellStyle name="Dezimal 3 2 2 4 4 2" xfId="9227" xr:uid="{00000000-0005-0000-0000-0000F5030000}"/>
    <cellStyle name="Dezimal 3 2 2 4 5" xfId="5795" xr:uid="{00000000-0005-0000-0000-0000F6030000}"/>
    <cellStyle name="Dezimal 3 2 2 5" xfId="102" xr:uid="{00000000-0005-0000-0000-0000F7030000}"/>
    <cellStyle name="Dezimal 3 2 2 5 2" xfId="1469" xr:uid="{00000000-0005-0000-0000-0000F8030000}"/>
    <cellStyle name="Dezimal 3 2 2 5 2 2" xfId="3220" xr:uid="{00000000-0005-0000-0000-0000F9030000}"/>
    <cellStyle name="Dezimal 3 2 2 5 2 2 2" xfId="8370" xr:uid="{00000000-0005-0000-0000-0000FA030000}"/>
    <cellStyle name="Dezimal 3 2 2 5 2 3" xfId="4938" xr:uid="{00000000-0005-0000-0000-0000FB030000}"/>
    <cellStyle name="Dezimal 3 2 2 5 2 3 2" xfId="10086" xr:uid="{00000000-0005-0000-0000-0000FC030000}"/>
    <cellStyle name="Dezimal 3 2 2 5 2 4" xfId="6654" xr:uid="{00000000-0005-0000-0000-0000FD030000}"/>
    <cellStyle name="Dezimal 3 2 2 5 3" xfId="2358" xr:uid="{00000000-0005-0000-0000-0000FE030000}"/>
    <cellStyle name="Dezimal 3 2 2 5 3 2" xfId="7512" xr:uid="{00000000-0005-0000-0000-0000FF030000}"/>
    <cellStyle name="Dezimal 3 2 2 5 4" xfId="4080" xr:uid="{00000000-0005-0000-0000-000000040000}"/>
    <cellStyle name="Dezimal 3 2 2 5 4 2" xfId="9228" xr:uid="{00000000-0005-0000-0000-000001040000}"/>
    <cellStyle name="Dezimal 3 2 2 5 5" xfId="5796" xr:uid="{00000000-0005-0000-0000-000002040000}"/>
    <cellStyle name="Dezimal 3 2 2 6" xfId="1460" xr:uid="{00000000-0005-0000-0000-000003040000}"/>
    <cellStyle name="Dezimal 3 2 2 6 2" xfId="3211" xr:uid="{00000000-0005-0000-0000-000004040000}"/>
    <cellStyle name="Dezimal 3 2 2 6 2 2" xfId="8361" xr:uid="{00000000-0005-0000-0000-000005040000}"/>
    <cellStyle name="Dezimal 3 2 2 6 3" xfId="4929" xr:uid="{00000000-0005-0000-0000-000006040000}"/>
    <cellStyle name="Dezimal 3 2 2 6 3 2" xfId="10077" xr:uid="{00000000-0005-0000-0000-000007040000}"/>
    <cellStyle name="Dezimal 3 2 2 6 4" xfId="6645" xr:uid="{00000000-0005-0000-0000-000008040000}"/>
    <cellStyle name="Dezimal 3 2 2 7" xfId="2349" xr:uid="{00000000-0005-0000-0000-000009040000}"/>
    <cellStyle name="Dezimal 3 2 2 7 2" xfId="7503" xr:uid="{00000000-0005-0000-0000-00000A040000}"/>
    <cellStyle name="Dezimal 3 2 2 8" xfId="4071" xr:uid="{00000000-0005-0000-0000-00000B040000}"/>
    <cellStyle name="Dezimal 3 2 2 8 2" xfId="9219" xr:uid="{00000000-0005-0000-0000-00000C040000}"/>
    <cellStyle name="Dezimal 3 2 2 9" xfId="5787" xr:uid="{00000000-0005-0000-0000-00000D040000}"/>
    <cellStyle name="Dezimal 3 2 3" xfId="103" xr:uid="{00000000-0005-0000-0000-00000E040000}"/>
    <cellStyle name="Dezimal 3 2 3 2" xfId="104" xr:uid="{00000000-0005-0000-0000-00000F040000}"/>
    <cellStyle name="Dezimal 3 2 3 2 2" xfId="105" xr:uid="{00000000-0005-0000-0000-000010040000}"/>
    <cellStyle name="Dezimal 3 2 3 2 2 2" xfId="106" xr:uid="{00000000-0005-0000-0000-000011040000}"/>
    <cellStyle name="Dezimal 3 2 3 2 2 2 2" xfId="1473" xr:uid="{00000000-0005-0000-0000-000012040000}"/>
    <cellStyle name="Dezimal 3 2 3 2 2 2 2 2" xfId="3224" xr:uid="{00000000-0005-0000-0000-000013040000}"/>
    <cellStyle name="Dezimal 3 2 3 2 2 2 2 2 2" xfId="8374" xr:uid="{00000000-0005-0000-0000-000014040000}"/>
    <cellStyle name="Dezimal 3 2 3 2 2 2 2 3" xfId="4942" xr:uid="{00000000-0005-0000-0000-000015040000}"/>
    <cellStyle name="Dezimal 3 2 3 2 2 2 2 3 2" xfId="10090" xr:uid="{00000000-0005-0000-0000-000016040000}"/>
    <cellStyle name="Dezimal 3 2 3 2 2 2 2 4" xfId="6658" xr:uid="{00000000-0005-0000-0000-000017040000}"/>
    <cellStyle name="Dezimal 3 2 3 2 2 2 3" xfId="2362" xr:uid="{00000000-0005-0000-0000-000018040000}"/>
    <cellStyle name="Dezimal 3 2 3 2 2 2 3 2" xfId="7516" xr:uid="{00000000-0005-0000-0000-000019040000}"/>
    <cellStyle name="Dezimal 3 2 3 2 2 2 4" xfId="4084" xr:uid="{00000000-0005-0000-0000-00001A040000}"/>
    <cellStyle name="Dezimal 3 2 3 2 2 2 4 2" xfId="9232" xr:uid="{00000000-0005-0000-0000-00001B040000}"/>
    <cellStyle name="Dezimal 3 2 3 2 2 2 5" xfId="5800" xr:uid="{00000000-0005-0000-0000-00001C040000}"/>
    <cellStyle name="Dezimal 3 2 3 2 2 3" xfId="1472" xr:uid="{00000000-0005-0000-0000-00001D040000}"/>
    <cellStyle name="Dezimal 3 2 3 2 2 3 2" xfId="3223" xr:uid="{00000000-0005-0000-0000-00001E040000}"/>
    <cellStyle name="Dezimal 3 2 3 2 2 3 2 2" xfId="8373" xr:uid="{00000000-0005-0000-0000-00001F040000}"/>
    <cellStyle name="Dezimal 3 2 3 2 2 3 3" xfId="4941" xr:uid="{00000000-0005-0000-0000-000020040000}"/>
    <cellStyle name="Dezimal 3 2 3 2 2 3 3 2" xfId="10089" xr:uid="{00000000-0005-0000-0000-000021040000}"/>
    <cellStyle name="Dezimal 3 2 3 2 2 3 4" xfId="6657" xr:uid="{00000000-0005-0000-0000-000022040000}"/>
    <cellStyle name="Dezimal 3 2 3 2 2 4" xfId="2361" xr:uid="{00000000-0005-0000-0000-000023040000}"/>
    <cellStyle name="Dezimal 3 2 3 2 2 4 2" xfId="7515" xr:uid="{00000000-0005-0000-0000-000024040000}"/>
    <cellStyle name="Dezimal 3 2 3 2 2 5" xfId="4083" xr:uid="{00000000-0005-0000-0000-000025040000}"/>
    <cellStyle name="Dezimal 3 2 3 2 2 5 2" xfId="9231" xr:uid="{00000000-0005-0000-0000-000026040000}"/>
    <cellStyle name="Dezimal 3 2 3 2 2 6" xfId="5799" xr:uid="{00000000-0005-0000-0000-000027040000}"/>
    <cellStyle name="Dezimal 3 2 3 2 3" xfId="107" xr:uid="{00000000-0005-0000-0000-000028040000}"/>
    <cellStyle name="Dezimal 3 2 3 2 3 2" xfId="1474" xr:uid="{00000000-0005-0000-0000-000029040000}"/>
    <cellStyle name="Dezimal 3 2 3 2 3 2 2" xfId="3225" xr:uid="{00000000-0005-0000-0000-00002A040000}"/>
    <cellStyle name="Dezimal 3 2 3 2 3 2 2 2" xfId="8375" xr:uid="{00000000-0005-0000-0000-00002B040000}"/>
    <cellStyle name="Dezimal 3 2 3 2 3 2 3" xfId="4943" xr:uid="{00000000-0005-0000-0000-00002C040000}"/>
    <cellStyle name="Dezimal 3 2 3 2 3 2 3 2" xfId="10091" xr:uid="{00000000-0005-0000-0000-00002D040000}"/>
    <cellStyle name="Dezimal 3 2 3 2 3 2 4" xfId="6659" xr:uid="{00000000-0005-0000-0000-00002E040000}"/>
    <cellStyle name="Dezimal 3 2 3 2 3 3" xfId="2363" xr:uid="{00000000-0005-0000-0000-00002F040000}"/>
    <cellStyle name="Dezimal 3 2 3 2 3 3 2" xfId="7517" xr:uid="{00000000-0005-0000-0000-000030040000}"/>
    <cellStyle name="Dezimal 3 2 3 2 3 4" xfId="4085" xr:uid="{00000000-0005-0000-0000-000031040000}"/>
    <cellStyle name="Dezimal 3 2 3 2 3 4 2" xfId="9233" xr:uid="{00000000-0005-0000-0000-000032040000}"/>
    <cellStyle name="Dezimal 3 2 3 2 3 5" xfId="5801" xr:uid="{00000000-0005-0000-0000-000033040000}"/>
    <cellStyle name="Dezimal 3 2 3 2 4" xfId="108" xr:uid="{00000000-0005-0000-0000-000034040000}"/>
    <cellStyle name="Dezimal 3 2 3 2 4 2" xfId="1475" xr:uid="{00000000-0005-0000-0000-000035040000}"/>
    <cellStyle name="Dezimal 3 2 3 2 4 2 2" xfId="3226" xr:uid="{00000000-0005-0000-0000-000036040000}"/>
    <cellStyle name="Dezimal 3 2 3 2 4 2 2 2" xfId="8376" xr:uid="{00000000-0005-0000-0000-000037040000}"/>
    <cellStyle name="Dezimal 3 2 3 2 4 2 3" xfId="4944" xr:uid="{00000000-0005-0000-0000-000038040000}"/>
    <cellStyle name="Dezimal 3 2 3 2 4 2 3 2" xfId="10092" xr:uid="{00000000-0005-0000-0000-000039040000}"/>
    <cellStyle name="Dezimal 3 2 3 2 4 2 4" xfId="6660" xr:uid="{00000000-0005-0000-0000-00003A040000}"/>
    <cellStyle name="Dezimal 3 2 3 2 4 3" xfId="2364" xr:uid="{00000000-0005-0000-0000-00003B040000}"/>
    <cellStyle name="Dezimal 3 2 3 2 4 3 2" xfId="7518" xr:uid="{00000000-0005-0000-0000-00003C040000}"/>
    <cellStyle name="Dezimal 3 2 3 2 4 4" xfId="4086" xr:uid="{00000000-0005-0000-0000-00003D040000}"/>
    <cellStyle name="Dezimal 3 2 3 2 4 4 2" xfId="9234" xr:uid="{00000000-0005-0000-0000-00003E040000}"/>
    <cellStyle name="Dezimal 3 2 3 2 4 5" xfId="5802" xr:uid="{00000000-0005-0000-0000-00003F040000}"/>
    <cellStyle name="Dezimal 3 2 3 2 5" xfId="1471" xr:uid="{00000000-0005-0000-0000-000040040000}"/>
    <cellStyle name="Dezimal 3 2 3 2 5 2" xfId="3222" xr:uid="{00000000-0005-0000-0000-000041040000}"/>
    <cellStyle name="Dezimal 3 2 3 2 5 2 2" xfId="8372" xr:uid="{00000000-0005-0000-0000-000042040000}"/>
    <cellStyle name="Dezimal 3 2 3 2 5 3" xfId="4940" xr:uid="{00000000-0005-0000-0000-000043040000}"/>
    <cellStyle name="Dezimal 3 2 3 2 5 3 2" xfId="10088" xr:uid="{00000000-0005-0000-0000-000044040000}"/>
    <cellStyle name="Dezimal 3 2 3 2 5 4" xfId="6656" xr:uid="{00000000-0005-0000-0000-000045040000}"/>
    <cellStyle name="Dezimal 3 2 3 2 6" xfId="2360" xr:uid="{00000000-0005-0000-0000-000046040000}"/>
    <cellStyle name="Dezimal 3 2 3 2 6 2" xfId="7514" xr:uid="{00000000-0005-0000-0000-000047040000}"/>
    <cellStyle name="Dezimal 3 2 3 2 7" xfId="4082" xr:uid="{00000000-0005-0000-0000-000048040000}"/>
    <cellStyle name="Dezimal 3 2 3 2 7 2" xfId="9230" xr:uid="{00000000-0005-0000-0000-000049040000}"/>
    <cellStyle name="Dezimal 3 2 3 2 8" xfId="5798" xr:uid="{00000000-0005-0000-0000-00004A040000}"/>
    <cellStyle name="Dezimal 3 2 3 3" xfId="109" xr:uid="{00000000-0005-0000-0000-00004B040000}"/>
    <cellStyle name="Dezimal 3 2 3 3 2" xfId="110" xr:uid="{00000000-0005-0000-0000-00004C040000}"/>
    <cellStyle name="Dezimal 3 2 3 3 2 2" xfId="1477" xr:uid="{00000000-0005-0000-0000-00004D040000}"/>
    <cellStyle name="Dezimal 3 2 3 3 2 2 2" xfId="3228" xr:uid="{00000000-0005-0000-0000-00004E040000}"/>
    <cellStyle name="Dezimal 3 2 3 3 2 2 2 2" xfId="8378" xr:uid="{00000000-0005-0000-0000-00004F040000}"/>
    <cellStyle name="Dezimal 3 2 3 3 2 2 3" xfId="4946" xr:uid="{00000000-0005-0000-0000-000050040000}"/>
    <cellStyle name="Dezimal 3 2 3 3 2 2 3 2" xfId="10094" xr:uid="{00000000-0005-0000-0000-000051040000}"/>
    <cellStyle name="Dezimal 3 2 3 3 2 2 4" xfId="6662" xr:uid="{00000000-0005-0000-0000-000052040000}"/>
    <cellStyle name="Dezimal 3 2 3 3 2 3" xfId="2366" xr:uid="{00000000-0005-0000-0000-000053040000}"/>
    <cellStyle name="Dezimal 3 2 3 3 2 3 2" xfId="7520" xr:uid="{00000000-0005-0000-0000-000054040000}"/>
    <cellStyle name="Dezimal 3 2 3 3 2 4" xfId="4088" xr:uid="{00000000-0005-0000-0000-000055040000}"/>
    <cellStyle name="Dezimal 3 2 3 3 2 4 2" xfId="9236" xr:uid="{00000000-0005-0000-0000-000056040000}"/>
    <cellStyle name="Dezimal 3 2 3 3 2 5" xfId="5804" xr:uid="{00000000-0005-0000-0000-000057040000}"/>
    <cellStyle name="Dezimal 3 2 3 3 3" xfId="1476" xr:uid="{00000000-0005-0000-0000-000058040000}"/>
    <cellStyle name="Dezimal 3 2 3 3 3 2" xfId="3227" xr:uid="{00000000-0005-0000-0000-000059040000}"/>
    <cellStyle name="Dezimal 3 2 3 3 3 2 2" xfId="8377" xr:uid="{00000000-0005-0000-0000-00005A040000}"/>
    <cellStyle name="Dezimal 3 2 3 3 3 3" xfId="4945" xr:uid="{00000000-0005-0000-0000-00005B040000}"/>
    <cellStyle name="Dezimal 3 2 3 3 3 3 2" xfId="10093" xr:uid="{00000000-0005-0000-0000-00005C040000}"/>
    <cellStyle name="Dezimal 3 2 3 3 3 4" xfId="6661" xr:uid="{00000000-0005-0000-0000-00005D040000}"/>
    <cellStyle name="Dezimal 3 2 3 3 4" xfId="2365" xr:uid="{00000000-0005-0000-0000-00005E040000}"/>
    <cellStyle name="Dezimal 3 2 3 3 4 2" xfId="7519" xr:uid="{00000000-0005-0000-0000-00005F040000}"/>
    <cellStyle name="Dezimal 3 2 3 3 5" xfId="4087" xr:uid="{00000000-0005-0000-0000-000060040000}"/>
    <cellStyle name="Dezimal 3 2 3 3 5 2" xfId="9235" xr:uid="{00000000-0005-0000-0000-000061040000}"/>
    <cellStyle name="Dezimal 3 2 3 3 6" xfId="5803" xr:uid="{00000000-0005-0000-0000-000062040000}"/>
    <cellStyle name="Dezimal 3 2 3 4" xfId="111" xr:uid="{00000000-0005-0000-0000-000063040000}"/>
    <cellStyle name="Dezimal 3 2 3 4 2" xfId="1478" xr:uid="{00000000-0005-0000-0000-000064040000}"/>
    <cellStyle name="Dezimal 3 2 3 4 2 2" xfId="3229" xr:uid="{00000000-0005-0000-0000-000065040000}"/>
    <cellStyle name="Dezimal 3 2 3 4 2 2 2" xfId="8379" xr:uid="{00000000-0005-0000-0000-000066040000}"/>
    <cellStyle name="Dezimal 3 2 3 4 2 3" xfId="4947" xr:uid="{00000000-0005-0000-0000-000067040000}"/>
    <cellStyle name="Dezimal 3 2 3 4 2 3 2" xfId="10095" xr:uid="{00000000-0005-0000-0000-000068040000}"/>
    <cellStyle name="Dezimal 3 2 3 4 2 4" xfId="6663" xr:uid="{00000000-0005-0000-0000-000069040000}"/>
    <cellStyle name="Dezimal 3 2 3 4 3" xfId="2367" xr:uid="{00000000-0005-0000-0000-00006A040000}"/>
    <cellStyle name="Dezimal 3 2 3 4 3 2" xfId="7521" xr:uid="{00000000-0005-0000-0000-00006B040000}"/>
    <cellStyle name="Dezimal 3 2 3 4 4" xfId="4089" xr:uid="{00000000-0005-0000-0000-00006C040000}"/>
    <cellStyle name="Dezimal 3 2 3 4 4 2" xfId="9237" xr:uid="{00000000-0005-0000-0000-00006D040000}"/>
    <cellStyle name="Dezimal 3 2 3 4 5" xfId="5805" xr:uid="{00000000-0005-0000-0000-00006E040000}"/>
    <cellStyle name="Dezimal 3 2 3 5" xfId="112" xr:uid="{00000000-0005-0000-0000-00006F040000}"/>
    <cellStyle name="Dezimal 3 2 3 5 2" xfId="1479" xr:uid="{00000000-0005-0000-0000-000070040000}"/>
    <cellStyle name="Dezimal 3 2 3 5 2 2" xfId="3230" xr:uid="{00000000-0005-0000-0000-000071040000}"/>
    <cellStyle name="Dezimal 3 2 3 5 2 2 2" xfId="8380" xr:uid="{00000000-0005-0000-0000-000072040000}"/>
    <cellStyle name="Dezimal 3 2 3 5 2 3" xfId="4948" xr:uid="{00000000-0005-0000-0000-000073040000}"/>
    <cellStyle name="Dezimal 3 2 3 5 2 3 2" xfId="10096" xr:uid="{00000000-0005-0000-0000-000074040000}"/>
    <cellStyle name="Dezimal 3 2 3 5 2 4" xfId="6664" xr:uid="{00000000-0005-0000-0000-000075040000}"/>
    <cellStyle name="Dezimal 3 2 3 5 3" xfId="2368" xr:uid="{00000000-0005-0000-0000-000076040000}"/>
    <cellStyle name="Dezimal 3 2 3 5 3 2" xfId="7522" xr:uid="{00000000-0005-0000-0000-000077040000}"/>
    <cellStyle name="Dezimal 3 2 3 5 4" xfId="4090" xr:uid="{00000000-0005-0000-0000-000078040000}"/>
    <cellStyle name="Dezimal 3 2 3 5 4 2" xfId="9238" xr:uid="{00000000-0005-0000-0000-000079040000}"/>
    <cellStyle name="Dezimal 3 2 3 5 5" xfId="5806" xr:uid="{00000000-0005-0000-0000-00007A040000}"/>
    <cellStyle name="Dezimal 3 2 3 6" xfId="1470" xr:uid="{00000000-0005-0000-0000-00007B040000}"/>
    <cellStyle name="Dezimal 3 2 3 6 2" xfId="3221" xr:uid="{00000000-0005-0000-0000-00007C040000}"/>
    <cellStyle name="Dezimal 3 2 3 6 2 2" xfId="8371" xr:uid="{00000000-0005-0000-0000-00007D040000}"/>
    <cellStyle name="Dezimal 3 2 3 6 3" xfId="4939" xr:uid="{00000000-0005-0000-0000-00007E040000}"/>
    <cellStyle name="Dezimal 3 2 3 6 3 2" xfId="10087" xr:uid="{00000000-0005-0000-0000-00007F040000}"/>
    <cellStyle name="Dezimal 3 2 3 6 4" xfId="6655" xr:uid="{00000000-0005-0000-0000-000080040000}"/>
    <cellStyle name="Dezimal 3 2 3 7" xfId="2359" xr:uid="{00000000-0005-0000-0000-000081040000}"/>
    <cellStyle name="Dezimal 3 2 3 7 2" xfId="7513" xr:uid="{00000000-0005-0000-0000-000082040000}"/>
    <cellStyle name="Dezimal 3 2 3 8" xfId="4081" xr:uid="{00000000-0005-0000-0000-000083040000}"/>
    <cellStyle name="Dezimal 3 2 3 8 2" xfId="9229" xr:uid="{00000000-0005-0000-0000-000084040000}"/>
    <cellStyle name="Dezimal 3 2 3 9" xfId="5797" xr:uid="{00000000-0005-0000-0000-000085040000}"/>
    <cellStyle name="Dezimal 3 2 4" xfId="113" xr:uid="{00000000-0005-0000-0000-000086040000}"/>
    <cellStyle name="Dezimal 3 2 4 2" xfId="114" xr:uid="{00000000-0005-0000-0000-000087040000}"/>
    <cellStyle name="Dezimal 3 2 4 2 2" xfId="115" xr:uid="{00000000-0005-0000-0000-000088040000}"/>
    <cellStyle name="Dezimal 3 2 4 2 2 2" xfId="116" xr:uid="{00000000-0005-0000-0000-000089040000}"/>
    <cellStyle name="Dezimal 3 2 4 2 2 2 2" xfId="1483" xr:uid="{00000000-0005-0000-0000-00008A040000}"/>
    <cellStyle name="Dezimal 3 2 4 2 2 2 2 2" xfId="3234" xr:uid="{00000000-0005-0000-0000-00008B040000}"/>
    <cellStyle name="Dezimal 3 2 4 2 2 2 2 2 2" xfId="8384" xr:uid="{00000000-0005-0000-0000-00008C040000}"/>
    <cellStyle name="Dezimal 3 2 4 2 2 2 2 3" xfId="4952" xr:uid="{00000000-0005-0000-0000-00008D040000}"/>
    <cellStyle name="Dezimal 3 2 4 2 2 2 2 3 2" xfId="10100" xr:uid="{00000000-0005-0000-0000-00008E040000}"/>
    <cellStyle name="Dezimal 3 2 4 2 2 2 2 4" xfId="6668" xr:uid="{00000000-0005-0000-0000-00008F040000}"/>
    <cellStyle name="Dezimal 3 2 4 2 2 2 3" xfId="2372" xr:uid="{00000000-0005-0000-0000-000090040000}"/>
    <cellStyle name="Dezimal 3 2 4 2 2 2 3 2" xfId="7526" xr:uid="{00000000-0005-0000-0000-000091040000}"/>
    <cellStyle name="Dezimal 3 2 4 2 2 2 4" xfId="4094" xr:uid="{00000000-0005-0000-0000-000092040000}"/>
    <cellStyle name="Dezimal 3 2 4 2 2 2 4 2" xfId="9242" xr:uid="{00000000-0005-0000-0000-000093040000}"/>
    <cellStyle name="Dezimal 3 2 4 2 2 2 5" xfId="5810" xr:uid="{00000000-0005-0000-0000-000094040000}"/>
    <cellStyle name="Dezimal 3 2 4 2 2 3" xfId="1482" xr:uid="{00000000-0005-0000-0000-000095040000}"/>
    <cellStyle name="Dezimal 3 2 4 2 2 3 2" xfId="3233" xr:uid="{00000000-0005-0000-0000-000096040000}"/>
    <cellStyle name="Dezimal 3 2 4 2 2 3 2 2" xfId="8383" xr:uid="{00000000-0005-0000-0000-000097040000}"/>
    <cellStyle name="Dezimal 3 2 4 2 2 3 3" xfId="4951" xr:uid="{00000000-0005-0000-0000-000098040000}"/>
    <cellStyle name="Dezimal 3 2 4 2 2 3 3 2" xfId="10099" xr:uid="{00000000-0005-0000-0000-000099040000}"/>
    <cellStyle name="Dezimal 3 2 4 2 2 3 4" xfId="6667" xr:uid="{00000000-0005-0000-0000-00009A040000}"/>
    <cellStyle name="Dezimal 3 2 4 2 2 4" xfId="2371" xr:uid="{00000000-0005-0000-0000-00009B040000}"/>
    <cellStyle name="Dezimal 3 2 4 2 2 4 2" xfId="7525" xr:uid="{00000000-0005-0000-0000-00009C040000}"/>
    <cellStyle name="Dezimal 3 2 4 2 2 5" xfId="4093" xr:uid="{00000000-0005-0000-0000-00009D040000}"/>
    <cellStyle name="Dezimal 3 2 4 2 2 5 2" xfId="9241" xr:uid="{00000000-0005-0000-0000-00009E040000}"/>
    <cellStyle name="Dezimal 3 2 4 2 2 6" xfId="5809" xr:uid="{00000000-0005-0000-0000-00009F040000}"/>
    <cellStyle name="Dezimal 3 2 4 2 3" xfId="117" xr:uid="{00000000-0005-0000-0000-0000A0040000}"/>
    <cellStyle name="Dezimal 3 2 4 2 3 2" xfId="1484" xr:uid="{00000000-0005-0000-0000-0000A1040000}"/>
    <cellStyle name="Dezimal 3 2 4 2 3 2 2" xfId="3235" xr:uid="{00000000-0005-0000-0000-0000A2040000}"/>
    <cellStyle name="Dezimal 3 2 4 2 3 2 2 2" xfId="8385" xr:uid="{00000000-0005-0000-0000-0000A3040000}"/>
    <cellStyle name="Dezimal 3 2 4 2 3 2 3" xfId="4953" xr:uid="{00000000-0005-0000-0000-0000A4040000}"/>
    <cellStyle name="Dezimal 3 2 4 2 3 2 3 2" xfId="10101" xr:uid="{00000000-0005-0000-0000-0000A5040000}"/>
    <cellStyle name="Dezimal 3 2 4 2 3 2 4" xfId="6669" xr:uid="{00000000-0005-0000-0000-0000A6040000}"/>
    <cellStyle name="Dezimal 3 2 4 2 3 3" xfId="2373" xr:uid="{00000000-0005-0000-0000-0000A7040000}"/>
    <cellStyle name="Dezimal 3 2 4 2 3 3 2" xfId="7527" xr:uid="{00000000-0005-0000-0000-0000A8040000}"/>
    <cellStyle name="Dezimal 3 2 4 2 3 4" xfId="4095" xr:uid="{00000000-0005-0000-0000-0000A9040000}"/>
    <cellStyle name="Dezimal 3 2 4 2 3 4 2" xfId="9243" xr:uid="{00000000-0005-0000-0000-0000AA040000}"/>
    <cellStyle name="Dezimal 3 2 4 2 3 5" xfId="5811" xr:uid="{00000000-0005-0000-0000-0000AB040000}"/>
    <cellStyle name="Dezimal 3 2 4 2 4" xfId="118" xr:uid="{00000000-0005-0000-0000-0000AC040000}"/>
    <cellStyle name="Dezimal 3 2 4 2 4 2" xfId="1485" xr:uid="{00000000-0005-0000-0000-0000AD040000}"/>
    <cellStyle name="Dezimal 3 2 4 2 4 2 2" xfId="3236" xr:uid="{00000000-0005-0000-0000-0000AE040000}"/>
    <cellStyle name="Dezimal 3 2 4 2 4 2 2 2" xfId="8386" xr:uid="{00000000-0005-0000-0000-0000AF040000}"/>
    <cellStyle name="Dezimal 3 2 4 2 4 2 3" xfId="4954" xr:uid="{00000000-0005-0000-0000-0000B0040000}"/>
    <cellStyle name="Dezimal 3 2 4 2 4 2 3 2" xfId="10102" xr:uid="{00000000-0005-0000-0000-0000B1040000}"/>
    <cellStyle name="Dezimal 3 2 4 2 4 2 4" xfId="6670" xr:uid="{00000000-0005-0000-0000-0000B2040000}"/>
    <cellStyle name="Dezimal 3 2 4 2 4 3" xfId="2374" xr:uid="{00000000-0005-0000-0000-0000B3040000}"/>
    <cellStyle name="Dezimal 3 2 4 2 4 3 2" xfId="7528" xr:uid="{00000000-0005-0000-0000-0000B4040000}"/>
    <cellStyle name="Dezimal 3 2 4 2 4 4" xfId="4096" xr:uid="{00000000-0005-0000-0000-0000B5040000}"/>
    <cellStyle name="Dezimal 3 2 4 2 4 4 2" xfId="9244" xr:uid="{00000000-0005-0000-0000-0000B6040000}"/>
    <cellStyle name="Dezimal 3 2 4 2 4 5" xfId="5812" xr:uid="{00000000-0005-0000-0000-0000B7040000}"/>
    <cellStyle name="Dezimal 3 2 4 2 5" xfId="1481" xr:uid="{00000000-0005-0000-0000-0000B8040000}"/>
    <cellStyle name="Dezimal 3 2 4 2 5 2" xfId="3232" xr:uid="{00000000-0005-0000-0000-0000B9040000}"/>
    <cellStyle name="Dezimal 3 2 4 2 5 2 2" xfId="8382" xr:uid="{00000000-0005-0000-0000-0000BA040000}"/>
    <cellStyle name="Dezimal 3 2 4 2 5 3" xfId="4950" xr:uid="{00000000-0005-0000-0000-0000BB040000}"/>
    <cellStyle name="Dezimal 3 2 4 2 5 3 2" xfId="10098" xr:uid="{00000000-0005-0000-0000-0000BC040000}"/>
    <cellStyle name="Dezimal 3 2 4 2 5 4" xfId="6666" xr:uid="{00000000-0005-0000-0000-0000BD040000}"/>
    <cellStyle name="Dezimal 3 2 4 2 6" xfId="2370" xr:uid="{00000000-0005-0000-0000-0000BE040000}"/>
    <cellStyle name="Dezimal 3 2 4 2 6 2" xfId="7524" xr:uid="{00000000-0005-0000-0000-0000BF040000}"/>
    <cellStyle name="Dezimal 3 2 4 2 7" xfId="4092" xr:uid="{00000000-0005-0000-0000-0000C0040000}"/>
    <cellStyle name="Dezimal 3 2 4 2 7 2" xfId="9240" xr:uid="{00000000-0005-0000-0000-0000C1040000}"/>
    <cellStyle name="Dezimal 3 2 4 2 8" xfId="5808" xr:uid="{00000000-0005-0000-0000-0000C2040000}"/>
    <cellStyle name="Dezimal 3 2 4 3" xfId="119" xr:uid="{00000000-0005-0000-0000-0000C3040000}"/>
    <cellStyle name="Dezimal 3 2 4 3 2" xfId="120" xr:uid="{00000000-0005-0000-0000-0000C4040000}"/>
    <cellStyle name="Dezimal 3 2 4 3 2 2" xfId="1487" xr:uid="{00000000-0005-0000-0000-0000C5040000}"/>
    <cellStyle name="Dezimal 3 2 4 3 2 2 2" xfId="3238" xr:uid="{00000000-0005-0000-0000-0000C6040000}"/>
    <cellStyle name="Dezimal 3 2 4 3 2 2 2 2" xfId="8388" xr:uid="{00000000-0005-0000-0000-0000C7040000}"/>
    <cellStyle name="Dezimal 3 2 4 3 2 2 3" xfId="4956" xr:uid="{00000000-0005-0000-0000-0000C8040000}"/>
    <cellStyle name="Dezimal 3 2 4 3 2 2 3 2" xfId="10104" xr:uid="{00000000-0005-0000-0000-0000C9040000}"/>
    <cellStyle name="Dezimal 3 2 4 3 2 2 4" xfId="6672" xr:uid="{00000000-0005-0000-0000-0000CA040000}"/>
    <cellStyle name="Dezimal 3 2 4 3 2 3" xfId="2376" xr:uid="{00000000-0005-0000-0000-0000CB040000}"/>
    <cellStyle name="Dezimal 3 2 4 3 2 3 2" xfId="7530" xr:uid="{00000000-0005-0000-0000-0000CC040000}"/>
    <cellStyle name="Dezimal 3 2 4 3 2 4" xfId="4098" xr:uid="{00000000-0005-0000-0000-0000CD040000}"/>
    <cellStyle name="Dezimal 3 2 4 3 2 4 2" xfId="9246" xr:uid="{00000000-0005-0000-0000-0000CE040000}"/>
    <cellStyle name="Dezimal 3 2 4 3 2 5" xfId="5814" xr:uid="{00000000-0005-0000-0000-0000CF040000}"/>
    <cellStyle name="Dezimal 3 2 4 3 3" xfId="1486" xr:uid="{00000000-0005-0000-0000-0000D0040000}"/>
    <cellStyle name="Dezimal 3 2 4 3 3 2" xfId="3237" xr:uid="{00000000-0005-0000-0000-0000D1040000}"/>
    <cellStyle name="Dezimal 3 2 4 3 3 2 2" xfId="8387" xr:uid="{00000000-0005-0000-0000-0000D2040000}"/>
    <cellStyle name="Dezimal 3 2 4 3 3 3" xfId="4955" xr:uid="{00000000-0005-0000-0000-0000D3040000}"/>
    <cellStyle name="Dezimal 3 2 4 3 3 3 2" xfId="10103" xr:uid="{00000000-0005-0000-0000-0000D4040000}"/>
    <cellStyle name="Dezimal 3 2 4 3 3 4" xfId="6671" xr:uid="{00000000-0005-0000-0000-0000D5040000}"/>
    <cellStyle name="Dezimal 3 2 4 3 4" xfId="2375" xr:uid="{00000000-0005-0000-0000-0000D6040000}"/>
    <cellStyle name="Dezimal 3 2 4 3 4 2" xfId="7529" xr:uid="{00000000-0005-0000-0000-0000D7040000}"/>
    <cellStyle name="Dezimal 3 2 4 3 5" xfId="4097" xr:uid="{00000000-0005-0000-0000-0000D8040000}"/>
    <cellStyle name="Dezimal 3 2 4 3 5 2" xfId="9245" xr:uid="{00000000-0005-0000-0000-0000D9040000}"/>
    <cellStyle name="Dezimal 3 2 4 3 6" xfId="5813" xr:uid="{00000000-0005-0000-0000-0000DA040000}"/>
    <cellStyle name="Dezimal 3 2 4 4" xfId="121" xr:uid="{00000000-0005-0000-0000-0000DB040000}"/>
    <cellStyle name="Dezimal 3 2 4 4 2" xfId="1488" xr:uid="{00000000-0005-0000-0000-0000DC040000}"/>
    <cellStyle name="Dezimal 3 2 4 4 2 2" xfId="3239" xr:uid="{00000000-0005-0000-0000-0000DD040000}"/>
    <cellStyle name="Dezimal 3 2 4 4 2 2 2" xfId="8389" xr:uid="{00000000-0005-0000-0000-0000DE040000}"/>
    <cellStyle name="Dezimal 3 2 4 4 2 3" xfId="4957" xr:uid="{00000000-0005-0000-0000-0000DF040000}"/>
    <cellStyle name="Dezimal 3 2 4 4 2 3 2" xfId="10105" xr:uid="{00000000-0005-0000-0000-0000E0040000}"/>
    <cellStyle name="Dezimal 3 2 4 4 2 4" xfId="6673" xr:uid="{00000000-0005-0000-0000-0000E1040000}"/>
    <cellStyle name="Dezimal 3 2 4 4 3" xfId="2377" xr:uid="{00000000-0005-0000-0000-0000E2040000}"/>
    <cellStyle name="Dezimal 3 2 4 4 3 2" xfId="7531" xr:uid="{00000000-0005-0000-0000-0000E3040000}"/>
    <cellStyle name="Dezimal 3 2 4 4 4" xfId="4099" xr:uid="{00000000-0005-0000-0000-0000E4040000}"/>
    <cellStyle name="Dezimal 3 2 4 4 4 2" xfId="9247" xr:uid="{00000000-0005-0000-0000-0000E5040000}"/>
    <cellStyle name="Dezimal 3 2 4 4 5" xfId="5815" xr:uid="{00000000-0005-0000-0000-0000E6040000}"/>
    <cellStyle name="Dezimal 3 2 4 5" xfId="122" xr:uid="{00000000-0005-0000-0000-0000E7040000}"/>
    <cellStyle name="Dezimal 3 2 4 5 2" xfId="1489" xr:uid="{00000000-0005-0000-0000-0000E8040000}"/>
    <cellStyle name="Dezimal 3 2 4 5 2 2" xfId="3240" xr:uid="{00000000-0005-0000-0000-0000E9040000}"/>
    <cellStyle name="Dezimal 3 2 4 5 2 2 2" xfId="8390" xr:uid="{00000000-0005-0000-0000-0000EA040000}"/>
    <cellStyle name="Dezimal 3 2 4 5 2 3" xfId="4958" xr:uid="{00000000-0005-0000-0000-0000EB040000}"/>
    <cellStyle name="Dezimal 3 2 4 5 2 3 2" xfId="10106" xr:uid="{00000000-0005-0000-0000-0000EC040000}"/>
    <cellStyle name="Dezimal 3 2 4 5 2 4" xfId="6674" xr:uid="{00000000-0005-0000-0000-0000ED040000}"/>
    <cellStyle name="Dezimal 3 2 4 5 3" xfId="2378" xr:uid="{00000000-0005-0000-0000-0000EE040000}"/>
    <cellStyle name="Dezimal 3 2 4 5 3 2" xfId="7532" xr:uid="{00000000-0005-0000-0000-0000EF040000}"/>
    <cellStyle name="Dezimal 3 2 4 5 4" xfId="4100" xr:uid="{00000000-0005-0000-0000-0000F0040000}"/>
    <cellStyle name="Dezimal 3 2 4 5 4 2" xfId="9248" xr:uid="{00000000-0005-0000-0000-0000F1040000}"/>
    <cellStyle name="Dezimal 3 2 4 5 5" xfId="5816" xr:uid="{00000000-0005-0000-0000-0000F2040000}"/>
    <cellStyle name="Dezimal 3 2 4 6" xfId="1480" xr:uid="{00000000-0005-0000-0000-0000F3040000}"/>
    <cellStyle name="Dezimal 3 2 4 6 2" xfId="3231" xr:uid="{00000000-0005-0000-0000-0000F4040000}"/>
    <cellStyle name="Dezimal 3 2 4 6 2 2" xfId="8381" xr:uid="{00000000-0005-0000-0000-0000F5040000}"/>
    <cellStyle name="Dezimal 3 2 4 6 3" xfId="4949" xr:uid="{00000000-0005-0000-0000-0000F6040000}"/>
    <cellStyle name="Dezimal 3 2 4 6 3 2" xfId="10097" xr:uid="{00000000-0005-0000-0000-0000F7040000}"/>
    <cellStyle name="Dezimal 3 2 4 6 4" xfId="6665" xr:uid="{00000000-0005-0000-0000-0000F8040000}"/>
    <cellStyle name="Dezimal 3 2 4 7" xfId="2369" xr:uid="{00000000-0005-0000-0000-0000F9040000}"/>
    <cellStyle name="Dezimal 3 2 4 7 2" xfId="7523" xr:uid="{00000000-0005-0000-0000-0000FA040000}"/>
    <cellStyle name="Dezimal 3 2 4 8" xfId="4091" xr:uid="{00000000-0005-0000-0000-0000FB040000}"/>
    <cellStyle name="Dezimal 3 2 4 8 2" xfId="9239" xr:uid="{00000000-0005-0000-0000-0000FC040000}"/>
    <cellStyle name="Dezimal 3 2 4 9" xfId="5807" xr:uid="{00000000-0005-0000-0000-0000FD040000}"/>
    <cellStyle name="Dezimal 3 2 5" xfId="123" xr:uid="{00000000-0005-0000-0000-0000FE040000}"/>
    <cellStyle name="Dezimal 3 2 5 2" xfId="124" xr:uid="{00000000-0005-0000-0000-0000FF040000}"/>
    <cellStyle name="Dezimal 3 2 5 2 2" xfId="125" xr:uid="{00000000-0005-0000-0000-000000050000}"/>
    <cellStyle name="Dezimal 3 2 5 2 2 2" xfId="126" xr:uid="{00000000-0005-0000-0000-000001050000}"/>
    <cellStyle name="Dezimal 3 2 5 2 2 2 2" xfId="1493" xr:uid="{00000000-0005-0000-0000-000002050000}"/>
    <cellStyle name="Dezimal 3 2 5 2 2 2 2 2" xfId="3244" xr:uid="{00000000-0005-0000-0000-000003050000}"/>
    <cellStyle name="Dezimal 3 2 5 2 2 2 2 2 2" xfId="8394" xr:uid="{00000000-0005-0000-0000-000004050000}"/>
    <cellStyle name="Dezimal 3 2 5 2 2 2 2 3" xfId="4962" xr:uid="{00000000-0005-0000-0000-000005050000}"/>
    <cellStyle name="Dezimal 3 2 5 2 2 2 2 3 2" xfId="10110" xr:uid="{00000000-0005-0000-0000-000006050000}"/>
    <cellStyle name="Dezimal 3 2 5 2 2 2 2 4" xfId="6678" xr:uid="{00000000-0005-0000-0000-000007050000}"/>
    <cellStyle name="Dezimal 3 2 5 2 2 2 3" xfId="2382" xr:uid="{00000000-0005-0000-0000-000008050000}"/>
    <cellStyle name="Dezimal 3 2 5 2 2 2 3 2" xfId="7536" xr:uid="{00000000-0005-0000-0000-000009050000}"/>
    <cellStyle name="Dezimal 3 2 5 2 2 2 4" xfId="4104" xr:uid="{00000000-0005-0000-0000-00000A050000}"/>
    <cellStyle name="Dezimal 3 2 5 2 2 2 4 2" xfId="9252" xr:uid="{00000000-0005-0000-0000-00000B050000}"/>
    <cellStyle name="Dezimal 3 2 5 2 2 2 5" xfId="5820" xr:uid="{00000000-0005-0000-0000-00000C050000}"/>
    <cellStyle name="Dezimal 3 2 5 2 2 3" xfId="1492" xr:uid="{00000000-0005-0000-0000-00000D050000}"/>
    <cellStyle name="Dezimal 3 2 5 2 2 3 2" xfId="3243" xr:uid="{00000000-0005-0000-0000-00000E050000}"/>
    <cellStyle name="Dezimal 3 2 5 2 2 3 2 2" xfId="8393" xr:uid="{00000000-0005-0000-0000-00000F050000}"/>
    <cellStyle name="Dezimal 3 2 5 2 2 3 3" xfId="4961" xr:uid="{00000000-0005-0000-0000-000010050000}"/>
    <cellStyle name="Dezimal 3 2 5 2 2 3 3 2" xfId="10109" xr:uid="{00000000-0005-0000-0000-000011050000}"/>
    <cellStyle name="Dezimal 3 2 5 2 2 3 4" xfId="6677" xr:uid="{00000000-0005-0000-0000-000012050000}"/>
    <cellStyle name="Dezimal 3 2 5 2 2 4" xfId="2381" xr:uid="{00000000-0005-0000-0000-000013050000}"/>
    <cellStyle name="Dezimal 3 2 5 2 2 4 2" xfId="7535" xr:uid="{00000000-0005-0000-0000-000014050000}"/>
    <cellStyle name="Dezimal 3 2 5 2 2 5" xfId="4103" xr:uid="{00000000-0005-0000-0000-000015050000}"/>
    <cellStyle name="Dezimal 3 2 5 2 2 5 2" xfId="9251" xr:uid="{00000000-0005-0000-0000-000016050000}"/>
    <cellStyle name="Dezimal 3 2 5 2 2 6" xfId="5819" xr:uid="{00000000-0005-0000-0000-000017050000}"/>
    <cellStyle name="Dezimal 3 2 5 2 3" xfId="127" xr:uid="{00000000-0005-0000-0000-000018050000}"/>
    <cellStyle name="Dezimal 3 2 5 2 3 2" xfId="1494" xr:uid="{00000000-0005-0000-0000-000019050000}"/>
    <cellStyle name="Dezimal 3 2 5 2 3 2 2" xfId="3245" xr:uid="{00000000-0005-0000-0000-00001A050000}"/>
    <cellStyle name="Dezimal 3 2 5 2 3 2 2 2" xfId="8395" xr:uid="{00000000-0005-0000-0000-00001B050000}"/>
    <cellStyle name="Dezimal 3 2 5 2 3 2 3" xfId="4963" xr:uid="{00000000-0005-0000-0000-00001C050000}"/>
    <cellStyle name="Dezimal 3 2 5 2 3 2 3 2" xfId="10111" xr:uid="{00000000-0005-0000-0000-00001D050000}"/>
    <cellStyle name="Dezimal 3 2 5 2 3 2 4" xfId="6679" xr:uid="{00000000-0005-0000-0000-00001E050000}"/>
    <cellStyle name="Dezimal 3 2 5 2 3 3" xfId="2383" xr:uid="{00000000-0005-0000-0000-00001F050000}"/>
    <cellStyle name="Dezimal 3 2 5 2 3 3 2" xfId="7537" xr:uid="{00000000-0005-0000-0000-000020050000}"/>
    <cellStyle name="Dezimal 3 2 5 2 3 4" xfId="4105" xr:uid="{00000000-0005-0000-0000-000021050000}"/>
    <cellStyle name="Dezimal 3 2 5 2 3 4 2" xfId="9253" xr:uid="{00000000-0005-0000-0000-000022050000}"/>
    <cellStyle name="Dezimal 3 2 5 2 3 5" xfId="5821" xr:uid="{00000000-0005-0000-0000-000023050000}"/>
    <cellStyle name="Dezimal 3 2 5 2 4" xfId="128" xr:uid="{00000000-0005-0000-0000-000024050000}"/>
    <cellStyle name="Dezimal 3 2 5 2 4 2" xfId="1495" xr:uid="{00000000-0005-0000-0000-000025050000}"/>
    <cellStyle name="Dezimal 3 2 5 2 4 2 2" xfId="3246" xr:uid="{00000000-0005-0000-0000-000026050000}"/>
    <cellStyle name="Dezimal 3 2 5 2 4 2 2 2" xfId="8396" xr:uid="{00000000-0005-0000-0000-000027050000}"/>
    <cellStyle name="Dezimal 3 2 5 2 4 2 3" xfId="4964" xr:uid="{00000000-0005-0000-0000-000028050000}"/>
    <cellStyle name="Dezimal 3 2 5 2 4 2 3 2" xfId="10112" xr:uid="{00000000-0005-0000-0000-000029050000}"/>
    <cellStyle name="Dezimal 3 2 5 2 4 2 4" xfId="6680" xr:uid="{00000000-0005-0000-0000-00002A050000}"/>
    <cellStyle name="Dezimal 3 2 5 2 4 3" xfId="2384" xr:uid="{00000000-0005-0000-0000-00002B050000}"/>
    <cellStyle name="Dezimal 3 2 5 2 4 3 2" xfId="7538" xr:uid="{00000000-0005-0000-0000-00002C050000}"/>
    <cellStyle name="Dezimal 3 2 5 2 4 4" xfId="4106" xr:uid="{00000000-0005-0000-0000-00002D050000}"/>
    <cellStyle name="Dezimal 3 2 5 2 4 4 2" xfId="9254" xr:uid="{00000000-0005-0000-0000-00002E050000}"/>
    <cellStyle name="Dezimal 3 2 5 2 4 5" xfId="5822" xr:uid="{00000000-0005-0000-0000-00002F050000}"/>
    <cellStyle name="Dezimal 3 2 5 2 5" xfId="1491" xr:uid="{00000000-0005-0000-0000-000030050000}"/>
    <cellStyle name="Dezimal 3 2 5 2 5 2" xfId="3242" xr:uid="{00000000-0005-0000-0000-000031050000}"/>
    <cellStyle name="Dezimal 3 2 5 2 5 2 2" xfId="8392" xr:uid="{00000000-0005-0000-0000-000032050000}"/>
    <cellStyle name="Dezimal 3 2 5 2 5 3" xfId="4960" xr:uid="{00000000-0005-0000-0000-000033050000}"/>
    <cellStyle name="Dezimal 3 2 5 2 5 3 2" xfId="10108" xr:uid="{00000000-0005-0000-0000-000034050000}"/>
    <cellStyle name="Dezimal 3 2 5 2 5 4" xfId="6676" xr:uid="{00000000-0005-0000-0000-000035050000}"/>
    <cellStyle name="Dezimal 3 2 5 2 6" xfId="2380" xr:uid="{00000000-0005-0000-0000-000036050000}"/>
    <cellStyle name="Dezimal 3 2 5 2 6 2" xfId="7534" xr:uid="{00000000-0005-0000-0000-000037050000}"/>
    <cellStyle name="Dezimal 3 2 5 2 7" xfId="4102" xr:uid="{00000000-0005-0000-0000-000038050000}"/>
    <cellStyle name="Dezimal 3 2 5 2 7 2" xfId="9250" xr:uid="{00000000-0005-0000-0000-000039050000}"/>
    <cellStyle name="Dezimal 3 2 5 2 8" xfId="5818" xr:uid="{00000000-0005-0000-0000-00003A050000}"/>
    <cellStyle name="Dezimal 3 2 5 3" xfId="129" xr:uid="{00000000-0005-0000-0000-00003B050000}"/>
    <cellStyle name="Dezimal 3 2 5 3 2" xfId="130" xr:uid="{00000000-0005-0000-0000-00003C050000}"/>
    <cellStyle name="Dezimal 3 2 5 3 2 2" xfId="1497" xr:uid="{00000000-0005-0000-0000-00003D050000}"/>
    <cellStyle name="Dezimal 3 2 5 3 2 2 2" xfId="3248" xr:uid="{00000000-0005-0000-0000-00003E050000}"/>
    <cellStyle name="Dezimal 3 2 5 3 2 2 2 2" xfId="8398" xr:uid="{00000000-0005-0000-0000-00003F050000}"/>
    <cellStyle name="Dezimal 3 2 5 3 2 2 3" xfId="4966" xr:uid="{00000000-0005-0000-0000-000040050000}"/>
    <cellStyle name="Dezimal 3 2 5 3 2 2 3 2" xfId="10114" xr:uid="{00000000-0005-0000-0000-000041050000}"/>
    <cellStyle name="Dezimal 3 2 5 3 2 2 4" xfId="6682" xr:uid="{00000000-0005-0000-0000-000042050000}"/>
    <cellStyle name="Dezimal 3 2 5 3 2 3" xfId="2386" xr:uid="{00000000-0005-0000-0000-000043050000}"/>
    <cellStyle name="Dezimal 3 2 5 3 2 3 2" xfId="7540" xr:uid="{00000000-0005-0000-0000-000044050000}"/>
    <cellStyle name="Dezimal 3 2 5 3 2 4" xfId="4108" xr:uid="{00000000-0005-0000-0000-000045050000}"/>
    <cellStyle name="Dezimal 3 2 5 3 2 4 2" xfId="9256" xr:uid="{00000000-0005-0000-0000-000046050000}"/>
    <cellStyle name="Dezimal 3 2 5 3 2 5" xfId="5824" xr:uid="{00000000-0005-0000-0000-000047050000}"/>
    <cellStyle name="Dezimal 3 2 5 3 3" xfId="1496" xr:uid="{00000000-0005-0000-0000-000048050000}"/>
    <cellStyle name="Dezimal 3 2 5 3 3 2" xfId="3247" xr:uid="{00000000-0005-0000-0000-000049050000}"/>
    <cellStyle name="Dezimal 3 2 5 3 3 2 2" xfId="8397" xr:uid="{00000000-0005-0000-0000-00004A050000}"/>
    <cellStyle name="Dezimal 3 2 5 3 3 3" xfId="4965" xr:uid="{00000000-0005-0000-0000-00004B050000}"/>
    <cellStyle name="Dezimal 3 2 5 3 3 3 2" xfId="10113" xr:uid="{00000000-0005-0000-0000-00004C050000}"/>
    <cellStyle name="Dezimal 3 2 5 3 3 4" xfId="6681" xr:uid="{00000000-0005-0000-0000-00004D050000}"/>
    <cellStyle name="Dezimal 3 2 5 3 4" xfId="2385" xr:uid="{00000000-0005-0000-0000-00004E050000}"/>
    <cellStyle name="Dezimal 3 2 5 3 4 2" xfId="7539" xr:uid="{00000000-0005-0000-0000-00004F050000}"/>
    <cellStyle name="Dezimal 3 2 5 3 5" xfId="4107" xr:uid="{00000000-0005-0000-0000-000050050000}"/>
    <cellStyle name="Dezimal 3 2 5 3 5 2" xfId="9255" xr:uid="{00000000-0005-0000-0000-000051050000}"/>
    <cellStyle name="Dezimal 3 2 5 3 6" xfId="5823" xr:uid="{00000000-0005-0000-0000-000052050000}"/>
    <cellStyle name="Dezimal 3 2 5 4" xfId="131" xr:uid="{00000000-0005-0000-0000-000053050000}"/>
    <cellStyle name="Dezimal 3 2 5 4 2" xfId="1498" xr:uid="{00000000-0005-0000-0000-000054050000}"/>
    <cellStyle name="Dezimal 3 2 5 4 2 2" xfId="3249" xr:uid="{00000000-0005-0000-0000-000055050000}"/>
    <cellStyle name="Dezimal 3 2 5 4 2 2 2" xfId="8399" xr:uid="{00000000-0005-0000-0000-000056050000}"/>
    <cellStyle name="Dezimal 3 2 5 4 2 3" xfId="4967" xr:uid="{00000000-0005-0000-0000-000057050000}"/>
    <cellStyle name="Dezimal 3 2 5 4 2 3 2" xfId="10115" xr:uid="{00000000-0005-0000-0000-000058050000}"/>
    <cellStyle name="Dezimal 3 2 5 4 2 4" xfId="6683" xr:uid="{00000000-0005-0000-0000-000059050000}"/>
    <cellStyle name="Dezimal 3 2 5 4 3" xfId="2387" xr:uid="{00000000-0005-0000-0000-00005A050000}"/>
    <cellStyle name="Dezimal 3 2 5 4 3 2" xfId="7541" xr:uid="{00000000-0005-0000-0000-00005B050000}"/>
    <cellStyle name="Dezimal 3 2 5 4 4" xfId="4109" xr:uid="{00000000-0005-0000-0000-00005C050000}"/>
    <cellStyle name="Dezimal 3 2 5 4 4 2" xfId="9257" xr:uid="{00000000-0005-0000-0000-00005D050000}"/>
    <cellStyle name="Dezimal 3 2 5 4 5" xfId="5825" xr:uid="{00000000-0005-0000-0000-00005E050000}"/>
    <cellStyle name="Dezimal 3 2 5 5" xfId="132" xr:uid="{00000000-0005-0000-0000-00005F050000}"/>
    <cellStyle name="Dezimal 3 2 5 5 2" xfId="1499" xr:uid="{00000000-0005-0000-0000-000060050000}"/>
    <cellStyle name="Dezimal 3 2 5 5 2 2" xfId="3250" xr:uid="{00000000-0005-0000-0000-000061050000}"/>
    <cellStyle name="Dezimal 3 2 5 5 2 2 2" xfId="8400" xr:uid="{00000000-0005-0000-0000-000062050000}"/>
    <cellStyle name="Dezimal 3 2 5 5 2 3" xfId="4968" xr:uid="{00000000-0005-0000-0000-000063050000}"/>
    <cellStyle name="Dezimal 3 2 5 5 2 3 2" xfId="10116" xr:uid="{00000000-0005-0000-0000-000064050000}"/>
    <cellStyle name="Dezimal 3 2 5 5 2 4" xfId="6684" xr:uid="{00000000-0005-0000-0000-000065050000}"/>
    <cellStyle name="Dezimal 3 2 5 5 3" xfId="2388" xr:uid="{00000000-0005-0000-0000-000066050000}"/>
    <cellStyle name="Dezimal 3 2 5 5 3 2" xfId="7542" xr:uid="{00000000-0005-0000-0000-000067050000}"/>
    <cellStyle name="Dezimal 3 2 5 5 4" xfId="4110" xr:uid="{00000000-0005-0000-0000-000068050000}"/>
    <cellStyle name="Dezimal 3 2 5 5 4 2" xfId="9258" xr:uid="{00000000-0005-0000-0000-000069050000}"/>
    <cellStyle name="Dezimal 3 2 5 5 5" xfId="5826" xr:uid="{00000000-0005-0000-0000-00006A050000}"/>
    <cellStyle name="Dezimal 3 2 5 6" xfId="1490" xr:uid="{00000000-0005-0000-0000-00006B050000}"/>
    <cellStyle name="Dezimal 3 2 5 6 2" xfId="3241" xr:uid="{00000000-0005-0000-0000-00006C050000}"/>
    <cellStyle name="Dezimal 3 2 5 6 2 2" xfId="8391" xr:uid="{00000000-0005-0000-0000-00006D050000}"/>
    <cellStyle name="Dezimal 3 2 5 6 3" xfId="4959" xr:uid="{00000000-0005-0000-0000-00006E050000}"/>
    <cellStyle name="Dezimal 3 2 5 6 3 2" xfId="10107" xr:uid="{00000000-0005-0000-0000-00006F050000}"/>
    <cellStyle name="Dezimal 3 2 5 6 4" xfId="6675" xr:uid="{00000000-0005-0000-0000-000070050000}"/>
    <cellStyle name="Dezimal 3 2 5 7" xfId="2379" xr:uid="{00000000-0005-0000-0000-000071050000}"/>
    <cellStyle name="Dezimal 3 2 5 7 2" xfId="7533" xr:uid="{00000000-0005-0000-0000-000072050000}"/>
    <cellStyle name="Dezimal 3 2 5 8" xfId="4101" xr:uid="{00000000-0005-0000-0000-000073050000}"/>
    <cellStyle name="Dezimal 3 2 5 8 2" xfId="9249" xr:uid="{00000000-0005-0000-0000-000074050000}"/>
    <cellStyle name="Dezimal 3 2 5 9" xfId="5817" xr:uid="{00000000-0005-0000-0000-000075050000}"/>
    <cellStyle name="Dezimal 3 2 6" xfId="133" xr:uid="{00000000-0005-0000-0000-000076050000}"/>
    <cellStyle name="Dezimal 3 2 6 2" xfId="134" xr:uid="{00000000-0005-0000-0000-000077050000}"/>
    <cellStyle name="Dezimal 3 2 6 2 2" xfId="135" xr:uid="{00000000-0005-0000-0000-000078050000}"/>
    <cellStyle name="Dezimal 3 2 6 2 2 2" xfId="136" xr:uid="{00000000-0005-0000-0000-000079050000}"/>
    <cellStyle name="Dezimal 3 2 6 2 2 2 2" xfId="1503" xr:uid="{00000000-0005-0000-0000-00007A050000}"/>
    <cellStyle name="Dezimal 3 2 6 2 2 2 2 2" xfId="3254" xr:uid="{00000000-0005-0000-0000-00007B050000}"/>
    <cellStyle name="Dezimal 3 2 6 2 2 2 2 2 2" xfId="8404" xr:uid="{00000000-0005-0000-0000-00007C050000}"/>
    <cellStyle name="Dezimal 3 2 6 2 2 2 2 3" xfId="4972" xr:uid="{00000000-0005-0000-0000-00007D050000}"/>
    <cellStyle name="Dezimal 3 2 6 2 2 2 2 3 2" xfId="10120" xr:uid="{00000000-0005-0000-0000-00007E050000}"/>
    <cellStyle name="Dezimal 3 2 6 2 2 2 2 4" xfId="6688" xr:uid="{00000000-0005-0000-0000-00007F050000}"/>
    <cellStyle name="Dezimal 3 2 6 2 2 2 3" xfId="2392" xr:uid="{00000000-0005-0000-0000-000080050000}"/>
    <cellStyle name="Dezimal 3 2 6 2 2 2 3 2" xfId="7546" xr:uid="{00000000-0005-0000-0000-000081050000}"/>
    <cellStyle name="Dezimal 3 2 6 2 2 2 4" xfId="4114" xr:uid="{00000000-0005-0000-0000-000082050000}"/>
    <cellStyle name="Dezimal 3 2 6 2 2 2 4 2" xfId="9262" xr:uid="{00000000-0005-0000-0000-000083050000}"/>
    <cellStyle name="Dezimal 3 2 6 2 2 2 5" xfId="5830" xr:uid="{00000000-0005-0000-0000-000084050000}"/>
    <cellStyle name="Dezimal 3 2 6 2 2 3" xfId="1502" xr:uid="{00000000-0005-0000-0000-000085050000}"/>
    <cellStyle name="Dezimal 3 2 6 2 2 3 2" xfId="3253" xr:uid="{00000000-0005-0000-0000-000086050000}"/>
    <cellStyle name="Dezimal 3 2 6 2 2 3 2 2" xfId="8403" xr:uid="{00000000-0005-0000-0000-000087050000}"/>
    <cellStyle name="Dezimal 3 2 6 2 2 3 3" xfId="4971" xr:uid="{00000000-0005-0000-0000-000088050000}"/>
    <cellStyle name="Dezimal 3 2 6 2 2 3 3 2" xfId="10119" xr:uid="{00000000-0005-0000-0000-000089050000}"/>
    <cellStyle name="Dezimal 3 2 6 2 2 3 4" xfId="6687" xr:uid="{00000000-0005-0000-0000-00008A050000}"/>
    <cellStyle name="Dezimal 3 2 6 2 2 4" xfId="2391" xr:uid="{00000000-0005-0000-0000-00008B050000}"/>
    <cellStyle name="Dezimal 3 2 6 2 2 4 2" xfId="7545" xr:uid="{00000000-0005-0000-0000-00008C050000}"/>
    <cellStyle name="Dezimal 3 2 6 2 2 5" xfId="4113" xr:uid="{00000000-0005-0000-0000-00008D050000}"/>
    <cellStyle name="Dezimal 3 2 6 2 2 5 2" xfId="9261" xr:uid="{00000000-0005-0000-0000-00008E050000}"/>
    <cellStyle name="Dezimal 3 2 6 2 2 6" xfId="5829" xr:uid="{00000000-0005-0000-0000-00008F050000}"/>
    <cellStyle name="Dezimal 3 2 6 2 3" xfId="137" xr:uid="{00000000-0005-0000-0000-000090050000}"/>
    <cellStyle name="Dezimal 3 2 6 2 3 2" xfId="1504" xr:uid="{00000000-0005-0000-0000-000091050000}"/>
    <cellStyle name="Dezimal 3 2 6 2 3 2 2" xfId="3255" xr:uid="{00000000-0005-0000-0000-000092050000}"/>
    <cellStyle name="Dezimal 3 2 6 2 3 2 2 2" xfId="8405" xr:uid="{00000000-0005-0000-0000-000093050000}"/>
    <cellStyle name="Dezimal 3 2 6 2 3 2 3" xfId="4973" xr:uid="{00000000-0005-0000-0000-000094050000}"/>
    <cellStyle name="Dezimal 3 2 6 2 3 2 3 2" xfId="10121" xr:uid="{00000000-0005-0000-0000-000095050000}"/>
    <cellStyle name="Dezimal 3 2 6 2 3 2 4" xfId="6689" xr:uid="{00000000-0005-0000-0000-000096050000}"/>
    <cellStyle name="Dezimal 3 2 6 2 3 3" xfId="2393" xr:uid="{00000000-0005-0000-0000-000097050000}"/>
    <cellStyle name="Dezimal 3 2 6 2 3 3 2" xfId="7547" xr:uid="{00000000-0005-0000-0000-000098050000}"/>
    <cellStyle name="Dezimal 3 2 6 2 3 4" xfId="4115" xr:uid="{00000000-0005-0000-0000-000099050000}"/>
    <cellStyle name="Dezimal 3 2 6 2 3 4 2" xfId="9263" xr:uid="{00000000-0005-0000-0000-00009A050000}"/>
    <cellStyle name="Dezimal 3 2 6 2 3 5" xfId="5831" xr:uid="{00000000-0005-0000-0000-00009B050000}"/>
    <cellStyle name="Dezimal 3 2 6 2 4" xfId="138" xr:uid="{00000000-0005-0000-0000-00009C050000}"/>
    <cellStyle name="Dezimal 3 2 6 2 4 2" xfId="1505" xr:uid="{00000000-0005-0000-0000-00009D050000}"/>
    <cellStyle name="Dezimal 3 2 6 2 4 2 2" xfId="3256" xr:uid="{00000000-0005-0000-0000-00009E050000}"/>
    <cellStyle name="Dezimal 3 2 6 2 4 2 2 2" xfId="8406" xr:uid="{00000000-0005-0000-0000-00009F050000}"/>
    <cellStyle name="Dezimal 3 2 6 2 4 2 3" xfId="4974" xr:uid="{00000000-0005-0000-0000-0000A0050000}"/>
    <cellStyle name="Dezimal 3 2 6 2 4 2 3 2" xfId="10122" xr:uid="{00000000-0005-0000-0000-0000A1050000}"/>
    <cellStyle name="Dezimal 3 2 6 2 4 2 4" xfId="6690" xr:uid="{00000000-0005-0000-0000-0000A2050000}"/>
    <cellStyle name="Dezimal 3 2 6 2 4 3" xfId="2394" xr:uid="{00000000-0005-0000-0000-0000A3050000}"/>
    <cellStyle name="Dezimal 3 2 6 2 4 3 2" xfId="7548" xr:uid="{00000000-0005-0000-0000-0000A4050000}"/>
    <cellStyle name="Dezimal 3 2 6 2 4 4" xfId="4116" xr:uid="{00000000-0005-0000-0000-0000A5050000}"/>
    <cellStyle name="Dezimal 3 2 6 2 4 4 2" xfId="9264" xr:uid="{00000000-0005-0000-0000-0000A6050000}"/>
    <cellStyle name="Dezimal 3 2 6 2 4 5" xfId="5832" xr:uid="{00000000-0005-0000-0000-0000A7050000}"/>
    <cellStyle name="Dezimal 3 2 6 2 5" xfId="1501" xr:uid="{00000000-0005-0000-0000-0000A8050000}"/>
    <cellStyle name="Dezimal 3 2 6 2 5 2" xfId="3252" xr:uid="{00000000-0005-0000-0000-0000A9050000}"/>
    <cellStyle name="Dezimal 3 2 6 2 5 2 2" xfId="8402" xr:uid="{00000000-0005-0000-0000-0000AA050000}"/>
    <cellStyle name="Dezimal 3 2 6 2 5 3" xfId="4970" xr:uid="{00000000-0005-0000-0000-0000AB050000}"/>
    <cellStyle name="Dezimal 3 2 6 2 5 3 2" xfId="10118" xr:uid="{00000000-0005-0000-0000-0000AC050000}"/>
    <cellStyle name="Dezimal 3 2 6 2 5 4" xfId="6686" xr:uid="{00000000-0005-0000-0000-0000AD050000}"/>
    <cellStyle name="Dezimal 3 2 6 2 6" xfId="2390" xr:uid="{00000000-0005-0000-0000-0000AE050000}"/>
    <cellStyle name="Dezimal 3 2 6 2 6 2" xfId="7544" xr:uid="{00000000-0005-0000-0000-0000AF050000}"/>
    <cellStyle name="Dezimal 3 2 6 2 7" xfId="4112" xr:uid="{00000000-0005-0000-0000-0000B0050000}"/>
    <cellStyle name="Dezimal 3 2 6 2 7 2" xfId="9260" xr:uid="{00000000-0005-0000-0000-0000B1050000}"/>
    <cellStyle name="Dezimal 3 2 6 2 8" xfId="5828" xr:uid="{00000000-0005-0000-0000-0000B2050000}"/>
    <cellStyle name="Dezimal 3 2 6 3" xfId="139" xr:uid="{00000000-0005-0000-0000-0000B3050000}"/>
    <cellStyle name="Dezimal 3 2 6 3 2" xfId="140" xr:uid="{00000000-0005-0000-0000-0000B4050000}"/>
    <cellStyle name="Dezimal 3 2 6 3 2 2" xfId="1507" xr:uid="{00000000-0005-0000-0000-0000B5050000}"/>
    <cellStyle name="Dezimal 3 2 6 3 2 2 2" xfId="3258" xr:uid="{00000000-0005-0000-0000-0000B6050000}"/>
    <cellStyle name="Dezimal 3 2 6 3 2 2 2 2" xfId="8408" xr:uid="{00000000-0005-0000-0000-0000B7050000}"/>
    <cellStyle name="Dezimal 3 2 6 3 2 2 3" xfId="4976" xr:uid="{00000000-0005-0000-0000-0000B8050000}"/>
    <cellStyle name="Dezimal 3 2 6 3 2 2 3 2" xfId="10124" xr:uid="{00000000-0005-0000-0000-0000B9050000}"/>
    <cellStyle name="Dezimal 3 2 6 3 2 2 4" xfId="6692" xr:uid="{00000000-0005-0000-0000-0000BA050000}"/>
    <cellStyle name="Dezimal 3 2 6 3 2 3" xfId="2396" xr:uid="{00000000-0005-0000-0000-0000BB050000}"/>
    <cellStyle name="Dezimal 3 2 6 3 2 3 2" xfId="7550" xr:uid="{00000000-0005-0000-0000-0000BC050000}"/>
    <cellStyle name="Dezimal 3 2 6 3 2 4" xfId="4118" xr:uid="{00000000-0005-0000-0000-0000BD050000}"/>
    <cellStyle name="Dezimal 3 2 6 3 2 4 2" xfId="9266" xr:uid="{00000000-0005-0000-0000-0000BE050000}"/>
    <cellStyle name="Dezimal 3 2 6 3 2 5" xfId="5834" xr:uid="{00000000-0005-0000-0000-0000BF050000}"/>
    <cellStyle name="Dezimal 3 2 6 3 3" xfId="1506" xr:uid="{00000000-0005-0000-0000-0000C0050000}"/>
    <cellStyle name="Dezimal 3 2 6 3 3 2" xfId="3257" xr:uid="{00000000-0005-0000-0000-0000C1050000}"/>
    <cellStyle name="Dezimal 3 2 6 3 3 2 2" xfId="8407" xr:uid="{00000000-0005-0000-0000-0000C2050000}"/>
    <cellStyle name="Dezimal 3 2 6 3 3 3" xfId="4975" xr:uid="{00000000-0005-0000-0000-0000C3050000}"/>
    <cellStyle name="Dezimal 3 2 6 3 3 3 2" xfId="10123" xr:uid="{00000000-0005-0000-0000-0000C4050000}"/>
    <cellStyle name="Dezimal 3 2 6 3 3 4" xfId="6691" xr:uid="{00000000-0005-0000-0000-0000C5050000}"/>
    <cellStyle name="Dezimal 3 2 6 3 4" xfId="2395" xr:uid="{00000000-0005-0000-0000-0000C6050000}"/>
    <cellStyle name="Dezimal 3 2 6 3 4 2" xfId="7549" xr:uid="{00000000-0005-0000-0000-0000C7050000}"/>
    <cellStyle name="Dezimal 3 2 6 3 5" xfId="4117" xr:uid="{00000000-0005-0000-0000-0000C8050000}"/>
    <cellStyle name="Dezimal 3 2 6 3 5 2" xfId="9265" xr:uid="{00000000-0005-0000-0000-0000C9050000}"/>
    <cellStyle name="Dezimal 3 2 6 3 6" xfId="5833" xr:uid="{00000000-0005-0000-0000-0000CA050000}"/>
    <cellStyle name="Dezimal 3 2 6 4" xfId="141" xr:uid="{00000000-0005-0000-0000-0000CB050000}"/>
    <cellStyle name="Dezimal 3 2 6 4 2" xfId="1508" xr:uid="{00000000-0005-0000-0000-0000CC050000}"/>
    <cellStyle name="Dezimal 3 2 6 4 2 2" xfId="3259" xr:uid="{00000000-0005-0000-0000-0000CD050000}"/>
    <cellStyle name="Dezimal 3 2 6 4 2 2 2" xfId="8409" xr:uid="{00000000-0005-0000-0000-0000CE050000}"/>
    <cellStyle name="Dezimal 3 2 6 4 2 3" xfId="4977" xr:uid="{00000000-0005-0000-0000-0000CF050000}"/>
    <cellStyle name="Dezimal 3 2 6 4 2 3 2" xfId="10125" xr:uid="{00000000-0005-0000-0000-0000D0050000}"/>
    <cellStyle name="Dezimal 3 2 6 4 2 4" xfId="6693" xr:uid="{00000000-0005-0000-0000-0000D1050000}"/>
    <cellStyle name="Dezimal 3 2 6 4 3" xfId="2397" xr:uid="{00000000-0005-0000-0000-0000D2050000}"/>
    <cellStyle name="Dezimal 3 2 6 4 3 2" xfId="7551" xr:uid="{00000000-0005-0000-0000-0000D3050000}"/>
    <cellStyle name="Dezimal 3 2 6 4 4" xfId="4119" xr:uid="{00000000-0005-0000-0000-0000D4050000}"/>
    <cellStyle name="Dezimal 3 2 6 4 4 2" xfId="9267" xr:uid="{00000000-0005-0000-0000-0000D5050000}"/>
    <cellStyle name="Dezimal 3 2 6 4 5" xfId="5835" xr:uid="{00000000-0005-0000-0000-0000D6050000}"/>
    <cellStyle name="Dezimal 3 2 6 5" xfId="142" xr:uid="{00000000-0005-0000-0000-0000D7050000}"/>
    <cellStyle name="Dezimal 3 2 6 5 2" xfId="1509" xr:uid="{00000000-0005-0000-0000-0000D8050000}"/>
    <cellStyle name="Dezimal 3 2 6 5 2 2" xfId="3260" xr:uid="{00000000-0005-0000-0000-0000D9050000}"/>
    <cellStyle name="Dezimal 3 2 6 5 2 2 2" xfId="8410" xr:uid="{00000000-0005-0000-0000-0000DA050000}"/>
    <cellStyle name="Dezimal 3 2 6 5 2 3" xfId="4978" xr:uid="{00000000-0005-0000-0000-0000DB050000}"/>
    <cellStyle name="Dezimal 3 2 6 5 2 3 2" xfId="10126" xr:uid="{00000000-0005-0000-0000-0000DC050000}"/>
    <cellStyle name="Dezimal 3 2 6 5 2 4" xfId="6694" xr:uid="{00000000-0005-0000-0000-0000DD050000}"/>
    <cellStyle name="Dezimal 3 2 6 5 3" xfId="2398" xr:uid="{00000000-0005-0000-0000-0000DE050000}"/>
    <cellStyle name="Dezimal 3 2 6 5 3 2" xfId="7552" xr:uid="{00000000-0005-0000-0000-0000DF050000}"/>
    <cellStyle name="Dezimal 3 2 6 5 4" xfId="4120" xr:uid="{00000000-0005-0000-0000-0000E0050000}"/>
    <cellStyle name="Dezimal 3 2 6 5 4 2" xfId="9268" xr:uid="{00000000-0005-0000-0000-0000E1050000}"/>
    <cellStyle name="Dezimal 3 2 6 5 5" xfId="5836" xr:uid="{00000000-0005-0000-0000-0000E2050000}"/>
    <cellStyle name="Dezimal 3 2 6 6" xfId="1500" xr:uid="{00000000-0005-0000-0000-0000E3050000}"/>
    <cellStyle name="Dezimal 3 2 6 6 2" xfId="3251" xr:uid="{00000000-0005-0000-0000-0000E4050000}"/>
    <cellStyle name="Dezimal 3 2 6 6 2 2" xfId="8401" xr:uid="{00000000-0005-0000-0000-0000E5050000}"/>
    <cellStyle name="Dezimal 3 2 6 6 3" xfId="4969" xr:uid="{00000000-0005-0000-0000-0000E6050000}"/>
    <cellStyle name="Dezimal 3 2 6 6 3 2" xfId="10117" xr:uid="{00000000-0005-0000-0000-0000E7050000}"/>
    <cellStyle name="Dezimal 3 2 6 6 4" xfId="6685" xr:uid="{00000000-0005-0000-0000-0000E8050000}"/>
    <cellStyle name="Dezimal 3 2 6 7" xfId="2389" xr:uid="{00000000-0005-0000-0000-0000E9050000}"/>
    <cellStyle name="Dezimal 3 2 6 7 2" xfId="7543" xr:uid="{00000000-0005-0000-0000-0000EA050000}"/>
    <cellStyle name="Dezimal 3 2 6 8" xfId="4111" xr:uid="{00000000-0005-0000-0000-0000EB050000}"/>
    <cellStyle name="Dezimal 3 2 6 8 2" xfId="9259" xr:uid="{00000000-0005-0000-0000-0000EC050000}"/>
    <cellStyle name="Dezimal 3 2 6 9" xfId="5827" xr:uid="{00000000-0005-0000-0000-0000ED050000}"/>
    <cellStyle name="Dezimal 3 2 7" xfId="143" xr:uid="{00000000-0005-0000-0000-0000EE050000}"/>
    <cellStyle name="Dezimal 3 2 7 2" xfId="144" xr:uid="{00000000-0005-0000-0000-0000EF050000}"/>
    <cellStyle name="Dezimal 3 2 7 2 2" xfId="145" xr:uid="{00000000-0005-0000-0000-0000F0050000}"/>
    <cellStyle name="Dezimal 3 2 7 2 2 2" xfId="1512" xr:uid="{00000000-0005-0000-0000-0000F1050000}"/>
    <cellStyle name="Dezimal 3 2 7 2 2 2 2" xfId="3263" xr:uid="{00000000-0005-0000-0000-0000F2050000}"/>
    <cellStyle name="Dezimal 3 2 7 2 2 2 2 2" xfId="8413" xr:uid="{00000000-0005-0000-0000-0000F3050000}"/>
    <cellStyle name="Dezimal 3 2 7 2 2 2 3" xfId="4981" xr:uid="{00000000-0005-0000-0000-0000F4050000}"/>
    <cellStyle name="Dezimal 3 2 7 2 2 2 3 2" xfId="10129" xr:uid="{00000000-0005-0000-0000-0000F5050000}"/>
    <cellStyle name="Dezimal 3 2 7 2 2 2 4" xfId="6697" xr:uid="{00000000-0005-0000-0000-0000F6050000}"/>
    <cellStyle name="Dezimal 3 2 7 2 2 3" xfId="2401" xr:uid="{00000000-0005-0000-0000-0000F7050000}"/>
    <cellStyle name="Dezimal 3 2 7 2 2 3 2" xfId="7555" xr:uid="{00000000-0005-0000-0000-0000F8050000}"/>
    <cellStyle name="Dezimal 3 2 7 2 2 4" xfId="4123" xr:uid="{00000000-0005-0000-0000-0000F9050000}"/>
    <cellStyle name="Dezimal 3 2 7 2 2 4 2" xfId="9271" xr:uid="{00000000-0005-0000-0000-0000FA050000}"/>
    <cellStyle name="Dezimal 3 2 7 2 2 5" xfId="5839" xr:uid="{00000000-0005-0000-0000-0000FB050000}"/>
    <cellStyle name="Dezimal 3 2 7 2 3" xfId="1511" xr:uid="{00000000-0005-0000-0000-0000FC050000}"/>
    <cellStyle name="Dezimal 3 2 7 2 3 2" xfId="3262" xr:uid="{00000000-0005-0000-0000-0000FD050000}"/>
    <cellStyle name="Dezimal 3 2 7 2 3 2 2" xfId="8412" xr:uid="{00000000-0005-0000-0000-0000FE050000}"/>
    <cellStyle name="Dezimal 3 2 7 2 3 3" xfId="4980" xr:uid="{00000000-0005-0000-0000-0000FF050000}"/>
    <cellStyle name="Dezimal 3 2 7 2 3 3 2" xfId="10128" xr:uid="{00000000-0005-0000-0000-000000060000}"/>
    <cellStyle name="Dezimal 3 2 7 2 3 4" xfId="6696" xr:uid="{00000000-0005-0000-0000-000001060000}"/>
    <cellStyle name="Dezimal 3 2 7 2 4" xfId="2400" xr:uid="{00000000-0005-0000-0000-000002060000}"/>
    <cellStyle name="Dezimal 3 2 7 2 4 2" xfId="7554" xr:uid="{00000000-0005-0000-0000-000003060000}"/>
    <cellStyle name="Dezimal 3 2 7 2 5" xfId="4122" xr:uid="{00000000-0005-0000-0000-000004060000}"/>
    <cellStyle name="Dezimal 3 2 7 2 5 2" xfId="9270" xr:uid="{00000000-0005-0000-0000-000005060000}"/>
    <cellStyle name="Dezimal 3 2 7 2 6" xfId="5838" xr:uid="{00000000-0005-0000-0000-000006060000}"/>
    <cellStyle name="Dezimal 3 2 7 3" xfId="146" xr:uid="{00000000-0005-0000-0000-000007060000}"/>
    <cellStyle name="Dezimal 3 2 7 3 2" xfId="1513" xr:uid="{00000000-0005-0000-0000-000008060000}"/>
    <cellStyle name="Dezimal 3 2 7 3 2 2" xfId="3264" xr:uid="{00000000-0005-0000-0000-000009060000}"/>
    <cellStyle name="Dezimal 3 2 7 3 2 2 2" xfId="8414" xr:uid="{00000000-0005-0000-0000-00000A060000}"/>
    <cellStyle name="Dezimal 3 2 7 3 2 3" xfId="4982" xr:uid="{00000000-0005-0000-0000-00000B060000}"/>
    <cellStyle name="Dezimal 3 2 7 3 2 3 2" xfId="10130" xr:uid="{00000000-0005-0000-0000-00000C060000}"/>
    <cellStyle name="Dezimal 3 2 7 3 2 4" xfId="6698" xr:uid="{00000000-0005-0000-0000-00000D060000}"/>
    <cellStyle name="Dezimal 3 2 7 3 3" xfId="2402" xr:uid="{00000000-0005-0000-0000-00000E060000}"/>
    <cellStyle name="Dezimal 3 2 7 3 3 2" xfId="7556" xr:uid="{00000000-0005-0000-0000-00000F060000}"/>
    <cellStyle name="Dezimal 3 2 7 3 4" xfId="4124" xr:uid="{00000000-0005-0000-0000-000010060000}"/>
    <cellStyle name="Dezimal 3 2 7 3 4 2" xfId="9272" xr:uid="{00000000-0005-0000-0000-000011060000}"/>
    <cellStyle name="Dezimal 3 2 7 3 5" xfId="5840" xr:uid="{00000000-0005-0000-0000-000012060000}"/>
    <cellStyle name="Dezimal 3 2 7 4" xfId="147" xr:uid="{00000000-0005-0000-0000-000013060000}"/>
    <cellStyle name="Dezimal 3 2 7 4 2" xfId="1514" xr:uid="{00000000-0005-0000-0000-000014060000}"/>
    <cellStyle name="Dezimal 3 2 7 4 2 2" xfId="3265" xr:uid="{00000000-0005-0000-0000-000015060000}"/>
    <cellStyle name="Dezimal 3 2 7 4 2 2 2" xfId="8415" xr:uid="{00000000-0005-0000-0000-000016060000}"/>
    <cellStyle name="Dezimal 3 2 7 4 2 3" xfId="4983" xr:uid="{00000000-0005-0000-0000-000017060000}"/>
    <cellStyle name="Dezimal 3 2 7 4 2 3 2" xfId="10131" xr:uid="{00000000-0005-0000-0000-000018060000}"/>
    <cellStyle name="Dezimal 3 2 7 4 2 4" xfId="6699" xr:uid="{00000000-0005-0000-0000-000019060000}"/>
    <cellStyle name="Dezimal 3 2 7 4 3" xfId="2403" xr:uid="{00000000-0005-0000-0000-00001A060000}"/>
    <cellStyle name="Dezimal 3 2 7 4 3 2" xfId="7557" xr:uid="{00000000-0005-0000-0000-00001B060000}"/>
    <cellStyle name="Dezimal 3 2 7 4 4" xfId="4125" xr:uid="{00000000-0005-0000-0000-00001C060000}"/>
    <cellStyle name="Dezimal 3 2 7 4 4 2" xfId="9273" xr:uid="{00000000-0005-0000-0000-00001D060000}"/>
    <cellStyle name="Dezimal 3 2 7 4 5" xfId="5841" xr:uid="{00000000-0005-0000-0000-00001E060000}"/>
    <cellStyle name="Dezimal 3 2 7 5" xfId="1510" xr:uid="{00000000-0005-0000-0000-00001F060000}"/>
    <cellStyle name="Dezimal 3 2 7 5 2" xfId="3261" xr:uid="{00000000-0005-0000-0000-000020060000}"/>
    <cellStyle name="Dezimal 3 2 7 5 2 2" xfId="8411" xr:uid="{00000000-0005-0000-0000-000021060000}"/>
    <cellStyle name="Dezimal 3 2 7 5 3" xfId="4979" xr:uid="{00000000-0005-0000-0000-000022060000}"/>
    <cellStyle name="Dezimal 3 2 7 5 3 2" xfId="10127" xr:uid="{00000000-0005-0000-0000-000023060000}"/>
    <cellStyle name="Dezimal 3 2 7 5 4" xfId="6695" xr:uid="{00000000-0005-0000-0000-000024060000}"/>
    <cellStyle name="Dezimal 3 2 7 6" xfId="2399" xr:uid="{00000000-0005-0000-0000-000025060000}"/>
    <cellStyle name="Dezimal 3 2 7 6 2" xfId="7553" xr:uid="{00000000-0005-0000-0000-000026060000}"/>
    <cellStyle name="Dezimal 3 2 7 7" xfId="4121" xr:uid="{00000000-0005-0000-0000-000027060000}"/>
    <cellStyle name="Dezimal 3 2 7 7 2" xfId="9269" xr:uid="{00000000-0005-0000-0000-000028060000}"/>
    <cellStyle name="Dezimal 3 2 7 8" xfId="5837" xr:uid="{00000000-0005-0000-0000-000029060000}"/>
    <cellStyle name="Dezimal 3 2 8" xfId="148" xr:uid="{00000000-0005-0000-0000-00002A060000}"/>
    <cellStyle name="Dezimal 3 2 8 2" xfId="149" xr:uid="{00000000-0005-0000-0000-00002B060000}"/>
    <cellStyle name="Dezimal 3 2 8 2 2" xfId="1516" xr:uid="{00000000-0005-0000-0000-00002C060000}"/>
    <cellStyle name="Dezimal 3 2 8 2 2 2" xfId="3267" xr:uid="{00000000-0005-0000-0000-00002D060000}"/>
    <cellStyle name="Dezimal 3 2 8 2 2 2 2" xfId="8417" xr:uid="{00000000-0005-0000-0000-00002E060000}"/>
    <cellStyle name="Dezimal 3 2 8 2 2 3" xfId="4985" xr:uid="{00000000-0005-0000-0000-00002F060000}"/>
    <cellStyle name="Dezimal 3 2 8 2 2 3 2" xfId="10133" xr:uid="{00000000-0005-0000-0000-000030060000}"/>
    <cellStyle name="Dezimal 3 2 8 2 2 4" xfId="6701" xr:uid="{00000000-0005-0000-0000-000031060000}"/>
    <cellStyle name="Dezimal 3 2 8 2 3" xfId="2405" xr:uid="{00000000-0005-0000-0000-000032060000}"/>
    <cellStyle name="Dezimal 3 2 8 2 3 2" xfId="7559" xr:uid="{00000000-0005-0000-0000-000033060000}"/>
    <cellStyle name="Dezimal 3 2 8 2 4" xfId="4127" xr:uid="{00000000-0005-0000-0000-000034060000}"/>
    <cellStyle name="Dezimal 3 2 8 2 4 2" xfId="9275" xr:uid="{00000000-0005-0000-0000-000035060000}"/>
    <cellStyle name="Dezimal 3 2 8 2 5" xfId="5843" xr:uid="{00000000-0005-0000-0000-000036060000}"/>
    <cellStyle name="Dezimal 3 2 8 3" xfId="1515" xr:uid="{00000000-0005-0000-0000-000037060000}"/>
    <cellStyle name="Dezimal 3 2 8 3 2" xfId="3266" xr:uid="{00000000-0005-0000-0000-000038060000}"/>
    <cellStyle name="Dezimal 3 2 8 3 2 2" xfId="8416" xr:uid="{00000000-0005-0000-0000-000039060000}"/>
    <cellStyle name="Dezimal 3 2 8 3 3" xfId="4984" xr:uid="{00000000-0005-0000-0000-00003A060000}"/>
    <cellStyle name="Dezimal 3 2 8 3 3 2" xfId="10132" xr:uid="{00000000-0005-0000-0000-00003B060000}"/>
    <cellStyle name="Dezimal 3 2 8 3 4" xfId="6700" xr:uid="{00000000-0005-0000-0000-00003C060000}"/>
    <cellStyle name="Dezimal 3 2 8 4" xfId="2404" xr:uid="{00000000-0005-0000-0000-00003D060000}"/>
    <cellStyle name="Dezimal 3 2 8 4 2" xfId="7558" xr:uid="{00000000-0005-0000-0000-00003E060000}"/>
    <cellStyle name="Dezimal 3 2 8 5" xfId="4126" xr:uid="{00000000-0005-0000-0000-00003F060000}"/>
    <cellStyle name="Dezimal 3 2 8 5 2" xfId="9274" xr:uid="{00000000-0005-0000-0000-000040060000}"/>
    <cellStyle name="Dezimal 3 2 8 6" xfId="5842" xr:uid="{00000000-0005-0000-0000-000041060000}"/>
    <cellStyle name="Dezimal 3 2 9" xfId="150" xr:uid="{00000000-0005-0000-0000-000042060000}"/>
    <cellStyle name="Dezimal 3 2 9 2" xfId="1517" xr:uid="{00000000-0005-0000-0000-000043060000}"/>
    <cellStyle name="Dezimal 3 2 9 2 2" xfId="3268" xr:uid="{00000000-0005-0000-0000-000044060000}"/>
    <cellStyle name="Dezimal 3 2 9 2 2 2" xfId="8418" xr:uid="{00000000-0005-0000-0000-000045060000}"/>
    <cellStyle name="Dezimal 3 2 9 2 3" xfId="4986" xr:uid="{00000000-0005-0000-0000-000046060000}"/>
    <cellStyle name="Dezimal 3 2 9 2 3 2" xfId="10134" xr:uid="{00000000-0005-0000-0000-000047060000}"/>
    <cellStyle name="Dezimal 3 2 9 2 4" xfId="6702" xr:uid="{00000000-0005-0000-0000-000048060000}"/>
    <cellStyle name="Dezimal 3 2 9 3" xfId="2406" xr:uid="{00000000-0005-0000-0000-000049060000}"/>
    <cellStyle name="Dezimal 3 2 9 3 2" xfId="7560" xr:uid="{00000000-0005-0000-0000-00004A060000}"/>
    <cellStyle name="Dezimal 3 2 9 4" xfId="4128" xr:uid="{00000000-0005-0000-0000-00004B060000}"/>
    <cellStyle name="Dezimal 3 2 9 4 2" xfId="9276" xr:uid="{00000000-0005-0000-0000-00004C060000}"/>
    <cellStyle name="Dezimal 3 2 9 5" xfId="5844" xr:uid="{00000000-0005-0000-0000-00004D060000}"/>
    <cellStyle name="Dezimal 3 3" xfId="151" xr:uid="{00000000-0005-0000-0000-00004E060000}"/>
    <cellStyle name="Dezimal 3 3 2" xfId="152" xr:uid="{00000000-0005-0000-0000-00004F060000}"/>
    <cellStyle name="Dezimal 3 3 2 2" xfId="153" xr:uid="{00000000-0005-0000-0000-000050060000}"/>
    <cellStyle name="Dezimal 3 3 2 2 2" xfId="154" xr:uid="{00000000-0005-0000-0000-000051060000}"/>
    <cellStyle name="Dezimal 3 3 2 2 2 2" xfId="1521" xr:uid="{00000000-0005-0000-0000-000052060000}"/>
    <cellStyle name="Dezimal 3 3 2 2 2 2 2" xfId="3272" xr:uid="{00000000-0005-0000-0000-000053060000}"/>
    <cellStyle name="Dezimal 3 3 2 2 2 2 2 2" xfId="8422" xr:uid="{00000000-0005-0000-0000-000054060000}"/>
    <cellStyle name="Dezimal 3 3 2 2 2 2 3" xfId="4990" xr:uid="{00000000-0005-0000-0000-000055060000}"/>
    <cellStyle name="Dezimal 3 3 2 2 2 2 3 2" xfId="10138" xr:uid="{00000000-0005-0000-0000-000056060000}"/>
    <cellStyle name="Dezimal 3 3 2 2 2 2 4" xfId="6706" xr:uid="{00000000-0005-0000-0000-000057060000}"/>
    <cellStyle name="Dezimal 3 3 2 2 2 3" xfId="2410" xr:uid="{00000000-0005-0000-0000-000058060000}"/>
    <cellStyle name="Dezimal 3 3 2 2 2 3 2" xfId="7564" xr:uid="{00000000-0005-0000-0000-000059060000}"/>
    <cellStyle name="Dezimal 3 3 2 2 2 4" xfId="4132" xr:uid="{00000000-0005-0000-0000-00005A060000}"/>
    <cellStyle name="Dezimal 3 3 2 2 2 4 2" xfId="9280" xr:uid="{00000000-0005-0000-0000-00005B060000}"/>
    <cellStyle name="Dezimal 3 3 2 2 2 5" xfId="5848" xr:uid="{00000000-0005-0000-0000-00005C060000}"/>
    <cellStyle name="Dezimal 3 3 2 2 3" xfId="1520" xr:uid="{00000000-0005-0000-0000-00005D060000}"/>
    <cellStyle name="Dezimal 3 3 2 2 3 2" xfId="3271" xr:uid="{00000000-0005-0000-0000-00005E060000}"/>
    <cellStyle name="Dezimal 3 3 2 2 3 2 2" xfId="8421" xr:uid="{00000000-0005-0000-0000-00005F060000}"/>
    <cellStyle name="Dezimal 3 3 2 2 3 3" xfId="4989" xr:uid="{00000000-0005-0000-0000-000060060000}"/>
    <cellStyle name="Dezimal 3 3 2 2 3 3 2" xfId="10137" xr:uid="{00000000-0005-0000-0000-000061060000}"/>
    <cellStyle name="Dezimal 3 3 2 2 3 4" xfId="6705" xr:uid="{00000000-0005-0000-0000-000062060000}"/>
    <cellStyle name="Dezimal 3 3 2 2 4" xfId="2409" xr:uid="{00000000-0005-0000-0000-000063060000}"/>
    <cellStyle name="Dezimal 3 3 2 2 4 2" xfId="7563" xr:uid="{00000000-0005-0000-0000-000064060000}"/>
    <cellStyle name="Dezimal 3 3 2 2 5" xfId="4131" xr:uid="{00000000-0005-0000-0000-000065060000}"/>
    <cellStyle name="Dezimal 3 3 2 2 5 2" xfId="9279" xr:uid="{00000000-0005-0000-0000-000066060000}"/>
    <cellStyle name="Dezimal 3 3 2 2 6" xfId="5847" xr:uid="{00000000-0005-0000-0000-000067060000}"/>
    <cellStyle name="Dezimal 3 3 2 3" xfId="155" xr:uid="{00000000-0005-0000-0000-000068060000}"/>
    <cellStyle name="Dezimal 3 3 2 3 2" xfId="1522" xr:uid="{00000000-0005-0000-0000-000069060000}"/>
    <cellStyle name="Dezimal 3 3 2 3 2 2" xfId="3273" xr:uid="{00000000-0005-0000-0000-00006A060000}"/>
    <cellStyle name="Dezimal 3 3 2 3 2 2 2" xfId="8423" xr:uid="{00000000-0005-0000-0000-00006B060000}"/>
    <cellStyle name="Dezimal 3 3 2 3 2 3" xfId="4991" xr:uid="{00000000-0005-0000-0000-00006C060000}"/>
    <cellStyle name="Dezimal 3 3 2 3 2 3 2" xfId="10139" xr:uid="{00000000-0005-0000-0000-00006D060000}"/>
    <cellStyle name="Dezimal 3 3 2 3 2 4" xfId="6707" xr:uid="{00000000-0005-0000-0000-00006E060000}"/>
    <cellStyle name="Dezimal 3 3 2 3 3" xfId="2411" xr:uid="{00000000-0005-0000-0000-00006F060000}"/>
    <cellStyle name="Dezimal 3 3 2 3 3 2" xfId="7565" xr:uid="{00000000-0005-0000-0000-000070060000}"/>
    <cellStyle name="Dezimal 3 3 2 3 4" xfId="4133" xr:uid="{00000000-0005-0000-0000-000071060000}"/>
    <cellStyle name="Dezimal 3 3 2 3 4 2" xfId="9281" xr:uid="{00000000-0005-0000-0000-000072060000}"/>
    <cellStyle name="Dezimal 3 3 2 3 5" xfId="5849" xr:uid="{00000000-0005-0000-0000-000073060000}"/>
    <cellStyle name="Dezimal 3 3 2 4" xfId="156" xr:uid="{00000000-0005-0000-0000-000074060000}"/>
    <cellStyle name="Dezimal 3 3 2 4 2" xfId="1523" xr:uid="{00000000-0005-0000-0000-000075060000}"/>
    <cellStyle name="Dezimal 3 3 2 4 2 2" xfId="3274" xr:uid="{00000000-0005-0000-0000-000076060000}"/>
    <cellStyle name="Dezimal 3 3 2 4 2 2 2" xfId="8424" xr:uid="{00000000-0005-0000-0000-000077060000}"/>
    <cellStyle name="Dezimal 3 3 2 4 2 3" xfId="4992" xr:uid="{00000000-0005-0000-0000-000078060000}"/>
    <cellStyle name="Dezimal 3 3 2 4 2 3 2" xfId="10140" xr:uid="{00000000-0005-0000-0000-000079060000}"/>
    <cellStyle name="Dezimal 3 3 2 4 2 4" xfId="6708" xr:uid="{00000000-0005-0000-0000-00007A060000}"/>
    <cellStyle name="Dezimal 3 3 2 4 3" xfId="2412" xr:uid="{00000000-0005-0000-0000-00007B060000}"/>
    <cellStyle name="Dezimal 3 3 2 4 3 2" xfId="7566" xr:uid="{00000000-0005-0000-0000-00007C060000}"/>
    <cellStyle name="Dezimal 3 3 2 4 4" xfId="4134" xr:uid="{00000000-0005-0000-0000-00007D060000}"/>
    <cellStyle name="Dezimal 3 3 2 4 4 2" xfId="9282" xr:uid="{00000000-0005-0000-0000-00007E060000}"/>
    <cellStyle name="Dezimal 3 3 2 4 5" xfId="5850" xr:uid="{00000000-0005-0000-0000-00007F060000}"/>
    <cellStyle name="Dezimal 3 3 2 5" xfId="1519" xr:uid="{00000000-0005-0000-0000-000080060000}"/>
    <cellStyle name="Dezimal 3 3 2 5 2" xfId="3270" xr:uid="{00000000-0005-0000-0000-000081060000}"/>
    <cellStyle name="Dezimal 3 3 2 5 2 2" xfId="8420" xr:uid="{00000000-0005-0000-0000-000082060000}"/>
    <cellStyle name="Dezimal 3 3 2 5 3" xfId="4988" xr:uid="{00000000-0005-0000-0000-000083060000}"/>
    <cellStyle name="Dezimal 3 3 2 5 3 2" xfId="10136" xr:uid="{00000000-0005-0000-0000-000084060000}"/>
    <cellStyle name="Dezimal 3 3 2 5 4" xfId="6704" xr:uid="{00000000-0005-0000-0000-000085060000}"/>
    <cellStyle name="Dezimal 3 3 2 6" xfId="2408" xr:uid="{00000000-0005-0000-0000-000086060000}"/>
    <cellStyle name="Dezimal 3 3 2 6 2" xfId="7562" xr:uid="{00000000-0005-0000-0000-000087060000}"/>
    <cellStyle name="Dezimal 3 3 2 7" xfId="4130" xr:uid="{00000000-0005-0000-0000-000088060000}"/>
    <cellStyle name="Dezimal 3 3 2 7 2" xfId="9278" xr:uid="{00000000-0005-0000-0000-000089060000}"/>
    <cellStyle name="Dezimal 3 3 2 8" xfId="5846" xr:uid="{00000000-0005-0000-0000-00008A060000}"/>
    <cellStyle name="Dezimal 3 3 3" xfId="157" xr:uid="{00000000-0005-0000-0000-00008B060000}"/>
    <cellStyle name="Dezimal 3 3 3 2" xfId="158" xr:uid="{00000000-0005-0000-0000-00008C060000}"/>
    <cellStyle name="Dezimal 3 3 3 2 2" xfId="1525" xr:uid="{00000000-0005-0000-0000-00008D060000}"/>
    <cellStyle name="Dezimal 3 3 3 2 2 2" xfId="3276" xr:uid="{00000000-0005-0000-0000-00008E060000}"/>
    <cellStyle name="Dezimal 3 3 3 2 2 2 2" xfId="8426" xr:uid="{00000000-0005-0000-0000-00008F060000}"/>
    <cellStyle name="Dezimal 3 3 3 2 2 3" xfId="4994" xr:uid="{00000000-0005-0000-0000-000090060000}"/>
    <cellStyle name="Dezimal 3 3 3 2 2 3 2" xfId="10142" xr:uid="{00000000-0005-0000-0000-000091060000}"/>
    <cellStyle name="Dezimal 3 3 3 2 2 4" xfId="6710" xr:uid="{00000000-0005-0000-0000-000092060000}"/>
    <cellStyle name="Dezimal 3 3 3 2 3" xfId="2414" xr:uid="{00000000-0005-0000-0000-000093060000}"/>
    <cellStyle name="Dezimal 3 3 3 2 3 2" xfId="7568" xr:uid="{00000000-0005-0000-0000-000094060000}"/>
    <cellStyle name="Dezimal 3 3 3 2 4" xfId="4136" xr:uid="{00000000-0005-0000-0000-000095060000}"/>
    <cellStyle name="Dezimal 3 3 3 2 4 2" xfId="9284" xr:uid="{00000000-0005-0000-0000-000096060000}"/>
    <cellStyle name="Dezimal 3 3 3 2 5" xfId="5852" xr:uid="{00000000-0005-0000-0000-000097060000}"/>
    <cellStyle name="Dezimal 3 3 3 3" xfId="1524" xr:uid="{00000000-0005-0000-0000-000098060000}"/>
    <cellStyle name="Dezimal 3 3 3 3 2" xfId="3275" xr:uid="{00000000-0005-0000-0000-000099060000}"/>
    <cellStyle name="Dezimal 3 3 3 3 2 2" xfId="8425" xr:uid="{00000000-0005-0000-0000-00009A060000}"/>
    <cellStyle name="Dezimal 3 3 3 3 3" xfId="4993" xr:uid="{00000000-0005-0000-0000-00009B060000}"/>
    <cellStyle name="Dezimal 3 3 3 3 3 2" xfId="10141" xr:uid="{00000000-0005-0000-0000-00009C060000}"/>
    <cellStyle name="Dezimal 3 3 3 3 4" xfId="6709" xr:uid="{00000000-0005-0000-0000-00009D060000}"/>
    <cellStyle name="Dezimal 3 3 3 4" xfId="2413" xr:uid="{00000000-0005-0000-0000-00009E060000}"/>
    <cellStyle name="Dezimal 3 3 3 4 2" xfId="7567" xr:uid="{00000000-0005-0000-0000-00009F060000}"/>
    <cellStyle name="Dezimal 3 3 3 5" xfId="4135" xr:uid="{00000000-0005-0000-0000-0000A0060000}"/>
    <cellStyle name="Dezimal 3 3 3 5 2" xfId="9283" xr:uid="{00000000-0005-0000-0000-0000A1060000}"/>
    <cellStyle name="Dezimal 3 3 3 6" xfId="5851" xr:uid="{00000000-0005-0000-0000-0000A2060000}"/>
    <cellStyle name="Dezimal 3 3 4" xfId="159" xr:uid="{00000000-0005-0000-0000-0000A3060000}"/>
    <cellStyle name="Dezimal 3 3 4 2" xfId="1526" xr:uid="{00000000-0005-0000-0000-0000A4060000}"/>
    <cellStyle name="Dezimal 3 3 4 2 2" xfId="3277" xr:uid="{00000000-0005-0000-0000-0000A5060000}"/>
    <cellStyle name="Dezimal 3 3 4 2 2 2" xfId="8427" xr:uid="{00000000-0005-0000-0000-0000A6060000}"/>
    <cellStyle name="Dezimal 3 3 4 2 3" xfId="4995" xr:uid="{00000000-0005-0000-0000-0000A7060000}"/>
    <cellStyle name="Dezimal 3 3 4 2 3 2" xfId="10143" xr:uid="{00000000-0005-0000-0000-0000A8060000}"/>
    <cellStyle name="Dezimal 3 3 4 2 4" xfId="6711" xr:uid="{00000000-0005-0000-0000-0000A9060000}"/>
    <cellStyle name="Dezimal 3 3 4 3" xfId="2415" xr:uid="{00000000-0005-0000-0000-0000AA060000}"/>
    <cellStyle name="Dezimal 3 3 4 3 2" xfId="7569" xr:uid="{00000000-0005-0000-0000-0000AB060000}"/>
    <cellStyle name="Dezimal 3 3 4 4" xfId="4137" xr:uid="{00000000-0005-0000-0000-0000AC060000}"/>
    <cellStyle name="Dezimal 3 3 4 4 2" xfId="9285" xr:uid="{00000000-0005-0000-0000-0000AD060000}"/>
    <cellStyle name="Dezimal 3 3 4 5" xfId="5853" xr:uid="{00000000-0005-0000-0000-0000AE060000}"/>
    <cellStyle name="Dezimal 3 3 5" xfId="160" xr:uid="{00000000-0005-0000-0000-0000AF060000}"/>
    <cellStyle name="Dezimal 3 3 5 2" xfId="1527" xr:uid="{00000000-0005-0000-0000-0000B0060000}"/>
    <cellStyle name="Dezimal 3 3 5 2 2" xfId="3278" xr:uid="{00000000-0005-0000-0000-0000B1060000}"/>
    <cellStyle name="Dezimal 3 3 5 2 2 2" xfId="8428" xr:uid="{00000000-0005-0000-0000-0000B2060000}"/>
    <cellStyle name="Dezimal 3 3 5 2 3" xfId="4996" xr:uid="{00000000-0005-0000-0000-0000B3060000}"/>
    <cellStyle name="Dezimal 3 3 5 2 3 2" xfId="10144" xr:uid="{00000000-0005-0000-0000-0000B4060000}"/>
    <cellStyle name="Dezimal 3 3 5 2 4" xfId="6712" xr:uid="{00000000-0005-0000-0000-0000B5060000}"/>
    <cellStyle name="Dezimal 3 3 5 3" xfId="2416" xr:uid="{00000000-0005-0000-0000-0000B6060000}"/>
    <cellStyle name="Dezimal 3 3 5 3 2" xfId="7570" xr:uid="{00000000-0005-0000-0000-0000B7060000}"/>
    <cellStyle name="Dezimal 3 3 5 4" xfId="4138" xr:uid="{00000000-0005-0000-0000-0000B8060000}"/>
    <cellStyle name="Dezimal 3 3 5 4 2" xfId="9286" xr:uid="{00000000-0005-0000-0000-0000B9060000}"/>
    <cellStyle name="Dezimal 3 3 5 5" xfId="5854" xr:uid="{00000000-0005-0000-0000-0000BA060000}"/>
    <cellStyle name="Dezimal 3 3 6" xfId="1518" xr:uid="{00000000-0005-0000-0000-0000BB060000}"/>
    <cellStyle name="Dezimal 3 3 6 2" xfId="3269" xr:uid="{00000000-0005-0000-0000-0000BC060000}"/>
    <cellStyle name="Dezimal 3 3 6 2 2" xfId="8419" xr:uid="{00000000-0005-0000-0000-0000BD060000}"/>
    <cellStyle name="Dezimal 3 3 6 3" xfId="4987" xr:uid="{00000000-0005-0000-0000-0000BE060000}"/>
    <cellStyle name="Dezimal 3 3 6 3 2" xfId="10135" xr:uid="{00000000-0005-0000-0000-0000BF060000}"/>
    <cellStyle name="Dezimal 3 3 6 4" xfId="6703" xr:uid="{00000000-0005-0000-0000-0000C0060000}"/>
    <cellStyle name="Dezimal 3 3 7" xfId="2407" xr:uid="{00000000-0005-0000-0000-0000C1060000}"/>
    <cellStyle name="Dezimal 3 3 7 2" xfId="7561" xr:uid="{00000000-0005-0000-0000-0000C2060000}"/>
    <cellStyle name="Dezimal 3 3 8" xfId="4129" xr:uid="{00000000-0005-0000-0000-0000C3060000}"/>
    <cellStyle name="Dezimal 3 3 8 2" xfId="9277" xr:uid="{00000000-0005-0000-0000-0000C4060000}"/>
    <cellStyle name="Dezimal 3 3 9" xfId="5845" xr:uid="{00000000-0005-0000-0000-0000C5060000}"/>
    <cellStyle name="Dezimal 3 4" xfId="161" xr:uid="{00000000-0005-0000-0000-0000C6060000}"/>
    <cellStyle name="Dezimal 3 4 2" xfId="1528" xr:uid="{00000000-0005-0000-0000-0000C7060000}"/>
    <cellStyle name="Dezimal 3 4 2 2" xfId="3279" xr:uid="{00000000-0005-0000-0000-0000C8060000}"/>
    <cellStyle name="Dezimal 3 4 2 2 2" xfId="8429" xr:uid="{00000000-0005-0000-0000-0000C9060000}"/>
    <cellStyle name="Dezimal 3 4 2 3" xfId="4997" xr:uid="{00000000-0005-0000-0000-0000CA060000}"/>
    <cellStyle name="Dezimal 3 4 2 3 2" xfId="10145" xr:uid="{00000000-0005-0000-0000-0000CB060000}"/>
    <cellStyle name="Dezimal 3 4 2 4" xfId="6713" xr:uid="{00000000-0005-0000-0000-0000CC060000}"/>
    <cellStyle name="Dezimal 3 4 3" xfId="2417" xr:uid="{00000000-0005-0000-0000-0000CD060000}"/>
    <cellStyle name="Dezimal 3 4 3 2" xfId="7571" xr:uid="{00000000-0005-0000-0000-0000CE060000}"/>
    <cellStyle name="Dezimal 3 4 4" xfId="4139" xr:uid="{00000000-0005-0000-0000-0000CF060000}"/>
    <cellStyle name="Dezimal 3 4 4 2" xfId="9287" xr:uid="{00000000-0005-0000-0000-0000D0060000}"/>
    <cellStyle name="Dezimal 3 4 5" xfId="5855" xr:uid="{00000000-0005-0000-0000-0000D1060000}"/>
    <cellStyle name="Dezimal 3 5" xfId="1456" xr:uid="{00000000-0005-0000-0000-0000D2060000}"/>
    <cellStyle name="Dezimal 3 5 2" xfId="3207" xr:uid="{00000000-0005-0000-0000-0000D3060000}"/>
    <cellStyle name="Dezimal 3 5 2 2" xfId="8357" xr:uid="{00000000-0005-0000-0000-0000D4060000}"/>
    <cellStyle name="Dezimal 3 5 3" xfId="4925" xr:uid="{00000000-0005-0000-0000-0000D5060000}"/>
    <cellStyle name="Dezimal 3 5 3 2" xfId="10073" xr:uid="{00000000-0005-0000-0000-0000D6060000}"/>
    <cellStyle name="Dezimal 3 5 4" xfId="6641" xr:uid="{00000000-0005-0000-0000-0000D7060000}"/>
    <cellStyle name="Dezimal 3 6" xfId="2345" xr:uid="{00000000-0005-0000-0000-0000D8060000}"/>
    <cellStyle name="Dezimal 3 6 2" xfId="7499" xr:uid="{00000000-0005-0000-0000-0000D9060000}"/>
    <cellStyle name="Dezimal 3 7" xfId="4067" xr:uid="{00000000-0005-0000-0000-0000DA060000}"/>
    <cellStyle name="Dezimal 3 7 2" xfId="9215" xr:uid="{00000000-0005-0000-0000-0000DB060000}"/>
    <cellStyle name="Dezimal 3 8" xfId="5783" xr:uid="{00000000-0005-0000-0000-0000DC060000}"/>
    <cellStyle name="Dezimal 4" xfId="162" xr:uid="{00000000-0005-0000-0000-0000DD060000}"/>
    <cellStyle name="Dezimal 4 10" xfId="5856" xr:uid="{00000000-0005-0000-0000-0000DE060000}"/>
    <cellStyle name="Dezimal 4 2" xfId="163" xr:uid="{00000000-0005-0000-0000-0000DF060000}"/>
    <cellStyle name="Dezimal 4 2 2" xfId="164" xr:uid="{00000000-0005-0000-0000-0000E0060000}"/>
    <cellStyle name="Dezimal 4 2 2 2" xfId="165" xr:uid="{00000000-0005-0000-0000-0000E1060000}"/>
    <cellStyle name="Dezimal 4 2 2 2 2" xfId="1532" xr:uid="{00000000-0005-0000-0000-0000E2060000}"/>
    <cellStyle name="Dezimal 4 2 2 2 2 2" xfId="3283" xr:uid="{00000000-0005-0000-0000-0000E3060000}"/>
    <cellStyle name="Dezimal 4 2 2 2 2 2 2" xfId="8433" xr:uid="{00000000-0005-0000-0000-0000E4060000}"/>
    <cellStyle name="Dezimal 4 2 2 2 2 3" xfId="5001" xr:uid="{00000000-0005-0000-0000-0000E5060000}"/>
    <cellStyle name="Dezimal 4 2 2 2 2 3 2" xfId="10149" xr:uid="{00000000-0005-0000-0000-0000E6060000}"/>
    <cellStyle name="Dezimal 4 2 2 2 2 4" xfId="6717" xr:uid="{00000000-0005-0000-0000-0000E7060000}"/>
    <cellStyle name="Dezimal 4 2 2 2 3" xfId="2421" xr:uid="{00000000-0005-0000-0000-0000E8060000}"/>
    <cellStyle name="Dezimal 4 2 2 2 3 2" xfId="7575" xr:uid="{00000000-0005-0000-0000-0000E9060000}"/>
    <cellStyle name="Dezimal 4 2 2 2 4" xfId="4143" xr:uid="{00000000-0005-0000-0000-0000EA060000}"/>
    <cellStyle name="Dezimal 4 2 2 2 4 2" xfId="9291" xr:uid="{00000000-0005-0000-0000-0000EB060000}"/>
    <cellStyle name="Dezimal 4 2 2 2 5" xfId="5859" xr:uid="{00000000-0005-0000-0000-0000EC060000}"/>
    <cellStyle name="Dezimal 4 2 2 3" xfId="1531" xr:uid="{00000000-0005-0000-0000-0000ED060000}"/>
    <cellStyle name="Dezimal 4 2 2 3 2" xfId="3282" xr:uid="{00000000-0005-0000-0000-0000EE060000}"/>
    <cellStyle name="Dezimal 4 2 2 3 2 2" xfId="8432" xr:uid="{00000000-0005-0000-0000-0000EF060000}"/>
    <cellStyle name="Dezimal 4 2 2 3 3" xfId="5000" xr:uid="{00000000-0005-0000-0000-0000F0060000}"/>
    <cellStyle name="Dezimal 4 2 2 3 3 2" xfId="10148" xr:uid="{00000000-0005-0000-0000-0000F1060000}"/>
    <cellStyle name="Dezimal 4 2 2 3 4" xfId="6716" xr:uid="{00000000-0005-0000-0000-0000F2060000}"/>
    <cellStyle name="Dezimal 4 2 2 4" xfId="2420" xr:uid="{00000000-0005-0000-0000-0000F3060000}"/>
    <cellStyle name="Dezimal 4 2 2 4 2" xfId="7574" xr:uid="{00000000-0005-0000-0000-0000F4060000}"/>
    <cellStyle name="Dezimal 4 2 2 5" xfId="4142" xr:uid="{00000000-0005-0000-0000-0000F5060000}"/>
    <cellStyle name="Dezimal 4 2 2 5 2" xfId="9290" xr:uid="{00000000-0005-0000-0000-0000F6060000}"/>
    <cellStyle name="Dezimal 4 2 2 6" xfId="5858" xr:uid="{00000000-0005-0000-0000-0000F7060000}"/>
    <cellStyle name="Dezimal 4 2 3" xfId="166" xr:uid="{00000000-0005-0000-0000-0000F8060000}"/>
    <cellStyle name="Dezimal 4 2 3 2" xfId="1533" xr:uid="{00000000-0005-0000-0000-0000F9060000}"/>
    <cellStyle name="Dezimal 4 2 3 2 2" xfId="3284" xr:uid="{00000000-0005-0000-0000-0000FA060000}"/>
    <cellStyle name="Dezimal 4 2 3 2 2 2" xfId="8434" xr:uid="{00000000-0005-0000-0000-0000FB060000}"/>
    <cellStyle name="Dezimal 4 2 3 2 3" xfId="5002" xr:uid="{00000000-0005-0000-0000-0000FC060000}"/>
    <cellStyle name="Dezimal 4 2 3 2 3 2" xfId="10150" xr:uid="{00000000-0005-0000-0000-0000FD060000}"/>
    <cellStyle name="Dezimal 4 2 3 2 4" xfId="6718" xr:uid="{00000000-0005-0000-0000-0000FE060000}"/>
    <cellStyle name="Dezimal 4 2 3 3" xfId="2422" xr:uid="{00000000-0005-0000-0000-0000FF060000}"/>
    <cellStyle name="Dezimal 4 2 3 3 2" xfId="7576" xr:uid="{00000000-0005-0000-0000-000000070000}"/>
    <cellStyle name="Dezimal 4 2 3 4" xfId="4144" xr:uid="{00000000-0005-0000-0000-000001070000}"/>
    <cellStyle name="Dezimal 4 2 3 4 2" xfId="9292" xr:uid="{00000000-0005-0000-0000-000002070000}"/>
    <cellStyle name="Dezimal 4 2 3 5" xfId="5860" xr:uid="{00000000-0005-0000-0000-000003070000}"/>
    <cellStyle name="Dezimal 4 2 4" xfId="167" xr:uid="{00000000-0005-0000-0000-000004070000}"/>
    <cellStyle name="Dezimal 4 2 4 2" xfId="1534" xr:uid="{00000000-0005-0000-0000-000005070000}"/>
    <cellStyle name="Dezimal 4 2 4 2 2" xfId="3285" xr:uid="{00000000-0005-0000-0000-000006070000}"/>
    <cellStyle name="Dezimal 4 2 4 2 2 2" xfId="8435" xr:uid="{00000000-0005-0000-0000-000007070000}"/>
    <cellStyle name="Dezimal 4 2 4 2 3" xfId="5003" xr:uid="{00000000-0005-0000-0000-000008070000}"/>
    <cellStyle name="Dezimal 4 2 4 2 3 2" xfId="10151" xr:uid="{00000000-0005-0000-0000-000009070000}"/>
    <cellStyle name="Dezimal 4 2 4 2 4" xfId="6719" xr:uid="{00000000-0005-0000-0000-00000A070000}"/>
    <cellStyle name="Dezimal 4 2 4 3" xfId="2423" xr:uid="{00000000-0005-0000-0000-00000B070000}"/>
    <cellStyle name="Dezimal 4 2 4 3 2" xfId="7577" xr:uid="{00000000-0005-0000-0000-00000C070000}"/>
    <cellStyle name="Dezimal 4 2 4 4" xfId="4145" xr:uid="{00000000-0005-0000-0000-00000D070000}"/>
    <cellStyle name="Dezimal 4 2 4 4 2" xfId="9293" xr:uid="{00000000-0005-0000-0000-00000E070000}"/>
    <cellStyle name="Dezimal 4 2 4 5" xfId="5861" xr:uid="{00000000-0005-0000-0000-00000F070000}"/>
    <cellStyle name="Dezimal 4 2 5" xfId="1530" xr:uid="{00000000-0005-0000-0000-000010070000}"/>
    <cellStyle name="Dezimal 4 2 5 2" xfId="3281" xr:uid="{00000000-0005-0000-0000-000011070000}"/>
    <cellStyle name="Dezimal 4 2 5 2 2" xfId="8431" xr:uid="{00000000-0005-0000-0000-000012070000}"/>
    <cellStyle name="Dezimal 4 2 5 3" xfId="4999" xr:uid="{00000000-0005-0000-0000-000013070000}"/>
    <cellStyle name="Dezimal 4 2 5 3 2" xfId="10147" xr:uid="{00000000-0005-0000-0000-000014070000}"/>
    <cellStyle name="Dezimal 4 2 5 4" xfId="6715" xr:uid="{00000000-0005-0000-0000-000015070000}"/>
    <cellStyle name="Dezimal 4 2 6" xfId="2419" xr:uid="{00000000-0005-0000-0000-000016070000}"/>
    <cellStyle name="Dezimal 4 2 6 2" xfId="7573" xr:uid="{00000000-0005-0000-0000-000017070000}"/>
    <cellStyle name="Dezimal 4 2 7" xfId="4141" xr:uid="{00000000-0005-0000-0000-000018070000}"/>
    <cellStyle name="Dezimal 4 2 7 2" xfId="9289" xr:uid="{00000000-0005-0000-0000-000019070000}"/>
    <cellStyle name="Dezimal 4 2 8" xfId="5857" xr:uid="{00000000-0005-0000-0000-00001A070000}"/>
    <cellStyle name="Dezimal 4 3" xfId="168" xr:uid="{00000000-0005-0000-0000-00001B070000}"/>
    <cellStyle name="Dezimal 4 3 2" xfId="169" xr:uid="{00000000-0005-0000-0000-00001C070000}"/>
    <cellStyle name="Dezimal 4 3 2 2" xfId="1536" xr:uid="{00000000-0005-0000-0000-00001D070000}"/>
    <cellStyle name="Dezimal 4 3 2 2 2" xfId="3287" xr:uid="{00000000-0005-0000-0000-00001E070000}"/>
    <cellStyle name="Dezimal 4 3 2 2 2 2" xfId="8437" xr:uid="{00000000-0005-0000-0000-00001F070000}"/>
    <cellStyle name="Dezimal 4 3 2 2 3" xfId="5005" xr:uid="{00000000-0005-0000-0000-000020070000}"/>
    <cellStyle name="Dezimal 4 3 2 2 3 2" xfId="10153" xr:uid="{00000000-0005-0000-0000-000021070000}"/>
    <cellStyle name="Dezimal 4 3 2 2 4" xfId="6721" xr:uid="{00000000-0005-0000-0000-000022070000}"/>
    <cellStyle name="Dezimal 4 3 2 3" xfId="2425" xr:uid="{00000000-0005-0000-0000-000023070000}"/>
    <cellStyle name="Dezimal 4 3 2 3 2" xfId="7579" xr:uid="{00000000-0005-0000-0000-000024070000}"/>
    <cellStyle name="Dezimal 4 3 2 4" xfId="4147" xr:uid="{00000000-0005-0000-0000-000025070000}"/>
    <cellStyle name="Dezimal 4 3 2 4 2" xfId="9295" xr:uid="{00000000-0005-0000-0000-000026070000}"/>
    <cellStyle name="Dezimal 4 3 2 5" xfId="5863" xr:uid="{00000000-0005-0000-0000-000027070000}"/>
    <cellStyle name="Dezimal 4 3 3" xfId="1535" xr:uid="{00000000-0005-0000-0000-000028070000}"/>
    <cellStyle name="Dezimal 4 3 3 2" xfId="3286" xr:uid="{00000000-0005-0000-0000-000029070000}"/>
    <cellStyle name="Dezimal 4 3 3 2 2" xfId="8436" xr:uid="{00000000-0005-0000-0000-00002A070000}"/>
    <cellStyle name="Dezimal 4 3 3 3" xfId="5004" xr:uid="{00000000-0005-0000-0000-00002B070000}"/>
    <cellStyle name="Dezimal 4 3 3 3 2" xfId="10152" xr:uid="{00000000-0005-0000-0000-00002C070000}"/>
    <cellStyle name="Dezimal 4 3 3 4" xfId="6720" xr:uid="{00000000-0005-0000-0000-00002D070000}"/>
    <cellStyle name="Dezimal 4 3 4" xfId="2424" xr:uid="{00000000-0005-0000-0000-00002E070000}"/>
    <cellStyle name="Dezimal 4 3 4 2" xfId="7578" xr:uid="{00000000-0005-0000-0000-00002F070000}"/>
    <cellStyle name="Dezimal 4 3 5" xfId="4146" xr:uid="{00000000-0005-0000-0000-000030070000}"/>
    <cellStyle name="Dezimal 4 3 5 2" xfId="9294" xr:uid="{00000000-0005-0000-0000-000031070000}"/>
    <cellStyle name="Dezimal 4 3 6" xfId="5862" xr:uid="{00000000-0005-0000-0000-000032070000}"/>
    <cellStyle name="Dezimal 4 4" xfId="170" xr:uid="{00000000-0005-0000-0000-000033070000}"/>
    <cellStyle name="Dezimal 4 4 2" xfId="1537" xr:uid="{00000000-0005-0000-0000-000034070000}"/>
    <cellStyle name="Dezimal 4 4 2 2" xfId="3288" xr:uid="{00000000-0005-0000-0000-000035070000}"/>
    <cellStyle name="Dezimal 4 4 2 2 2" xfId="8438" xr:uid="{00000000-0005-0000-0000-000036070000}"/>
    <cellStyle name="Dezimal 4 4 2 3" xfId="5006" xr:uid="{00000000-0005-0000-0000-000037070000}"/>
    <cellStyle name="Dezimal 4 4 2 3 2" xfId="10154" xr:uid="{00000000-0005-0000-0000-000038070000}"/>
    <cellStyle name="Dezimal 4 4 2 4" xfId="6722" xr:uid="{00000000-0005-0000-0000-000039070000}"/>
    <cellStyle name="Dezimal 4 4 3" xfId="2426" xr:uid="{00000000-0005-0000-0000-00003A070000}"/>
    <cellStyle name="Dezimal 4 4 3 2" xfId="7580" xr:uid="{00000000-0005-0000-0000-00003B070000}"/>
    <cellStyle name="Dezimal 4 4 4" xfId="4148" xr:uid="{00000000-0005-0000-0000-00003C070000}"/>
    <cellStyle name="Dezimal 4 4 4 2" xfId="9296" xr:uid="{00000000-0005-0000-0000-00003D070000}"/>
    <cellStyle name="Dezimal 4 4 5" xfId="5864" xr:uid="{00000000-0005-0000-0000-00003E070000}"/>
    <cellStyle name="Dezimal 4 5" xfId="171" xr:uid="{00000000-0005-0000-0000-00003F070000}"/>
    <cellStyle name="Dezimal 4 5 2" xfId="1538" xr:uid="{00000000-0005-0000-0000-000040070000}"/>
    <cellStyle name="Dezimal 4 5 2 2" xfId="3289" xr:uid="{00000000-0005-0000-0000-000041070000}"/>
    <cellStyle name="Dezimal 4 5 2 2 2" xfId="8439" xr:uid="{00000000-0005-0000-0000-000042070000}"/>
    <cellStyle name="Dezimal 4 5 2 3" xfId="5007" xr:uid="{00000000-0005-0000-0000-000043070000}"/>
    <cellStyle name="Dezimal 4 5 2 3 2" xfId="10155" xr:uid="{00000000-0005-0000-0000-000044070000}"/>
    <cellStyle name="Dezimal 4 5 2 4" xfId="6723" xr:uid="{00000000-0005-0000-0000-000045070000}"/>
    <cellStyle name="Dezimal 4 5 3" xfId="2427" xr:uid="{00000000-0005-0000-0000-000046070000}"/>
    <cellStyle name="Dezimal 4 5 3 2" xfId="7581" xr:uid="{00000000-0005-0000-0000-000047070000}"/>
    <cellStyle name="Dezimal 4 5 4" xfId="4149" xr:uid="{00000000-0005-0000-0000-000048070000}"/>
    <cellStyle name="Dezimal 4 5 4 2" xfId="9297" xr:uid="{00000000-0005-0000-0000-000049070000}"/>
    <cellStyle name="Dezimal 4 5 5" xfId="5865" xr:uid="{00000000-0005-0000-0000-00004A070000}"/>
    <cellStyle name="Dezimal 4 6" xfId="172" xr:uid="{00000000-0005-0000-0000-00004B070000}"/>
    <cellStyle name="Dezimal 4 6 2" xfId="1539" xr:uid="{00000000-0005-0000-0000-00004C070000}"/>
    <cellStyle name="Dezimal 4 6 2 2" xfId="3290" xr:uid="{00000000-0005-0000-0000-00004D070000}"/>
    <cellStyle name="Dezimal 4 6 2 2 2" xfId="8440" xr:uid="{00000000-0005-0000-0000-00004E070000}"/>
    <cellStyle name="Dezimal 4 6 2 3" xfId="5008" xr:uid="{00000000-0005-0000-0000-00004F070000}"/>
    <cellStyle name="Dezimal 4 6 2 3 2" xfId="10156" xr:uid="{00000000-0005-0000-0000-000050070000}"/>
    <cellStyle name="Dezimal 4 6 2 4" xfId="6724" xr:uid="{00000000-0005-0000-0000-000051070000}"/>
    <cellStyle name="Dezimal 4 6 3" xfId="2428" xr:uid="{00000000-0005-0000-0000-000052070000}"/>
    <cellStyle name="Dezimal 4 6 3 2" xfId="7582" xr:uid="{00000000-0005-0000-0000-000053070000}"/>
    <cellStyle name="Dezimal 4 6 4" xfId="4150" xr:uid="{00000000-0005-0000-0000-000054070000}"/>
    <cellStyle name="Dezimal 4 6 4 2" xfId="9298" xr:uid="{00000000-0005-0000-0000-000055070000}"/>
    <cellStyle name="Dezimal 4 6 5" xfId="5866" xr:uid="{00000000-0005-0000-0000-000056070000}"/>
    <cellStyle name="Dezimal 4 7" xfId="1529" xr:uid="{00000000-0005-0000-0000-000057070000}"/>
    <cellStyle name="Dezimal 4 7 2" xfId="3280" xr:uid="{00000000-0005-0000-0000-000058070000}"/>
    <cellStyle name="Dezimal 4 7 2 2" xfId="8430" xr:uid="{00000000-0005-0000-0000-000059070000}"/>
    <cellStyle name="Dezimal 4 7 3" xfId="4998" xr:uid="{00000000-0005-0000-0000-00005A070000}"/>
    <cellStyle name="Dezimal 4 7 3 2" xfId="10146" xr:uid="{00000000-0005-0000-0000-00005B070000}"/>
    <cellStyle name="Dezimal 4 7 4" xfId="6714" xr:uid="{00000000-0005-0000-0000-00005C070000}"/>
    <cellStyle name="Dezimal 4 8" xfId="2418" xr:uid="{00000000-0005-0000-0000-00005D070000}"/>
    <cellStyle name="Dezimal 4 8 2" xfId="7572" xr:uid="{00000000-0005-0000-0000-00005E070000}"/>
    <cellStyle name="Dezimal 4 9" xfId="4140" xr:uid="{00000000-0005-0000-0000-00005F070000}"/>
    <cellStyle name="Dezimal 4 9 2" xfId="9288" xr:uid="{00000000-0005-0000-0000-000060070000}"/>
    <cellStyle name="Dezimal 5" xfId="173" xr:uid="{00000000-0005-0000-0000-000061070000}"/>
    <cellStyle name="Dezimal 5 10" xfId="5867" xr:uid="{00000000-0005-0000-0000-000062070000}"/>
    <cellStyle name="Dezimal 5 2" xfId="174" xr:uid="{00000000-0005-0000-0000-000063070000}"/>
    <cellStyle name="Dezimal 5 2 2" xfId="175" xr:uid="{00000000-0005-0000-0000-000064070000}"/>
    <cellStyle name="Dezimal 5 2 2 2" xfId="176" xr:uid="{00000000-0005-0000-0000-000065070000}"/>
    <cellStyle name="Dezimal 5 2 2 2 2" xfId="1543" xr:uid="{00000000-0005-0000-0000-000066070000}"/>
    <cellStyle name="Dezimal 5 2 2 2 2 2" xfId="3294" xr:uid="{00000000-0005-0000-0000-000067070000}"/>
    <cellStyle name="Dezimal 5 2 2 2 2 2 2" xfId="8444" xr:uid="{00000000-0005-0000-0000-000068070000}"/>
    <cellStyle name="Dezimal 5 2 2 2 2 3" xfId="5012" xr:uid="{00000000-0005-0000-0000-000069070000}"/>
    <cellStyle name="Dezimal 5 2 2 2 2 3 2" xfId="10160" xr:uid="{00000000-0005-0000-0000-00006A070000}"/>
    <cellStyle name="Dezimal 5 2 2 2 2 4" xfId="6728" xr:uid="{00000000-0005-0000-0000-00006B070000}"/>
    <cellStyle name="Dezimal 5 2 2 2 3" xfId="2432" xr:uid="{00000000-0005-0000-0000-00006C070000}"/>
    <cellStyle name="Dezimal 5 2 2 2 3 2" xfId="7586" xr:uid="{00000000-0005-0000-0000-00006D070000}"/>
    <cellStyle name="Dezimal 5 2 2 2 4" xfId="4154" xr:uid="{00000000-0005-0000-0000-00006E070000}"/>
    <cellStyle name="Dezimal 5 2 2 2 4 2" xfId="9302" xr:uid="{00000000-0005-0000-0000-00006F070000}"/>
    <cellStyle name="Dezimal 5 2 2 2 5" xfId="5870" xr:uid="{00000000-0005-0000-0000-000070070000}"/>
    <cellStyle name="Dezimal 5 2 2 3" xfId="1542" xr:uid="{00000000-0005-0000-0000-000071070000}"/>
    <cellStyle name="Dezimal 5 2 2 3 2" xfId="3293" xr:uid="{00000000-0005-0000-0000-000072070000}"/>
    <cellStyle name="Dezimal 5 2 2 3 2 2" xfId="8443" xr:uid="{00000000-0005-0000-0000-000073070000}"/>
    <cellStyle name="Dezimal 5 2 2 3 3" xfId="5011" xr:uid="{00000000-0005-0000-0000-000074070000}"/>
    <cellStyle name="Dezimal 5 2 2 3 3 2" xfId="10159" xr:uid="{00000000-0005-0000-0000-000075070000}"/>
    <cellStyle name="Dezimal 5 2 2 3 4" xfId="6727" xr:uid="{00000000-0005-0000-0000-000076070000}"/>
    <cellStyle name="Dezimal 5 2 2 4" xfId="2431" xr:uid="{00000000-0005-0000-0000-000077070000}"/>
    <cellStyle name="Dezimal 5 2 2 4 2" xfId="7585" xr:uid="{00000000-0005-0000-0000-000078070000}"/>
    <cellStyle name="Dezimal 5 2 2 5" xfId="4153" xr:uid="{00000000-0005-0000-0000-000079070000}"/>
    <cellStyle name="Dezimal 5 2 2 5 2" xfId="9301" xr:uid="{00000000-0005-0000-0000-00007A070000}"/>
    <cellStyle name="Dezimal 5 2 2 6" xfId="5869" xr:uid="{00000000-0005-0000-0000-00007B070000}"/>
    <cellStyle name="Dezimal 5 2 3" xfId="177" xr:uid="{00000000-0005-0000-0000-00007C070000}"/>
    <cellStyle name="Dezimal 5 2 3 2" xfId="1544" xr:uid="{00000000-0005-0000-0000-00007D070000}"/>
    <cellStyle name="Dezimal 5 2 3 2 2" xfId="3295" xr:uid="{00000000-0005-0000-0000-00007E070000}"/>
    <cellStyle name="Dezimal 5 2 3 2 2 2" xfId="8445" xr:uid="{00000000-0005-0000-0000-00007F070000}"/>
    <cellStyle name="Dezimal 5 2 3 2 3" xfId="5013" xr:uid="{00000000-0005-0000-0000-000080070000}"/>
    <cellStyle name="Dezimal 5 2 3 2 3 2" xfId="10161" xr:uid="{00000000-0005-0000-0000-000081070000}"/>
    <cellStyle name="Dezimal 5 2 3 2 4" xfId="6729" xr:uid="{00000000-0005-0000-0000-000082070000}"/>
    <cellStyle name="Dezimal 5 2 3 3" xfId="2433" xr:uid="{00000000-0005-0000-0000-000083070000}"/>
    <cellStyle name="Dezimal 5 2 3 3 2" xfId="7587" xr:uid="{00000000-0005-0000-0000-000084070000}"/>
    <cellStyle name="Dezimal 5 2 3 4" xfId="4155" xr:uid="{00000000-0005-0000-0000-000085070000}"/>
    <cellStyle name="Dezimal 5 2 3 4 2" xfId="9303" xr:uid="{00000000-0005-0000-0000-000086070000}"/>
    <cellStyle name="Dezimal 5 2 3 5" xfId="5871" xr:uid="{00000000-0005-0000-0000-000087070000}"/>
    <cellStyle name="Dezimal 5 2 4" xfId="178" xr:uid="{00000000-0005-0000-0000-000088070000}"/>
    <cellStyle name="Dezimal 5 2 4 2" xfId="1545" xr:uid="{00000000-0005-0000-0000-000089070000}"/>
    <cellStyle name="Dezimal 5 2 4 2 2" xfId="3296" xr:uid="{00000000-0005-0000-0000-00008A070000}"/>
    <cellStyle name="Dezimal 5 2 4 2 2 2" xfId="8446" xr:uid="{00000000-0005-0000-0000-00008B070000}"/>
    <cellStyle name="Dezimal 5 2 4 2 3" xfId="5014" xr:uid="{00000000-0005-0000-0000-00008C070000}"/>
    <cellStyle name="Dezimal 5 2 4 2 3 2" xfId="10162" xr:uid="{00000000-0005-0000-0000-00008D070000}"/>
    <cellStyle name="Dezimal 5 2 4 2 4" xfId="6730" xr:uid="{00000000-0005-0000-0000-00008E070000}"/>
    <cellStyle name="Dezimal 5 2 4 3" xfId="2434" xr:uid="{00000000-0005-0000-0000-00008F070000}"/>
    <cellStyle name="Dezimal 5 2 4 3 2" xfId="7588" xr:uid="{00000000-0005-0000-0000-000090070000}"/>
    <cellStyle name="Dezimal 5 2 4 4" xfId="4156" xr:uid="{00000000-0005-0000-0000-000091070000}"/>
    <cellStyle name="Dezimal 5 2 4 4 2" xfId="9304" xr:uid="{00000000-0005-0000-0000-000092070000}"/>
    <cellStyle name="Dezimal 5 2 4 5" xfId="5872" xr:uid="{00000000-0005-0000-0000-000093070000}"/>
    <cellStyle name="Dezimal 5 2 5" xfId="1541" xr:uid="{00000000-0005-0000-0000-000094070000}"/>
    <cellStyle name="Dezimal 5 2 5 2" xfId="3292" xr:uid="{00000000-0005-0000-0000-000095070000}"/>
    <cellStyle name="Dezimal 5 2 5 2 2" xfId="8442" xr:uid="{00000000-0005-0000-0000-000096070000}"/>
    <cellStyle name="Dezimal 5 2 5 3" xfId="5010" xr:uid="{00000000-0005-0000-0000-000097070000}"/>
    <cellStyle name="Dezimal 5 2 5 3 2" xfId="10158" xr:uid="{00000000-0005-0000-0000-000098070000}"/>
    <cellStyle name="Dezimal 5 2 5 4" xfId="6726" xr:uid="{00000000-0005-0000-0000-000099070000}"/>
    <cellStyle name="Dezimal 5 2 6" xfId="2430" xr:uid="{00000000-0005-0000-0000-00009A070000}"/>
    <cellStyle name="Dezimal 5 2 6 2" xfId="7584" xr:uid="{00000000-0005-0000-0000-00009B070000}"/>
    <cellStyle name="Dezimal 5 2 7" xfId="4152" xr:uid="{00000000-0005-0000-0000-00009C070000}"/>
    <cellStyle name="Dezimal 5 2 7 2" xfId="9300" xr:uid="{00000000-0005-0000-0000-00009D070000}"/>
    <cellStyle name="Dezimal 5 2 8" xfId="5868" xr:uid="{00000000-0005-0000-0000-00009E070000}"/>
    <cellStyle name="Dezimal 5 3" xfId="179" xr:uid="{00000000-0005-0000-0000-00009F070000}"/>
    <cellStyle name="Dezimal 5 3 2" xfId="180" xr:uid="{00000000-0005-0000-0000-0000A0070000}"/>
    <cellStyle name="Dezimal 5 3 2 2" xfId="1547" xr:uid="{00000000-0005-0000-0000-0000A1070000}"/>
    <cellStyle name="Dezimal 5 3 2 2 2" xfId="3298" xr:uid="{00000000-0005-0000-0000-0000A2070000}"/>
    <cellStyle name="Dezimal 5 3 2 2 2 2" xfId="8448" xr:uid="{00000000-0005-0000-0000-0000A3070000}"/>
    <cellStyle name="Dezimal 5 3 2 2 3" xfId="5016" xr:uid="{00000000-0005-0000-0000-0000A4070000}"/>
    <cellStyle name="Dezimal 5 3 2 2 3 2" xfId="10164" xr:uid="{00000000-0005-0000-0000-0000A5070000}"/>
    <cellStyle name="Dezimal 5 3 2 2 4" xfId="6732" xr:uid="{00000000-0005-0000-0000-0000A6070000}"/>
    <cellStyle name="Dezimal 5 3 2 3" xfId="2436" xr:uid="{00000000-0005-0000-0000-0000A7070000}"/>
    <cellStyle name="Dezimal 5 3 2 3 2" xfId="7590" xr:uid="{00000000-0005-0000-0000-0000A8070000}"/>
    <cellStyle name="Dezimal 5 3 2 4" xfId="4158" xr:uid="{00000000-0005-0000-0000-0000A9070000}"/>
    <cellStyle name="Dezimal 5 3 2 4 2" xfId="9306" xr:uid="{00000000-0005-0000-0000-0000AA070000}"/>
    <cellStyle name="Dezimal 5 3 2 5" xfId="5874" xr:uid="{00000000-0005-0000-0000-0000AB070000}"/>
    <cellStyle name="Dezimal 5 3 3" xfId="1546" xr:uid="{00000000-0005-0000-0000-0000AC070000}"/>
    <cellStyle name="Dezimal 5 3 3 2" xfId="3297" xr:uid="{00000000-0005-0000-0000-0000AD070000}"/>
    <cellStyle name="Dezimal 5 3 3 2 2" xfId="8447" xr:uid="{00000000-0005-0000-0000-0000AE070000}"/>
    <cellStyle name="Dezimal 5 3 3 3" xfId="5015" xr:uid="{00000000-0005-0000-0000-0000AF070000}"/>
    <cellStyle name="Dezimal 5 3 3 3 2" xfId="10163" xr:uid="{00000000-0005-0000-0000-0000B0070000}"/>
    <cellStyle name="Dezimal 5 3 3 4" xfId="6731" xr:uid="{00000000-0005-0000-0000-0000B1070000}"/>
    <cellStyle name="Dezimal 5 3 4" xfId="2435" xr:uid="{00000000-0005-0000-0000-0000B2070000}"/>
    <cellStyle name="Dezimal 5 3 4 2" xfId="7589" xr:uid="{00000000-0005-0000-0000-0000B3070000}"/>
    <cellStyle name="Dezimal 5 3 5" xfId="4157" xr:uid="{00000000-0005-0000-0000-0000B4070000}"/>
    <cellStyle name="Dezimal 5 3 5 2" xfId="9305" xr:uid="{00000000-0005-0000-0000-0000B5070000}"/>
    <cellStyle name="Dezimal 5 3 6" xfId="5873" xr:uid="{00000000-0005-0000-0000-0000B6070000}"/>
    <cellStyle name="Dezimal 5 4" xfId="181" xr:uid="{00000000-0005-0000-0000-0000B7070000}"/>
    <cellStyle name="Dezimal 5 4 2" xfId="1548" xr:uid="{00000000-0005-0000-0000-0000B8070000}"/>
    <cellStyle name="Dezimal 5 4 2 2" xfId="3299" xr:uid="{00000000-0005-0000-0000-0000B9070000}"/>
    <cellStyle name="Dezimal 5 4 2 2 2" xfId="8449" xr:uid="{00000000-0005-0000-0000-0000BA070000}"/>
    <cellStyle name="Dezimal 5 4 2 3" xfId="5017" xr:uid="{00000000-0005-0000-0000-0000BB070000}"/>
    <cellStyle name="Dezimal 5 4 2 3 2" xfId="10165" xr:uid="{00000000-0005-0000-0000-0000BC070000}"/>
    <cellStyle name="Dezimal 5 4 2 4" xfId="6733" xr:uid="{00000000-0005-0000-0000-0000BD070000}"/>
    <cellStyle name="Dezimal 5 4 3" xfId="2437" xr:uid="{00000000-0005-0000-0000-0000BE070000}"/>
    <cellStyle name="Dezimal 5 4 3 2" xfId="7591" xr:uid="{00000000-0005-0000-0000-0000BF070000}"/>
    <cellStyle name="Dezimal 5 4 4" xfId="4159" xr:uid="{00000000-0005-0000-0000-0000C0070000}"/>
    <cellStyle name="Dezimal 5 4 4 2" xfId="9307" xr:uid="{00000000-0005-0000-0000-0000C1070000}"/>
    <cellStyle name="Dezimal 5 4 5" xfId="5875" xr:uid="{00000000-0005-0000-0000-0000C2070000}"/>
    <cellStyle name="Dezimal 5 5" xfId="182" xr:uid="{00000000-0005-0000-0000-0000C3070000}"/>
    <cellStyle name="Dezimal 5 5 2" xfId="1549" xr:uid="{00000000-0005-0000-0000-0000C4070000}"/>
    <cellStyle name="Dezimal 5 5 2 2" xfId="3300" xr:uid="{00000000-0005-0000-0000-0000C5070000}"/>
    <cellStyle name="Dezimal 5 5 2 2 2" xfId="8450" xr:uid="{00000000-0005-0000-0000-0000C6070000}"/>
    <cellStyle name="Dezimal 5 5 2 3" xfId="5018" xr:uid="{00000000-0005-0000-0000-0000C7070000}"/>
    <cellStyle name="Dezimal 5 5 2 3 2" xfId="10166" xr:uid="{00000000-0005-0000-0000-0000C8070000}"/>
    <cellStyle name="Dezimal 5 5 2 4" xfId="6734" xr:uid="{00000000-0005-0000-0000-0000C9070000}"/>
    <cellStyle name="Dezimal 5 5 3" xfId="2438" xr:uid="{00000000-0005-0000-0000-0000CA070000}"/>
    <cellStyle name="Dezimal 5 5 3 2" xfId="7592" xr:uid="{00000000-0005-0000-0000-0000CB070000}"/>
    <cellStyle name="Dezimal 5 5 4" xfId="4160" xr:uid="{00000000-0005-0000-0000-0000CC070000}"/>
    <cellStyle name="Dezimal 5 5 4 2" xfId="9308" xr:uid="{00000000-0005-0000-0000-0000CD070000}"/>
    <cellStyle name="Dezimal 5 5 5" xfId="5876" xr:uid="{00000000-0005-0000-0000-0000CE070000}"/>
    <cellStyle name="Dezimal 5 6" xfId="183" xr:uid="{00000000-0005-0000-0000-0000CF070000}"/>
    <cellStyle name="Dezimal 5 6 2" xfId="1550" xr:uid="{00000000-0005-0000-0000-0000D0070000}"/>
    <cellStyle name="Dezimal 5 6 2 2" xfId="3301" xr:uid="{00000000-0005-0000-0000-0000D1070000}"/>
    <cellStyle name="Dezimal 5 6 2 2 2" xfId="8451" xr:uid="{00000000-0005-0000-0000-0000D2070000}"/>
    <cellStyle name="Dezimal 5 6 2 3" xfId="5019" xr:uid="{00000000-0005-0000-0000-0000D3070000}"/>
    <cellStyle name="Dezimal 5 6 2 3 2" xfId="10167" xr:uid="{00000000-0005-0000-0000-0000D4070000}"/>
    <cellStyle name="Dezimal 5 6 2 4" xfId="6735" xr:uid="{00000000-0005-0000-0000-0000D5070000}"/>
    <cellStyle name="Dezimal 5 6 3" xfId="2439" xr:uid="{00000000-0005-0000-0000-0000D6070000}"/>
    <cellStyle name="Dezimal 5 6 3 2" xfId="7593" xr:uid="{00000000-0005-0000-0000-0000D7070000}"/>
    <cellStyle name="Dezimal 5 6 4" xfId="4161" xr:uid="{00000000-0005-0000-0000-0000D8070000}"/>
    <cellStyle name="Dezimal 5 6 4 2" xfId="9309" xr:uid="{00000000-0005-0000-0000-0000D9070000}"/>
    <cellStyle name="Dezimal 5 6 5" xfId="5877" xr:uid="{00000000-0005-0000-0000-0000DA070000}"/>
    <cellStyle name="Dezimal 5 7" xfId="1540" xr:uid="{00000000-0005-0000-0000-0000DB070000}"/>
    <cellStyle name="Dezimal 5 7 2" xfId="3291" xr:uid="{00000000-0005-0000-0000-0000DC070000}"/>
    <cellStyle name="Dezimal 5 7 2 2" xfId="8441" xr:uid="{00000000-0005-0000-0000-0000DD070000}"/>
    <cellStyle name="Dezimal 5 7 3" xfId="5009" xr:uid="{00000000-0005-0000-0000-0000DE070000}"/>
    <cellStyle name="Dezimal 5 7 3 2" xfId="10157" xr:uid="{00000000-0005-0000-0000-0000DF070000}"/>
    <cellStyle name="Dezimal 5 7 4" xfId="6725" xr:uid="{00000000-0005-0000-0000-0000E0070000}"/>
    <cellStyle name="Dezimal 5 8" xfId="2429" xr:uid="{00000000-0005-0000-0000-0000E1070000}"/>
    <cellStyle name="Dezimal 5 8 2" xfId="7583" xr:uid="{00000000-0005-0000-0000-0000E2070000}"/>
    <cellStyle name="Dezimal 5 9" xfId="4151" xr:uid="{00000000-0005-0000-0000-0000E3070000}"/>
    <cellStyle name="Dezimal 5 9 2" xfId="9299" xr:uid="{00000000-0005-0000-0000-0000E4070000}"/>
    <cellStyle name="Dezimal 6" xfId="184" xr:uid="{00000000-0005-0000-0000-0000E5070000}"/>
    <cellStyle name="Dezimal 6 2" xfId="185" xr:uid="{00000000-0005-0000-0000-0000E6070000}"/>
    <cellStyle name="Dezimal 6 2 2" xfId="186" xr:uid="{00000000-0005-0000-0000-0000E7070000}"/>
    <cellStyle name="Dezimal 6 2 2 2" xfId="187" xr:uid="{00000000-0005-0000-0000-0000E8070000}"/>
    <cellStyle name="Dezimal 6 2 2 2 2" xfId="1554" xr:uid="{00000000-0005-0000-0000-0000E9070000}"/>
    <cellStyle name="Dezimal 6 2 2 2 2 2" xfId="3305" xr:uid="{00000000-0005-0000-0000-0000EA070000}"/>
    <cellStyle name="Dezimal 6 2 2 2 2 2 2" xfId="8455" xr:uid="{00000000-0005-0000-0000-0000EB070000}"/>
    <cellStyle name="Dezimal 6 2 2 2 2 3" xfId="5023" xr:uid="{00000000-0005-0000-0000-0000EC070000}"/>
    <cellStyle name="Dezimal 6 2 2 2 2 3 2" xfId="10171" xr:uid="{00000000-0005-0000-0000-0000ED070000}"/>
    <cellStyle name="Dezimal 6 2 2 2 2 4" xfId="6739" xr:uid="{00000000-0005-0000-0000-0000EE070000}"/>
    <cellStyle name="Dezimal 6 2 2 2 3" xfId="2443" xr:uid="{00000000-0005-0000-0000-0000EF070000}"/>
    <cellStyle name="Dezimal 6 2 2 2 3 2" xfId="7597" xr:uid="{00000000-0005-0000-0000-0000F0070000}"/>
    <cellStyle name="Dezimal 6 2 2 2 4" xfId="4165" xr:uid="{00000000-0005-0000-0000-0000F1070000}"/>
    <cellStyle name="Dezimal 6 2 2 2 4 2" xfId="9313" xr:uid="{00000000-0005-0000-0000-0000F2070000}"/>
    <cellStyle name="Dezimal 6 2 2 2 5" xfId="5881" xr:uid="{00000000-0005-0000-0000-0000F3070000}"/>
    <cellStyle name="Dezimal 6 2 2 3" xfId="1553" xr:uid="{00000000-0005-0000-0000-0000F4070000}"/>
    <cellStyle name="Dezimal 6 2 2 3 2" xfId="3304" xr:uid="{00000000-0005-0000-0000-0000F5070000}"/>
    <cellStyle name="Dezimal 6 2 2 3 2 2" xfId="8454" xr:uid="{00000000-0005-0000-0000-0000F6070000}"/>
    <cellStyle name="Dezimal 6 2 2 3 3" xfId="5022" xr:uid="{00000000-0005-0000-0000-0000F7070000}"/>
    <cellStyle name="Dezimal 6 2 2 3 3 2" xfId="10170" xr:uid="{00000000-0005-0000-0000-0000F8070000}"/>
    <cellStyle name="Dezimal 6 2 2 3 4" xfId="6738" xr:uid="{00000000-0005-0000-0000-0000F9070000}"/>
    <cellStyle name="Dezimal 6 2 2 4" xfId="2442" xr:uid="{00000000-0005-0000-0000-0000FA070000}"/>
    <cellStyle name="Dezimal 6 2 2 4 2" xfId="7596" xr:uid="{00000000-0005-0000-0000-0000FB070000}"/>
    <cellStyle name="Dezimal 6 2 2 5" xfId="4164" xr:uid="{00000000-0005-0000-0000-0000FC070000}"/>
    <cellStyle name="Dezimal 6 2 2 5 2" xfId="9312" xr:uid="{00000000-0005-0000-0000-0000FD070000}"/>
    <cellStyle name="Dezimal 6 2 2 6" xfId="5880" xr:uid="{00000000-0005-0000-0000-0000FE070000}"/>
    <cellStyle name="Dezimal 6 2 3" xfId="188" xr:uid="{00000000-0005-0000-0000-0000FF070000}"/>
    <cellStyle name="Dezimal 6 2 3 2" xfId="1555" xr:uid="{00000000-0005-0000-0000-000000080000}"/>
    <cellStyle name="Dezimal 6 2 3 2 2" xfId="3306" xr:uid="{00000000-0005-0000-0000-000001080000}"/>
    <cellStyle name="Dezimal 6 2 3 2 2 2" xfId="8456" xr:uid="{00000000-0005-0000-0000-000002080000}"/>
    <cellStyle name="Dezimal 6 2 3 2 3" xfId="5024" xr:uid="{00000000-0005-0000-0000-000003080000}"/>
    <cellStyle name="Dezimal 6 2 3 2 3 2" xfId="10172" xr:uid="{00000000-0005-0000-0000-000004080000}"/>
    <cellStyle name="Dezimal 6 2 3 2 4" xfId="6740" xr:uid="{00000000-0005-0000-0000-000005080000}"/>
    <cellStyle name="Dezimal 6 2 3 3" xfId="2444" xr:uid="{00000000-0005-0000-0000-000006080000}"/>
    <cellStyle name="Dezimal 6 2 3 3 2" xfId="7598" xr:uid="{00000000-0005-0000-0000-000007080000}"/>
    <cellStyle name="Dezimal 6 2 3 4" xfId="4166" xr:uid="{00000000-0005-0000-0000-000008080000}"/>
    <cellStyle name="Dezimal 6 2 3 4 2" xfId="9314" xr:uid="{00000000-0005-0000-0000-000009080000}"/>
    <cellStyle name="Dezimal 6 2 3 5" xfId="5882" xr:uid="{00000000-0005-0000-0000-00000A080000}"/>
    <cellStyle name="Dezimal 6 2 4" xfId="189" xr:uid="{00000000-0005-0000-0000-00000B080000}"/>
    <cellStyle name="Dezimal 6 2 4 2" xfId="1556" xr:uid="{00000000-0005-0000-0000-00000C080000}"/>
    <cellStyle name="Dezimal 6 2 4 2 2" xfId="3307" xr:uid="{00000000-0005-0000-0000-00000D080000}"/>
    <cellStyle name="Dezimal 6 2 4 2 2 2" xfId="8457" xr:uid="{00000000-0005-0000-0000-00000E080000}"/>
    <cellStyle name="Dezimal 6 2 4 2 3" xfId="5025" xr:uid="{00000000-0005-0000-0000-00000F080000}"/>
    <cellStyle name="Dezimal 6 2 4 2 3 2" xfId="10173" xr:uid="{00000000-0005-0000-0000-000010080000}"/>
    <cellStyle name="Dezimal 6 2 4 2 4" xfId="6741" xr:uid="{00000000-0005-0000-0000-000011080000}"/>
    <cellStyle name="Dezimal 6 2 4 3" xfId="2445" xr:uid="{00000000-0005-0000-0000-000012080000}"/>
    <cellStyle name="Dezimal 6 2 4 3 2" xfId="7599" xr:uid="{00000000-0005-0000-0000-000013080000}"/>
    <cellStyle name="Dezimal 6 2 4 4" xfId="4167" xr:uid="{00000000-0005-0000-0000-000014080000}"/>
    <cellStyle name="Dezimal 6 2 4 4 2" xfId="9315" xr:uid="{00000000-0005-0000-0000-000015080000}"/>
    <cellStyle name="Dezimal 6 2 4 5" xfId="5883" xr:uid="{00000000-0005-0000-0000-000016080000}"/>
    <cellStyle name="Dezimal 6 2 5" xfId="1552" xr:uid="{00000000-0005-0000-0000-000017080000}"/>
    <cellStyle name="Dezimal 6 2 5 2" xfId="3303" xr:uid="{00000000-0005-0000-0000-000018080000}"/>
    <cellStyle name="Dezimal 6 2 5 2 2" xfId="8453" xr:uid="{00000000-0005-0000-0000-000019080000}"/>
    <cellStyle name="Dezimal 6 2 5 3" xfId="5021" xr:uid="{00000000-0005-0000-0000-00001A080000}"/>
    <cellStyle name="Dezimal 6 2 5 3 2" xfId="10169" xr:uid="{00000000-0005-0000-0000-00001B080000}"/>
    <cellStyle name="Dezimal 6 2 5 4" xfId="6737" xr:uid="{00000000-0005-0000-0000-00001C080000}"/>
    <cellStyle name="Dezimal 6 2 6" xfId="2441" xr:uid="{00000000-0005-0000-0000-00001D080000}"/>
    <cellStyle name="Dezimal 6 2 6 2" xfId="7595" xr:uid="{00000000-0005-0000-0000-00001E080000}"/>
    <cellStyle name="Dezimal 6 2 7" xfId="4163" xr:uid="{00000000-0005-0000-0000-00001F080000}"/>
    <cellStyle name="Dezimal 6 2 7 2" xfId="9311" xr:uid="{00000000-0005-0000-0000-000020080000}"/>
    <cellStyle name="Dezimal 6 2 8" xfId="5879" xr:uid="{00000000-0005-0000-0000-000021080000}"/>
    <cellStyle name="Dezimal 6 3" xfId="190" xr:uid="{00000000-0005-0000-0000-000022080000}"/>
    <cellStyle name="Dezimal 6 3 2" xfId="191" xr:uid="{00000000-0005-0000-0000-000023080000}"/>
    <cellStyle name="Dezimal 6 3 2 2" xfId="1558" xr:uid="{00000000-0005-0000-0000-000024080000}"/>
    <cellStyle name="Dezimal 6 3 2 2 2" xfId="3309" xr:uid="{00000000-0005-0000-0000-000025080000}"/>
    <cellStyle name="Dezimal 6 3 2 2 2 2" xfId="8459" xr:uid="{00000000-0005-0000-0000-000026080000}"/>
    <cellStyle name="Dezimal 6 3 2 2 3" xfId="5027" xr:uid="{00000000-0005-0000-0000-000027080000}"/>
    <cellStyle name="Dezimal 6 3 2 2 3 2" xfId="10175" xr:uid="{00000000-0005-0000-0000-000028080000}"/>
    <cellStyle name="Dezimal 6 3 2 2 4" xfId="6743" xr:uid="{00000000-0005-0000-0000-000029080000}"/>
    <cellStyle name="Dezimal 6 3 2 3" xfId="2447" xr:uid="{00000000-0005-0000-0000-00002A080000}"/>
    <cellStyle name="Dezimal 6 3 2 3 2" xfId="7601" xr:uid="{00000000-0005-0000-0000-00002B080000}"/>
    <cellStyle name="Dezimal 6 3 2 4" xfId="4169" xr:uid="{00000000-0005-0000-0000-00002C080000}"/>
    <cellStyle name="Dezimal 6 3 2 4 2" xfId="9317" xr:uid="{00000000-0005-0000-0000-00002D080000}"/>
    <cellStyle name="Dezimal 6 3 2 5" xfId="5885" xr:uid="{00000000-0005-0000-0000-00002E080000}"/>
    <cellStyle name="Dezimal 6 3 3" xfId="1557" xr:uid="{00000000-0005-0000-0000-00002F080000}"/>
    <cellStyle name="Dezimal 6 3 3 2" xfId="3308" xr:uid="{00000000-0005-0000-0000-000030080000}"/>
    <cellStyle name="Dezimal 6 3 3 2 2" xfId="8458" xr:uid="{00000000-0005-0000-0000-000031080000}"/>
    <cellStyle name="Dezimal 6 3 3 3" xfId="5026" xr:uid="{00000000-0005-0000-0000-000032080000}"/>
    <cellStyle name="Dezimal 6 3 3 3 2" xfId="10174" xr:uid="{00000000-0005-0000-0000-000033080000}"/>
    <cellStyle name="Dezimal 6 3 3 4" xfId="6742" xr:uid="{00000000-0005-0000-0000-000034080000}"/>
    <cellStyle name="Dezimal 6 3 4" xfId="2446" xr:uid="{00000000-0005-0000-0000-000035080000}"/>
    <cellStyle name="Dezimal 6 3 4 2" xfId="7600" xr:uid="{00000000-0005-0000-0000-000036080000}"/>
    <cellStyle name="Dezimal 6 3 5" xfId="4168" xr:uid="{00000000-0005-0000-0000-000037080000}"/>
    <cellStyle name="Dezimal 6 3 5 2" xfId="9316" xr:uid="{00000000-0005-0000-0000-000038080000}"/>
    <cellStyle name="Dezimal 6 3 6" xfId="5884" xr:uid="{00000000-0005-0000-0000-000039080000}"/>
    <cellStyle name="Dezimal 6 4" xfId="192" xr:uid="{00000000-0005-0000-0000-00003A080000}"/>
    <cellStyle name="Dezimal 6 4 2" xfId="1559" xr:uid="{00000000-0005-0000-0000-00003B080000}"/>
    <cellStyle name="Dezimal 6 4 2 2" xfId="3310" xr:uid="{00000000-0005-0000-0000-00003C080000}"/>
    <cellStyle name="Dezimal 6 4 2 2 2" xfId="8460" xr:uid="{00000000-0005-0000-0000-00003D080000}"/>
    <cellStyle name="Dezimal 6 4 2 3" xfId="5028" xr:uid="{00000000-0005-0000-0000-00003E080000}"/>
    <cellStyle name="Dezimal 6 4 2 3 2" xfId="10176" xr:uid="{00000000-0005-0000-0000-00003F080000}"/>
    <cellStyle name="Dezimal 6 4 2 4" xfId="6744" xr:uid="{00000000-0005-0000-0000-000040080000}"/>
    <cellStyle name="Dezimal 6 4 3" xfId="2448" xr:uid="{00000000-0005-0000-0000-000041080000}"/>
    <cellStyle name="Dezimal 6 4 3 2" xfId="7602" xr:uid="{00000000-0005-0000-0000-000042080000}"/>
    <cellStyle name="Dezimal 6 4 4" xfId="4170" xr:uid="{00000000-0005-0000-0000-000043080000}"/>
    <cellStyle name="Dezimal 6 4 4 2" xfId="9318" xr:uid="{00000000-0005-0000-0000-000044080000}"/>
    <cellStyle name="Dezimal 6 4 5" xfId="5886" xr:uid="{00000000-0005-0000-0000-000045080000}"/>
    <cellStyle name="Dezimal 6 5" xfId="193" xr:uid="{00000000-0005-0000-0000-000046080000}"/>
    <cellStyle name="Dezimal 6 5 2" xfId="1560" xr:uid="{00000000-0005-0000-0000-000047080000}"/>
    <cellStyle name="Dezimal 6 5 2 2" xfId="3311" xr:uid="{00000000-0005-0000-0000-000048080000}"/>
    <cellStyle name="Dezimal 6 5 2 2 2" xfId="8461" xr:uid="{00000000-0005-0000-0000-000049080000}"/>
    <cellStyle name="Dezimal 6 5 2 3" xfId="5029" xr:uid="{00000000-0005-0000-0000-00004A080000}"/>
    <cellStyle name="Dezimal 6 5 2 3 2" xfId="10177" xr:uid="{00000000-0005-0000-0000-00004B080000}"/>
    <cellStyle name="Dezimal 6 5 2 4" xfId="6745" xr:uid="{00000000-0005-0000-0000-00004C080000}"/>
    <cellStyle name="Dezimal 6 5 3" xfId="2449" xr:uid="{00000000-0005-0000-0000-00004D080000}"/>
    <cellStyle name="Dezimal 6 5 3 2" xfId="7603" xr:uid="{00000000-0005-0000-0000-00004E080000}"/>
    <cellStyle name="Dezimal 6 5 4" xfId="4171" xr:uid="{00000000-0005-0000-0000-00004F080000}"/>
    <cellStyle name="Dezimal 6 5 4 2" xfId="9319" xr:uid="{00000000-0005-0000-0000-000050080000}"/>
    <cellStyle name="Dezimal 6 5 5" xfId="5887" xr:uid="{00000000-0005-0000-0000-000051080000}"/>
    <cellStyle name="Dezimal 6 6" xfId="1551" xr:uid="{00000000-0005-0000-0000-000052080000}"/>
    <cellStyle name="Dezimal 6 6 2" xfId="3302" xr:uid="{00000000-0005-0000-0000-000053080000}"/>
    <cellStyle name="Dezimal 6 6 2 2" xfId="8452" xr:uid="{00000000-0005-0000-0000-000054080000}"/>
    <cellStyle name="Dezimal 6 6 3" xfId="5020" xr:uid="{00000000-0005-0000-0000-000055080000}"/>
    <cellStyle name="Dezimal 6 6 3 2" xfId="10168" xr:uid="{00000000-0005-0000-0000-000056080000}"/>
    <cellStyle name="Dezimal 6 6 4" xfId="6736" xr:uid="{00000000-0005-0000-0000-000057080000}"/>
    <cellStyle name="Dezimal 6 7" xfId="2440" xr:uid="{00000000-0005-0000-0000-000058080000}"/>
    <cellStyle name="Dezimal 6 7 2" xfId="7594" xr:uid="{00000000-0005-0000-0000-000059080000}"/>
    <cellStyle name="Dezimal 6 8" xfId="4162" xr:uid="{00000000-0005-0000-0000-00005A080000}"/>
    <cellStyle name="Dezimal 6 8 2" xfId="9310" xr:uid="{00000000-0005-0000-0000-00005B080000}"/>
    <cellStyle name="Dezimal 6 9" xfId="5878" xr:uid="{00000000-0005-0000-0000-00005C080000}"/>
    <cellStyle name="Eingabe %" xfId="194" xr:uid="{00000000-0005-0000-0000-00005D080000}"/>
    <cellStyle name="Eingabe 2" xfId="195" xr:uid="{00000000-0005-0000-0000-00005E080000}"/>
    <cellStyle name="Eingabe 2 2" xfId="3055" xr:uid="{00000000-0005-0000-0000-00005F080000}"/>
    <cellStyle name="Eingabe Company" xfId="196" xr:uid="{00000000-0005-0000-0000-000060080000}"/>
    <cellStyle name="Eingabe Currency" xfId="197" xr:uid="{00000000-0005-0000-0000-000061080000}"/>
    <cellStyle name="Eingabe Dezimal" xfId="198" xr:uid="{00000000-0005-0000-0000-000062080000}"/>
    <cellStyle name="Eingabe Monat" xfId="199" xr:uid="{00000000-0005-0000-0000-000063080000}"/>
    <cellStyle name="Eingabe Text" xfId="200" xr:uid="{00000000-0005-0000-0000-000064080000}"/>
    <cellStyle name="Eingabe Zahl" xfId="201" xr:uid="{00000000-0005-0000-0000-000065080000}"/>
    <cellStyle name="Ergebnis 2" xfId="202" xr:uid="{00000000-0005-0000-0000-000066080000}"/>
    <cellStyle name="Ergebnis 2 2" xfId="3054" xr:uid="{00000000-0005-0000-0000-000067080000}"/>
    <cellStyle name="Erklärender Text 2" xfId="203" xr:uid="{00000000-0005-0000-0000-000068080000}"/>
    <cellStyle name="Euro" xfId="204" xr:uid="{00000000-0005-0000-0000-000069080000}"/>
    <cellStyle name="Euro 2" xfId="205" xr:uid="{00000000-0005-0000-0000-00006A080000}"/>
    <cellStyle name="Euro_30 neu Milch" xfId="206" xr:uid="{00000000-0005-0000-0000-00006B080000}"/>
    <cellStyle name="Gut 2" xfId="207" xr:uid="{00000000-0005-0000-0000-00006C080000}"/>
    <cellStyle name="Gut 2 2" xfId="208" xr:uid="{00000000-0005-0000-0000-00006D080000}"/>
    <cellStyle name="Gut 2 3" xfId="209" xr:uid="{00000000-0005-0000-0000-00006E080000}"/>
    <cellStyle name="Hyperlink 2" xfId="210" xr:uid="{00000000-0005-0000-0000-00006F080000}"/>
    <cellStyle name="Hyperlink 2 2" xfId="211" xr:uid="{00000000-0005-0000-0000-000070080000}"/>
    <cellStyle name="Hyperlink 3" xfId="212" xr:uid="{00000000-0005-0000-0000-000071080000}"/>
    <cellStyle name="Hyperlink 3 2" xfId="213" xr:uid="{00000000-0005-0000-0000-000072080000}"/>
    <cellStyle name="Hyperlink 3 3" xfId="214" xr:uid="{00000000-0005-0000-0000-000073080000}"/>
    <cellStyle name="Hyperlink 3_40 Fleisch Standard" xfId="215" xr:uid="{00000000-0005-0000-0000-000074080000}"/>
    <cellStyle name="Komma 10" xfId="216" xr:uid="{00000000-0005-0000-0000-000075080000}"/>
    <cellStyle name="Komma 10 2" xfId="217" xr:uid="{00000000-0005-0000-0000-000076080000}"/>
    <cellStyle name="Komma 10 2 2" xfId="218" xr:uid="{00000000-0005-0000-0000-000077080000}"/>
    <cellStyle name="Komma 10 2 2 2" xfId="219" xr:uid="{00000000-0005-0000-0000-000078080000}"/>
    <cellStyle name="Komma 10 2 2 2 2" xfId="1564" xr:uid="{00000000-0005-0000-0000-000079080000}"/>
    <cellStyle name="Komma 10 2 2 2 2 2" xfId="3315" xr:uid="{00000000-0005-0000-0000-00007A080000}"/>
    <cellStyle name="Komma 10 2 2 2 2 2 2" xfId="8465" xr:uid="{00000000-0005-0000-0000-00007B080000}"/>
    <cellStyle name="Komma 10 2 2 2 2 3" xfId="5033" xr:uid="{00000000-0005-0000-0000-00007C080000}"/>
    <cellStyle name="Komma 10 2 2 2 2 3 2" xfId="10181" xr:uid="{00000000-0005-0000-0000-00007D080000}"/>
    <cellStyle name="Komma 10 2 2 2 2 4" xfId="6749" xr:uid="{00000000-0005-0000-0000-00007E080000}"/>
    <cellStyle name="Komma 10 2 2 2 3" xfId="2453" xr:uid="{00000000-0005-0000-0000-00007F080000}"/>
    <cellStyle name="Komma 10 2 2 2 3 2" xfId="7607" xr:uid="{00000000-0005-0000-0000-000080080000}"/>
    <cellStyle name="Komma 10 2 2 2 4" xfId="4175" xr:uid="{00000000-0005-0000-0000-000081080000}"/>
    <cellStyle name="Komma 10 2 2 2 4 2" xfId="9323" xr:uid="{00000000-0005-0000-0000-000082080000}"/>
    <cellStyle name="Komma 10 2 2 2 5" xfId="5891" xr:uid="{00000000-0005-0000-0000-000083080000}"/>
    <cellStyle name="Komma 10 2 2 3" xfId="1563" xr:uid="{00000000-0005-0000-0000-000084080000}"/>
    <cellStyle name="Komma 10 2 2 3 2" xfId="3314" xr:uid="{00000000-0005-0000-0000-000085080000}"/>
    <cellStyle name="Komma 10 2 2 3 2 2" xfId="8464" xr:uid="{00000000-0005-0000-0000-000086080000}"/>
    <cellStyle name="Komma 10 2 2 3 3" xfId="5032" xr:uid="{00000000-0005-0000-0000-000087080000}"/>
    <cellStyle name="Komma 10 2 2 3 3 2" xfId="10180" xr:uid="{00000000-0005-0000-0000-000088080000}"/>
    <cellStyle name="Komma 10 2 2 3 4" xfId="6748" xr:uid="{00000000-0005-0000-0000-000089080000}"/>
    <cellStyle name="Komma 10 2 2 4" xfId="2452" xr:uid="{00000000-0005-0000-0000-00008A080000}"/>
    <cellStyle name="Komma 10 2 2 4 2" xfId="7606" xr:uid="{00000000-0005-0000-0000-00008B080000}"/>
    <cellStyle name="Komma 10 2 2 5" xfId="4174" xr:uid="{00000000-0005-0000-0000-00008C080000}"/>
    <cellStyle name="Komma 10 2 2 5 2" xfId="9322" xr:uid="{00000000-0005-0000-0000-00008D080000}"/>
    <cellStyle name="Komma 10 2 2 6" xfId="5890" xr:uid="{00000000-0005-0000-0000-00008E080000}"/>
    <cellStyle name="Komma 10 2 3" xfId="220" xr:uid="{00000000-0005-0000-0000-00008F080000}"/>
    <cellStyle name="Komma 10 2 3 2" xfId="1565" xr:uid="{00000000-0005-0000-0000-000090080000}"/>
    <cellStyle name="Komma 10 2 3 2 2" xfId="3316" xr:uid="{00000000-0005-0000-0000-000091080000}"/>
    <cellStyle name="Komma 10 2 3 2 2 2" xfId="8466" xr:uid="{00000000-0005-0000-0000-000092080000}"/>
    <cellStyle name="Komma 10 2 3 2 3" xfId="5034" xr:uid="{00000000-0005-0000-0000-000093080000}"/>
    <cellStyle name="Komma 10 2 3 2 3 2" xfId="10182" xr:uid="{00000000-0005-0000-0000-000094080000}"/>
    <cellStyle name="Komma 10 2 3 2 4" xfId="6750" xr:uid="{00000000-0005-0000-0000-000095080000}"/>
    <cellStyle name="Komma 10 2 3 3" xfId="2454" xr:uid="{00000000-0005-0000-0000-000096080000}"/>
    <cellStyle name="Komma 10 2 3 3 2" xfId="7608" xr:uid="{00000000-0005-0000-0000-000097080000}"/>
    <cellStyle name="Komma 10 2 3 4" xfId="4176" xr:uid="{00000000-0005-0000-0000-000098080000}"/>
    <cellStyle name="Komma 10 2 3 4 2" xfId="9324" xr:uid="{00000000-0005-0000-0000-000099080000}"/>
    <cellStyle name="Komma 10 2 3 5" xfId="5892" xr:uid="{00000000-0005-0000-0000-00009A080000}"/>
    <cellStyle name="Komma 10 2 4" xfId="221" xr:uid="{00000000-0005-0000-0000-00009B080000}"/>
    <cellStyle name="Komma 10 2 4 2" xfId="1566" xr:uid="{00000000-0005-0000-0000-00009C080000}"/>
    <cellStyle name="Komma 10 2 4 2 2" xfId="3317" xr:uid="{00000000-0005-0000-0000-00009D080000}"/>
    <cellStyle name="Komma 10 2 4 2 2 2" xfId="8467" xr:uid="{00000000-0005-0000-0000-00009E080000}"/>
    <cellStyle name="Komma 10 2 4 2 3" xfId="5035" xr:uid="{00000000-0005-0000-0000-00009F080000}"/>
    <cellStyle name="Komma 10 2 4 2 3 2" xfId="10183" xr:uid="{00000000-0005-0000-0000-0000A0080000}"/>
    <cellStyle name="Komma 10 2 4 2 4" xfId="6751" xr:uid="{00000000-0005-0000-0000-0000A1080000}"/>
    <cellStyle name="Komma 10 2 4 3" xfId="2455" xr:uid="{00000000-0005-0000-0000-0000A2080000}"/>
    <cellStyle name="Komma 10 2 4 3 2" xfId="7609" xr:uid="{00000000-0005-0000-0000-0000A3080000}"/>
    <cellStyle name="Komma 10 2 4 4" xfId="4177" xr:uid="{00000000-0005-0000-0000-0000A4080000}"/>
    <cellStyle name="Komma 10 2 4 4 2" xfId="9325" xr:uid="{00000000-0005-0000-0000-0000A5080000}"/>
    <cellStyle name="Komma 10 2 4 5" xfId="5893" xr:uid="{00000000-0005-0000-0000-0000A6080000}"/>
    <cellStyle name="Komma 10 2 5" xfId="1562" xr:uid="{00000000-0005-0000-0000-0000A7080000}"/>
    <cellStyle name="Komma 10 2 5 2" xfId="3313" xr:uid="{00000000-0005-0000-0000-0000A8080000}"/>
    <cellStyle name="Komma 10 2 5 2 2" xfId="8463" xr:uid="{00000000-0005-0000-0000-0000A9080000}"/>
    <cellStyle name="Komma 10 2 5 3" xfId="5031" xr:uid="{00000000-0005-0000-0000-0000AA080000}"/>
    <cellStyle name="Komma 10 2 5 3 2" xfId="10179" xr:uid="{00000000-0005-0000-0000-0000AB080000}"/>
    <cellStyle name="Komma 10 2 5 4" xfId="6747" xr:uid="{00000000-0005-0000-0000-0000AC080000}"/>
    <cellStyle name="Komma 10 2 6" xfId="2451" xr:uid="{00000000-0005-0000-0000-0000AD080000}"/>
    <cellStyle name="Komma 10 2 6 2" xfId="7605" xr:uid="{00000000-0005-0000-0000-0000AE080000}"/>
    <cellStyle name="Komma 10 2 7" xfId="4173" xr:uid="{00000000-0005-0000-0000-0000AF080000}"/>
    <cellStyle name="Komma 10 2 7 2" xfId="9321" xr:uid="{00000000-0005-0000-0000-0000B0080000}"/>
    <cellStyle name="Komma 10 2 8" xfId="5889" xr:uid="{00000000-0005-0000-0000-0000B1080000}"/>
    <cellStyle name="Komma 10 3" xfId="222" xr:uid="{00000000-0005-0000-0000-0000B2080000}"/>
    <cellStyle name="Komma 10 3 2" xfId="223" xr:uid="{00000000-0005-0000-0000-0000B3080000}"/>
    <cellStyle name="Komma 10 3 2 2" xfId="1568" xr:uid="{00000000-0005-0000-0000-0000B4080000}"/>
    <cellStyle name="Komma 10 3 2 2 2" xfId="3319" xr:uid="{00000000-0005-0000-0000-0000B5080000}"/>
    <cellStyle name="Komma 10 3 2 2 2 2" xfId="8469" xr:uid="{00000000-0005-0000-0000-0000B6080000}"/>
    <cellStyle name="Komma 10 3 2 2 3" xfId="5037" xr:uid="{00000000-0005-0000-0000-0000B7080000}"/>
    <cellStyle name="Komma 10 3 2 2 3 2" xfId="10185" xr:uid="{00000000-0005-0000-0000-0000B8080000}"/>
    <cellStyle name="Komma 10 3 2 2 4" xfId="6753" xr:uid="{00000000-0005-0000-0000-0000B9080000}"/>
    <cellStyle name="Komma 10 3 2 3" xfId="2457" xr:uid="{00000000-0005-0000-0000-0000BA080000}"/>
    <cellStyle name="Komma 10 3 2 3 2" xfId="7611" xr:uid="{00000000-0005-0000-0000-0000BB080000}"/>
    <cellStyle name="Komma 10 3 2 4" xfId="4179" xr:uid="{00000000-0005-0000-0000-0000BC080000}"/>
    <cellStyle name="Komma 10 3 2 4 2" xfId="9327" xr:uid="{00000000-0005-0000-0000-0000BD080000}"/>
    <cellStyle name="Komma 10 3 2 5" xfId="5895" xr:uid="{00000000-0005-0000-0000-0000BE080000}"/>
    <cellStyle name="Komma 10 3 3" xfId="1567" xr:uid="{00000000-0005-0000-0000-0000BF080000}"/>
    <cellStyle name="Komma 10 3 3 2" xfId="3318" xr:uid="{00000000-0005-0000-0000-0000C0080000}"/>
    <cellStyle name="Komma 10 3 3 2 2" xfId="8468" xr:uid="{00000000-0005-0000-0000-0000C1080000}"/>
    <cellStyle name="Komma 10 3 3 3" xfId="5036" xr:uid="{00000000-0005-0000-0000-0000C2080000}"/>
    <cellStyle name="Komma 10 3 3 3 2" xfId="10184" xr:uid="{00000000-0005-0000-0000-0000C3080000}"/>
    <cellStyle name="Komma 10 3 3 4" xfId="6752" xr:uid="{00000000-0005-0000-0000-0000C4080000}"/>
    <cellStyle name="Komma 10 3 4" xfId="2456" xr:uid="{00000000-0005-0000-0000-0000C5080000}"/>
    <cellStyle name="Komma 10 3 4 2" xfId="7610" xr:uid="{00000000-0005-0000-0000-0000C6080000}"/>
    <cellStyle name="Komma 10 3 5" xfId="4178" xr:uid="{00000000-0005-0000-0000-0000C7080000}"/>
    <cellStyle name="Komma 10 3 5 2" xfId="9326" xr:uid="{00000000-0005-0000-0000-0000C8080000}"/>
    <cellStyle name="Komma 10 3 6" xfId="5894" xr:uid="{00000000-0005-0000-0000-0000C9080000}"/>
    <cellStyle name="Komma 10 4" xfId="224" xr:uid="{00000000-0005-0000-0000-0000CA080000}"/>
    <cellStyle name="Komma 10 4 2" xfId="1569" xr:uid="{00000000-0005-0000-0000-0000CB080000}"/>
    <cellStyle name="Komma 10 4 2 2" xfId="3320" xr:uid="{00000000-0005-0000-0000-0000CC080000}"/>
    <cellStyle name="Komma 10 4 2 2 2" xfId="8470" xr:uid="{00000000-0005-0000-0000-0000CD080000}"/>
    <cellStyle name="Komma 10 4 2 3" xfId="5038" xr:uid="{00000000-0005-0000-0000-0000CE080000}"/>
    <cellStyle name="Komma 10 4 2 3 2" xfId="10186" xr:uid="{00000000-0005-0000-0000-0000CF080000}"/>
    <cellStyle name="Komma 10 4 2 4" xfId="6754" xr:uid="{00000000-0005-0000-0000-0000D0080000}"/>
    <cellStyle name="Komma 10 4 3" xfId="2458" xr:uid="{00000000-0005-0000-0000-0000D1080000}"/>
    <cellStyle name="Komma 10 4 3 2" xfId="7612" xr:uid="{00000000-0005-0000-0000-0000D2080000}"/>
    <cellStyle name="Komma 10 4 4" xfId="4180" xr:uid="{00000000-0005-0000-0000-0000D3080000}"/>
    <cellStyle name="Komma 10 4 4 2" xfId="9328" xr:uid="{00000000-0005-0000-0000-0000D4080000}"/>
    <cellStyle name="Komma 10 4 5" xfId="5896" xr:uid="{00000000-0005-0000-0000-0000D5080000}"/>
    <cellStyle name="Komma 10 5" xfId="225" xr:uid="{00000000-0005-0000-0000-0000D6080000}"/>
    <cellStyle name="Komma 10 5 2" xfId="1570" xr:uid="{00000000-0005-0000-0000-0000D7080000}"/>
    <cellStyle name="Komma 10 5 2 2" xfId="3321" xr:uid="{00000000-0005-0000-0000-0000D8080000}"/>
    <cellStyle name="Komma 10 5 2 2 2" xfId="8471" xr:uid="{00000000-0005-0000-0000-0000D9080000}"/>
    <cellStyle name="Komma 10 5 2 3" xfId="5039" xr:uid="{00000000-0005-0000-0000-0000DA080000}"/>
    <cellStyle name="Komma 10 5 2 3 2" xfId="10187" xr:uid="{00000000-0005-0000-0000-0000DB080000}"/>
    <cellStyle name="Komma 10 5 2 4" xfId="6755" xr:uid="{00000000-0005-0000-0000-0000DC080000}"/>
    <cellStyle name="Komma 10 5 3" xfId="2459" xr:uid="{00000000-0005-0000-0000-0000DD080000}"/>
    <cellStyle name="Komma 10 5 3 2" xfId="7613" xr:uid="{00000000-0005-0000-0000-0000DE080000}"/>
    <cellStyle name="Komma 10 5 4" xfId="4181" xr:uid="{00000000-0005-0000-0000-0000DF080000}"/>
    <cellStyle name="Komma 10 5 4 2" xfId="9329" xr:uid="{00000000-0005-0000-0000-0000E0080000}"/>
    <cellStyle name="Komma 10 5 5" xfId="5897" xr:uid="{00000000-0005-0000-0000-0000E1080000}"/>
    <cellStyle name="Komma 10 6" xfId="1561" xr:uid="{00000000-0005-0000-0000-0000E2080000}"/>
    <cellStyle name="Komma 10 6 2" xfId="3312" xr:uid="{00000000-0005-0000-0000-0000E3080000}"/>
    <cellStyle name="Komma 10 6 2 2" xfId="8462" xr:uid="{00000000-0005-0000-0000-0000E4080000}"/>
    <cellStyle name="Komma 10 6 3" xfId="5030" xr:uid="{00000000-0005-0000-0000-0000E5080000}"/>
    <cellStyle name="Komma 10 6 3 2" xfId="10178" xr:uid="{00000000-0005-0000-0000-0000E6080000}"/>
    <cellStyle name="Komma 10 6 4" xfId="6746" xr:uid="{00000000-0005-0000-0000-0000E7080000}"/>
    <cellStyle name="Komma 10 7" xfId="2450" xr:uid="{00000000-0005-0000-0000-0000E8080000}"/>
    <cellStyle name="Komma 10 7 2" xfId="7604" xr:uid="{00000000-0005-0000-0000-0000E9080000}"/>
    <cellStyle name="Komma 10 8" xfId="4172" xr:uid="{00000000-0005-0000-0000-0000EA080000}"/>
    <cellStyle name="Komma 10 8 2" xfId="9320" xr:uid="{00000000-0005-0000-0000-0000EB080000}"/>
    <cellStyle name="Komma 10 9" xfId="5888" xr:uid="{00000000-0005-0000-0000-0000EC080000}"/>
    <cellStyle name="Komma 11" xfId="226" xr:uid="{00000000-0005-0000-0000-0000ED080000}"/>
    <cellStyle name="Komma 11 2" xfId="227" xr:uid="{00000000-0005-0000-0000-0000EE080000}"/>
    <cellStyle name="Komma 11 2 2" xfId="228" xr:uid="{00000000-0005-0000-0000-0000EF080000}"/>
    <cellStyle name="Komma 11 2 2 2" xfId="229" xr:uid="{00000000-0005-0000-0000-0000F0080000}"/>
    <cellStyle name="Komma 11 2 2 2 2" xfId="1574" xr:uid="{00000000-0005-0000-0000-0000F1080000}"/>
    <cellStyle name="Komma 11 2 2 2 2 2" xfId="3325" xr:uid="{00000000-0005-0000-0000-0000F2080000}"/>
    <cellStyle name="Komma 11 2 2 2 2 2 2" xfId="8475" xr:uid="{00000000-0005-0000-0000-0000F3080000}"/>
    <cellStyle name="Komma 11 2 2 2 2 3" xfId="5043" xr:uid="{00000000-0005-0000-0000-0000F4080000}"/>
    <cellStyle name="Komma 11 2 2 2 2 3 2" xfId="10191" xr:uid="{00000000-0005-0000-0000-0000F5080000}"/>
    <cellStyle name="Komma 11 2 2 2 2 4" xfId="6759" xr:uid="{00000000-0005-0000-0000-0000F6080000}"/>
    <cellStyle name="Komma 11 2 2 2 3" xfId="2463" xr:uid="{00000000-0005-0000-0000-0000F7080000}"/>
    <cellStyle name="Komma 11 2 2 2 3 2" xfId="7617" xr:uid="{00000000-0005-0000-0000-0000F8080000}"/>
    <cellStyle name="Komma 11 2 2 2 4" xfId="4185" xr:uid="{00000000-0005-0000-0000-0000F9080000}"/>
    <cellStyle name="Komma 11 2 2 2 4 2" xfId="9333" xr:uid="{00000000-0005-0000-0000-0000FA080000}"/>
    <cellStyle name="Komma 11 2 2 2 5" xfId="5901" xr:uid="{00000000-0005-0000-0000-0000FB080000}"/>
    <cellStyle name="Komma 11 2 2 3" xfId="1573" xr:uid="{00000000-0005-0000-0000-0000FC080000}"/>
    <cellStyle name="Komma 11 2 2 3 2" xfId="3324" xr:uid="{00000000-0005-0000-0000-0000FD080000}"/>
    <cellStyle name="Komma 11 2 2 3 2 2" xfId="8474" xr:uid="{00000000-0005-0000-0000-0000FE080000}"/>
    <cellStyle name="Komma 11 2 2 3 3" xfId="5042" xr:uid="{00000000-0005-0000-0000-0000FF080000}"/>
    <cellStyle name="Komma 11 2 2 3 3 2" xfId="10190" xr:uid="{00000000-0005-0000-0000-000000090000}"/>
    <cellStyle name="Komma 11 2 2 3 4" xfId="6758" xr:uid="{00000000-0005-0000-0000-000001090000}"/>
    <cellStyle name="Komma 11 2 2 4" xfId="2462" xr:uid="{00000000-0005-0000-0000-000002090000}"/>
    <cellStyle name="Komma 11 2 2 4 2" xfId="7616" xr:uid="{00000000-0005-0000-0000-000003090000}"/>
    <cellStyle name="Komma 11 2 2 5" xfId="4184" xr:uid="{00000000-0005-0000-0000-000004090000}"/>
    <cellStyle name="Komma 11 2 2 5 2" xfId="9332" xr:uid="{00000000-0005-0000-0000-000005090000}"/>
    <cellStyle name="Komma 11 2 2 6" xfId="5900" xr:uid="{00000000-0005-0000-0000-000006090000}"/>
    <cellStyle name="Komma 11 2 3" xfId="230" xr:uid="{00000000-0005-0000-0000-000007090000}"/>
    <cellStyle name="Komma 11 2 3 2" xfId="1575" xr:uid="{00000000-0005-0000-0000-000008090000}"/>
    <cellStyle name="Komma 11 2 3 2 2" xfId="3326" xr:uid="{00000000-0005-0000-0000-000009090000}"/>
    <cellStyle name="Komma 11 2 3 2 2 2" xfId="8476" xr:uid="{00000000-0005-0000-0000-00000A090000}"/>
    <cellStyle name="Komma 11 2 3 2 3" xfId="5044" xr:uid="{00000000-0005-0000-0000-00000B090000}"/>
    <cellStyle name="Komma 11 2 3 2 3 2" xfId="10192" xr:uid="{00000000-0005-0000-0000-00000C090000}"/>
    <cellStyle name="Komma 11 2 3 2 4" xfId="6760" xr:uid="{00000000-0005-0000-0000-00000D090000}"/>
    <cellStyle name="Komma 11 2 3 3" xfId="2464" xr:uid="{00000000-0005-0000-0000-00000E090000}"/>
    <cellStyle name="Komma 11 2 3 3 2" xfId="7618" xr:uid="{00000000-0005-0000-0000-00000F090000}"/>
    <cellStyle name="Komma 11 2 3 4" xfId="4186" xr:uid="{00000000-0005-0000-0000-000010090000}"/>
    <cellStyle name="Komma 11 2 3 4 2" xfId="9334" xr:uid="{00000000-0005-0000-0000-000011090000}"/>
    <cellStyle name="Komma 11 2 3 5" xfId="5902" xr:uid="{00000000-0005-0000-0000-000012090000}"/>
    <cellStyle name="Komma 11 2 4" xfId="231" xr:uid="{00000000-0005-0000-0000-000013090000}"/>
    <cellStyle name="Komma 11 2 4 2" xfId="1576" xr:uid="{00000000-0005-0000-0000-000014090000}"/>
    <cellStyle name="Komma 11 2 4 2 2" xfId="3327" xr:uid="{00000000-0005-0000-0000-000015090000}"/>
    <cellStyle name="Komma 11 2 4 2 2 2" xfId="8477" xr:uid="{00000000-0005-0000-0000-000016090000}"/>
    <cellStyle name="Komma 11 2 4 2 3" xfId="5045" xr:uid="{00000000-0005-0000-0000-000017090000}"/>
    <cellStyle name="Komma 11 2 4 2 3 2" xfId="10193" xr:uid="{00000000-0005-0000-0000-000018090000}"/>
    <cellStyle name="Komma 11 2 4 2 4" xfId="6761" xr:uid="{00000000-0005-0000-0000-000019090000}"/>
    <cellStyle name="Komma 11 2 4 3" xfId="2465" xr:uid="{00000000-0005-0000-0000-00001A090000}"/>
    <cellStyle name="Komma 11 2 4 3 2" xfId="7619" xr:uid="{00000000-0005-0000-0000-00001B090000}"/>
    <cellStyle name="Komma 11 2 4 4" xfId="4187" xr:uid="{00000000-0005-0000-0000-00001C090000}"/>
    <cellStyle name="Komma 11 2 4 4 2" xfId="9335" xr:uid="{00000000-0005-0000-0000-00001D090000}"/>
    <cellStyle name="Komma 11 2 4 5" xfId="5903" xr:uid="{00000000-0005-0000-0000-00001E090000}"/>
    <cellStyle name="Komma 11 2 5" xfId="1572" xr:uid="{00000000-0005-0000-0000-00001F090000}"/>
    <cellStyle name="Komma 11 2 5 2" xfId="3323" xr:uid="{00000000-0005-0000-0000-000020090000}"/>
    <cellStyle name="Komma 11 2 5 2 2" xfId="8473" xr:uid="{00000000-0005-0000-0000-000021090000}"/>
    <cellStyle name="Komma 11 2 5 3" xfId="5041" xr:uid="{00000000-0005-0000-0000-000022090000}"/>
    <cellStyle name="Komma 11 2 5 3 2" xfId="10189" xr:uid="{00000000-0005-0000-0000-000023090000}"/>
    <cellStyle name="Komma 11 2 5 4" xfId="6757" xr:uid="{00000000-0005-0000-0000-000024090000}"/>
    <cellStyle name="Komma 11 2 6" xfId="2461" xr:uid="{00000000-0005-0000-0000-000025090000}"/>
    <cellStyle name="Komma 11 2 6 2" xfId="7615" xr:uid="{00000000-0005-0000-0000-000026090000}"/>
    <cellStyle name="Komma 11 2 7" xfId="4183" xr:uid="{00000000-0005-0000-0000-000027090000}"/>
    <cellStyle name="Komma 11 2 7 2" xfId="9331" xr:uid="{00000000-0005-0000-0000-000028090000}"/>
    <cellStyle name="Komma 11 2 8" xfId="5899" xr:uid="{00000000-0005-0000-0000-000029090000}"/>
    <cellStyle name="Komma 11 3" xfId="232" xr:uid="{00000000-0005-0000-0000-00002A090000}"/>
    <cellStyle name="Komma 11 3 2" xfId="233" xr:uid="{00000000-0005-0000-0000-00002B090000}"/>
    <cellStyle name="Komma 11 3 2 2" xfId="1578" xr:uid="{00000000-0005-0000-0000-00002C090000}"/>
    <cellStyle name="Komma 11 3 2 2 2" xfId="3329" xr:uid="{00000000-0005-0000-0000-00002D090000}"/>
    <cellStyle name="Komma 11 3 2 2 2 2" xfId="8479" xr:uid="{00000000-0005-0000-0000-00002E090000}"/>
    <cellStyle name="Komma 11 3 2 2 3" xfId="5047" xr:uid="{00000000-0005-0000-0000-00002F090000}"/>
    <cellStyle name="Komma 11 3 2 2 3 2" xfId="10195" xr:uid="{00000000-0005-0000-0000-000030090000}"/>
    <cellStyle name="Komma 11 3 2 2 4" xfId="6763" xr:uid="{00000000-0005-0000-0000-000031090000}"/>
    <cellStyle name="Komma 11 3 2 3" xfId="2467" xr:uid="{00000000-0005-0000-0000-000032090000}"/>
    <cellStyle name="Komma 11 3 2 3 2" xfId="7621" xr:uid="{00000000-0005-0000-0000-000033090000}"/>
    <cellStyle name="Komma 11 3 2 4" xfId="4189" xr:uid="{00000000-0005-0000-0000-000034090000}"/>
    <cellStyle name="Komma 11 3 2 4 2" xfId="9337" xr:uid="{00000000-0005-0000-0000-000035090000}"/>
    <cellStyle name="Komma 11 3 2 5" xfId="5905" xr:uid="{00000000-0005-0000-0000-000036090000}"/>
    <cellStyle name="Komma 11 3 3" xfId="1577" xr:uid="{00000000-0005-0000-0000-000037090000}"/>
    <cellStyle name="Komma 11 3 3 2" xfId="3328" xr:uid="{00000000-0005-0000-0000-000038090000}"/>
    <cellStyle name="Komma 11 3 3 2 2" xfId="8478" xr:uid="{00000000-0005-0000-0000-000039090000}"/>
    <cellStyle name="Komma 11 3 3 3" xfId="5046" xr:uid="{00000000-0005-0000-0000-00003A090000}"/>
    <cellStyle name="Komma 11 3 3 3 2" xfId="10194" xr:uid="{00000000-0005-0000-0000-00003B090000}"/>
    <cellStyle name="Komma 11 3 3 4" xfId="6762" xr:uid="{00000000-0005-0000-0000-00003C090000}"/>
    <cellStyle name="Komma 11 3 4" xfId="2466" xr:uid="{00000000-0005-0000-0000-00003D090000}"/>
    <cellStyle name="Komma 11 3 4 2" xfId="7620" xr:uid="{00000000-0005-0000-0000-00003E090000}"/>
    <cellStyle name="Komma 11 3 5" xfId="4188" xr:uid="{00000000-0005-0000-0000-00003F090000}"/>
    <cellStyle name="Komma 11 3 5 2" xfId="9336" xr:uid="{00000000-0005-0000-0000-000040090000}"/>
    <cellStyle name="Komma 11 3 6" xfId="5904" xr:uid="{00000000-0005-0000-0000-000041090000}"/>
    <cellStyle name="Komma 11 4" xfId="234" xr:uid="{00000000-0005-0000-0000-000042090000}"/>
    <cellStyle name="Komma 11 4 2" xfId="1579" xr:uid="{00000000-0005-0000-0000-000043090000}"/>
    <cellStyle name="Komma 11 4 2 2" xfId="3330" xr:uid="{00000000-0005-0000-0000-000044090000}"/>
    <cellStyle name="Komma 11 4 2 2 2" xfId="8480" xr:uid="{00000000-0005-0000-0000-000045090000}"/>
    <cellStyle name="Komma 11 4 2 3" xfId="5048" xr:uid="{00000000-0005-0000-0000-000046090000}"/>
    <cellStyle name="Komma 11 4 2 3 2" xfId="10196" xr:uid="{00000000-0005-0000-0000-000047090000}"/>
    <cellStyle name="Komma 11 4 2 4" xfId="6764" xr:uid="{00000000-0005-0000-0000-000048090000}"/>
    <cellStyle name="Komma 11 4 3" xfId="2468" xr:uid="{00000000-0005-0000-0000-000049090000}"/>
    <cellStyle name="Komma 11 4 3 2" xfId="7622" xr:uid="{00000000-0005-0000-0000-00004A090000}"/>
    <cellStyle name="Komma 11 4 4" xfId="4190" xr:uid="{00000000-0005-0000-0000-00004B090000}"/>
    <cellStyle name="Komma 11 4 4 2" xfId="9338" xr:uid="{00000000-0005-0000-0000-00004C090000}"/>
    <cellStyle name="Komma 11 4 5" xfId="5906" xr:uid="{00000000-0005-0000-0000-00004D090000}"/>
    <cellStyle name="Komma 11 5" xfId="235" xr:uid="{00000000-0005-0000-0000-00004E090000}"/>
    <cellStyle name="Komma 11 5 2" xfId="1580" xr:uid="{00000000-0005-0000-0000-00004F090000}"/>
    <cellStyle name="Komma 11 5 2 2" xfId="3331" xr:uid="{00000000-0005-0000-0000-000050090000}"/>
    <cellStyle name="Komma 11 5 2 2 2" xfId="8481" xr:uid="{00000000-0005-0000-0000-000051090000}"/>
    <cellStyle name="Komma 11 5 2 3" xfId="5049" xr:uid="{00000000-0005-0000-0000-000052090000}"/>
    <cellStyle name="Komma 11 5 2 3 2" xfId="10197" xr:uid="{00000000-0005-0000-0000-000053090000}"/>
    <cellStyle name="Komma 11 5 2 4" xfId="6765" xr:uid="{00000000-0005-0000-0000-000054090000}"/>
    <cellStyle name="Komma 11 5 3" xfId="2469" xr:uid="{00000000-0005-0000-0000-000055090000}"/>
    <cellStyle name="Komma 11 5 3 2" xfId="7623" xr:uid="{00000000-0005-0000-0000-000056090000}"/>
    <cellStyle name="Komma 11 5 4" xfId="4191" xr:uid="{00000000-0005-0000-0000-000057090000}"/>
    <cellStyle name="Komma 11 5 4 2" xfId="9339" xr:uid="{00000000-0005-0000-0000-000058090000}"/>
    <cellStyle name="Komma 11 5 5" xfId="5907" xr:uid="{00000000-0005-0000-0000-000059090000}"/>
    <cellStyle name="Komma 11 6" xfId="1571" xr:uid="{00000000-0005-0000-0000-00005A090000}"/>
    <cellStyle name="Komma 11 6 2" xfId="3322" xr:uid="{00000000-0005-0000-0000-00005B090000}"/>
    <cellStyle name="Komma 11 6 2 2" xfId="8472" xr:uid="{00000000-0005-0000-0000-00005C090000}"/>
    <cellStyle name="Komma 11 6 3" xfId="5040" xr:uid="{00000000-0005-0000-0000-00005D090000}"/>
    <cellStyle name="Komma 11 6 3 2" xfId="10188" xr:uid="{00000000-0005-0000-0000-00005E090000}"/>
    <cellStyle name="Komma 11 6 4" xfId="6756" xr:uid="{00000000-0005-0000-0000-00005F090000}"/>
    <cellStyle name="Komma 11 7" xfId="2460" xr:uid="{00000000-0005-0000-0000-000060090000}"/>
    <cellStyle name="Komma 11 7 2" xfId="7614" xr:uid="{00000000-0005-0000-0000-000061090000}"/>
    <cellStyle name="Komma 11 8" xfId="4182" xr:uid="{00000000-0005-0000-0000-000062090000}"/>
    <cellStyle name="Komma 11 8 2" xfId="9330" xr:uid="{00000000-0005-0000-0000-000063090000}"/>
    <cellStyle name="Komma 11 9" xfId="5898" xr:uid="{00000000-0005-0000-0000-000064090000}"/>
    <cellStyle name="Komma 12" xfId="236" xr:uid="{00000000-0005-0000-0000-000065090000}"/>
    <cellStyle name="Komma 12 2" xfId="237" xr:uid="{00000000-0005-0000-0000-000066090000}"/>
    <cellStyle name="Komma 12 2 2" xfId="238" xr:uid="{00000000-0005-0000-0000-000067090000}"/>
    <cellStyle name="Komma 12 2 2 2" xfId="239" xr:uid="{00000000-0005-0000-0000-000068090000}"/>
    <cellStyle name="Komma 12 2 2 2 2" xfId="1584" xr:uid="{00000000-0005-0000-0000-000069090000}"/>
    <cellStyle name="Komma 12 2 2 2 2 2" xfId="3335" xr:uid="{00000000-0005-0000-0000-00006A090000}"/>
    <cellStyle name="Komma 12 2 2 2 2 2 2" xfId="8485" xr:uid="{00000000-0005-0000-0000-00006B090000}"/>
    <cellStyle name="Komma 12 2 2 2 2 3" xfId="5053" xr:uid="{00000000-0005-0000-0000-00006C090000}"/>
    <cellStyle name="Komma 12 2 2 2 2 3 2" xfId="10201" xr:uid="{00000000-0005-0000-0000-00006D090000}"/>
    <cellStyle name="Komma 12 2 2 2 2 4" xfId="6769" xr:uid="{00000000-0005-0000-0000-00006E090000}"/>
    <cellStyle name="Komma 12 2 2 2 3" xfId="2473" xr:uid="{00000000-0005-0000-0000-00006F090000}"/>
    <cellStyle name="Komma 12 2 2 2 3 2" xfId="7627" xr:uid="{00000000-0005-0000-0000-000070090000}"/>
    <cellStyle name="Komma 12 2 2 2 4" xfId="4195" xr:uid="{00000000-0005-0000-0000-000071090000}"/>
    <cellStyle name="Komma 12 2 2 2 4 2" xfId="9343" xr:uid="{00000000-0005-0000-0000-000072090000}"/>
    <cellStyle name="Komma 12 2 2 2 5" xfId="5911" xr:uid="{00000000-0005-0000-0000-000073090000}"/>
    <cellStyle name="Komma 12 2 2 3" xfId="1583" xr:uid="{00000000-0005-0000-0000-000074090000}"/>
    <cellStyle name="Komma 12 2 2 3 2" xfId="3334" xr:uid="{00000000-0005-0000-0000-000075090000}"/>
    <cellStyle name="Komma 12 2 2 3 2 2" xfId="8484" xr:uid="{00000000-0005-0000-0000-000076090000}"/>
    <cellStyle name="Komma 12 2 2 3 3" xfId="5052" xr:uid="{00000000-0005-0000-0000-000077090000}"/>
    <cellStyle name="Komma 12 2 2 3 3 2" xfId="10200" xr:uid="{00000000-0005-0000-0000-000078090000}"/>
    <cellStyle name="Komma 12 2 2 3 4" xfId="6768" xr:uid="{00000000-0005-0000-0000-000079090000}"/>
    <cellStyle name="Komma 12 2 2 4" xfId="2472" xr:uid="{00000000-0005-0000-0000-00007A090000}"/>
    <cellStyle name="Komma 12 2 2 4 2" xfId="7626" xr:uid="{00000000-0005-0000-0000-00007B090000}"/>
    <cellStyle name="Komma 12 2 2 5" xfId="4194" xr:uid="{00000000-0005-0000-0000-00007C090000}"/>
    <cellStyle name="Komma 12 2 2 5 2" xfId="9342" xr:uid="{00000000-0005-0000-0000-00007D090000}"/>
    <cellStyle name="Komma 12 2 2 6" xfId="5910" xr:uid="{00000000-0005-0000-0000-00007E090000}"/>
    <cellStyle name="Komma 12 2 3" xfId="240" xr:uid="{00000000-0005-0000-0000-00007F090000}"/>
    <cellStyle name="Komma 12 2 3 2" xfId="1585" xr:uid="{00000000-0005-0000-0000-000080090000}"/>
    <cellStyle name="Komma 12 2 3 2 2" xfId="3336" xr:uid="{00000000-0005-0000-0000-000081090000}"/>
    <cellStyle name="Komma 12 2 3 2 2 2" xfId="8486" xr:uid="{00000000-0005-0000-0000-000082090000}"/>
    <cellStyle name="Komma 12 2 3 2 3" xfId="5054" xr:uid="{00000000-0005-0000-0000-000083090000}"/>
    <cellStyle name="Komma 12 2 3 2 3 2" xfId="10202" xr:uid="{00000000-0005-0000-0000-000084090000}"/>
    <cellStyle name="Komma 12 2 3 2 4" xfId="6770" xr:uid="{00000000-0005-0000-0000-000085090000}"/>
    <cellStyle name="Komma 12 2 3 3" xfId="2474" xr:uid="{00000000-0005-0000-0000-000086090000}"/>
    <cellStyle name="Komma 12 2 3 3 2" xfId="7628" xr:uid="{00000000-0005-0000-0000-000087090000}"/>
    <cellStyle name="Komma 12 2 3 4" xfId="4196" xr:uid="{00000000-0005-0000-0000-000088090000}"/>
    <cellStyle name="Komma 12 2 3 4 2" xfId="9344" xr:uid="{00000000-0005-0000-0000-000089090000}"/>
    <cellStyle name="Komma 12 2 3 5" xfId="5912" xr:uid="{00000000-0005-0000-0000-00008A090000}"/>
    <cellStyle name="Komma 12 2 4" xfId="241" xr:uid="{00000000-0005-0000-0000-00008B090000}"/>
    <cellStyle name="Komma 12 2 4 2" xfId="1586" xr:uid="{00000000-0005-0000-0000-00008C090000}"/>
    <cellStyle name="Komma 12 2 4 2 2" xfId="3337" xr:uid="{00000000-0005-0000-0000-00008D090000}"/>
    <cellStyle name="Komma 12 2 4 2 2 2" xfId="8487" xr:uid="{00000000-0005-0000-0000-00008E090000}"/>
    <cellStyle name="Komma 12 2 4 2 3" xfId="5055" xr:uid="{00000000-0005-0000-0000-00008F090000}"/>
    <cellStyle name="Komma 12 2 4 2 3 2" xfId="10203" xr:uid="{00000000-0005-0000-0000-000090090000}"/>
    <cellStyle name="Komma 12 2 4 2 4" xfId="6771" xr:uid="{00000000-0005-0000-0000-000091090000}"/>
    <cellStyle name="Komma 12 2 4 3" xfId="2475" xr:uid="{00000000-0005-0000-0000-000092090000}"/>
    <cellStyle name="Komma 12 2 4 3 2" xfId="7629" xr:uid="{00000000-0005-0000-0000-000093090000}"/>
    <cellStyle name="Komma 12 2 4 4" xfId="4197" xr:uid="{00000000-0005-0000-0000-000094090000}"/>
    <cellStyle name="Komma 12 2 4 4 2" xfId="9345" xr:uid="{00000000-0005-0000-0000-000095090000}"/>
    <cellStyle name="Komma 12 2 4 5" xfId="5913" xr:uid="{00000000-0005-0000-0000-000096090000}"/>
    <cellStyle name="Komma 12 2 5" xfId="1582" xr:uid="{00000000-0005-0000-0000-000097090000}"/>
    <cellStyle name="Komma 12 2 5 2" xfId="3333" xr:uid="{00000000-0005-0000-0000-000098090000}"/>
    <cellStyle name="Komma 12 2 5 2 2" xfId="8483" xr:uid="{00000000-0005-0000-0000-000099090000}"/>
    <cellStyle name="Komma 12 2 5 3" xfId="5051" xr:uid="{00000000-0005-0000-0000-00009A090000}"/>
    <cellStyle name="Komma 12 2 5 3 2" xfId="10199" xr:uid="{00000000-0005-0000-0000-00009B090000}"/>
    <cellStyle name="Komma 12 2 5 4" xfId="6767" xr:uid="{00000000-0005-0000-0000-00009C090000}"/>
    <cellStyle name="Komma 12 2 6" xfId="2471" xr:uid="{00000000-0005-0000-0000-00009D090000}"/>
    <cellStyle name="Komma 12 2 6 2" xfId="7625" xr:uid="{00000000-0005-0000-0000-00009E090000}"/>
    <cellStyle name="Komma 12 2 7" xfId="4193" xr:uid="{00000000-0005-0000-0000-00009F090000}"/>
    <cellStyle name="Komma 12 2 7 2" xfId="9341" xr:uid="{00000000-0005-0000-0000-0000A0090000}"/>
    <cellStyle name="Komma 12 2 8" xfId="5909" xr:uid="{00000000-0005-0000-0000-0000A1090000}"/>
    <cellStyle name="Komma 12 3" xfId="242" xr:uid="{00000000-0005-0000-0000-0000A2090000}"/>
    <cellStyle name="Komma 12 3 2" xfId="243" xr:uid="{00000000-0005-0000-0000-0000A3090000}"/>
    <cellStyle name="Komma 12 3 2 2" xfId="1588" xr:uid="{00000000-0005-0000-0000-0000A4090000}"/>
    <cellStyle name="Komma 12 3 2 2 2" xfId="3339" xr:uid="{00000000-0005-0000-0000-0000A5090000}"/>
    <cellStyle name="Komma 12 3 2 2 2 2" xfId="8489" xr:uid="{00000000-0005-0000-0000-0000A6090000}"/>
    <cellStyle name="Komma 12 3 2 2 3" xfId="5057" xr:uid="{00000000-0005-0000-0000-0000A7090000}"/>
    <cellStyle name="Komma 12 3 2 2 3 2" xfId="10205" xr:uid="{00000000-0005-0000-0000-0000A8090000}"/>
    <cellStyle name="Komma 12 3 2 2 4" xfId="6773" xr:uid="{00000000-0005-0000-0000-0000A9090000}"/>
    <cellStyle name="Komma 12 3 2 3" xfId="2477" xr:uid="{00000000-0005-0000-0000-0000AA090000}"/>
    <cellStyle name="Komma 12 3 2 3 2" xfId="7631" xr:uid="{00000000-0005-0000-0000-0000AB090000}"/>
    <cellStyle name="Komma 12 3 2 4" xfId="4199" xr:uid="{00000000-0005-0000-0000-0000AC090000}"/>
    <cellStyle name="Komma 12 3 2 4 2" xfId="9347" xr:uid="{00000000-0005-0000-0000-0000AD090000}"/>
    <cellStyle name="Komma 12 3 2 5" xfId="5915" xr:uid="{00000000-0005-0000-0000-0000AE090000}"/>
    <cellStyle name="Komma 12 3 3" xfId="1587" xr:uid="{00000000-0005-0000-0000-0000AF090000}"/>
    <cellStyle name="Komma 12 3 3 2" xfId="3338" xr:uid="{00000000-0005-0000-0000-0000B0090000}"/>
    <cellStyle name="Komma 12 3 3 2 2" xfId="8488" xr:uid="{00000000-0005-0000-0000-0000B1090000}"/>
    <cellStyle name="Komma 12 3 3 3" xfId="5056" xr:uid="{00000000-0005-0000-0000-0000B2090000}"/>
    <cellStyle name="Komma 12 3 3 3 2" xfId="10204" xr:uid="{00000000-0005-0000-0000-0000B3090000}"/>
    <cellStyle name="Komma 12 3 3 4" xfId="6772" xr:uid="{00000000-0005-0000-0000-0000B4090000}"/>
    <cellStyle name="Komma 12 3 4" xfId="2476" xr:uid="{00000000-0005-0000-0000-0000B5090000}"/>
    <cellStyle name="Komma 12 3 4 2" xfId="7630" xr:uid="{00000000-0005-0000-0000-0000B6090000}"/>
    <cellStyle name="Komma 12 3 5" xfId="4198" xr:uid="{00000000-0005-0000-0000-0000B7090000}"/>
    <cellStyle name="Komma 12 3 5 2" xfId="9346" xr:uid="{00000000-0005-0000-0000-0000B8090000}"/>
    <cellStyle name="Komma 12 3 6" xfId="5914" xr:uid="{00000000-0005-0000-0000-0000B9090000}"/>
    <cellStyle name="Komma 12 4" xfId="244" xr:uid="{00000000-0005-0000-0000-0000BA090000}"/>
    <cellStyle name="Komma 12 4 2" xfId="1589" xr:uid="{00000000-0005-0000-0000-0000BB090000}"/>
    <cellStyle name="Komma 12 4 2 2" xfId="3340" xr:uid="{00000000-0005-0000-0000-0000BC090000}"/>
    <cellStyle name="Komma 12 4 2 2 2" xfId="8490" xr:uid="{00000000-0005-0000-0000-0000BD090000}"/>
    <cellStyle name="Komma 12 4 2 3" xfId="5058" xr:uid="{00000000-0005-0000-0000-0000BE090000}"/>
    <cellStyle name="Komma 12 4 2 3 2" xfId="10206" xr:uid="{00000000-0005-0000-0000-0000BF090000}"/>
    <cellStyle name="Komma 12 4 2 4" xfId="6774" xr:uid="{00000000-0005-0000-0000-0000C0090000}"/>
    <cellStyle name="Komma 12 4 3" xfId="2478" xr:uid="{00000000-0005-0000-0000-0000C1090000}"/>
    <cellStyle name="Komma 12 4 3 2" xfId="7632" xr:uid="{00000000-0005-0000-0000-0000C2090000}"/>
    <cellStyle name="Komma 12 4 4" xfId="4200" xr:uid="{00000000-0005-0000-0000-0000C3090000}"/>
    <cellStyle name="Komma 12 4 4 2" xfId="9348" xr:uid="{00000000-0005-0000-0000-0000C4090000}"/>
    <cellStyle name="Komma 12 4 5" xfId="5916" xr:uid="{00000000-0005-0000-0000-0000C5090000}"/>
    <cellStyle name="Komma 12 5" xfId="245" xr:uid="{00000000-0005-0000-0000-0000C6090000}"/>
    <cellStyle name="Komma 12 5 2" xfId="1590" xr:uid="{00000000-0005-0000-0000-0000C7090000}"/>
    <cellStyle name="Komma 12 5 2 2" xfId="3341" xr:uid="{00000000-0005-0000-0000-0000C8090000}"/>
    <cellStyle name="Komma 12 5 2 2 2" xfId="8491" xr:uid="{00000000-0005-0000-0000-0000C9090000}"/>
    <cellStyle name="Komma 12 5 2 3" xfId="5059" xr:uid="{00000000-0005-0000-0000-0000CA090000}"/>
    <cellStyle name="Komma 12 5 2 3 2" xfId="10207" xr:uid="{00000000-0005-0000-0000-0000CB090000}"/>
    <cellStyle name="Komma 12 5 2 4" xfId="6775" xr:uid="{00000000-0005-0000-0000-0000CC090000}"/>
    <cellStyle name="Komma 12 5 3" xfId="2479" xr:uid="{00000000-0005-0000-0000-0000CD090000}"/>
    <cellStyle name="Komma 12 5 3 2" xfId="7633" xr:uid="{00000000-0005-0000-0000-0000CE090000}"/>
    <cellStyle name="Komma 12 5 4" xfId="4201" xr:uid="{00000000-0005-0000-0000-0000CF090000}"/>
    <cellStyle name="Komma 12 5 4 2" xfId="9349" xr:uid="{00000000-0005-0000-0000-0000D0090000}"/>
    <cellStyle name="Komma 12 5 5" xfId="5917" xr:uid="{00000000-0005-0000-0000-0000D1090000}"/>
    <cellStyle name="Komma 12 6" xfId="1581" xr:uid="{00000000-0005-0000-0000-0000D2090000}"/>
    <cellStyle name="Komma 12 6 2" xfId="3332" xr:uid="{00000000-0005-0000-0000-0000D3090000}"/>
    <cellStyle name="Komma 12 6 2 2" xfId="8482" xr:uid="{00000000-0005-0000-0000-0000D4090000}"/>
    <cellStyle name="Komma 12 6 3" xfId="5050" xr:uid="{00000000-0005-0000-0000-0000D5090000}"/>
    <cellStyle name="Komma 12 6 3 2" xfId="10198" xr:uid="{00000000-0005-0000-0000-0000D6090000}"/>
    <cellStyle name="Komma 12 6 4" xfId="6766" xr:uid="{00000000-0005-0000-0000-0000D7090000}"/>
    <cellStyle name="Komma 12 7" xfId="2470" xr:uid="{00000000-0005-0000-0000-0000D8090000}"/>
    <cellStyle name="Komma 12 7 2" xfId="7624" xr:uid="{00000000-0005-0000-0000-0000D9090000}"/>
    <cellStyle name="Komma 12 8" xfId="4192" xr:uid="{00000000-0005-0000-0000-0000DA090000}"/>
    <cellStyle name="Komma 12 8 2" xfId="9340" xr:uid="{00000000-0005-0000-0000-0000DB090000}"/>
    <cellStyle name="Komma 12 9" xfId="5908" xr:uid="{00000000-0005-0000-0000-0000DC090000}"/>
    <cellStyle name="Komma 13" xfId="246" xr:uid="{00000000-0005-0000-0000-0000DD090000}"/>
    <cellStyle name="Komma 13 2" xfId="247" xr:uid="{00000000-0005-0000-0000-0000DE090000}"/>
    <cellStyle name="Komma 13 2 2" xfId="248" xr:uid="{00000000-0005-0000-0000-0000DF090000}"/>
    <cellStyle name="Komma 13 2 2 2" xfId="249" xr:uid="{00000000-0005-0000-0000-0000E0090000}"/>
    <cellStyle name="Komma 13 2 2 2 2" xfId="1594" xr:uid="{00000000-0005-0000-0000-0000E1090000}"/>
    <cellStyle name="Komma 13 2 2 2 2 2" xfId="3345" xr:uid="{00000000-0005-0000-0000-0000E2090000}"/>
    <cellStyle name="Komma 13 2 2 2 2 2 2" xfId="8495" xr:uid="{00000000-0005-0000-0000-0000E3090000}"/>
    <cellStyle name="Komma 13 2 2 2 2 3" xfId="5063" xr:uid="{00000000-0005-0000-0000-0000E4090000}"/>
    <cellStyle name="Komma 13 2 2 2 2 3 2" xfId="10211" xr:uid="{00000000-0005-0000-0000-0000E5090000}"/>
    <cellStyle name="Komma 13 2 2 2 2 4" xfId="6779" xr:uid="{00000000-0005-0000-0000-0000E6090000}"/>
    <cellStyle name="Komma 13 2 2 2 3" xfId="2483" xr:uid="{00000000-0005-0000-0000-0000E7090000}"/>
    <cellStyle name="Komma 13 2 2 2 3 2" xfId="7637" xr:uid="{00000000-0005-0000-0000-0000E8090000}"/>
    <cellStyle name="Komma 13 2 2 2 4" xfId="4205" xr:uid="{00000000-0005-0000-0000-0000E9090000}"/>
    <cellStyle name="Komma 13 2 2 2 4 2" xfId="9353" xr:uid="{00000000-0005-0000-0000-0000EA090000}"/>
    <cellStyle name="Komma 13 2 2 2 5" xfId="5921" xr:uid="{00000000-0005-0000-0000-0000EB090000}"/>
    <cellStyle name="Komma 13 2 2 3" xfId="1593" xr:uid="{00000000-0005-0000-0000-0000EC090000}"/>
    <cellStyle name="Komma 13 2 2 3 2" xfId="3344" xr:uid="{00000000-0005-0000-0000-0000ED090000}"/>
    <cellStyle name="Komma 13 2 2 3 2 2" xfId="8494" xr:uid="{00000000-0005-0000-0000-0000EE090000}"/>
    <cellStyle name="Komma 13 2 2 3 3" xfId="5062" xr:uid="{00000000-0005-0000-0000-0000EF090000}"/>
    <cellStyle name="Komma 13 2 2 3 3 2" xfId="10210" xr:uid="{00000000-0005-0000-0000-0000F0090000}"/>
    <cellStyle name="Komma 13 2 2 3 4" xfId="6778" xr:uid="{00000000-0005-0000-0000-0000F1090000}"/>
    <cellStyle name="Komma 13 2 2 4" xfId="2482" xr:uid="{00000000-0005-0000-0000-0000F2090000}"/>
    <cellStyle name="Komma 13 2 2 4 2" xfId="7636" xr:uid="{00000000-0005-0000-0000-0000F3090000}"/>
    <cellStyle name="Komma 13 2 2 5" xfId="4204" xr:uid="{00000000-0005-0000-0000-0000F4090000}"/>
    <cellStyle name="Komma 13 2 2 5 2" xfId="9352" xr:uid="{00000000-0005-0000-0000-0000F5090000}"/>
    <cellStyle name="Komma 13 2 2 6" xfId="5920" xr:uid="{00000000-0005-0000-0000-0000F6090000}"/>
    <cellStyle name="Komma 13 2 3" xfId="250" xr:uid="{00000000-0005-0000-0000-0000F7090000}"/>
    <cellStyle name="Komma 13 2 3 2" xfId="1595" xr:uid="{00000000-0005-0000-0000-0000F8090000}"/>
    <cellStyle name="Komma 13 2 3 2 2" xfId="3346" xr:uid="{00000000-0005-0000-0000-0000F9090000}"/>
    <cellStyle name="Komma 13 2 3 2 2 2" xfId="8496" xr:uid="{00000000-0005-0000-0000-0000FA090000}"/>
    <cellStyle name="Komma 13 2 3 2 3" xfId="5064" xr:uid="{00000000-0005-0000-0000-0000FB090000}"/>
    <cellStyle name="Komma 13 2 3 2 3 2" xfId="10212" xr:uid="{00000000-0005-0000-0000-0000FC090000}"/>
    <cellStyle name="Komma 13 2 3 2 4" xfId="6780" xr:uid="{00000000-0005-0000-0000-0000FD090000}"/>
    <cellStyle name="Komma 13 2 3 3" xfId="2484" xr:uid="{00000000-0005-0000-0000-0000FE090000}"/>
    <cellStyle name="Komma 13 2 3 3 2" xfId="7638" xr:uid="{00000000-0005-0000-0000-0000FF090000}"/>
    <cellStyle name="Komma 13 2 3 4" xfId="4206" xr:uid="{00000000-0005-0000-0000-0000000A0000}"/>
    <cellStyle name="Komma 13 2 3 4 2" xfId="9354" xr:uid="{00000000-0005-0000-0000-0000010A0000}"/>
    <cellStyle name="Komma 13 2 3 5" xfId="5922" xr:uid="{00000000-0005-0000-0000-0000020A0000}"/>
    <cellStyle name="Komma 13 2 4" xfId="251" xr:uid="{00000000-0005-0000-0000-0000030A0000}"/>
    <cellStyle name="Komma 13 2 4 2" xfId="1596" xr:uid="{00000000-0005-0000-0000-0000040A0000}"/>
    <cellStyle name="Komma 13 2 4 2 2" xfId="3347" xr:uid="{00000000-0005-0000-0000-0000050A0000}"/>
    <cellStyle name="Komma 13 2 4 2 2 2" xfId="8497" xr:uid="{00000000-0005-0000-0000-0000060A0000}"/>
    <cellStyle name="Komma 13 2 4 2 3" xfId="5065" xr:uid="{00000000-0005-0000-0000-0000070A0000}"/>
    <cellStyle name="Komma 13 2 4 2 3 2" xfId="10213" xr:uid="{00000000-0005-0000-0000-0000080A0000}"/>
    <cellStyle name="Komma 13 2 4 2 4" xfId="6781" xr:uid="{00000000-0005-0000-0000-0000090A0000}"/>
    <cellStyle name="Komma 13 2 4 3" xfId="2485" xr:uid="{00000000-0005-0000-0000-00000A0A0000}"/>
    <cellStyle name="Komma 13 2 4 3 2" xfId="7639" xr:uid="{00000000-0005-0000-0000-00000B0A0000}"/>
    <cellStyle name="Komma 13 2 4 4" xfId="4207" xr:uid="{00000000-0005-0000-0000-00000C0A0000}"/>
    <cellStyle name="Komma 13 2 4 4 2" xfId="9355" xr:uid="{00000000-0005-0000-0000-00000D0A0000}"/>
    <cellStyle name="Komma 13 2 4 5" xfId="5923" xr:uid="{00000000-0005-0000-0000-00000E0A0000}"/>
    <cellStyle name="Komma 13 2 5" xfId="1592" xr:uid="{00000000-0005-0000-0000-00000F0A0000}"/>
    <cellStyle name="Komma 13 2 5 2" xfId="3343" xr:uid="{00000000-0005-0000-0000-0000100A0000}"/>
    <cellStyle name="Komma 13 2 5 2 2" xfId="8493" xr:uid="{00000000-0005-0000-0000-0000110A0000}"/>
    <cellStyle name="Komma 13 2 5 3" xfId="5061" xr:uid="{00000000-0005-0000-0000-0000120A0000}"/>
    <cellStyle name="Komma 13 2 5 3 2" xfId="10209" xr:uid="{00000000-0005-0000-0000-0000130A0000}"/>
    <cellStyle name="Komma 13 2 5 4" xfId="6777" xr:uid="{00000000-0005-0000-0000-0000140A0000}"/>
    <cellStyle name="Komma 13 2 6" xfId="2481" xr:uid="{00000000-0005-0000-0000-0000150A0000}"/>
    <cellStyle name="Komma 13 2 6 2" xfId="7635" xr:uid="{00000000-0005-0000-0000-0000160A0000}"/>
    <cellStyle name="Komma 13 2 7" xfId="4203" xr:uid="{00000000-0005-0000-0000-0000170A0000}"/>
    <cellStyle name="Komma 13 2 7 2" xfId="9351" xr:uid="{00000000-0005-0000-0000-0000180A0000}"/>
    <cellStyle name="Komma 13 2 8" xfId="5919" xr:uid="{00000000-0005-0000-0000-0000190A0000}"/>
    <cellStyle name="Komma 13 3" xfId="252" xr:uid="{00000000-0005-0000-0000-00001A0A0000}"/>
    <cellStyle name="Komma 13 3 2" xfId="253" xr:uid="{00000000-0005-0000-0000-00001B0A0000}"/>
    <cellStyle name="Komma 13 3 2 2" xfId="1598" xr:uid="{00000000-0005-0000-0000-00001C0A0000}"/>
    <cellStyle name="Komma 13 3 2 2 2" xfId="3349" xr:uid="{00000000-0005-0000-0000-00001D0A0000}"/>
    <cellStyle name="Komma 13 3 2 2 2 2" xfId="8499" xr:uid="{00000000-0005-0000-0000-00001E0A0000}"/>
    <cellStyle name="Komma 13 3 2 2 3" xfId="5067" xr:uid="{00000000-0005-0000-0000-00001F0A0000}"/>
    <cellStyle name="Komma 13 3 2 2 3 2" xfId="10215" xr:uid="{00000000-0005-0000-0000-0000200A0000}"/>
    <cellStyle name="Komma 13 3 2 2 4" xfId="6783" xr:uid="{00000000-0005-0000-0000-0000210A0000}"/>
    <cellStyle name="Komma 13 3 2 3" xfId="2487" xr:uid="{00000000-0005-0000-0000-0000220A0000}"/>
    <cellStyle name="Komma 13 3 2 3 2" xfId="7641" xr:uid="{00000000-0005-0000-0000-0000230A0000}"/>
    <cellStyle name="Komma 13 3 2 4" xfId="4209" xr:uid="{00000000-0005-0000-0000-0000240A0000}"/>
    <cellStyle name="Komma 13 3 2 4 2" xfId="9357" xr:uid="{00000000-0005-0000-0000-0000250A0000}"/>
    <cellStyle name="Komma 13 3 2 5" xfId="5925" xr:uid="{00000000-0005-0000-0000-0000260A0000}"/>
    <cellStyle name="Komma 13 3 3" xfId="1597" xr:uid="{00000000-0005-0000-0000-0000270A0000}"/>
    <cellStyle name="Komma 13 3 3 2" xfId="3348" xr:uid="{00000000-0005-0000-0000-0000280A0000}"/>
    <cellStyle name="Komma 13 3 3 2 2" xfId="8498" xr:uid="{00000000-0005-0000-0000-0000290A0000}"/>
    <cellStyle name="Komma 13 3 3 3" xfId="5066" xr:uid="{00000000-0005-0000-0000-00002A0A0000}"/>
    <cellStyle name="Komma 13 3 3 3 2" xfId="10214" xr:uid="{00000000-0005-0000-0000-00002B0A0000}"/>
    <cellStyle name="Komma 13 3 3 4" xfId="6782" xr:uid="{00000000-0005-0000-0000-00002C0A0000}"/>
    <cellStyle name="Komma 13 3 4" xfId="2486" xr:uid="{00000000-0005-0000-0000-00002D0A0000}"/>
    <cellStyle name="Komma 13 3 4 2" xfId="7640" xr:uid="{00000000-0005-0000-0000-00002E0A0000}"/>
    <cellStyle name="Komma 13 3 5" xfId="4208" xr:uid="{00000000-0005-0000-0000-00002F0A0000}"/>
    <cellStyle name="Komma 13 3 5 2" xfId="9356" xr:uid="{00000000-0005-0000-0000-0000300A0000}"/>
    <cellStyle name="Komma 13 3 6" xfId="5924" xr:uid="{00000000-0005-0000-0000-0000310A0000}"/>
    <cellStyle name="Komma 13 4" xfId="254" xr:uid="{00000000-0005-0000-0000-0000320A0000}"/>
    <cellStyle name="Komma 13 4 2" xfId="1599" xr:uid="{00000000-0005-0000-0000-0000330A0000}"/>
    <cellStyle name="Komma 13 4 2 2" xfId="3350" xr:uid="{00000000-0005-0000-0000-0000340A0000}"/>
    <cellStyle name="Komma 13 4 2 2 2" xfId="8500" xr:uid="{00000000-0005-0000-0000-0000350A0000}"/>
    <cellStyle name="Komma 13 4 2 3" xfId="5068" xr:uid="{00000000-0005-0000-0000-0000360A0000}"/>
    <cellStyle name="Komma 13 4 2 3 2" xfId="10216" xr:uid="{00000000-0005-0000-0000-0000370A0000}"/>
    <cellStyle name="Komma 13 4 2 4" xfId="6784" xr:uid="{00000000-0005-0000-0000-0000380A0000}"/>
    <cellStyle name="Komma 13 4 3" xfId="2488" xr:uid="{00000000-0005-0000-0000-0000390A0000}"/>
    <cellStyle name="Komma 13 4 3 2" xfId="7642" xr:uid="{00000000-0005-0000-0000-00003A0A0000}"/>
    <cellStyle name="Komma 13 4 4" xfId="4210" xr:uid="{00000000-0005-0000-0000-00003B0A0000}"/>
    <cellStyle name="Komma 13 4 4 2" xfId="9358" xr:uid="{00000000-0005-0000-0000-00003C0A0000}"/>
    <cellStyle name="Komma 13 4 5" xfId="5926" xr:uid="{00000000-0005-0000-0000-00003D0A0000}"/>
    <cellStyle name="Komma 13 5" xfId="255" xr:uid="{00000000-0005-0000-0000-00003E0A0000}"/>
    <cellStyle name="Komma 13 5 2" xfId="1600" xr:uid="{00000000-0005-0000-0000-00003F0A0000}"/>
    <cellStyle name="Komma 13 5 2 2" xfId="3351" xr:uid="{00000000-0005-0000-0000-0000400A0000}"/>
    <cellStyle name="Komma 13 5 2 2 2" xfId="8501" xr:uid="{00000000-0005-0000-0000-0000410A0000}"/>
    <cellStyle name="Komma 13 5 2 3" xfId="5069" xr:uid="{00000000-0005-0000-0000-0000420A0000}"/>
    <cellStyle name="Komma 13 5 2 3 2" xfId="10217" xr:uid="{00000000-0005-0000-0000-0000430A0000}"/>
    <cellStyle name="Komma 13 5 2 4" xfId="6785" xr:uid="{00000000-0005-0000-0000-0000440A0000}"/>
    <cellStyle name="Komma 13 5 3" xfId="2489" xr:uid="{00000000-0005-0000-0000-0000450A0000}"/>
    <cellStyle name="Komma 13 5 3 2" xfId="7643" xr:uid="{00000000-0005-0000-0000-0000460A0000}"/>
    <cellStyle name="Komma 13 5 4" xfId="4211" xr:uid="{00000000-0005-0000-0000-0000470A0000}"/>
    <cellStyle name="Komma 13 5 4 2" xfId="9359" xr:uid="{00000000-0005-0000-0000-0000480A0000}"/>
    <cellStyle name="Komma 13 5 5" xfId="5927" xr:uid="{00000000-0005-0000-0000-0000490A0000}"/>
    <cellStyle name="Komma 13 6" xfId="1591" xr:uid="{00000000-0005-0000-0000-00004A0A0000}"/>
    <cellStyle name="Komma 13 6 2" xfId="3342" xr:uid="{00000000-0005-0000-0000-00004B0A0000}"/>
    <cellStyle name="Komma 13 6 2 2" xfId="8492" xr:uid="{00000000-0005-0000-0000-00004C0A0000}"/>
    <cellStyle name="Komma 13 6 3" xfId="5060" xr:uid="{00000000-0005-0000-0000-00004D0A0000}"/>
    <cellStyle name="Komma 13 6 3 2" xfId="10208" xr:uid="{00000000-0005-0000-0000-00004E0A0000}"/>
    <cellStyle name="Komma 13 6 4" xfId="6776" xr:uid="{00000000-0005-0000-0000-00004F0A0000}"/>
    <cellStyle name="Komma 13 7" xfId="2480" xr:uid="{00000000-0005-0000-0000-0000500A0000}"/>
    <cellStyle name="Komma 13 7 2" xfId="7634" xr:uid="{00000000-0005-0000-0000-0000510A0000}"/>
    <cellStyle name="Komma 13 8" xfId="4202" xr:uid="{00000000-0005-0000-0000-0000520A0000}"/>
    <cellStyle name="Komma 13 8 2" xfId="9350" xr:uid="{00000000-0005-0000-0000-0000530A0000}"/>
    <cellStyle name="Komma 13 9" xfId="5918" xr:uid="{00000000-0005-0000-0000-0000540A0000}"/>
    <cellStyle name="Komma 14" xfId="256" xr:uid="{00000000-0005-0000-0000-0000550A0000}"/>
    <cellStyle name="Komma 14 2" xfId="257" xr:uid="{00000000-0005-0000-0000-0000560A0000}"/>
    <cellStyle name="Komma 14 2 2" xfId="258" xr:uid="{00000000-0005-0000-0000-0000570A0000}"/>
    <cellStyle name="Komma 14 2 2 2" xfId="259" xr:uid="{00000000-0005-0000-0000-0000580A0000}"/>
    <cellStyle name="Komma 14 2 2 2 2" xfId="1604" xr:uid="{00000000-0005-0000-0000-0000590A0000}"/>
    <cellStyle name="Komma 14 2 2 2 2 2" xfId="3355" xr:uid="{00000000-0005-0000-0000-00005A0A0000}"/>
    <cellStyle name="Komma 14 2 2 2 2 2 2" xfId="8505" xr:uid="{00000000-0005-0000-0000-00005B0A0000}"/>
    <cellStyle name="Komma 14 2 2 2 2 3" xfId="5073" xr:uid="{00000000-0005-0000-0000-00005C0A0000}"/>
    <cellStyle name="Komma 14 2 2 2 2 3 2" xfId="10221" xr:uid="{00000000-0005-0000-0000-00005D0A0000}"/>
    <cellStyle name="Komma 14 2 2 2 2 4" xfId="6789" xr:uid="{00000000-0005-0000-0000-00005E0A0000}"/>
    <cellStyle name="Komma 14 2 2 2 3" xfId="2493" xr:uid="{00000000-0005-0000-0000-00005F0A0000}"/>
    <cellStyle name="Komma 14 2 2 2 3 2" xfId="7647" xr:uid="{00000000-0005-0000-0000-0000600A0000}"/>
    <cellStyle name="Komma 14 2 2 2 4" xfId="4215" xr:uid="{00000000-0005-0000-0000-0000610A0000}"/>
    <cellStyle name="Komma 14 2 2 2 4 2" xfId="9363" xr:uid="{00000000-0005-0000-0000-0000620A0000}"/>
    <cellStyle name="Komma 14 2 2 2 5" xfId="5931" xr:uid="{00000000-0005-0000-0000-0000630A0000}"/>
    <cellStyle name="Komma 14 2 2 3" xfId="1603" xr:uid="{00000000-0005-0000-0000-0000640A0000}"/>
    <cellStyle name="Komma 14 2 2 3 2" xfId="3354" xr:uid="{00000000-0005-0000-0000-0000650A0000}"/>
    <cellStyle name="Komma 14 2 2 3 2 2" xfId="8504" xr:uid="{00000000-0005-0000-0000-0000660A0000}"/>
    <cellStyle name="Komma 14 2 2 3 3" xfId="5072" xr:uid="{00000000-0005-0000-0000-0000670A0000}"/>
    <cellStyle name="Komma 14 2 2 3 3 2" xfId="10220" xr:uid="{00000000-0005-0000-0000-0000680A0000}"/>
    <cellStyle name="Komma 14 2 2 3 4" xfId="6788" xr:uid="{00000000-0005-0000-0000-0000690A0000}"/>
    <cellStyle name="Komma 14 2 2 4" xfId="2492" xr:uid="{00000000-0005-0000-0000-00006A0A0000}"/>
    <cellStyle name="Komma 14 2 2 4 2" xfId="7646" xr:uid="{00000000-0005-0000-0000-00006B0A0000}"/>
    <cellStyle name="Komma 14 2 2 5" xfId="4214" xr:uid="{00000000-0005-0000-0000-00006C0A0000}"/>
    <cellStyle name="Komma 14 2 2 5 2" xfId="9362" xr:uid="{00000000-0005-0000-0000-00006D0A0000}"/>
    <cellStyle name="Komma 14 2 2 6" xfId="5930" xr:uid="{00000000-0005-0000-0000-00006E0A0000}"/>
    <cellStyle name="Komma 14 2 3" xfId="260" xr:uid="{00000000-0005-0000-0000-00006F0A0000}"/>
    <cellStyle name="Komma 14 2 3 2" xfId="1605" xr:uid="{00000000-0005-0000-0000-0000700A0000}"/>
    <cellStyle name="Komma 14 2 3 2 2" xfId="3356" xr:uid="{00000000-0005-0000-0000-0000710A0000}"/>
    <cellStyle name="Komma 14 2 3 2 2 2" xfId="8506" xr:uid="{00000000-0005-0000-0000-0000720A0000}"/>
    <cellStyle name="Komma 14 2 3 2 3" xfId="5074" xr:uid="{00000000-0005-0000-0000-0000730A0000}"/>
    <cellStyle name="Komma 14 2 3 2 3 2" xfId="10222" xr:uid="{00000000-0005-0000-0000-0000740A0000}"/>
    <cellStyle name="Komma 14 2 3 2 4" xfId="6790" xr:uid="{00000000-0005-0000-0000-0000750A0000}"/>
    <cellStyle name="Komma 14 2 3 3" xfId="2494" xr:uid="{00000000-0005-0000-0000-0000760A0000}"/>
    <cellStyle name="Komma 14 2 3 3 2" xfId="7648" xr:uid="{00000000-0005-0000-0000-0000770A0000}"/>
    <cellStyle name="Komma 14 2 3 4" xfId="4216" xr:uid="{00000000-0005-0000-0000-0000780A0000}"/>
    <cellStyle name="Komma 14 2 3 4 2" xfId="9364" xr:uid="{00000000-0005-0000-0000-0000790A0000}"/>
    <cellStyle name="Komma 14 2 3 5" xfId="5932" xr:uid="{00000000-0005-0000-0000-00007A0A0000}"/>
    <cellStyle name="Komma 14 2 4" xfId="261" xr:uid="{00000000-0005-0000-0000-00007B0A0000}"/>
    <cellStyle name="Komma 14 2 4 2" xfId="1606" xr:uid="{00000000-0005-0000-0000-00007C0A0000}"/>
    <cellStyle name="Komma 14 2 4 2 2" xfId="3357" xr:uid="{00000000-0005-0000-0000-00007D0A0000}"/>
    <cellStyle name="Komma 14 2 4 2 2 2" xfId="8507" xr:uid="{00000000-0005-0000-0000-00007E0A0000}"/>
    <cellStyle name="Komma 14 2 4 2 3" xfId="5075" xr:uid="{00000000-0005-0000-0000-00007F0A0000}"/>
    <cellStyle name="Komma 14 2 4 2 3 2" xfId="10223" xr:uid="{00000000-0005-0000-0000-0000800A0000}"/>
    <cellStyle name="Komma 14 2 4 2 4" xfId="6791" xr:uid="{00000000-0005-0000-0000-0000810A0000}"/>
    <cellStyle name="Komma 14 2 4 3" xfId="2495" xr:uid="{00000000-0005-0000-0000-0000820A0000}"/>
    <cellStyle name="Komma 14 2 4 3 2" xfId="7649" xr:uid="{00000000-0005-0000-0000-0000830A0000}"/>
    <cellStyle name="Komma 14 2 4 4" xfId="4217" xr:uid="{00000000-0005-0000-0000-0000840A0000}"/>
    <cellStyle name="Komma 14 2 4 4 2" xfId="9365" xr:uid="{00000000-0005-0000-0000-0000850A0000}"/>
    <cellStyle name="Komma 14 2 4 5" xfId="5933" xr:uid="{00000000-0005-0000-0000-0000860A0000}"/>
    <cellStyle name="Komma 14 2 5" xfId="1602" xr:uid="{00000000-0005-0000-0000-0000870A0000}"/>
    <cellStyle name="Komma 14 2 5 2" xfId="3353" xr:uid="{00000000-0005-0000-0000-0000880A0000}"/>
    <cellStyle name="Komma 14 2 5 2 2" xfId="8503" xr:uid="{00000000-0005-0000-0000-0000890A0000}"/>
    <cellStyle name="Komma 14 2 5 3" xfId="5071" xr:uid="{00000000-0005-0000-0000-00008A0A0000}"/>
    <cellStyle name="Komma 14 2 5 3 2" xfId="10219" xr:uid="{00000000-0005-0000-0000-00008B0A0000}"/>
    <cellStyle name="Komma 14 2 5 4" xfId="6787" xr:uid="{00000000-0005-0000-0000-00008C0A0000}"/>
    <cellStyle name="Komma 14 2 6" xfId="2491" xr:uid="{00000000-0005-0000-0000-00008D0A0000}"/>
    <cellStyle name="Komma 14 2 6 2" xfId="7645" xr:uid="{00000000-0005-0000-0000-00008E0A0000}"/>
    <cellStyle name="Komma 14 2 7" xfId="4213" xr:uid="{00000000-0005-0000-0000-00008F0A0000}"/>
    <cellStyle name="Komma 14 2 7 2" xfId="9361" xr:uid="{00000000-0005-0000-0000-0000900A0000}"/>
    <cellStyle name="Komma 14 2 8" xfId="5929" xr:uid="{00000000-0005-0000-0000-0000910A0000}"/>
    <cellStyle name="Komma 14 3" xfId="262" xr:uid="{00000000-0005-0000-0000-0000920A0000}"/>
    <cellStyle name="Komma 14 3 2" xfId="263" xr:uid="{00000000-0005-0000-0000-0000930A0000}"/>
    <cellStyle name="Komma 14 3 2 2" xfId="1608" xr:uid="{00000000-0005-0000-0000-0000940A0000}"/>
    <cellStyle name="Komma 14 3 2 2 2" xfId="3359" xr:uid="{00000000-0005-0000-0000-0000950A0000}"/>
    <cellStyle name="Komma 14 3 2 2 2 2" xfId="8509" xr:uid="{00000000-0005-0000-0000-0000960A0000}"/>
    <cellStyle name="Komma 14 3 2 2 3" xfId="5077" xr:uid="{00000000-0005-0000-0000-0000970A0000}"/>
    <cellStyle name="Komma 14 3 2 2 3 2" xfId="10225" xr:uid="{00000000-0005-0000-0000-0000980A0000}"/>
    <cellStyle name="Komma 14 3 2 2 4" xfId="6793" xr:uid="{00000000-0005-0000-0000-0000990A0000}"/>
    <cellStyle name="Komma 14 3 2 3" xfId="2497" xr:uid="{00000000-0005-0000-0000-00009A0A0000}"/>
    <cellStyle name="Komma 14 3 2 3 2" xfId="7651" xr:uid="{00000000-0005-0000-0000-00009B0A0000}"/>
    <cellStyle name="Komma 14 3 2 4" xfId="4219" xr:uid="{00000000-0005-0000-0000-00009C0A0000}"/>
    <cellStyle name="Komma 14 3 2 4 2" xfId="9367" xr:uid="{00000000-0005-0000-0000-00009D0A0000}"/>
    <cellStyle name="Komma 14 3 2 5" xfId="5935" xr:uid="{00000000-0005-0000-0000-00009E0A0000}"/>
    <cellStyle name="Komma 14 3 3" xfId="1607" xr:uid="{00000000-0005-0000-0000-00009F0A0000}"/>
    <cellStyle name="Komma 14 3 3 2" xfId="3358" xr:uid="{00000000-0005-0000-0000-0000A00A0000}"/>
    <cellStyle name="Komma 14 3 3 2 2" xfId="8508" xr:uid="{00000000-0005-0000-0000-0000A10A0000}"/>
    <cellStyle name="Komma 14 3 3 3" xfId="5076" xr:uid="{00000000-0005-0000-0000-0000A20A0000}"/>
    <cellStyle name="Komma 14 3 3 3 2" xfId="10224" xr:uid="{00000000-0005-0000-0000-0000A30A0000}"/>
    <cellStyle name="Komma 14 3 3 4" xfId="6792" xr:uid="{00000000-0005-0000-0000-0000A40A0000}"/>
    <cellStyle name="Komma 14 3 4" xfId="2496" xr:uid="{00000000-0005-0000-0000-0000A50A0000}"/>
    <cellStyle name="Komma 14 3 4 2" xfId="7650" xr:uid="{00000000-0005-0000-0000-0000A60A0000}"/>
    <cellStyle name="Komma 14 3 5" xfId="4218" xr:uid="{00000000-0005-0000-0000-0000A70A0000}"/>
    <cellStyle name="Komma 14 3 5 2" xfId="9366" xr:uid="{00000000-0005-0000-0000-0000A80A0000}"/>
    <cellStyle name="Komma 14 3 6" xfId="5934" xr:uid="{00000000-0005-0000-0000-0000A90A0000}"/>
    <cellStyle name="Komma 14 4" xfId="264" xr:uid="{00000000-0005-0000-0000-0000AA0A0000}"/>
    <cellStyle name="Komma 14 4 2" xfId="1609" xr:uid="{00000000-0005-0000-0000-0000AB0A0000}"/>
    <cellStyle name="Komma 14 4 2 2" xfId="3360" xr:uid="{00000000-0005-0000-0000-0000AC0A0000}"/>
    <cellStyle name="Komma 14 4 2 2 2" xfId="8510" xr:uid="{00000000-0005-0000-0000-0000AD0A0000}"/>
    <cellStyle name="Komma 14 4 2 3" xfId="5078" xr:uid="{00000000-0005-0000-0000-0000AE0A0000}"/>
    <cellStyle name="Komma 14 4 2 3 2" xfId="10226" xr:uid="{00000000-0005-0000-0000-0000AF0A0000}"/>
    <cellStyle name="Komma 14 4 2 4" xfId="6794" xr:uid="{00000000-0005-0000-0000-0000B00A0000}"/>
    <cellStyle name="Komma 14 4 3" xfId="2498" xr:uid="{00000000-0005-0000-0000-0000B10A0000}"/>
    <cellStyle name="Komma 14 4 3 2" xfId="7652" xr:uid="{00000000-0005-0000-0000-0000B20A0000}"/>
    <cellStyle name="Komma 14 4 4" xfId="4220" xr:uid="{00000000-0005-0000-0000-0000B30A0000}"/>
    <cellStyle name="Komma 14 4 4 2" xfId="9368" xr:uid="{00000000-0005-0000-0000-0000B40A0000}"/>
    <cellStyle name="Komma 14 4 5" xfId="5936" xr:uid="{00000000-0005-0000-0000-0000B50A0000}"/>
    <cellStyle name="Komma 14 5" xfId="265" xr:uid="{00000000-0005-0000-0000-0000B60A0000}"/>
    <cellStyle name="Komma 14 5 2" xfId="1610" xr:uid="{00000000-0005-0000-0000-0000B70A0000}"/>
    <cellStyle name="Komma 14 5 2 2" xfId="3361" xr:uid="{00000000-0005-0000-0000-0000B80A0000}"/>
    <cellStyle name="Komma 14 5 2 2 2" xfId="8511" xr:uid="{00000000-0005-0000-0000-0000B90A0000}"/>
    <cellStyle name="Komma 14 5 2 3" xfId="5079" xr:uid="{00000000-0005-0000-0000-0000BA0A0000}"/>
    <cellStyle name="Komma 14 5 2 3 2" xfId="10227" xr:uid="{00000000-0005-0000-0000-0000BB0A0000}"/>
    <cellStyle name="Komma 14 5 2 4" xfId="6795" xr:uid="{00000000-0005-0000-0000-0000BC0A0000}"/>
    <cellStyle name="Komma 14 5 3" xfId="2499" xr:uid="{00000000-0005-0000-0000-0000BD0A0000}"/>
    <cellStyle name="Komma 14 5 3 2" xfId="7653" xr:uid="{00000000-0005-0000-0000-0000BE0A0000}"/>
    <cellStyle name="Komma 14 5 4" xfId="4221" xr:uid="{00000000-0005-0000-0000-0000BF0A0000}"/>
    <cellStyle name="Komma 14 5 4 2" xfId="9369" xr:uid="{00000000-0005-0000-0000-0000C00A0000}"/>
    <cellStyle name="Komma 14 5 5" xfId="5937" xr:uid="{00000000-0005-0000-0000-0000C10A0000}"/>
    <cellStyle name="Komma 14 6" xfId="1601" xr:uid="{00000000-0005-0000-0000-0000C20A0000}"/>
    <cellStyle name="Komma 14 6 2" xfId="3352" xr:uid="{00000000-0005-0000-0000-0000C30A0000}"/>
    <cellStyle name="Komma 14 6 2 2" xfId="8502" xr:uid="{00000000-0005-0000-0000-0000C40A0000}"/>
    <cellStyle name="Komma 14 6 3" xfId="5070" xr:uid="{00000000-0005-0000-0000-0000C50A0000}"/>
    <cellStyle name="Komma 14 6 3 2" xfId="10218" xr:uid="{00000000-0005-0000-0000-0000C60A0000}"/>
    <cellStyle name="Komma 14 6 4" xfId="6786" xr:uid="{00000000-0005-0000-0000-0000C70A0000}"/>
    <cellStyle name="Komma 14 7" xfId="2490" xr:uid="{00000000-0005-0000-0000-0000C80A0000}"/>
    <cellStyle name="Komma 14 7 2" xfId="7644" xr:uid="{00000000-0005-0000-0000-0000C90A0000}"/>
    <cellStyle name="Komma 14 8" xfId="4212" xr:uid="{00000000-0005-0000-0000-0000CA0A0000}"/>
    <cellStyle name="Komma 14 8 2" xfId="9360" xr:uid="{00000000-0005-0000-0000-0000CB0A0000}"/>
    <cellStyle name="Komma 14 9" xfId="5928" xr:uid="{00000000-0005-0000-0000-0000CC0A0000}"/>
    <cellStyle name="Komma 15" xfId="266" xr:uid="{00000000-0005-0000-0000-0000CD0A0000}"/>
    <cellStyle name="Komma 15 2" xfId="267" xr:uid="{00000000-0005-0000-0000-0000CE0A0000}"/>
    <cellStyle name="Komma 15 2 2" xfId="268" xr:uid="{00000000-0005-0000-0000-0000CF0A0000}"/>
    <cellStyle name="Komma 15 2 2 2" xfId="1613" xr:uid="{00000000-0005-0000-0000-0000D00A0000}"/>
    <cellStyle name="Komma 15 2 2 2 2" xfId="3364" xr:uid="{00000000-0005-0000-0000-0000D10A0000}"/>
    <cellStyle name="Komma 15 2 2 2 2 2" xfId="8514" xr:uid="{00000000-0005-0000-0000-0000D20A0000}"/>
    <cellStyle name="Komma 15 2 2 2 3" xfId="5082" xr:uid="{00000000-0005-0000-0000-0000D30A0000}"/>
    <cellStyle name="Komma 15 2 2 2 3 2" xfId="10230" xr:uid="{00000000-0005-0000-0000-0000D40A0000}"/>
    <cellStyle name="Komma 15 2 2 2 4" xfId="6798" xr:uid="{00000000-0005-0000-0000-0000D50A0000}"/>
    <cellStyle name="Komma 15 2 2 3" xfId="2502" xr:uid="{00000000-0005-0000-0000-0000D60A0000}"/>
    <cellStyle name="Komma 15 2 2 3 2" xfId="7656" xr:uid="{00000000-0005-0000-0000-0000D70A0000}"/>
    <cellStyle name="Komma 15 2 2 4" xfId="4224" xr:uid="{00000000-0005-0000-0000-0000D80A0000}"/>
    <cellStyle name="Komma 15 2 2 4 2" xfId="9372" xr:uid="{00000000-0005-0000-0000-0000D90A0000}"/>
    <cellStyle name="Komma 15 2 2 5" xfId="5940" xr:uid="{00000000-0005-0000-0000-0000DA0A0000}"/>
    <cellStyle name="Komma 15 2 3" xfId="1612" xr:uid="{00000000-0005-0000-0000-0000DB0A0000}"/>
    <cellStyle name="Komma 15 2 3 2" xfId="3363" xr:uid="{00000000-0005-0000-0000-0000DC0A0000}"/>
    <cellStyle name="Komma 15 2 3 2 2" xfId="8513" xr:uid="{00000000-0005-0000-0000-0000DD0A0000}"/>
    <cellStyle name="Komma 15 2 3 3" xfId="5081" xr:uid="{00000000-0005-0000-0000-0000DE0A0000}"/>
    <cellStyle name="Komma 15 2 3 3 2" xfId="10229" xr:uid="{00000000-0005-0000-0000-0000DF0A0000}"/>
    <cellStyle name="Komma 15 2 3 4" xfId="6797" xr:uid="{00000000-0005-0000-0000-0000E00A0000}"/>
    <cellStyle name="Komma 15 2 4" xfId="2501" xr:uid="{00000000-0005-0000-0000-0000E10A0000}"/>
    <cellStyle name="Komma 15 2 4 2" xfId="7655" xr:uid="{00000000-0005-0000-0000-0000E20A0000}"/>
    <cellStyle name="Komma 15 2 5" xfId="4223" xr:uid="{00000000-0005-0000-0000-0000E30A0000}"/>
    <cellStyle name="Komma 15 2 5 2" xfId="9371" xr:uid="{00000000-0005-0000-0000-0000E40A0000}"/>
    <cellStyle name="Komma 15 2 6" xfId="5939" xr:uid="{00000000-0005-0000-0000-0000E50A0000}"/>
    <cellStyle name="Komma 15 3" xfId="269" xr:uid="{00000000-0005-0000-0000-0000E60A0000}"/>
    <cellStyle name="Komma 15 3 2" xfId="1614" xr:uid="{00000000-0005-0000-0000-0000E70A0000}"/>
    <cellStyle name="Komma 15 3 2 2" xfId="3365" xr:uid="{00000000-0005-0000-0000-0000E80A0000}"/>
    <cellStyle name="Komma 15 3 2 2 2" xfId="8515" xr:uid="{00000000-0005-0000-0000-0000E90A0000}"/>
    <cellStyle name="Komma 15 3 2 3" xfId="5083" xr:uid="{00000000-0005-0000-0000-0000EA0A0000}"/>
    <cellStyle name="Komma 15 3 2 3 2" xfId="10231" xr:uid="{00000000-0005-0000-0000-0000EB0A0000}"/>
    <cellStyle name="Komma 15 3 2 4" xfId="6799" xr:uid="{00000000-0005-0000-0000-0000EC0A0000}"/>
    <cellStyle name="Komma 15 3 3" xfId="2503" xr:uid="{00000000-0005-0000-0000-0000ED0A0000}"/>
    <cellStyle name="Komma 15 3 3 2" xfId="7657" xr:uid="{00000000-0005-0000-0000-0000EE0A0000}"/>
    <cellStyle name="Komma 15 3 4" xfId="4225" xr:uid="{00000000-0005-0000-0000-0000EF0A0000}"/>
    <cellStyle name="Komma 15 3 4 2" xfId="9373" xr:uid="{00000000-0005-0000-0000-0000F00A0000}"/>
    <cellStyle name="Komma 15 3 5" xfId="5941" xr:uid="{00000000-0005-0000-0000-0000F10A0000}"/>
    <cellStyle name="Komma 15 4" xfId="270" xr:uid="{00000000-0005-0000-0000-0000F20A0000}"/>
    <cellStyle name="Komma 15 4 2" xfId="1615" xr:uid="{00000000-0005-0000-0000-0000F30A0000}"/>
    <cellStyle name="Komma 15 4 2 2" xfId="3366" xr:uid="{00000000-0005-0000-0000-0000F40A0000}"/>
    <cellStyle name="Komma 15 4 2 2 2" xfId="8516" xr:uid="{00000000-0005-0000-0000-0000F50A0000}"/>
    <cellStyle name="Komma 15 4 2 3" xfId="5084" xr:uid="{00000000-0005-0000-0000-0000F60A0000}"/>
    <cellStyle name="Komma 15 4 2 3 2" xfId="10232" xr:uid="{00000000-0005-0000-0000-0000F70A0000}"/>
    <cellStyle name="Komma 15 4 2 4" xfId="6800" xr:uid="{00000000-0005-0000-0000-0000F80A0000}"/>
    <cellStyle name="Komma 15 4 3" xfId="2504" xr:uid="{00000000-0005-0000-0000-0000F90A0000}"/>
    <cellStyle name="Komma 15 4 3 2" xfId="7658" xr:uid="{00000000-0005-0000-0000-0000FA0A0000}"/>
    <cellStyle name="Komma 15 4 4" xfId="4226" xr:uid="{00000000-0005-0000-0000-0000FB0A0000}"/>
    <cellStyle name="Komma 15 4 4 2" xfId="9374" xr:uid="{00000000-0005-0000-0000-0000FC0A0000}"/>
    <cellStyle name="Komma 15 4 5" xfId="5942" xr:uid="{00000000-0005-0000-0000-0000FD0A0000}"/>
    <cellStyle name="Komma 15 5" xfId="1611" xr:uid="{00000000-0005-0000-0000-0000FE0A0000}"/>
    <cellStyle name="Komma 15 5 2" xfId="3362" xr:uid="{00000000-0005-0000-0000-0000FF0A0000}"/>
    <cellStyle name="Komma 15 5 2 2" xfId="8512" xr:uid="{00000000-0005-0000-0000-0000000B0000}"/>
    <cellStyle name="Komma 15 5 3" xfId="5080" xr:uid="{00000000-0005-0000-0000-0000010B0000}"/>
    <cellStyle name="Komma 15 5 3 2" xfId="10228" xr:uid="{00000000-0005-0000-0000-0000020B0000}"/>
    <cellStyle name="Komma 15 5 4" xfId="6796" xr:uid="{00000000-0005-0000-0000-0000030B0000}"/>
    <cellStyle name="Komma 15 6" xfId="2500" xr:uid="{00000000-0005-0000-0000-0000040B0000}"/>
    <cellStyle name="Komma 15 6 2" xfId="7654" xr:uid="{00000000-0005-0000-0000-0000050B0000}"/>
    <cellStyle name="Komma 15 7" xfId="4222" xr:uid="{00000000-0005-0000-0000-0000060B0000}"/>
    <cellStyle name="Komma 15 7 2" xfId="9370" xr:uid="{00000000-0005-0000-0000-0000070B0000}"/>
    <cellStyle name="Komma 15 8" xfId="5938" xr:uid="{00000000-0005-0000-0000-0000080B0000}"/>
    <cellStyle name="Komma 16" xfId="271" xr:uid="{00000000-0005-0000-0000-0000090B0000}"/>
    <cellStyle name="Komma 16 2" xfId="272" xr:uid="{00000000-0005-0000-0000-00000A0B0000}"/>
    <cellStyle name="Komma 16 2 2" xfId="273" xr:uid="{00000000-0005-0000-0000-00000B0B0000}"/>
    <cellStyle name="Komma 16 2 2 2" xfId="1618" xr:uid="{00000000-0005-0000-0000-00000C0B0000}"/>
    <cellStyle name="Komma 16 2 2 2 2" xfId="3369" xr:uid="{00000000-0005-0000-0000-00000D0B0000}"/>
    <cellStyle name="Komma 16 2 2 2 2 2" xfId="8519" xr:uid="{00000000-0005-0000-0000-00000E0B0000}"/>
    <cellStyle name="Komma 16 2 2 2 3" xfId="5087" xr:uid="{00000000-0005-0000-0000-00000F0B0000}"/>
    <cellStyle name="Komma 16 2 2 2 3 2" xfId="10235" xr:uid="{00000000-0005-0000-0000-0000100B0000}"/>
    <cellStyle name="Komma 16 2 2 2 4" xfId="6803" xr:uid="{00000000-0005-0000-0000-0000110B0000}"/>
    <cellStyle name="Komma 16 2 2 3" xfId="2507" xr:uid="{00000000-0005-0000-0000-0000120B0000}"/>
    <cellStyle name="Komma 16 2 2 3 2" xfId="7661" xr:uid="{00000000-0005-0000-0000-0000130B0000}"/>
    <cellStyle name="Komma 16 2 2 4" xfId="4229" xr:uid="{00000000-0005-0000-0000-0000140B0000}"/>
    <cellStyle name="Komma 16 2 2 4 2" xfId="9377" xr:uid="{00000000-0005-0000-0000-0000150B0000}"/>
    <cellStyle name="Komma 16 2 2 5" xfId="5945" xr:uid="{00000000-0005-0000-0000-0000160B0000}"/>
    <cellStyle name="Komma 16 2 3" xfId="1617" xr:uid="{00000000-0005-0000-0000-0000170B0000}"/>
    <cellStyle name="Komma 16 2 3 2" xfId="3368" xr:uid="{00000000-0005-0000-0000-0000180B0000}"/>
    <cellStyle name="Komma 16 2 3 2 2" xfId="8518" xr:uid="{00000000-0005-0000-0000-0000190B0000}"/>
    <cellStyle name="Komma 16 2 3 3" xfId="5086" xr:uid="{00000000-0005-0000-0000-00001A0B0000}"/>
    <cellStyle name="Komma 16 2 3 3 2" xfId="10234" xr:uid="{00000000-0005-0000-0000-00001B0B0000}"/>
    <cellStyle name="Komma 16 2 3 4" xfId="6802" xr:uid="{00000000-0005-0000-0000-00001C0B0000}"/>
    <cellStyle name="Komma 16 2 4" xfId="2506" xr:uid="{00000000-0005-0000-0000-00001D0B0000}"/>
    <cellStyle name="Komma 16 2 4 2" xfId="7660" xr:uid="{00000000-0005-0000-0000-00001E0B0000}"/>
    <cellStyle name="Komma 16 2 5" xfId="4228" xr:uid="{00000000-0005-0000-0000-00001F0B0000}"/>
    <cellStyle name="Komma 16 2 5 2" xfId="9376" xr:uid="{00000000-0005-0000-0000-0000200B0000}"/>
    <cellStyle name="Komma 16 2 6" xfId="5944" xr:uid="{00000000-0005-0000-0000-0000210B0000}"/>
    <cellStyle name="Komma 16 3" xfId="274" xr:uid="{00000000-0005-0000-0000-0000220B0000}"/>
    <cellStyle name="Komma 16 3 2" xfId="1619" xr:uid="{00000000-0005-0000-0000-0000230B0000}"/>
    <cellStyle name="Komma 16 3 2 2" xfId="3370" xr:uid="{00000000-0005-0000-0000-0000240B0000}"/>
    <cellStyle name="Komma 16 3 2 2 2" xfId="8520" xr:uid="{00000000-0005-0000-0000-0000250B0000}"/>
    <cellStyle name="Komma 16 3 2 3" xfId="5088" xr:uid="{00000000-0005-0000-0000-0000260B0000}"/>
    <cellStyle name="Komma 16 3 2 3 2" xfId="10236" xr:uid="{00000000-0005-0000-0000-0000270B0000}"/>
    <cellStyle name="Komma 16 3 2 4" xfId="6804" xr:uid="{00000000-0005-0000-0000-0000280B0000}"/>
    <cellStyle name="Komma 16 3 3" xfId="2508" xr:uid="{00000000-0005-0000-0000-0000290B0000}"/>
    <cellStyle name="Komma 16 3 3 2" xfId="7662" xr:uid="{00000000-0005-0000-0000-00002A0B0000}"/>
    <cellStyle name="Komma 16 3 4" xfId="4230" xr:uid="{00000000-0005-0000-0000-00002B0B0000}"/>
    <cellStyle name="Komma 16 3 4 2" xfId="9378" xr:uid="{00000000-0005-0000-0000-00002C0B0000}"/>
    <cellStyle name="Komma 16 3 5" xfId="5946" xr:uid="{00000000-0005-0000-0000-00002D0B0000}"/>
    <cellStyle name="Komma 16 4" xfId="275" xr:uid="{00000000-0005-0000-0000-00002E0B0000}"/>
    <cellStyle name="Komma 16 4 2" xfId="1620" xr:uid="{00000000-0005-0000-0000-00002F0B0000}"/>
    <cellStyle name="Komma 16 4 2 2" xfId="3371" xr:uid="{00000000-0005-0000-0000-0000300B0000}"/>
    <cellStyle name="Komma 16 4 2 2 2" xfId="8521" xr:uid="{00000000-0005-0000-0000-0000310B0000}"/>
    <cellStyle name="Komma 16 4 2 3" xfId="5089" xr:uid="{00000000-0005-0000-0000-0000320B0000}"/>
    <cellStyle name="Komma 16 4 2 3 2" xfId="10237" xr:uid="{00000000-0005-0000-0000-0000330B0000}"/>
    <cellStyle name="Komma 16 4 2 4" xfId="6805" xr:uid="{00000000-0005-0000-0000-0000340B0000}"/>
    <cellStyle name="Komma 16 4 3" xfId="2509" xr:uid="{00000000-0005-0000-0000-0000350B0000}"/>
    <cellStyle name="Komma 16 4 3 2" xfId="7663" xr:uid="{00000000-0005-0000-0000-0000360B0000}"/>
    <cellStyle name="Komma 16 4 4" xfId="4231" xr:uid="{00000000-0005-0000-0000-0000370B0000}"/>
    <cellStyle name="Komma 16 4 4 2" xfId="9379" xr:uid="{00000000-0005-0000-0000-0000380B0000}"/>
    <cellStyle name="Komma 16 4 5" xfId="5947" xr:uid="{00000000-0005-0000-0000-0000390B0000}"/>
    <cellStyle name="Komma 16 5" xfId="1616" xr:uid="{00000000-0005-0000-0000-00003A0B0000}"/>
    <cellStyle name="Komma 16 5 2" xfId="3367" xr:uid="{00000000-0005-0000-0000-00003B0B0000}"/>
    <cellStyle name="Komma 16 5 2 2" xfId="8517" xr:uid="{00000000-0005-0000-0000-00003C0B0000}"/>
    <cellStyle name="Komma 16 5 3" xfId="5085" xr:uid="{00000000-0005-0000-0000-00003D0B0000}"/>
    <cellStyle name="Komma 16 5 3 2" xfId="10233" xr:uid="{00000000-0005-0000-0000-00003E0B0000}"/>
    <cellStyle name="Komma 16 5 4" xfId="6801" xr:uid="{00000000-0005-0000-0000-00003F0B0000}"/>
    <cellStyle name="Komma 16 6" xfId="2505" xr:uid="{00000000-0005-0000-0000-0000400B0000}"/>
    <cellStyle name="Komma 16 6 2" xfId="7659" xr:uid="{00000000-0005-0000-0000-0000410B0000}"/>
    <cellStyle name="Komma 16 7" xfId="4227" xr:uid="{00000000-0005-0000-0000-0000420B0000}"/>
    <cellStyle name="Komma 16 7 2" xfId="9375" xr:uid="{00000000-0005-0000-0000-0000430B0000}"/>
    <cellStyle name="Komma 16 8" xfId="5943" xr:uid="{00000000-0005-0000-0000-0000440B0000}"/>
    <cellStyle name="Komma 17" xfId="276" xr:uid="{00000000-0005-0000-0000-0000450B0000}"/>
    <cellStyle name="Komma 17 2" xfId="277" xr:uid="{00000000-0005-0000-0000-0000460B0000}"/>
    <cellStyle name="Komma 17 2 2" xfId="1622" xr:uid="{00000000-0005-0000-0000-0000470B0000}"/>
    <cellStyle name="Komma 17 2 2 2" xfId="3373" xr:uid="{00000000-0005-0000-0000-0000480B0000}"/>
    <cellStyle name="Komma 17 2 2 2 2" xfId="8523" xr:uid="{00000000-0005-0000-0000-0000490B0000}"/>
    <cellStyle name="Komma 17 2 2 3" xfId="5091" xr:uid="{00000000-0005-0000-0000-00004A0B0000}"/>
    <cellStyle name="Komma 17 2 2 3 2" xfId="10239" xr:uid="{00000000-0005-0000-0000-00004B0B0000}"/>
    <cellStyle name="Komma 17 2 2 4" xfId="6807" xr:uid="{00000000-0005-0000-0000-00004C0B0000}"/>
    <cellStyle name="Komma 17 2 3" xfId="2511" xr:uid="{00000000-0005-0000-0000-00004D0B0000}"/>
    <cellStyle name="Komma 17 2 3 2" xfId="7665" xr:uid="{00000000-0005-0000-0000-00004E0B0000}"/>
    <cellStyle name="Komma 17 2 4" xfId="4233" xr:uid="{00000000-0005-0000-0000-00004F0B0000}"/>
    <cellStyle name="Komma 17 2 4 2" xfId="9381" xr:uid="{00000000-0005-0000-0000-0000500B0000}"/>
    <cellStyle name="Komma 17 2 5" xfId="5949" xr:uid="{00000000-0005-0000-0000-0000510B0000}"/>
    <cellStyle name="Komma 17 3" xfId="1621" xr:uid="{00000000-0005-0000-0000-0000520B0000}"/>
    <cellStyle name="Komma 17 3 2" xfId="3372" xr:uid="{00000000-0005-0000-0000-0000530B0000}"/>
    <cellStyle name="Komma 17 3 2 2" xfId="8522" xr:uid="{00000000-0005-0000-0000-0000540B0000}"/>
    <cellStyle name="Komma 17 3 3" xfId="5090" xr:uid="{00000000-0005-0000-0000-0000550B0000}"/>
    <cellStyle name="Komma 17 3 3 2" xfId="10238" xr:uid="{00000000-0005-0000-0000-0000560B0000}"/>
    <cellStyle name="Komma 17 3 4" xfId="6806" xr:uid="{00000000-0005-0000-0000-0000570B0000}"/>
    <cellStyle name="Komma 17 4" xfId="2510" xr:uid="{00000000-0005-0000-0000-0000580B0000}"/>
    <cellStyle name="Komma 17 4 2" xfId="7664" xr:uid="{00000000-0005-0000-0000-0000590B0000}"/>
    <cellStyle name="Komma 17 5" xfId="4232" xr:uid="{00000000-0005-0000-0000-00005A0B0000}"/>
    <cellStyle name="Komma 17 5 2" xfId="9380" xr:uid="{00000000-0005-0000-0000-00005B0B0000}"/>
    <cellStyle name="Komma 17 6" xfId="5948" xr:uid="{00000000-0005-0000-0000-00005C0B0000}"/>
    <cellStyle name="Komma 18" xfId="278" xr:uid="{00000000-0005-0000-0000-00005D0B0000}"/>
    <cellStyle name="Komma 18 2" xfId="1623" xr:uid="{00000000-0005-0000-0000-00005E0B0000}"/>
    <cellStyle name="Komma 18 2 2" xfId="3374" xr:uid="{00000000-0005-0000-0000-00005F0B0000}"/>
    <cellStyle name="Komma 18 2 2 2" xfId="8524" xr:uid="{00000000-0005-0000-0000-0000600B0000}"/>
    <cellStyle name="Komma 18 2 3" xfId="5092" xr:uid="{00000000-0005-0000-0000-0000610B0000}"/>
    <cellStyle name="Komma 18 2 3 2" xfId="10240" xr:uid="{00000000-0005-0000-0000-0000620B0000}"/>
    <cellStyle name="Komma 18 2 4" xfId="6808" xr:uid="{00000000-0005-0000-0000-0000630B0000}"/>
    <cellStyle name="Komma 18 3" xfId="2512" xr:uid="{00000000-0005-0000-0000-0000640B0000}"/>
    <cellStyle name="Komma 18 3 2" xfId="7666" xr:uid="{00000000-0005-0000-0000-0000650B0000}"/>
    <cellStyle name="Komma 18 4" xfId="4234" xr:uid="{00000000-0005-0000-0000-0000660B0000}"/>
    <cellStyle name="Komma 18 4 2" xfId="9382" xr:uid="{00000000-0005-0000-0000-0000670B0000}"/>
    <cellStyle name="Komma 18 5" xfId="5950" xr:uid="{00000000-0005-0000-0000-0000680B0000}"/>
    <cellStyle name="Komma 19" xfId="279" xr:uid="{00000000-0005-0000-0000-0000690B0000}"/>
    <cellStyle name="Komma 19 2" xfId="1624" xr:uid="{00000000-0005-0000-0000-00006A0B0000}"/>
    <cellStyle name="Komma 19 2 2" xfId="3375" xr:uid="{00000000-0005-0000-0000-00006B0B0000}"/>
    <cellStyle name="Komma 19 2 2 2" xfId="8525" xr:uid="{00000000-0005-0000-0000-00006C0B0000}"/>
    <cellStyle name="Komma 19 2 3" xfId="5093" xr:uid="{00000000-0005-0000-0000-00006D0B0000}"/>
    <cellStyle name="Komma 19 2 3 2" xfId="10241" xr:uid="{00000000-0005-0000-0000-00006E0B0000}"/>
    <cellStyle name="Komma 19 2 4" xfId="6809" xr:uid="{00000000-0005-0000-0000-00006F0B0000}"/>
    <cellStyle name="Komma 19 3" xfId="2513" xr:uid="{00000000-0005-0000-0000-0000700B0000}"/>
    <cellStyle name="Komma 19 3 2" xfId="7667" xr:uid="{00000000-0005-0000-0000-0000710B0000}"/>
    <cellStyle name="Komma 19 4" xfId="4235" xr:uid="{00000000-0005-0000-0000-0000720B0000}"/>
    <cellStyle name="Komma 19 4 2" xfId="9383" xr:uid="{00000000-0005-0000-0000-0000730B0000}"/>
    <cellStyle name="Komma 19 5" xfId="5951" xr:uid="{00000000-0005-0000-0000-0000740B0000}"/>
    <cellStyle name="Komma 2" xfId="280" xr:uid="{00000000-0005-0000-0000-0000750B0000}"/>
    <cellStyle name="Komma 2 10" xfId="281" xr:uid="{00000000-0005-0000-0000-0000760B0000}"/>
    <cellStyle name="Komma 2 10 2" xfId="282" xr:uid="{00000000-0005-0000-0000-0000770B0000}"/>
    <cellStyle name="Komma 2 10 2 2" xfId="283" xr:uid="{00000000-0005-0000-0000-0000780B0000}"/>
    <cellStyle name="Komma 2 10 2 2 2" xfId="284" xr:uid="{00000000-0005-0000-0000-0000790B0000}"/>
    <cellStyle name="Komma 2 10 2 2 2 2" xfId="1629" xr:uid="{00000000-0005-0000-0000-00007A0B0000}"/>
    <cellStyle name="Komma 2 10 2 2 2 2 2" xfId="3380" xr:uid="{00000000-0005-0000-0000-00007B0B0000}"/>
    <cellStyle name="Komma 2 10 2 2 2 2 2 2" xfId="8530" xr:uid="{00000000-0005-0000-0000-00007C0B0000}"/>
    <cellStyle name="Komma 2 10 2 2 2 2 3" xfId="5098" xr:uid="{00000000-0005-0000-0000-00007D0B0000}"/>
    <cellStyle name="Komma 2 10 2 2 2 2 3 2" xfId="10246" xr:uid="{00000000-0005-0000-0000-00007E0B0000}"/>
    <cellStyle name="Komma 2 10 2 2 2 2 4" xfId="6814" xr:uid="{00000000-0005-0000-0000-00007F0B0000}"/>
    <cellStyle name="Komma 2 10 2 2 2 3" xfId="2518" xr:uid="{00000000-0005-0000-0000-0000800B0000}"/>
    <cellStyle name="Komma 2 10 2 2 2 3 2" xfId="7672" xr:uid="{00000000-0005-0000-0000-0000810B0000}"/>
    <cellStyle name="Komma 2 10 2 2 2 4" xfId="4240" xr:uid="{00000000-0005-0000-0000-0000820B0000}"/>
    <cellStyle name="Komma 2 10 2 2 2 4 2" xfId="9388" xr:uid="{00000000-0005-0000-0000-0000830B0000}"/>
    <cellStyle name="Komma 2 10 2 2 2 5" xfId="5956" xr:uid="{00000000-0005-0000-0000-0000840B0000}"/>
    <cellStyle name="Komma 2 10 2 2 3" xfId="1628" xr:uid="{00000000-0005-0000-0000-0000850B0000}"/>
    <cellStyle name="Komma 2 10 2 2 3 2" xfId="3379" xr:uid="{00000000-0005-0000-0000-0000860B0000}"/>
    <cellStyle name="Komma 2 10 2 2 3 2 2" xfId="8529" xr:uid="{00000000-0005-0000-0000-0000870B0000}"/>
    <cellStyle name="Komma 2 10 2 2 3 3" xfId="5097" xr:uid="{00000000-0005-0000-0000-0000880B0000}"/>
    <cellStyle name="Komma 2 10 2 2 3 3 2" xfId="10245" xr:uid="{00000000-0005-0000-0000-0000890B0000}"/>
    <cellStyle name="Komma 2 10 2 2 3 4" xfId="6813" xr:uid="{00000000-0005-0000-0000-00008A0B0000}"/>
    <cellStyle name="Komma 2 10 2 2 4" xfId="2517" xr:uid="{00000000-0005-0000-0000-00008B0B0000}"/>
    <cellStyle name="Komma 2 10 2 2 4 2" xfId="7671" xr:uid="{00000000-0005-0000-0000-00008C0B0000}"/>
    <cellStyle name="Komma 2 10 2 2 5" xfId="4239" xr:uid="{00000000-0005-0000-0000-00008D0B0000}"/>
    <cellStyle name="Komma 2 10 2 2 5 2" xfId="9387" xr:uid="{00000000-0005-0000-0000-00008E0B0000}"/>
    <cellStyle name="Komma 2 10 2 2 6" xfId="5955" xr:uid="{00000000-0005-0000-0000-00008F0B0000}"/>
    <cellStyle name="Komma 2 10 2 3" xfId="285" xr:uid="{00000000-0005-0000-0000-0000900B0000}"/>
    <cellStyle name="Komma 2 10 2 3 2" xfId="1630" xr:uid="{00000000-0005-0000-0000-0000910B0000}"/>
    <cellStyle name="Komma 2 10 2 3 2 2" xfId="3381" xr:uid="{00000000-0005-0000-0000-0000920B0000}"/>
    <cellStyle name="Komma 2 10 2 3 2 2 2" xfId="8531" xr:uid="{00000000-0005-0000-0000-0000930B0000}"/>
    <cellStyle name="Komma 2 10 2 3 2 3" xfId="5099" xr:uid="{00000000-0005-0000-0000-0000940B0000}"/>
    <cellStyle name="Komma 2 10 2 3 2 3 2" xfId="10247" xr:uid="{00000000-0005-0000-0000-0000950B0000}"/>
    <cellStyle name="Komma 2 10 2 3 2 4" xfId="6815" xr:uid="{00000000-0005-0000-0000-0000960B0000}"/>
    <cellStyle name="Komma 2 10 2 3 3" xfId="2519" xr:uid="{00000000-0005-0000-0000-0000970B0000}"/>
    <cellStyle name="Komma 2 10 2 3 3 2" xfId="7673" xr:uid="{00000000-0005-0000-0000-0000980B0000}"/>
    <cellStyle name="Komma 2 10 2 3 4" xfId="4241" xr:uid="{00000000-0005-0000-0000-0000990B0000}"/>
    <cellStyle name="Komma 2 10 2 3 4 2" xfId="9389" xr:uid="{00000000-0005-0000-0000-00009A0B0000}"/>
    <cellStyle name="Komma 2 10 2 3 5" xfId="5957" xr:uid="{00000000-0005-0000-0000-00009B0B0000}"/>
    <cellStyle name="Komma 2 10 2 4" xfId="286" xr:uid="{00000000-0005-0000-0000-00009C0B0000}"/>
    <cellStyle name="Komma 2 10 2 4 2" xfId="1631" xr:uid="{00000000-0005-0000-0000-00009D0B0000}"/>
    <cellStyle name="Komma 2 10 2 4 2 2" xfId="3382" xr:uid="{00000000-0005-0000-0000-00009E0B0000}"/>
    <cellStyle name="Komma 2 10 2 4 2 2 2" xfId="8532" xr:uid="{00000000-0005-0000-0000-00009F0B0000}"/>
    <cellStyle name="Komma 2 10 2 4 2 3" xfId="5100" xr:uid="{00000000-0005-0000-0000-0000A00B0000}"/>
    <cellStyle name="Komma 2 10 2 4 2 3 2" xfId="10248" xr:uid="{00000000-0005-0000-0000-0000A10B0000}"/>
    <cellStyle name="Komma 2 10 2 4 2 4" xfId="6816" xr:uid="{00000000-0005-0000-0000-0000A20B0000}"/>
    <cellStyle name="Komma 2 10 2 4 3" xfId="2520" xr:uid="{00000000-0005-0000-0000-0000A30B0000}"/>
    <cellStyle name="Komma 2 10 2 4 3 2" xfId="7674" xr:uid="{00000000-0005-0000-0000-0000A40B0000}"/>
    <cellStyle name="Komma 2 10 2 4 4" xfId="4242" xr:uid="{00000000-0005-0000-0000-0000A50B0000}"/>
    <cellStyle name="Komma 2 10 2 4 4 2" xfId="9390" xr:uid="{00000000-0005-0000-0000-0000A60B0000}"/>
    <cellStyle name="Komma 2 10 2 4 5" xfId="5958" xr:uid="{00000000-0005-0000-0000-0000A70B0000}"/>
    <cellStyle name="Komma 2 10 2 5" xfId="1627" xr:uid="{00000000-0005-0000-0000-0000A80B0000}"/>
    <cellStyle name="Komma 2 10 2 5 2" xfId="3378" xr:uid="{00000000-0005-0000-0000-0000A90B0000}"/>
    <cellStyle name="Komma 2 10 2 5 2 2" xfId="8528" xr:uid="{00000000-0005-0000-0000-0000AA0B0000}"/>
    <cellStyle name="Komma 2 10 2 5 3" xfId="5096" xr:uid="{00000000-0005-0000-0000-0000AB0B0000}"/>
    <cellStyle name="Komma 2 10 2 5 3 2" xfId="10244" xr:uid="{00000000-0005-0000-0000-0000AC0B0000}"/>
    <cellStyle name="Komma 2 10 2 5 4" xfId="6812" xr:uid="{00000000-0005-0000-0000-0000AD0B0000}"/>
    <cellStyle name="Komma 2 10 2 6" xfId="2516" xr:uid="{00000000-0005-0000-0000-0000AE0B0000}"/>
    <cellStyle name="Komma 2 10 2 6 2" xfId="7670" xr:uid="{00000000-0005-0000-0000-0000AF0B0000}"/>
    <cellStyle name="Komma 2 10 2 7" xfId="4238" xr:uid="{00000000-0005-0000-0000-0000B00B0000}"/>
    <cellStyle name="Komma 2 10 2 7 2" xfId="9386" xr:uid="{00000000-0005-0000-0000-0000B10B0000}"/>
    <cellStyle name="Komma 2 10 2 8" xfId="5954" xr:uid="{00000000-0005-0000-0000-0000B20B0000}"/>
    <cellStyle name="Komma 2 10 3" xfId="287" xr:uid="{00000000-0005-0000-0000-0000B30B0000}"/>
    <cellStyle name="Komma 2 10 3 2" xfId="288" xr:uid="{00000000-0005-0000-0000-0000B40B0000}"/>
    <cellStyle name="Komma 2 10 3 2 2" xfId="1633" xr:uid="{00000000-0005-0000-0000-0000B50B0000}"/>
    <cellStyle name="Komma 2 10 3 2 2 2" xfId="3384" xr:uid="{00000000-0005-0000-0000-0000B60B0000}"/>
    <cellStyle name="Komma 2 10 3 2 2 2 2" xfId="8534" xr:uid="{00000000-0005-0000-0000-0000B70B0000}"/>
    <cellStyle name="Komma 2 10 3 2 2 3" xfId="5102" xr:uid="{00000000-0005-0000-0000-0000B80B0000}"/>
    <cellStyle name="Komma 2 10 3 2 2 3 2" xfId="10250" xr:uid="{00000000-0005-0000-0000-0000B90B0000}"/>
    <cellStyle name="Komma 2 10 3 2 2 4" xfId="6818" xr:uid="{00000000-0005-0000-0000-0000BA0B0000}"/>
    <cellStyle name="Komma 2 10 3 2 3" xfId="2522" xr:uid="{00000000-0005-0000-0000-0000BB0B0000}"/>
    <cellStyle name="Komma 2 10 3 2 3 2" xfId="7676" xr:uid="{00000000-0005-0000-0000-0000BC0B0000}"/>
    <cellStyle name="Komma 2 10 3 2 4" xfId="4244" xr:uid="{00000000-0005-0000-0000-0000BD0B0000}"/>
    <cellStyle name="Komma 2 10 3 2 4 2" xfId="9392" xr:uid="{00000000-0005-0000-0000-0000BE0B0000}"/>
    <cellStyle name="Komma 2 10 3 2 5" xfId="5960" xr:uid="{00000000-0005-0000-0000-0000BF0B0000}"/>
    <cellStyle name="Komma 2 10 3 3" xfId="1632" xr:uid="{00000000-0005-0000-0000-0000C00B0000}"/>
    <cellStyle name="Komma 2 10 3 3 2" xfId="3383" xr:uid="{00000000-0005-0000-0000-0000C10B0000}"/>
    <cellStyle name="Komma 2 10 3 3 2 2" xfId="8533" xr:uid="{00000000-0005-0000-0000-0000C20B0000}"/>
    <cellStyle name="Komma 2 10 3 3 3" xfId="5101" xr:uid="{00000000-0005-0000-0000-0000C30B0000}"/>
    <cellStyle name="Komma 2 10 3 3 3 2" xfId="10249" xr:uid="{00000000-0005-0000-0000-0000C40B0000}"/>
    <cellStyle name="Komma 2 10 3 3 4" xfId="6817" xr:uid="{00000000-0005-0000-0000-0000C50B0000}"/>
    <cellStyle name="Komma 2 10 3 4" xfId="2521" xr:uid="{00000000-0005-0000-0000-0000C60B0000}"/>
    <cellStyle name="Komma 2 10 3 4 2" xfId="7675" xr:uid="{00000000-0005-0000-0000-0000C70B0000}"/>
    <cellStyle name="Komma 2 10 3 5" xfId="4243" xr:uid="{00000000-0005-0000-0000-0000C80B0000}"/>
    <cellStyle name="Komma 2 10 3 5 2" xfId="9391" xr:uid="{00000000-0005-0000-0000-0000C90B0000}"/>
    <cellStyle name="Komma 2 10 3 6" xfId="5959" xr:uid="{00000000-0005-0000-0000-0000CA0B0000}"/>
    <cellStyle name="Komma 2 10 4" xfId="289" xr:uid="{00000000-0005-0000-0000-0000CB0B0000}"/>
    <cellStyle name="Komma 2 10 4 2" xfId="1634" xr:uid="{00000000-0005-0000-0000-0000CC0B0000}"/>
    <cellStyle name="Komma 2 10 4 2 2" xfId="3385" xr:uid="{00000000-0005-0000-0000-0000CD0B0000}"/>
    <cellStyle name="Komma 2 10 4 2 2 2" xfId="8535" xr:uid="{00000000-0005-0000-0000-0000CE0B0000}"/>
    <cellStyle name="Komma 2 10 4 2 3" xfId="5103" xr:uid="{00000000-0005-0000-0000-0000CF0B0000}"/>
    <cellStyle name="Komma 2 10 4 2 3 2" xfId="10251" xr:uid="{00000000-0005-0000-0000-0000D00B0000}"/>
    <cellStyle name="Komma 2 10 4 2 4" xfId="6819" xr:uid="{00000000-0005-0000-0000-0000D10B0000}"/>
    <cellStyle name="Komma 2 10 4 3" xfId="2523" xr:uid="{00000000-0005-0000-0000-0000D20B0000}"/>
    <cellStyle name="Komma 2 10 4 3 2" xfId="7677" xr:uid="{00000000-0005-0000-0000-0000D30B0000}"/>
    <cellStyle name="Komma 2 10 4 4" xfId="4245" xr:uid="{00000000-0005-0000-0000-0000D40B0000}"/>
    <cellStyle name="Komma 2 10 4 4 2" xfId="9393" xr:uid="{00000000-0005-0000-0000-0000D50B0000}"/>
    <cellStyle name="Komma 2 10 4 5" xfId="5961" xr:uid="{00000000-0005-0000-0000-0000D60B0000}"/>
    <cellStyle name="Komma 2 10 5" xfId="290" xr:uid="{00000000-0005-0000-0000-0000D70B0000}"/>
    <cellStyle name="Komma 2 10 5 2" xfId="1635" xr:uid="{00000000-0005-0000-0000-0000D80B0000}"/>
    <cellStyle name="Komma 2 10 5 2 2" xfId="3386" xr:uid="{00000000-0005-0000-0000-0000D90B0000}"/>
    <cellStyle name="Komma 2 10 5 2 2 2" xfId="8536" xr:uid="{00000000-0005-0000-0000-0000DA0B0000}"/>
    <cellStyle name="Komma 2 10 5 2 3" xfId="5104" xr:uid="{00000000-0005-0000-0000-0000DB0B0000}"/>
    <cellStyle name="Komma 2 10 5 2 3 2" xfId="10252" xr:uid="{00000000-0005-0000-0000-0000DC0B0000}"/>
    <cellStyle name="Komma 2 10 5 2 4" xfId="6820" xr:uid="{00000000-0005-0000-0000-0000DD0B0000}"/>
    <cellStyle name="Komma 2 10 5 3" xfId="2524" xr:uid="{00000000-0005-0000-0000-0000DE0B0000}"/>
    <cellStyle name="Komma 2 10 5 3 2" xfId="7678" xr:uid="{00000000-0005-0000-0000-0000DF0B0000}"/>
    <cellStyle name="Komma 2 10 5 4" xfId="4246" xr:uid="{00000000-0005-0000-0000-0000E00B0000}"/>
    <cellStyle name="Komma 2 10 5 4 2" xfId="9394" xr:uid="{00000000-0005-0000-0000-0000E10B0000}"/>
    <cellStyle name="Komma 2 10 5 5" xfId="5962" xr:uid="{00000000-0005-0000-0000-0000E20B0000}"/>
    <cellStyle name="Komma 2 10 6" xfId="1626" xr:uid="{00000000-0005-0000-0000-0000E30B0000}"/>
    <cellStyle name="Komma 2 10 6 2" xfId="3377" xr:uid="{00000000-0005-0000-0000-0000E40B0000}"/>
    <cellStyle name="Komma 2 10 6 2 2" xfId="8527" xr:uid="{00000000-0005-0000-0000-0000E50B0000}"/>
    <cellStyle name="Komma 2 10 6 3" xfId="5095" xr:uid="{00000000-0005-0000-0000-0000E60B0000}"/>
    <cellStyle name="Komma 2 10 6 3 2" xfId="10243" xr:uid="{00000000-0005-0000-0000-0000E70B0000}"/>
    <cellStyle name="Komma 2 10 6 4" xfId="6811" xr:uid="{00000000-0005-0000-0000-0000E80B0000}"/>
    <cellStyle name="Komma 2 10 7" xfId="2515" xr:uid="{00000000-0005-0000-0000-0000E90B0000}"/>
    <cellStyle name="Komma 2 10 7 2" xfId="7669" xr:uid="{00000000-0005-0000-0000-0000EA0B0000}"/>
    <cellStyle name="Komma 2 10 8" xfId="4237" xr:uid="{00000000-0005-0000-0000-0000EB0B0000}"/>
    <cellStyle name="Komma 2 10 8 2" xfId="9385" xr:uid="{00000000-0005-0000-0000-0000EC0B0000}"/>
    <cellStyle name="Komma 2 10 9" xfId="5953" xr:uid="{00000000-0005-0000-0000-0000ED0B0000}"/>
    <cellStyle name="Komma 2 11" xfId="291" xr:uid="{00000000-0005-0000-0000-0000EE0B0000}"/>
    <cellStyle name="Komma 2 11 2" xfId="292" xr:uid="{00000000-0005-0000-0000-0000EF0B0000}"/>
    <cellStyle name="Komma 2 11 2 2" xfId="293" xr:uid="{00000000-0005-0000-0000-0000F00B0000}"/>
    <cellStyle name="Komma 2 11 2 2 2" xfId="1638" xr:uid="{00000000-0005-0000-0000-0000F10B0000}"/>
    <cellStyle name="Komma 2 11 2 2 2 2" xfId="3389" xr:uid="{00000000-0005-0000-0000-0000F20B0000}"/>
    <cellStyle name="Komma 2 11 2 2 2 2 2" xfId="8539" xr:uid="{00000000-0005-0000-0000-0000F30B0000}"/>
    <cellStyle name="Komma 2 11 2 2 2 3" xfId="5107" xr:uid="{00000000-0005-0000-0000-0000F40B0000}"/>
    <cellStyle name="Komma 2 11 2 2 2 3 2" xfId="10255" xr:uid="{00000000-0005-0000-0000-0000F50B0000}"/>
    <cellStyle name="Komma 2 11 2 2 2 4" xfId="6823" xr:uid="{00000000-0005-0000-0000-0000F60B0000}"/>
    <cellStyle name="Komma 2 11 2 2 3" xfId="2527" xr:uid="{00000000-0005-0000-0000-0000F70B0000}"/>
    <cellStyle name="Komma 2 11 2 2 3 2" xfId="7681" xr:uid="{00000000-0005-0000-0000-0000F80B0000}"/>
    <cellStyle name="Komma 2 11 2 2 4" xfId="4249" xr:uid="{00000000-0005-0000-0000-0000F90B0000}"/>
    <cellStyle name="Komma 2 11 2 2 4 2" xfId="9397" xr:uid="{00000000-0005-0000-0000-0000FA0B0000}"/>
    <cellStyle name="Komma 2 11 2 2 5" xfId="5965" xr:uid="{00000000-0005-0000-0000-0000FB0B0000}"/>
    <cellStyle name="Komma 2 11 2 3" xfId="1637" xr:uid="{00000000-0005-0000-0000-0000FC0B0000}"/>
    <cellStyle name="Komma 2 11 2 3 2" xfId="3388" xr:uid="{00000000-0005-0000-0000-0000FD0B0000}"/>
    <cellStyle name="Komma 2 11 2 3 2 2" xfId="8538" xr:uid="{00000000-0005-0000-0000-0000FE0B0000}"/>
    <cellStyle name="Komma 2 11 2 3 3" xfId="5106" xr:uid="{00000000-0005-0000-0000-0000FF0B0000}"/>
    <cellStyle name="Komma 2 11 2 3 3 2" xfId="10254" xr:uid="{00000000-0005-0000-0000-0000000C0000}"/>
    <cellStyle name="Komma 2 11 2 3 4" xfId="6822" xr:uid="{00000000-0005-0000-0000-0000010C0000}"/>
    <cellStyle name="Komma 2 11 2 4" xfId="2526" xr:uid="{00000000-0005-0000-0000-0000020C0000}"/>
    <cellStyle name="Komma 2 11 2 4 2" xfId="7680" xr:uid="{00000000-0005-0000-0000-0000030C0000}"/>
    <cellStyle name="Komma 2 11 2 5" xfId="4248" xr:uid="{00000000-0005-0000-0000-0000040C0000}"/>
    <cellStyle name="Komma 2 11 2 5 2" xfId="9396" xr:uid="{00000000-0005-0000-0000-0000050C0000}"/>
    <cellStyle name="Komma 2 11 2 6" xfId="5964" xr:uid="{00000000-0005-0000-0000-0000060C0000}"/>
    <cellStyle name="Komma 2 11 3" xfId="294" xr:uid="{00000000-0005-0000-0000-0000070C0000}"/>
    <cellStyle name="Komma 2 11 3 2" xfId="1639" xr:uid="{00000000-0005-0000-0000-0000080C0000}"/>
    <cellStyle name="Komma 2 11 3 2 2" xfId="3390" xr:uid="{00000000-0005-0000-0000-0000090C0000}"/>
    <cellStyle name="Komma 2 11 3 2 2 2" xfId="8540" xr:uid="{00000000-0005-0000-0000-00000A0C0000}"/>
    <cellStyle name="Komma 2 11 3 2 3" xfId="5108" xr:uid="{00000000-0005-0000-0000-00000B0C0000}"/>
    <cellStyle name="Komma 2 11 3 2 3 2" xfId="10256" xr:uid="{00000000-0005-0000-0000-00000C0C0000}"/>
    <cellStyle name="Komma 2 11 3 2 4" xfId="6824" xr:uid="{00000000-0005-0000-0000-00000D0C0000}"/>
    <cellStyle name="Komma 2 11 3 3" xfId="2528" xr:uid="{00000000-0005-0000-0000-00000E0C0000}"/>
    <cellStyle name="Komma 2 11 3 3 2" xfId="7682" xr:uid="{00000000-0005-0000-0000-00000F0C0000}"/>
    <cellStyle name="Komma 2 11 3 4" xfId="4250" xr:uid="{00000000-0005-0000-0000-0000100C0000}"/>
    <cellStyle name="Komma 2 11 3 4 2" xfId="9398" xr:uid="{00000000-0005-0000-0000-0000110C0000}"/>
    <cellStyle name="Komma 2 11 3 5" xfId="5966" xr:uid="{00000000-0005-0000-0000-0000120C0000}"/>
    <cellStyle name="Komma 2 11 4" xfId="295" xr:uid="{00000000-0005-0000-0000-0000130C0000}"/>
    <cellStyle name="Komma 2 11 4 2" xfId="1640" xr:uid="{00000000-0005-0000-0000-0000140C0000}"/>
    <cellStyle name="Komma 2 11 4 2 2" xfId="3391" xr:uid="{00000000-0005-0000-0000-0000150C0000}"/>
    <cellStyle name="Komma 2 11 4 2 2 2" xfId="8541" xr:uid="{00000000-0005-0000-0000-0000160C0000}"/>
    <cellStyle name="Komma 2 11 4 2 3" xfId="5109" xr:uid="{00000000-0005-0000-0000-0000170C0000}"/>
    <cellStyle name="Komma 2 11 4 2 3 2" xfId="10257" xr:uid="{00000000-0005-0000-0000-0000180C0000}"/>
    <cellStyle name="Komma 2 11 4 2 4" xfId="6825" xr:uid="{00000000-0005-0000-0000-0000190C0000}"/>
    <cellStyle name="Komma 2 11 4 3" xfId="2529" xr:uid="{00000000-0005-0000-0000-00001A0C0000}"/>
    <cellStyle name="Komma 2 11 4 3 2" xfId="7683" xr:uid="{00000000-0005-0000-0000-00001B0C0000}"/>
    <cellStyle name="Komma 2 11 4 4" xfId="4251" xr:uid="{00000000-0005-0000-0000-00001C0C0000}"/>
    <cellStyle name="Komma 2 11 4 4 2" xfId="9399" xr:uid="{00000000-0005-0000-0000-00001D0C0000}"/>
    <cellStyle name="Komma 2 11 4 5" xfId="5967" xr:uid="{00000000-0005-0000-0000-00001E0C0000}"/>
    <cellStyle name="Komma 2 11 5" xfId="1636" xr:uid="{00000000-0005-0000-0000-00001F0C0000}"/>
    <cellStyle name="Komma 2 11 5 2" xfId="3387" xr:uid="{00000000-0005-0000-0000-0000200C0000}"/>
    <cellStyle name="Komma 2 11 5 2 2" xfId="8537" xr:uid="{00000000-0005-0000-0000-0000210C0000}"/>
    <cellStyle name="Komma 2 11 5 3" xfId="5105" xr:uid="{00000000-0005-0000-0000-0000220C0000}"/>
    <cellStyle name="Komma 2 11 5 3 2" xfId="10253" xr:uid="{00000000-0005-0000-0000-0000230C0000}"/>
    <cellStyle name="Komma 2 11 5 4" xfId="6821" xr:uid="{00000000-0005-0000-0000-0000240C0000}"/>
    <cellStyle name="Komma 2 11 6" xfId="2525" xr:uid="{00000000-0005-0000-0000-0000250C0000}"/>
    <cellStyle name="Komma 2 11 6 2" xfId="7679" xr:uid="{00000000-0005-0000-0000-0000260C0000}"/>
    <cellStyle name="Komma 2 11 7" xfId="4247" xr:uid="{00000000-0005-0000-0000-0000270C0000}"/>
    <cellStyle name="Komma 2 11 7 2" xfId="9395" xr:uid="{00000000-0005-0000-0000-0000280C0000}"/>
    <cellStyle name="Komma 2 11 8" xfId="5963" xr:uid="{00000000-0005-0000-0000-0000290C0000}"/>
    <cellStyle name="Komma 2 12" xfId="296" xr:uid="{00000000-0005-0000-0000-00002A0C0000}"/>
    <cellStyle name="Komma 2 12 2" xfId="1641" xr:uid="{00000000-0005-0000-0000-00002B0C0000}"/>
    <cellStyle name="Komma 2 12 2 2" xfId="3392" xr:uid="{00000000-0005-0000-0000-00002C0C0000}"/>
    <cellStyle name="Komma 2 12 2 2 2" xfId="8542" xr:uid="{00000000-0005-0000-0000-00002D0C0000}"/>
    <cellStyle name="Komma 2 12 2 3" xfId="5110" xr:uid="{00000000-0005-0000-0000-00002E0C0000}"/>
    <cellStyle name="Komma 2 12 2 3 2" xfId="10258" xr:uid="{00000000-0005-0000-0000-00002F0C0000}"/>
    <cellStyle name="Komma 2 12 2 4" xfId="6826" xr:uid="{00000000-0005-0000-0000-0000300C0000}"/>
    <cellStyle name="Komma 2 12 3" xfId="2530" xr:uid="{00000000-0005-0000-0000-0000310C0000}"/>
    <cellStyle name="Komma 2 12 3 2" xfId="7684" xr:uid="{00000000-0005-0000-0000-0000320C0000}"/>
    <cellStyle name="Komma 2 12 4" xfId="4252" xr:uid="{00000000-0005-0000-0000-0000330C0000}"/>
    <cellStyle name="Komma 2 12 4 2" xfId="9400" xr:uid="{00000000-0005-0000-0000-0000340C0000}"/>
    <cellStyle name="Komma 2 12 5" xfId="5968" xr:uid="{00000000-0005-0000-0000-0000350C0000}"/>
    <cellStyle name="Komma 2 13" xfId="297" xr:uid="{00000000-0005-0000-0000-0000360C0000}"/>
    <cellStyle name="Komma 2 13 2" xfId="1642" xr:uid="{00000000-0005-0000-0000-0000370C0000}"/>
    <cellStyle name="Komma 2 13 2 2" xfId="3393" xr:uid="{00000000-0005-0000-0000-0000380C0000}"/>
    <cellStyle name="Komma 2 13 2 2 2" xfId="8543" xr:uid="{00000000-0005-0000-0000-0000390C0000}"/>
    <cellStyle name="Komma 2 13 2 3" xfId="5111" xr:uid="{00000000-0005-0000-0000-00003A0C0000}"/>
    <cellStyle name="Komma 2 13 2 3 2" xfId="10259" xr:uid="{00000000-0005-0000-0000-00003B0C0000}"/>
    <cellStyle name="Komma 2 13 2 4" xfId="6827" xr:uid="{00000000-0005-0000-0000-00003C0C0000}"/>
    <cellStyle name="Komma 2 13 3" xfId="2531" xr:uid="{00000000-0005-0000-0000-00003D0C0000}"/>
    <cellStyle name="Komma 2 13 3 2" xfId="7685" xr:uid="{00000000-0005-0000-0000-00003E0C0000}"/>
    <cellStyle name="Komma 2 13 4" xfId="4253" xr:uid="{00000000-0005-0000-0000-00003F0C0000}"/>
    <cellStyle name="Komma 2 13 4 2" xfId="9401" xr:uid="{00000000-0005-0000-0000-0000400C0000}"/>
    <cellStyle name="Komma 2 13 5" xfId="5969" xr:uid="{00000000-0005-0000-0000-0000410C0000}"/>
    <cellStyle name="Komma 2 14" xfId="1625" xr:uid="{00000000-0005-0000-0000-0000420C0000}"/>
    <cellStyle name="Komma 2 14 2" xfId="3376" xr:uid="{00000000-0005-0000-0000-0000430C0000}"/>
    <cellStyle name="Komma 2 14 2 2" xfId="8526" xr:uid="{00000000-0005-0000-0000-0000440C0000}"/>
    <cellStyle name="Komma 2 14 3" xfId="5094" xr:uid="{00000000-0005-0000-0000-0000450C0000}"/>
    <cellStyle name="Komma 2 14 3 2" xfId="10242" xr:uid="{00000000-0005-0000-0000-0000460C0000}"/>
    <cellStyle name="Komma 2 14 4" xfId="6810" xr:uid="{00000000-0005-0000-0000-0000470C0000}"/>
    <cellStyle name="Komma 2 15" xfId="2514" xr:uid="{00000000-0005-0000-0000-0000480C0000}"/>
    <cellStyle name="Komma 2 15 2" xfId="7668" xr:uid="{00000000-0005-0000-0000-0000490C0000}"/>
    <cellStyle name="Komma 2 16" xfId="4236" xr:uid="{00000000-0005-0000-0000-00004A0C0000}"/>
    <cellStyle name="Komma 2 16 2" xfId="9384" xr:uid="{00000000-0005-0000-0000-00004B0C0000}"/>
    <cellStyle name="Komma 2 17" xfId="5952" xr:uid="{00000000-0005-0000-0000-00004C0C0000}"/>
    <cellStyle name="Komma 2 2" xfId="298" xr:uid="{00000000-0005-0000-0000-00004D0C0000}"/>
    <cellStyle name="Komma 2 2 10" xfId="299" xr:uid="{00000000-0005-0000-0000-00004E0C0000}"/>
    <cellStyle name="Komma 2 2 10 2" xfId="1644" xr:uid="{00000000-0005-0000-0000-00004F0C0000}"/>
    <cellStyle name="Komma 2 2 10 2 2" xfId="3395" xr:uid="{00000000-0005-0000-0000-0000500C0000}"/>
    <cellStyle name="Komma 2 2 10 2 2 2" xfId="8545" xr:uid="{00000000-0005-0000-0000-0000510C0000}"/>
    <cellStyle name="Komma 2 2 10 2 3" xfId="5113" xr:uid="{00000000-0005-0000-0000-0000520C0000}"/>
    <cellStyle name="Komma 2 2 10 2 3 2" xfId="10261" xr:uid="{00000000-0005-0000-0000-0000530C0000}"/>
    <cellStyle name="Komma 2 2 10 2 4" xfId="6829" xr:uid="{00000000-0005-0000-0000-0000540C0000}"/>
    <cellStyle name="Komma 2 2 10 3" xfId="2533" xr:uid="{00000000-0005-0000-0000-0000550C0000}"/>
    <cellStyle name="Komma 2 2 10 3 2" xfId="7687" xr:uid="{00000000-0005-0000-0000-0000560C0000}"/>
    <cellStyle name="Komma 2 2 10 4" xfId="4255" xr:uid="{00000000-0005-0000-0000-0000570C0000}"/>
    <cellStyle name="Komma 2 2 10 4 2" xfId="9403" xr:uid="{00000000-0005-0000-0000-0000580C0000}"/>
    <cellStyle name="Komma 2 2 10 5" xfId="5971" xr:uid="{00000000-0005-0000-0000-0000590C0000}"/>
    <cellStyle name="Komma 2 2 11" xfId="1643" xr:uid="{00000000-0005-0000-0000-00005A0C0000}"/>
    <cellStyle name="Komma 2 2 11 2" xfId="3394" xr:uid="{00000000-0005-0000-0000-00005B0C0000}"/>
    <cellStyle name="Komma 2 2 11 2 2" xfId="8544" xr:uid="{00000000-0005-0000-0000-00005C0C0000}"/>
    <cellStyle name="Komma 2 2 11 3" xfId="5112" xr:uid="{00000000-0005-0000-0000-00005D0C0000}"/>
    <cellStyle name="Komma 2 2 11 3 2" xfId="10260" xr:uid="{00000000-0005-0000-0000-00005E0C0000}"/>
    <cellStyle name="Komma 2 2 11 4" xfId="6828" xr:uid="{00000000-0005-0000-0000-00005F0C0000}"/>
    <cellStyle name="Komma 2 2 12" xfId="2532" xr:uid="{00000000-0005-0000-0000-0000600C0000}"/>
    <cellStyle name="Komma 2 2 12 2" xfId="7686" xr:uid="{00000000-0005-0000-0000-0000610C0000}"/>
    <cellStyle name="Komma 2 2 13" xfId="4254" xr:uid="{00000000-0005-0000-0000-0000620C0000}"/>
    <cellStyle name="Komma 2 2 13 2" xfId="9402" xr:uid="{00000000-0005-0000-0000-0000630C0000}"/>
    <cellStyle name="Komma 2 2 14" xfId="5970" xr:uid="{00000000-0005-0000-0000-0000640C0000}"/>
    <cellStyle name="Komma 2 2 2" xfId="300" xr:uid="{00000000-0005-0000-0000-0000650C0000}"/>
    <cellStyle name="Komma 2 2 2 2" xfId="301" xr:uid="{00000000-0005-0000-0000-0000660C0000}"/>
    <cellStyle name="Komma 2 2 2 2 2" xfId="302" xr:uid="{00000000-0005-0000-0000-0000670C0000}"/>
    <cellStyle name="Komma 2 2 2 2 2 2" xfId="303" xr:uid="{00000000-0005-0000-0000-0000680C0000}"/>
    <cellStyle name="Komma 2 2 2 2 2 2 2" xfId="1648" xr:uid="{00000000-0005-0000-0000-0000690C0000}"/>
    <cellStyle name="Komma 2 2 2 2 2 2 2 2" xfId="3399" xr:uid="{00000000-0005-0000-0000-00006A0C0000}"/>
    <cellStyle name="Komma 2 2 2 2 2 2 2 2 2" xfId="8549" xr:uid="{00000000-0005-0000-0000-00006B0C0000}"/>
    <cellStyle name="Komma 2 2 2 2 2 2 2 3" xfId="5117" xr:uid="{00000000-0005-0000-0000-00006C0C0000}"/>
    <cellStyle name="Komma 2 2 2 2 2 2 2 3 2" xfId="10265" xr:uid="{00000000-0005-0000-0000-00006D0C0000}"/>
    <cellStyle name="Komma 2 2 2 2 2 2 2 4" xfId="6833" xr:uid="{00000000-0005-0000-0000-00006E0C0000}"/>
    <cellStyle name="Komma 2 2 2 2 2 2 3" xfId="2537" xr:uid="{00000000-0005-0000-0000-00006F0C0000}"/>
    <cellStyle name="Komma 2 2 2 2 2 2 3 2" xfId="7691" xr:uid="{00000000-0005-0000-0000-0000700C0000}"/>
    <cellStyle name="Komma 2 2 2 2 2 2 4" xfId="4259" xr:uid="{00000000-0005-0000-0000-0000710C0000}"/>
    <cellStyle name="Komma 2 2 2 2 2 2 4 2" xfId="9407" xr:uid="{00000000-0005-0000-0000-0000720C0000}"/>
    <cellStyle name="Komma 2 2 2 2 2 2 5" xfId="5975" xr:uid="{00000000-0005-0000-0000-0000730C0000}"/>
    <cellStyle name="Komma 2 2 2 2 2 3" xfId="1647" xr:uid="{00000000-0005-0000-0000-0000740C0000}"/>
    <cellStyle name="Komma 2 2 2 2 2 3 2" xfId="3398" xr:uid="{00000000-0005-0000-0000-0000750C0000}"/>
    <cellStyle name="Komma 2 2 2 2 2 3 2 2" xfId="8548" xr:uid="{00000000-0005-0000-0000-0000760C0000}"/>
    <cellStyle name="Komma 2 2 2 2 2 3 3" xfId="5116" xr:uid="{00000000-0005-0000-0000-0000770C0000}"/>
    <cellStyle name="Komma 2 2 2 2 2 3 3 2" xfId="10264" xr:uid="{00000000-0005-0000-0000-0000780C0000}"/>
    <cellStyle name="Komma 2 2 2 2 2 3 4" xfId="6832" xr:uid="{00000000-0005-0000-0000-0000790C0000}"/>
    <cellStyle name="Komma 2 2 2 2 2 4" xfId="2536" xr:uid="{00000000-0005-0000-0000-00007A0C0000}"/>
    <cellStyle name="Komma 2 2 2 2 2 4 2" xfId="7690" xr:uid="{00000000-0005-0000-0000-00007B0C0000}"/>
    <cellStyle name="Komma 2 2 2 2 2 5" xfId="4258" xr:uid="{00000000-0005-0000-0000-00007C0C0000}"/>
    <cellStyle name="Komma 2 2 2 2 2 5 2" xfId="9406" xr:uid="{00000000-0005-0000-0000-00007D0C0000}"/>
    <cellStyle name="Komma 2 2 2 2 2 6" xfId="5974" xr:uid="{00000000-0005-0000-0000-00007E0C0000}"/>
    <cellStyle name="Komma 2 2 2 2 3" xfId="304" xr:uid="{00000000-0005-0000-0000-00007F0C0000}"/>
    <cellStyle name="Komma 2 2 2 2 3 2" xfId="1649" xr:uid="{00000000-0005-0000-0000-0000800C0000}"/>
    <cellStyle name="Komma 2 2 2 2 3 2 2" xfId="3400" xr:uid="{00000000-0005-0000-0000-0000810C0000}"/>
    <cellStyle name="Komma 2 2 2 2 3 2 2 2" xfId="8550" xr:uid="{00000000-0005-0000-0000-0000820C0000}"/>
    <cellStyle name="Komma 2 2 2 2 3 2 3" xfId="5118" xr:uid="{00000000-0005-0000-0000-0000830C0000}"/>
    <cellStyle name="Komma 2 2 2 2 3 2 3 2" xfId="10266" xr:uid="{00000000-0005-0000-0000-0000840C0000}"/>
    <cellStyle name="Komma 2 2 2 2 3 2 4" xfId="6834" xr:uid="{00000000-0005-0000-0000-0000850C0000}"/>
    <cellStyle name="Komma 2 2 2 2 3 3" xfId="2538" xr:uid="{00000000-0005-0000-0000-0000860C0000}"/>
    <cellStyle name="Komma 2 2 2 2 3 3 2" xfId="7692" xr:uid="{00000000-0005-0000-0000-0000870C0000}"/>
    <cellStyle name="Komma 2 2 2 2 3 4" xfId="4260" xr:uid="{00000000-0005-0000-0000-0000880C0000}"/>
    <cellStyle name="Komma 2 2 2 2 3 4 2" xfId="9408" xr:uid="{00000000-0005-0000-0000-0000890C0000}"/>
    <cellStyle name="Komma 2 2 2 2 3 5" xfId="5976" xr:uid="{00000000-0005-0000-0000-00008A0C0000}"/>
    <cellStyle name="Komma 2 2 2 2 4" xfId="305" xr:uid="{00000000-0005-0000-0000-00008B0C0000}"/>
    <cellStyle name="Komma 2 2 2 2 4 2" xfId="1650" xr:uid="{00000000-0005-0000-0000-00008C0C0000}"/>
    <cellStyle name="Komma 2 2 2 2 4 2 2" xfId="3401" xr:uid="{00000000-0005-0000-0000-00008D0C0000}"/>
    <cellStyle name="Komma 2 2 2 2 4 2 2 2" xfId="8551" xr:uid="{00000000-0005-0000-0000-00008E0C0000}"/>
    <cellStyle name="Komma 2 2 2 2 4 2 3" xfId="5119" xr:uid="{00000000-0005-0000-0000-00008F0C0000}"/>
    <cellStyle name="Komma 2 2 2 2 4 2 3 2" xfId="10267" xr:uid="{00000000-0005-0000-0000-0000900C0000}"/>
    <cellStyle name="Komma 2 2 2 2 4 2 4" xfId="6835" xr:uid="{00000000-0005-0000-0000-0000910C0000}"/>
    <cellStyle name="Komma 2 2 2 2 4 3" xfId="2539" xr:uid="{00000000-0005-0000-0000-0000920C0000}"/>
    <cellStyle name="Komma 2 2 2 2 4 3 2" xfId="7693" xr:uid="{00000000-0005-0000-0000-0000930C0000}"/>
    <cellStyle name="Komma 2 2 2 2 4 4" xfId="4261" xr:uid="{00000000-0005-0000-0000-0000940C0000}"/>
    <cellStyle name="Komma 2 2 2 2 4 4 2" xfId="9409" xr:uid="{00000000-0005-0000-0000-0000950C0000}"/>
    <cellStyle name="Komma 2 2 2 2 4 5" xfId="5977" xr:uid="{00000000-0005-0000-0000-0000960C0000}"/>
    <cellStyle name="Komma 2 2 2 2 5" xfId="1646" xr:uid="{00000000-0005-0000-0000-0000970C0000}"/>
    <cellStyle name="Komma 2 2 2 2 5 2" xfId="3397" xr:uid="{00000000-0005-0000-0000-0000980C0000}"/>
    <cellStyle name="Komma 2 2 2 2 5 2 2" xfId="8547" xr:uid="{00000000-0005-0000-0000-0000990C0000}"/>
    <cellStyle name="Komma 2 2 2 2 5 3" xfId="5115" xr:uid="{00000000-0005-0000-0000-00009A0C0000}"/>
    <cellStyle name="Komma 2 2 2 2 5 3 2" xfId="10263" xr:uid="{00000000-0005-0000-0000-00009B0C0000}"/>
    <cellStyle name="Komma 2 2 2 2 5 4" xfId="6831" xr:uid="{00000000-0005-0000-0000-00009C0C0000}"/>
    <cellStyle name="Komma 2 2 2 2 6" xfId="2535" xr:uid="{00000000-0005-0000-0000-00009D0C0000}"/>
    <cellStyle name="Komma 2 2 2 2 6 2" xfId="7689" xr:uid="{00000000-0005-0000-0000-00009E0C0000}"/>
    <cellStyle name="Komma 2 2 2 2 7" xfId="4257" xr:uid="{00000000-0005-0000-0000-00009F0C0000}"/>
    <cellStyle name="Komma 2 2 2 2 7 2" xfId="9405" xr:uid="{00000000-0005-0000-0000-0000A00C0000}"/>
    <cellStyle name="Komma 2 2 2 2 8" xfId="5973" xr:uid="{00000000-0005-0000-0000-0000A10C0000}"/>
    <cellStyle name="Komma 2 2 2 3" xfId="306" xr:uid="{00000000-0005-0000-0000-0000A20C0000}"/>
    <cellStyle name="Komma 2 2 2 3 2" xfId="307" xr:uid="{00000000-0005-0000-0000-0000A30C0000}"/>
    <cellStyle name="Komma 2 2 2 3 2 2" xfId="1652" xr:uid="{00000000-0005-0000-0000-0000A40C0000}"/>
    <cellStyle name="Komma 2 2 2 3 2 2 2" xfId="3403" xr:uid="{00000000-0005-0000-0000-0000A50C0000}"/>
    <cellStyle name="Komma 2 2 2 3 2 2 2 2" xfId="8553" xr:uid="{00000000-0005-0000-0000-0000A60C0000}"/>
    <cellStyle name="Komma 2 2 2 3 2 2 3" xfId="5121" xr:uid="{00000000-0005-0000-0000-0000A70C0000}"/>
    <cellStyle name="Komma 2 2 2 3 2 2 3 2" xfId="10269" xr:uid="{00000000-0005-0000-0000-0000A80C0000}"/>
    <cellStyle name="Komma 2 2 2 3 2 2 4" xfId="6837" xr:uid="{00000000-0005-0000-0000-0000A90C0000}"/>
    <cellStyle name="Komma 2 2 2 3 2 3" xfId="2541" xr:uid="{00000000-0005-0000-0000-0000AA0C0000}"/>
    <cellStyle name="Komma 2 2 2 3 2 3 2" xfId="7695" xr:uid="{00000000-0005-0000-0000-0000AB0C0000}"/>
    <cellStyle name="Komma 2 2 2 3 2 4" xfId="4263" xr:uid="{00000000-0005-0000-0000-0000AC0C0000}"/>
    <cellStyle name="Komma 2 2 2 3 2 4 2" xfId="9411" xr:uid="{00000000-0005-0000-0000-0000AD0C0000}"/>
    <cellStyle name="Komma 2 2 2 3 2 5" xfId="5979" xr:uid="{00000000-0005-0000-0000-0000AE0C0000}"/>
    <cellStyle name="Komma 2 2 2 3 3" xfId="1651" xr:uid="{00000000-0005-0000-0000-0000AF0C0000}"/>
    <cellStyle name="Komma 2 2 2 3 3 2" xfId="3402" xr:uid="{00000000-0005-0000-0000-0000B00C0000}"/>
    <cellStyle name="Komma 2 2 2 3 3 2 2" xfId="8552" xr:uid="{00000000-0005-0000-0000-0000B10C0000}"/>
    <cellStyle name="Komma 2 2 2 3 3 3" xfId="5120" xr:uid="{00000000-0005-0000-0000-0000B20C0000}"/>
    <cellStyle name="Komma 2 2 2 3 3 3 2" xfId="10268" xr:uid="{00000000-0005-0000-0000-0000B30C0000}"/>
    <cellStyle name="Komma 2 2 2 3 3 4" xfId="6836" xr:uid="{00000000-0005-0000-0000-0000B40C0000}"/>
    <cellStyle name="Komma 2 2 2 3 4" xfId="2540" xr:uid="{00000000-0005-0000-0000-0000B50C0000}"/>
    <cellStyle name="Komma 2 2 2 3 4 2" xfId="7694" xr:uid="{00000000-0005-0000-0000-0000B60C0000}"/>
    <cellStyle name="Komma 2 2 2 3 5" xfId="4262" xr:uid="{00000000-0005-0000-0000-0000B70C0000}"/>
    <cellStyle name="Komma 2 2 2 3 5 2" xfId="9410" xr:uid="{00000000-0005-0000-0000-0000B80C0000}"/>
    <cellStyle name="Komma 2 2 2 3 6" xfId="5978" xr:uid="{00000000-0005-0000-0000-0000B90C0000}"/>
    <cellStyle name="Komma 2 2 2 4" xfId="308" xr:uid="{00000000-0005-0000-0000-0000BA0C0000}"/>
    <cellStyle name="Komma 2 2 2 4 2" xfId="1653" xr:uid="{00000000-0005-0000-0000-0000BB0C0000}"/>
    <cellStyle name="Komma 2 2 2 4 2 2" xfId="3404" xr:uid="{00000000-0005-0000-0000-0000BC0C0000}"/>
    <cellStyle name="Komma 2 2 2 4 2 2 2" xfId="8554" xr:uid="{00000000-0005-0000-0000-0000BD0C0000}"/>
    <cellStyle name="Komma 2 2 2 4 2 3" xfId="5122" xr:uid="{00000000-0005-0000-0000-0000BE0C0000}"/>
    <cellStyle name="Komma 2 2 2 4 2 3 2" xfId="10270" xr:uid="{00000000-0005-0000-0000-0000BF0C0000}"/>
    <cellStyle name="Komma 2 2 2 4 2 4" xfId="6838" xr:uid="{00000000-0005-0000-0000-0000C00C0000}"/>
    <cellStyle name="Komma 2 2 2 4 3" xfId="2542" xr:uid="{00000000-0005-0000-0000-0000C10C0000}"/>
    <cellStyle name="Komma 2 2 2 4 3 2" xfId="7696" xr:uid="{00000000-0005-0000-0000-0000C20C0000}"/>
    <cellStyle name="Komma 2 2 2 4 4" xfId="4264" xr:uid="{00000000-0005-0000-0000-0000C30C0000}"/>
    <cellStyle name="Komma 2 2 2 4 4 2" xfId="9412" xr:uid="{00000000-0005-0000-0000-0000C40C0000}"/>
    <cellStyle name="Komma 2 2 2 4 5" xfId="5980" xr:uid="{00000000-0005-0000-0000-0000C50C0000}"/>
    <cellStyle name="Komma 2 2 2 5" xfId="309" xr:uid="{00000000-0005-0000-0000-0000C60C0000}"/>
    <cellStyle name="Komma 2 2 2 5 2" xfId="1654" xr:uid="{00000000-0005-0000-0000-0000C70C0000}"/>
    <cellStyle name="Komma 2 2 2 5 2 2" xfId="3405" xr:uid="{00000000-0005-0000-0000-0000C80C0000}"/>
    <cellStyle name="Komma 2 2 2 5 2 2 2" xfId="8555" xr:uid="{00000000-0005-0000-0000-0000C90C0000}"/>
    <cellStyle name="Komma 2 2 2 5 2 3" xfId="5123" xr:uid="{00000000-0005-0000-0000-0000CA0C0000}"/>
    <cellStyle name="Komma 2 2 2 5 2 3 2" xfId="10271" xr:uid="{00000000-0005-0000-0000-0000CB0C0000}"/>
    <cellStyle name="Komma 2 2 2 5 2 4" xfId="6839" xr:uid="{00000000-0005-0000-0000-0000CC0C0000}"/>
    <cellStyle name="Komma 2 2 2 5 3" xfId="2543" xr:uid="{00000000-0005-0000-0000-0000CD0C0000}"/>
    <cellStyle name="Komma 2 2 2 5 3 2" xfId="7697" xr:uid="{00000000-0005-0000-0000-0000CE0C0000}"/>
    <cellStyle name="Komma 2 2 2 5 4" xfId="4265" xr:uid="{00000000-0005-0000-0000-0000CF0C0000}"/>
    <cellStyle name="Komma 2 2 2 5 4 2" xfId="9413" xr:uid="{00000000-0005-0000-0000-0000D00C0000}"/>
    <cellStyle name="Komma 2 2 2 5 5" xfId="5981" xr:uid="{00000000-0005-0000-0000-0000D10C0000}"/>
    <cellStyle name="Komma 2 2 2 6" xfId="1645" xr:uid="{00000000-0005-0000-0000-0000D20C0000}"/>
    <cellStyle name="Komma 2 2 2 6 2" xfId="3396" xr:uid="{00000000-0005-0000-0000-0000D30C0000}"/>
    <cellStyle name="Komma 2 2 2 6 2 2" xfId="8546" xr:uid="{00000000-0005-0000-0000-0000D40C0000}"/>
    <cellStyle name="Komma 2 2 2 6 3" xfId="5114" xr:uid="{00000000-0005-0000-0000-0000D50C0000}"/>
    <cellStyle name="Komma 2 2 2 6 3 2" xfId="10262" xr:uid="{00000000-0005-0000-0000-0000D60C0000}"/>
    <cellStyle name="Komma 2 2 2 6 4" xfId="6830" xr:uid="{00000000-0005-0000-0000-0000D70C0000}"/>
    <cellStyle name="Komma 2 2 2 7" xfId="2534" xr:uid="{00000000-0005-0000-0000-0000D80C0000}"/>
    <cellStyle name="Komma 2 2 2 7 2" xfId="7688" xr:uid="{00000000-0005-0000-0000-0000D90C0000}"/>
    <cellStyle name="Komma 2 2 2 8" xfId="4256" xr:uid="{00000000-0005-0000-0000-0000DA0C0000}"/>
    <cellStyle name="Komma 2 2 2 8 2" xfId="9404" xr:uid="{00000000-0005-0000-0000-0000DB0C0000}"/>
    <cellStyle name="Komma 2 2 2 9" xfId="5972" xr:uid="{00000000-0005-0000-0000-0000DC0C0000}"/>
    <cellStyle name="Komma 2 2 3" xfId="310" xr:uid="{00000000-0005-0000-0000-0000DD0C0000}"/>
    <cellStyle name="Komma 2 2 3 2" xfId="311" xr:uid="{00000000-0005-0000-0000-0000DE0C0000}"/>
    <cellStyle name="Komma 2 2 3 2 2" xfId="312" xr:uid="{00000000-0005-0000-0000-0000DF0C0000}"/>
    <cellStyle name="Komma 2 2 3 2 2 2" xfId="313" xr:uid="{00000000-0005-0000-0000-0000E00C0000}"/>
    <cellStyle name="Komma 2 2 3 2 2 2 2" xfId="1658" xr:uid="{00000000-0005-0000-0000-0000E10C0000}"/>
    <cellStyle name="Komma 2 2 3 2 2 2 2 2" xfId="3409" xr:uid="{00000000-0005-0000-0000-0000E20C0000}"/>
    <cellStyle name="Komma 2 2 3 2 2 2 2 2 2" xfId="8559" xr:uid="{00000000-0005-0000-0000-0000E30C0000}"/>
    <cellStyle name="Komma 2 2 3 2 2 2 2 3" xfId="5127" xr:uid="{00000000-0005-0000-0000-0000E40C0000}"/>
    <cellStyle name="Komma 2 2 3 2 2 2 2 3 2" xfId="10275" xr:uid="{00000000-0005-0000-0000-0000E50C0000}"/>
    <cellStyle name="Komma 2 2 3 2 2 2 2 4" xfId="6843" xr:uid="{00000000-0005-0000-0000-0000E60C0000}"/>
    <cellStyle name="Komma 2 2 3 2 2 2 3" xfId="2547" xr:uid="{00000000-0005-0000-0000-0000E70C0000}"/>
    <cellStyle name="Komma 2 2 3 2 2 2 3 2" xfId="7701" xr:uid="{00000000-0005-0000-0000-0000E80C0000}"/>
    <cellStyle name="Komma 2 2 3 2 2 2 4" xfId="4269" xr:uid="{00000000-0005-0000-0000-0000E90C0000}"/>
    <cellStyle name="Komma 2 2 3 2 2 2 4 2" xfId="9417" xr:uid="{00000000-0005-0000-0000-0000EA0C0000}"/>
    <cellStyle name="Komma 2 2 3 2 2 2 5" xfId="5985" xr:uid="{00000000-0005-0000-0000-0000EB0C0000}"/>
    <cellStyle name="Komma 2 2 3 2 2 3" xfId="1657" xr:uid="{00000000-0005-0000-0000-0000EC0C0000}"/>
    <cellStyle name="Komma 2 2 3 2 2 3 2" xfId="3408" xr:uid="{00000000-0005-0000-0000-0000ED0C0000}"/>
    <cellStyle name="Komma 2 2 3 2 2 3 2 2" xfId="8558" xr:uid="{00000000-0005-0000-0000-0000EE0C0000}"/>
    <cellStyle name="Komma 2 2 3 2 2 3 3" xfId="5126" xr:uid="{00000000-0005-0000-0000-0000EF0C0000}"/>
    <cellStyle name="Komma 2 2 3 2 2 3 3 2" xfId="10274" xr:uid="{00000000-0005-0000-0000-0000F00C0000}"/>
    <cellStyle name="Komma 2 2 3 2 2 3 4" xfId="6842" xr:uid="{00000000-0005-0000-0000-0000F10C0000}"/>
    <cellStyle name="Komma 2 2 3 2 2 4" xfId="2546" xr:uid="{00000000-0005-0000-0000-0000F20C0000}"/>
    <cellStyle name="Komma 2 2 3 2 2 4 2" xfId="7700" xr:uid="{00000000-0005-0000-0000-0000F30C0000}"/>
    <cellStyle name="Komma 2 2 3 2 2 5" xfId="4268" xr:uid="{00000000-0005-0000-0000-0000F40C0000}"/>
    <cellStyle name="Komma 2 2 3 2 2 5 2" xfId="9416" xr:uid="{00000000-0005-0000-0000-0000F50C0000}"/>
    <cellStyle name="Komma 2 2 3 2 2 6" xfId="5984" xr:uid="{00000000-0005-0000-0000-0000F60C0000}"/>
    <cellStyle name="Komma 2 2 3 2 3" xfId="314" xr:uid="{00000000-0005-0000-0000-0000F70C0000}"/>
    <cellStyle name="Komma 2 2 3 2 3 2" xfId="1659" xr:uid="{00000000-0005-0000-0000-0000F80C0000}"/>
    <cellStyle name="Komma 2 2 3 2 3 2 2" xfId="3410" xr:uid="{00000000-0005-0000-0000-0000F90C0000}"/>
    <cellStyle name="Komma 2 2 3 2 3 2 2 2" xfId="8560" xr:uid="{00000000-0005-0000-0000-0000FA0C0000}"/>
    <cellStyle name="Komma 2 2 3 2 3 2 3" xfId="5128" xr:uid="{00000000-0005-0000-0000-0000FB0C0000}"/>
    <cellStyle name="Komma 2 2 3 2 3 2 3 2" xfId="10276" xr:uid="{00000000-0005-0000-0000-0000FC0C0000}"/>
    <cellStyle name="Komma 2 2 3 2 3 2 4" xfId="6844" xr:uid="{00000000-0005-0000-0000-0000FD0C0000}"/>
    <cellStyle name="Komma 2 2 3 2 3 3" xfId="2548" xr:uid="{00000000-0005-0000-0000-0000FE0C0000}"/>
    <cellStyle name="Komma 2 2 3 2 3 3 2" xfId="7702" xr:uid="{00000000-0005-0000-0000-0000FF0C0000}"/>
    <cellStyle name="Komma 2 2 3 2 3 4" xfId="4270" xr:uid="{00000000-0005-0000-0000-0000000D0000}"/>
    <cellStyle name="Komma 2 2 3 2 3 4 2" xfId="9418" xr:uid="{00000000-0005-0000-0000-0000010D0000}"/>
    <cellStyle name="Komma 2 2 3 2 3 5" xfId="5986" xr:uid="{00000000-0005-0000-0000-0000020D0000}"/>
    <cellStyle name="Komma 2 2 3 2 4" xfId="315" xr:uid="{00000000-0005-0000-0000-0000030D0000}"/>
    <cellStyle name="Komma 2 2 3 2 4 2" xfId="1660" xr:uid="{00000000-0005-0000-0000-0000040D0000}"/>
    <cellStyle name="Komma 2 2 3 2 4 2 2" xfId="3411" xr:uid="{00000000-0005-0000-0000-0000050D0000}"/>
    <cellStyle name="Komma 2 2 3 2 4 2 2 2" xfId="8561" xr:uid="{00000000-0005-0000-0000-0000060D0000}"/>
    <cellStyle name="Komma 2 2 3 2 4 2 3" xfId="5129" xr:uid="{00000000-0005-0000-0000-0000070D0000}"/>
    <cellStyle name="Komma 2 2 3 2 4 2 3 2" xfId="10277" xr:uid="{00000000-0005-0000-0000-0000080D0000}"/>
    <cellStyle name="Komma 2 2 3 2 4 2 4" xfId="6845" xr:uid="{00000000-0005-0000-0000-0000090D0000}"/>
    <cellStyle name="Komma 2 2 3 2 4 3" xfId="2549" xr:uid="{00000000-0005-0000-0000-00000A0D0000}"/>
    <cellStyle name="Komma 2 2 3 2 4 3 2" xfId="7703" xr:uid="{00000000-0005-0000-0000-00000B0D0000}"/>
    <cellStyle name="Komma 2 2 3 2 4 4" xfId="4271" xr:uid="{00000000-0005-0000-0000-00000C0D0000}"/>
    <cellStyle name="Komma 2 2 3 2 4 4 2" xfId="9419" xr:uid="{00000000-0005-0000-0000-00000D0D0000}"/>
    <cellStyle name="Komma 2 2 3 2 4 5" xfId="5987" xr:uid="{00000000-0005-0000-0000-00000E0D0000}"/>
    <cellStyle name="Komma 2 2 3 2 5" xfId="1656" xr:uid="{00000000-0005-0000-0000-00000F0D0000}"/>
    <cellStyle name="Komma 2 2 3 2 5 2" xfId="3407" xr:uid="{00000000-0005-0000-0000-0000100D0000}"/>
    <cellStyle name="Komma 2 2 3 2 5 2 2" xfId="8557" xr:uid="{00000000-0005-0000-0000-0000110D0000}"/>
    <cellStyle name="Komma 2 2 3 2 5 3" xfId="5125" xr:uid="{00000000-0005-0000-0000-0000120D0000}"/>
    <cellStyle name="Komma 2 2 3 2 5 3 2" xfId="10273" xr:uid="{00000000-0005-0000-0000-0000130D0000}"/>
    <cellStyle name="Komma 2 2 3 2 5 4" xfId="6841" xr:uid="{00000000-0005-0000-0000-0000140D0000}"/>
    <cellStyle name="Komma 2 2 3 2 6" xfId="2545" xr:uid="{00000000-0005-0000-0000-0000150D0000}"/>
    <cellStyle name="Komma 2 2 3 2 6 2" xfId="7699" xr:uid="{00000000-0005-0000-0000-0000160D0000}"/>
    <cellStyle name="Komma 2 2 3 2 7" xfId="4267" xr:uid="{00000000-0005-0000-0000-0000170D0000}"/>
    <cellStyle name="Komma 2 2 3 2 7 2" xfId="9415" xr:uid="{00000000-0005-0000-0000-0000180D0000}"/>
    <cellStyle name="Komma 2 2 3 2 8" xfId="5983" xr:uid="{00000000-0005-0000-0000-0000190D0000}"/>
    <cellStyle name="Komma 2 2 3 3" xfId="316" xr:uid="{00000000-0005-0000-0000-00001A0D0000}"/>
    <cellStyle name="Komma 2 2 3 3 2" xfId="317" xr:uid="{00000000-0005-0000-0000-00001B0D0000}"/>
    <cellStyle name="Komma 2 2 3 3 2 2" xfId="1662" xr:uid="{00000000-0005-0000-0000-00001C0D0000}"/>
    <cellStyle name="Komma 2 2 3 3 2 2 2" xfId="3413" xr:uid="{00000000-0005-0000-0000-00001D0D0000}"/>
    <cellStyle name="Komma 2 2 3 3 2 2 2 2" xfId="8563" xr:uid="{00000000-0005-0000-0000-00001E0D0000}"/>
    <cellStyle name="Komma 2 2 3 3 2 2 3" xfId="5131" xr:uid="{00000000-0005-0000-0000-00001F0D0000}"/>
    <cellStyle name="Komma 2 2 3 3 2 2 3 2" xfId="10279" xr:uid="{00000000-0005-0000-0000-0000200D0000}"/>
    <cellStyle name="Komma 2 2 3 3 2 2 4" xfId="6847" xr:uid="{00000000-0005-0000-0000-0000210D0000}"/>
    <cellStyle name="Komma 2 2 3 3 2 3" xfId="2551" xr:uid="{00000000-0005-0000-0000-0000220D0000}"/>
    <cellStyle name="Komma 2 2 3 3 2 3 2" xfId="7705" xr:uid="{00000000-0005-0000-0000-0000230D0000}"/>
    <cellStyle name="Komma 2 2 3 3 2 4" xfId="4273" xr:uid="{00000000-0005-0000-0000-0000240D0000}"/>
    <cellStyle name="Komma 2 2 3 3 2 4 2" xfId="9421" xr:uid="{00000000-0005-0000-0000-0000250D0000}"/>
    <cellStyle name="Komma 2 2 3 3 2 5" xfId="5989" xr:uid="{00000000-0005-0000-0000-0000260D0000}"/>
    <cellStyle name="Komma 2 2 3 3 3" xfId="1661" xr:uid="{00000000-0005-0000-0000-0000270D0000}"/>
    <cellStyle name="Komma 2 2 3 3 3 2" xfId="3412" xr:uid="{00000000-0005-0000-0000-0000280D0000}"/>
    <cellStyle name="Komma 2 2 3 3 3 2 2" xfId="8562" xr:uid="{00000000-0005-0000-0000-0000290D0000}"/>
    <cellStyle name="Komma 2 2 3 3 3 3" xfId="5130" xr:uid="{00000000-0005-0000-0000-00002A0D0000}"/>
    <cellStyle name="Komma 2 2 3 3 3 3 2" xfId="10278" xr:uid="{00000000-0005-0000-0000-00002B0D0000}"/>
    <cellStyle name="Komma 2 2 3 3 3 4" xfId="6846" xr:uid="{00000000-0005-0000-0000-00002C0D0000}"/>
    <cellStyle name="Komma 2 2 3 3 4" xfId="2550" xr:uid="{00000000-0005-0000-0000-00002D0D0000}"/>
    <cellStyle name="Komma 2 2 3 3 4 2" xfId="7704" xr:uid="{00000000-0005-0000-0000-00002E0D0000}"/>
    <cellStyle name="Komma 2 2 3 3 5" xfId="4272" xr:uid="{00000000-0005-0000-0000-00002F0D0000}"/>
    <cellStyle name="Komma 2 2 3 3 5 2" xfId="9420" xr:uid="{00000000-0005-0000-0000-0000300D0000}"/>
    <cellStyle name="Komma 2 2 3 3 6" xfId="5988" xr:uid="{00000000-0005-0000-0000-0000310D0000}"/>
    <cellStyle name="Komma 2 2 3 4" xfId="318" xr:uid="{00000000-0005-0000-0000-0000320D0000}"/>
    <cellStyle name="Komma 2 2 3 4 2" xfId="1663" xr:uid="{00000000-0005-0000-0000-0000330D0000}"/>
    <cellStyle name="Komma 2 2 3 4 2 2" xfId="3414" xr:uid="{00000000-0005-0000-0000-0000340D0000}"/>
    <cellStyle name="Komma 2 2 3 4 2 2 2" xfId="8564" xr:uid="{00000000-0005-0000-0000-0000350D0000}"/>
    <cellStyle name="Komma 2 2 3 4 2 3" xfId="5132" xr:uid="{00000000-0005-0000-0000-0000360D0000}"/>
    <cellStyle name="Komma 2 2 3 4 2 3 2" xfId="10280" xr:uid="{00000000-0005-0000-0000-0000370D0000}"/>
    <cellStyle name="Komma 2 2 3 4 2 4" xfId="6848" xr:uid="{00000000-0005-0000-0000-0000380D0000}"/>
    <cellStyle name="Komma 2 2 3 4 3" xfId="2552" xr:uid="{00000000-0005-0000-0000-0000390D0000}"/>
    <cellStyle name="Komma 2 2 3 4 3 2" xfId="7706" xr:uid="{00000000-0005-0000-0000-00003A0D0000}"/>
    <cellStyle name="Komma 2 2 3 4 4" xfId="4274" xr:uid="{00000000-0005-0000-0000-00003B0D0000}"/>
    <cellStyle name="Komma 2 2 3 4 4 2" xfId="9422" xr:uid="{00000000-0005-0000-0000-00003C0D0000}"/>
    <cellStyle name="Komma 2 2 3 4 5" xfId="5990" xr:uid="{00000000-0005-0000-0000-00003D0D0000}"/>
    <cellStyle name="Komma 2 2 3 5" xfId="319" xr:uid="{00000000-0005-0000-0000-00003E0D0000}"/>
    <cellStyle name="Komma 2 2 3 5 2" xfId="1664" xr:uid="{00000000-0005-0000-0000-00003F0D0000}"/>
    <cellStyle name="Komma 2 2 3 5 2 2" xfId="3415" xr:uid="{00000000-0005-0000-0000-0000400D0000}"/>
    <cellStyle name="Komma 2 2 3 5 2 2 2" xfId="8565" xr:uid="{00000000-0005-0000-0000-0000410D0000}"/>
    <cellStyle name="Komma 2 2 3 5 2 3" xfId="5133" xr:uid="{00000000-0005-0000-0000-0000420D0000}"/>
    <cellStyle name="Komma 2 2 3 5 2 3 2" xfId="10281" xr:uid="{00000000-0005-0000-0000-0000430D0000}"/>
    <cellStyle name="Komma 2 2 3 5 2 4" xfId="6849" xr:uid="{00000000-0005-0000-0000-0000440D0000}"/>
    <cellStyle name="Komma 2 2 3 5 3" xfId="2553" xr:uid="{00000000-0005-0000-0000-0000450D0000}"/>
    <cellStyle name="Komma 2 2 3 5 3 2" xfId="7707" xr:uid="{00000000-0005-0000-0000-0000460D0000}"/>
    <cellStyle name="Komma 2 2 3 5 4" xfId="4275" xr:uid="{00000000-0005-0000-0000-0000470D0000}"/>
    <cellStyle name="Komma 2 2 3 5 4 2" xfId="9423" xr:uid="{00000000-0005-0000-0000-0000480D0000}"/>
    <cellStyle name="Komma 2 2 3 5 5" xfId="5991" xr:uid="{00000000-0005-0000-0000-0000490D0000}"/>
    <cellStyle name="Komma 2 2 3 6" xfId="1655" xr:uid="{00000000-0005-0000-0000-00004A0D0000}"/>
    <cellStyle name="Komma 2 2 3 6 2" xfId="3406" xr:uid="{00000000-0005-0000-0000-00004B0D0000}"/>
    <cellStyle name="Komma 2 2 3 6 2 2" xfId="8556" xr:uid="{00000000-0005-0000-0000-00004C0D0000}"/>
    <cellStyle name="Komma 2 2 3 6 3" xfId="5124" xr:uid="{00000000-0005-0000-0000-00004D0D0000}"/>
    <cellStyle name="Komma 2 2 3 6 3 2" xfId="10272" xr:uid="{00000000-0005-0000-0000-00004E0D0000}"/>
    <cellStyle name="Komma 2 2 3 6 4" xfId="6840" xr:uid="{00000000-0005-0000-0000-00004F0D0000}"/>
    <cellStyle name="Komma 2 2 3 7" xfId="2544" xr:uid="{00000000-0005-0000-0000-0000500D0000}"/>
    <cellStyle name="Komma 2 2 3 7 2" xfId="7698" xr:uid="{00000000-0005-0000-0000-0000510D0000}"/>
    <cellStyle name="Komma 2 2 3 8" xfId="4266" xr:uid="{00000000-0005-0000-0000-0000520D0000}"/>
    <cellStyle name="Komma 2 2 3 8 2" xfId="9414" xr:uid="{00000000-0005-0000-0000-0000530D0000}"/>
    <cellStyle name="Komma 2 2 3 9" xfId="5982" xr:uid="{00000000-0005-0000-0000-0000540D0000}"/>
    <cellStyle name="Komma 2 2 4" xfId="320" xr:uid="{00000000-0005-0000-0000-0000550D0000}"/>
    <cellStyle name="Komma 2 2 4 2" xfId="321" xr:uid="{00000000-0005-0000-0000-0000560D0000}"/>
    <cellStyle name="Komma 2 2 4 2 2" xfId="322" xr:uid="{00000000-0005-0000-0000-0000570D0000}"/>
    <cellStyle name="Komma 2 2 4 2 2 2" xfId="323" xr:uid="{00000000-0005-0000-0000-0000580D0000}"/>
    <cellStyle name="Komma 2 2 4 2 2 2 2" xfId="1668" xr:uid="{00000000-0005-0000-0000-0000590D0000}"/>
    <cellStyle name="Komma 2 2 4 2 2 2 2 2" xfId="3419" xr:uid="{00000000-0005-0000-0000-00005A0D0000}"/>
    <cellStyle name="Komma 2 2 4 2 2 2 2 2 2" xfId="8569" xr:uid="{00000000-0005-0000-0000-00005B0D0000}"/>
    <cellStyle name="Komma 2 2 4 2 2 2 2 3" xfId="5137" xr:uid="{00000000-0005-0000-0000-00005C0D0000}"/>
    <cellStyle name="Komma 2 2 4 2 2 2 2 3 2" xfId="10285" xr:uid="{00000000-0005-0000-0000-00005D0D0000}"/>
    <cellStyle name="Komma 2 2 4 2 2 2 2 4" xfId="6853" xr:uid="{00000000-0005-0000-0000-00005E0D0000}"/>
    <cellStyle name="Komma 2 2 4 2 2 2 3" xfId="2557" xr:uid="{00000000-0005-0000-0000-00005F0D0000}"/>
    <cellStyle name="Komma 2 2 4 2 2 2 3 2" xfId="7711" xr:uid="{00000000-0005-0000-0000-0000600D0000}"/>
    <cellStyle name="Komma 2 2 4 2 2 2 4" xfId="4279" xr:uid="{00000000-0005-0000-0000-0000610D0000}"/>
    <cellStyle name="Komma 2 2 4 2 2 2 4 2" xfId="9427" xr:uid="{00000000-0005-0000-0000-0000620D0000}"/>
    <cellStyle name="Komma 2 2 4 2 2 2 5" xfId="5995" xr:uid="{00000000-0005-0000-0000-0000630D0000}"/>
    <cellStyle name="Komma 2 2 4 2 2 3" xfId="1667" xr:uid="{00000000-0005-0000-0000-0000640D0000}"/>
    <cellStyle name="Komma 2 2 4 2 2 3 2" xfId="3418" xr:uid="{00000000-0005-0000-0000-0000650D0000}"/>
    <cellStyle name="Komma 2 2 4 2 2 3 2 2" xfId="8568" xr:uid="{00000000-0005-0000-0000-0000660D0000}"/>
    <cellStyle name="Komma 2 2 4 2 2 3 3" xfId="5136" xr:uid="{00000000-0005-0000-0000-0000670D0000}"/>
    <cellStyle name="Komma 2 2 4 2 2 3 3 2" xfId="10284" xr:uid="{00000000-0005-0000-0000-0000680D0000}"/>
    <cellStyle name="Komma 2 2 4 2 2 3 4" xfId="6852" xr:uid="{00000000-0005-0000-0000-0000690D0000}"/>
    <cellStyle name="Komma 2 2 4 2 2 4" xfId="2556" xr:uid="{00000000-0005-0000-0000-00006A0D0000}"/>
    <cellStyle name="Komma 2 2 4 2 2 4 2" xfId="7710" xr:uid="{00000000-0005-0000-0000-00006B0D0000}"/>
    <cellStyle name="Komma 2 2 4 2 2 5" xfId="4278" xr:uid="{00000000-0005-0000-0000-00006C0D0000}"/>
    <cellStyle name="Komma 2 2 4 2 2 5 2" xfId="9426" xr:uid="{00000000-0005-0000-0000-00006D0D0000}"/>
    <cellStyle name="Komma 2 2 4 2 2 6" xfId="5994" xr:uid="{00000000-0005-0000-0000-00006E0D0000}"/>
    <cellStyle name="Komma 2 2 4 2 3" xfId="324" xr:uid="{00000000-0005-0000-0000-00006F0D0000}"/>
    <cellStyle name="Komma 2 2 4 2 3 2" xfId="1669" xr:uid="{00000000-0005-0000-0000-0000700D0000}"/>
    <cellStyle name="Komma 2 2 4 2 3 2 2" xfId="3420" xr:uid="{00000000-0005-0000-0000-0000710D0000}"/>
    <cellStyle name="Komma 2 2 4 2 3 2 2 2" xfId="8570" xr:uid="{00000000-0005-0000-0000-0000720D0000}"/>
    <cellStyle name="Komma 2 2 4 2 3 2 3" xfId="5138" xr:uid="{00000000-0005-0000-0000-0000730D0000}"/>
    <cellStyle name="Komma 2 2 4 2 3 2 3 2" xfId="10286" xr:uid="{00000000-0005-0000-0000-0000740D0000}"/>
    <cellStyle name="Komma 2 2 4 2 3 2 4" xfId="6854" xr:uid="{00000000-0005-0000-0000-0000750D0000}"/>
    <cellStyle name="Komma 2 2 4 2 3 3" xfId="2558" xr:uid="{00000000-0005-0000-0000-0000760D0000}"/>
    <cellStyle name="Komma 2 2 4 2 3 3 2" xfId="7712" xr:uid="{00000000-0005-0000-0000-0000770D0000}"/>
    <cellStyle name="Komma 2 2 4 2 3 4" xfId="4280" xr:uid="{00000000-0005-0000-0000-0000780D0000}"/>
    <cellStyle name="Komma 2 2 4 2 3 4 2" xfId="9428" xr:uid="{00000000-0005-0000-0000-0000790D0000}"/>
    <cellStyle name="Komma 2 2 4 2 3 5" xfId="5996" xr:uid="{00000000-0005-0000-0000-00007A0D0000}"/>
    <cellStyle name="Komma 2 2 4 2 4" xfId="325" xr:uid="{00000000-0005-0000-0000-00007B0D0000}"/>
    <cellStyle name="Komma 2 2 4 2 4 2" xfId="1670" xr:uid="{00000000-0005-0000-0000-00007C0D0000}"/>
    <cellStyle name="Komma 2 2 4 2 4 2 2" xfId="3421" xr:uid="{00000000-0005-0000-0000-00007D0D0000}"/>
    <cellStyle name="Komma 2 2 4 2 4 2 2 2" xfId="8571" xr:uid="{00000000-0005-0000-0000-00007E0D0000}"/>
    <cellStyle name="Komma 2 2 4 2 4 2 3" xfId="5139" xr:uid="{00000000-0005-0000-0000-00007F0D0000}"/>
    <cellStyle name="Komma 2 2 4 2 4 2 3 2" xfId="10287" xr:uid="{00000000-0005-0000-0000-0000800D0000}"/>
    <cellStyle name="Komma 2 2 4 2 4 2 4" xfId="6855" xr:uid="{00000000-0005-0000-0000-0000810D0000}"/>
    <cellStyle name="Komma 2 2 4 2 4 3" xfId="2559" xr:uid="{00000000-0005-0000-0000-0000820D0000}"/>
    <cellStyle name="Komma 2 2 4 2 4 3 2" xfId="7713" xr:uid="{00000000-0005-0000-0000-0000830D0000}"/>
    <cellStyle name="Komma 2 2 4 2 4 4" xfId="4281" xr:uid="{00000000-0005-0000-0000-0000840D0000}"/>
    <cellStyle name="Komma 2 2 4 2 4 4 2" xfId="9429" xr:uid="{00000000-0005-0000-0000-0000850D0000}"/>
    <cellStyle name="Komma 2 2 4 2 4 5" xfId="5997" xr:uid="{00000000-0005-0000-0000-0000860D0000}"/>
    <cellStyle name="Komma 2 2 4 2 5" xfId="1666" xr:uid="{00000000-0005-0000-0000-0000870D0000}"/>
    <cellStyle name="Komma 2 2 4 2 5 2" xfId="3417" xr:uid="{00000000-0005-0000-0000-0000880D0000}"/>
    <cellStyle name="Komma 2 2 4 2 5 2 2" xfId="8567" xr:uid="{00000000-0005-0000-0000-0000890D0000}"/>
    <cellStyle name="Komma 2 2 4 2 5 3" xfId="5135" xr:uid="{00000000-0005-0000-0000-00008A0D0000}"/>
    <cellStyle name="Komma 2 2 4 2 5 3 2" xfId="10283" xr:uid="{00000000-0005-0000-0000-00008B0D0000}"/>
    <cellStyle name="Komma 2 2 4 2 5 4" xfId="6851" xr:uid="{00000000-0005-0000-0000-00008C0D0000}"/>
    <cellStyle name="Komma 2 2 4 2 6" xfId="2555" xr:uid="{00000000-0005-0000-0000-00008D0D0000}"/>
    <cellStyle name="Komma 2 2 4 2 6 2" xfId="7709" xr:uid="{00000000-0005-0000-0000-00008E0D0000}"/>
    <cellStyle name="Komma 2 2 4 2 7" xfId="4277" xr:uid="{00000000-0005-0000-0000-00008F0D0000}"/>
    <cellStyle name="Komma 2 2 4 2 7 2" xfId="9425" xr:uid="{00000000-0005-0000-0000-0000900D0000}"/>
    <cellStyle name="Komma 2 2 4 2 8" xfId="5993" xr:uid="{00000000-0005-0000-0000-0000910D0000}"/>
    <cellStyle name="Komma 2 2 4 3" xfId="326" xr:uid="{00000000-0005-0000-0000-0000920D0000}"/>
    <cellStyle name="Komma 2 2 4 3 2" xfId="327" xr:uid="{00000000-0005-0000-0000-0000930D0000}"/>
    <cellStyle name="Komma 2 2 4 3 2 2" xfId="1672" xr:uid="{00000000-0005-0000-0000-0000940D0000}"/>
    <cellStyle name="Komma 2 2 4 3 2 2 2" xfId="3423" xr:uid="{00000000-0005-0000-0000-0000950D0000}"/>
    <cellStyle name="Komma 2 2 4 3 2 2 2 2" xfId="8573" xr:uid="{00000000-0005-0000-0000-0000960D0000}"/>
    <cellStyle name="Komma 2 2 4 3 2 2 3" xfId="5141" xr:uid="{00000000-0005-0000-0000-0000970D0000}"/>
    <cellStyle name="Komma 2 2 4 3 2 2 3 2" xfId="10289" xr:uid="{00000000-0005-0000-0000-0000980D0000}"/>
    <cellStyle name="Komma 2 2 4 3 2 2 4" xfId="6857" xr:uid="{00000000-0005-0000-0000-0000990D0000}"/>
    <cellStyle name="Komma 2 2 4 3 2 3" xfId="2561" xr:uid="{00000000-0005-0000-0000-00009A0D0000}"/>
    <cellStyle name="Komma 2 2 4 3 2 3 2" xfId="7715" xr:uid="{00000000-0005-0000-0000-00009B0D0000}"/>
    <cellStyle name="Komma 2 2 4 3 2 4" xfId="4283" xr:uid="{00000000-0005-0000-0000-00009C0D0000}"/>
    <cellStyle name="Komma 2 2 4 3 2 4 2" xfId="9431" xr:uid="{00000000-0005-0000-0000-00009D0D0000}"/>
    <cellStyle name="Komma 2 2 4 3 2 5" xfId="5999" xr:uid="{00000000-0005-0000-0000-00009E0D0000}"/>
    <cellStyle name="Komma 2 2 4 3 3" xfId="1671" xr:uid="{00000000-0005-0000-0000-00009F0D0000}"/>
    <cellStyle name="Komma 2 2 4 3 3 2" xfId="3422" xr:uid="{00000000-0005-0000-0000-0000A00D0000}"/>
    <cellStyle name="Komma 2 2 4 3 3 2 2" xfId="8572" xr:uid="{00000000-0005-0000-0000-0000A10D0000}"/>
    <cellStyle name="Komma 2 2 4 3 3 3" xfId="5140" xr:uid="{00000000-0005-0000-0000-0000A20D0000}"/>
    <cellStyle name="Komma 2 2 4 3 3 3 2" xfId="10288" xr:uid="{00000000-0005-0000-0000-0000A30D0000}"/>
    <cellStyle name="Komma 2 2 4 3 3 4" xfId="6856" xr:uid="{00000000-0005-0000-0000-0000A40D0000}"/>
    <cellStyle name="Komma 2 2 4 3 4" xfId="2560" xr:uid="{00000000-0005-0000-0000-0000A50D0000}"/>
    <cellStyle name="Komma 2 2 4 3 4 2" xfId="7714" xr:uid="{00000000-0005-0000-0000-0000A60D0000}"/>
    <cellStyle name="Komma 2 2 4 3 5" xfId="4282" xr:uid="{00000000-0005-0000-0000-0000A70D0000}"/>
    <cellStyle name="Komma 2 2 4 3 5 2" xfId="9430" xr:uid="{00000000-0005-0000-0000-0000A80D0000}"/>
    <cellStyle name="Komma 2 2 4 3 6" xfId="5998" xr:uid="{00000000-0005-0000-0000-0000A90D0000}"/>
    <cellStyle name="Komma 2 2 4 4" xfId="328" xr:uid="{00000000-0005-0000-0000-0000AA0D0000}"/>
    <cellStyle name="Komma 2 2 4 4 2" xfId="1673" xr:uid="{00000000-0005-0000-0000-0000AB0D0000}"/>
    <cellStyle name="Komma 2 2 4 4 2 2" xfId="3424" xr:uid="{00000000-0005-0000-0000-0000AC0D0000}"/>
    <cellStyle name="Komma 2 2 4 4 2 2 2" xfId="8574" xr:uid="{00000000-0005-0000-0000-0000AD0D0000}"/>
    <cellStyle name="Komma 2 2 4 4 2 3" xfId="5142" xr:uid="{00000000-0005-0000-0000-0000AE0D0000}"/>
    <cellStyle name="Komma 2 2 4 4 2 3 2" xfId="10290" xr:uid="{00000000-0005-0000-0000-0000AF0D0000}"/>
    <cellStyle name="Komma 2 2 4 4 2 4" xfId="6858" xr:uid="{00000000-0005-0000-0000-0000B00D0000}"/>
    <cellStyle name="Komma 2 2 4 4 3" xfId="2562" xr:uid="{00000000-0005-0000-0000-0000B10D0000}"/>
    <cellStyle name="Komma 2 2 4 4 3 2" xfId="7716" xr:uid="{00000000-0005-0000-0000-0000B20D0000}"/>
    <cellStyle name="Komma 2 2 4 4 4" xfId="4284" xr:uid="{00000000-0005-0000-0000-0000B30D0000}"/>
    <cellStyle name="Komma 2 2 4 4 4 2" xfId="9432" xr:uid="{00000000-0005-0000-0000-0000B40D0000}"/>
    <cellStyle name="Komma 2 2 4 4 5" xfId="6000" xr:uid="{00000000-0005-0000-0000-0000B50D0000}"/>
    <cellStyle name="Komma 2 2 4 5" xfId="329" xr:uid="{00000000-0005-0000-0000-0000B60D0000}"/>
    <cellStyle name="Komma 2 2 4 5 2" xfId="1674" xr:uid="{00000000-0005-0000-0000-0000B70D0000}"/>
    <cellStyle name="Komma 2 2 4 5 2 2" xfId="3425" xr:uid="{00000000-0005-0000-0000-0000B80D0000}"/>
    <cellStyle name="Komma 2 2 4 5 2 2 2" xfId="8575" xr:uid="{00000000-0005-0000-0000-0000B90D0000}"/>
    <cellStyle name="Komma 2 2 4 5 2 3" xfId="5143" xr:uid="{00000000-0005-0000-0000-0000BA0D0000}"/>
    <cellStyle name="Komma 2 2 4 5 2 3 2" xfId="10291" xr:uid="{00000000-0005-0000-0000-0000BB0D0000}"/>
    <cellStyle name="Komma 2 2 4 5 2 4" xfId="6859" xr:uid="{00000000-0005-0000-0000-0000BC0D0000}"/>
    <cellStyle name="Komma 2 2 4 5 3" xfId="2563" xr:uid="{00000000-0005-0000-0000-0000BD0D0000}"/>
    <cellStyle name="Komma 2 2 4 5 3 2" xfId="7717" xr:uid="{00000000-0005-0000-0000-0000BE0D0000}"/>
    <cellStyle name="Komma 2 2 4 5 4" xfId="4285" xr:uid="{00000000-0005-0000-0000-0000BF0D0000}"/>
    <cellStyle name="Komma 2 2 4 5 4 2" xfId="9433" xr:uid="{00000000-0005-0000-0000-0000C00D0000}"/>
    <cellStyle name="Komma 2 2 4 5 5" xfId="6001" xr:uid="{00000000-0005-0000-0000-0000C10D0000}"/>
    <cellStyle name="Komma 2 2 4 6" xfId="1665" xr:uid="{00000000-0005-0000-0000-0000C20D0000}"/>
    <cellStyle name="Komma 2 2 4 6 2" xfId="3416" xr:uid="{00000000-0005-0000-0000-0000C30D0000}"/>
    <cellStyle name="Komma 2 2 4 6 2 2" xfId="8566" xr:uid="{00000000-0005-0000-0000-0000C40D0000}"/>
    <cellStyle name="Komma 2 2 4 6 3" xfId="5134" xr:uid="{00000000-0005-0000-0000-0000C50D0000}"/>
    <cellStyle name="Komma 2 2 4 6 3 2" xfId="10282" xr:uid="{00000000-0005-0000-0000-0000C60D0000}"/>
    <cellStyle name="Komma 2 2 4 6 4" xfId="6850" xr:uid="{00000000-0005-0000-0000-0000C70D0000}"/>
    <cellStyle name="Komma 2 2 4 7" xfId="2554" xr:uid="{00000000-0005-0000-0000-0000C80D0000}"/>
    <cellStyle name="Komma 2 2 4 7 2" xfId="7708" xr:uid="{00000000-0005-0000-0000-0000C90D0000}"/>
    <cellStyle name="Komma 2 2 4 8" xfId="4276" xr:uid="{00000000-0005-0000-0000-0000CA0D0000}"/>
    <cellStyle name="Komma 2 2 4 8 2" xfId="9424" xr:uid="{00000000-0005-0000-0000-0000CB0D0000}"/>
    <cellStyle name="Komma 2 2 4 9" xfId="5992" xr:uid="{00000000-0005-0000-0000-0000CC0D0000}"/>
    <cellStyle name="Komma 2 2 5" xfId="330" xr:uid="{00000000-0005-0000-0000-0000CD0D0000}"/>
    <cellStyle name="Komma 2 2 5 2" xfId="331" xr:uid="{00000000-0005-0000-0000-0000CE0D0000}"/>
    <cellStyle name="Komma 2 2 5 2 2" xfId="332" xr:uid="{00000000-0005-0000-0000-0000CF0D0000}"/>
    <cellStyle name="Komma 2 2 5 2 2 2" xfId="333" xr:uid="{00000000-0005-0000-0000-0000D00D0000}"/>
    <cellStyle name="Komma 2 2 5 2 2 2 2" xfId="1678" xr:uid="{00000000-0005-0000-0000-0000D10D0000}"/>
    <cellStyle name="Komma 2 2 5 2 2 2 2 2" xfId="3429" xr:uid="{00000000-0005-0000-0000-0000D20D0000}"/>
    <cellStyle name="Komma 2 2 5 2 2 2 2 2 2" xfId="8579" xr:uid="{00000000-0005-0000-0000-0000D30D0000}"/>
    <cellStyle name="Komma 2 2 5 2 2 2 2 3" xfId="5147" xr:uid="{00000000-0005-0000-0000-0000D40D0000}"/>
    <cellStyle name="Komma 2 2 5 2 2 2 2 3 2" xfId="10295" xr:uid="{00000000-0005-0000-0000-0000D50D0000}"/>
    <cellStyle name="Komma 2 2 5 2 2 2 2 4" xfId="6863" xr:uid="{00000000-0005-0000-0000-0000D60D0000}"/>
    <cellStyle name="Komma 2 2 5 2 2 2 3" xfId="2567" xr:uid="{00000000-0005-0000-0000-0000D70D0000}"/>
    <cellStyle name="Komma 2 2 5 2 2 2 3 2" xfId="7721" xr:uid="{00000000-0005-0000-0000-0000D80D0000}"/>
    <cellStyle name="Komma 2 2 5 2 2 2 4" xfId="4289" xr:uid="{00000000-0005-0000-0000-0000D90D0000}"/>
    <cellStyle name="Komma 2 2 5 2 2 2 4 2" xfId="9437" xr:uid="{00000000-0005-0000-0000-0000DA0D0000}"/>
    <cellStyle name="Komma 2 2 5 2 2 2 5" xfId="6005" xr:uid="{00000000-0005-0000-0000-0000DB0D0000}"/>
    <cellStyle name="Komma 2 2 5 2 2 3" xfId="1677" xr:uid="{00000000-0005-0000-0000-0000DC0D0000}"/>
    <cellStyle name="Komma 2 2 5 2 2 3 2" xfId="3428" xr:uid="{00000000-0005-0000-0000-0000DD0D0000}"/>
    <cellStyle name="Komma 2 2 5 2 2 3 2 2" xfId="8578" xr:uid="{00000000-0005-0000-0000-0000DE0D0000}"/>
    <cellStyle name="Komma 2 2 5 2 2 3 3" xfId="5146" xr:uid="{00000000-0005-0000-0000-0000DF0D0000}"/>
    <cellStyle name="Komma 2 2 5 2 2 3 3 2" xfId="10294" xr:uid="{00000000-0005-0000-0000-0000E00D0000}"/>
    <cellStyle name="Komma 2 2 5 2 2 3 4" xfId="6862" xr:uid="{00000000-0005-0000-0000-0000E10D0000}"/>
    <cellStyle name="Komma 2 2 5 2 2 4" xfId="2566" xr:uid="{00000000-0005-0000-0000-0000E20D0000}"/>
    <cellStyle name="Komma 2 2 5 2 2 4 2" xfId="7720" xr:uid="{00000000-0005-0000-0000-0000E30D0000}"/>
    <cellStyle name="Komma 2 2 5 2 2 5" xfId="4288" xr:uid="{00000000-0005-0000-0000-0000E40D0000}"/>
    <cellStyle name="Komma 2 2 5 2 2 5 2" xfId="9436" xr:uid="{00000000-0005-0000-0000-0000E50D0000}"/>
    <cellStyle name="Komma 2 2 5 2 2 6" xfId="6004" xr:uid="{00000000-0005-0000-0000-0000E60D0000}"/>
    <cellStyle name="Komma 2 2 5 2 3" xfId="334" xr:uid="{00000000-0005-0000-0000-0000E70D0000}"/>
    <cellStyle name="Komma 2 2 5 2 3 2" xfId="1679" xr:uid="{00000000-0005-0000-0000-0000E80D0000}"/>
    <cellStyle name="Komma 2 2 5 2 3 2 2" xfId="3430" xr:uid="{00000000-0005-0000-0000-0000E90D0000}"/>
    <cellStyle name="Komma 2 2 5 2 3 2 2 2" xfId="8580" xr:uid="{00000000-0005-0000-0000-0000EA0D0000}"/>
    <cellStyle name="Komma 2 2 5 2 3 2 3" xfId="5148" xr:uid="{00000000-0005-0000-0000-0000EB0D0000}"/>
    <cellStyle name="Komma 2 2 5 2 3 2 3 2" xfId="10296" xr:uid="{00000000-0005-0000-0000-0000EC0D0000}"/>
    <cellStyle name="Komma 2 2 5 2 3 2 4" xfId="6864" xr:uid="{00000000-0005-0000-0000-0000ED0D0000}"/>
    <cellStyle name="Komma 2 2 5 2 3 3" xfId="2568" xr:uid="{00000000-0005-0000-0000-0000EE0D0000}"/>
    <cellStyle name="Komma 2 2 5 2 3 3 2" xfId="7722" xr:uid="{00000000-0005-0000-0000-0000EF0D0000}"/>
    <cellStyle name="Komma 2 2 5 2 3 4" xfId="4290" xr:uid="{00000000-0005-0000-0000-0000F00D0000}"/>
    <cellStyle name="Komma 2 2 5 2 3 4 2" xfId="9438" xr:uid="{00000000-0005-0000-0000-0000F10D0000}"/>
    <cellStyle name="Komma 2 2 5 2 3 5" xfId="6006" xr:uid="{00000000-0005-0000-0000-0000F20D0000}"/>
    <cellStyle name="Komma 2 2 5 2 4" xfId="335" xr:uid="{00000000-0005-0000-0000-0000F30D0000}"/>
    <cellStyle name="Komma 2 2 5 2 4 2" xfId="1680" xr:uid="{00000000-0005-0000-0000-0000F40D0000}"/>
    <cellStyle name="Komma 2 2 5 2 4 2 2" xfId="3431" xr:uid="{00000000-0005-0000-0000-0000F50D0000}"/>
    <cellStyle name="Komma 2 2 5 2 4 2 2 2" xfId="8581" xr:uid="{00000000-0005-0000-0000-0000F60D0000}"/>
    <cellStyle name="Komma 2 2 5 2 4 2 3" xfId="5149" xr:uid="{00000000-0005-0000-0000-0000F70D0000}"/>
    <cellStyle name="Komma 2 2 5 2 4 2 3 2" xfId="10297" xr:uid="{00000000-0005-0000-0000-0000F80D0000}"/>
    <cellStyle name="Komma 2 2 5 2 4 2 4" xfId="6865" xr:uid="{00000000-0005-0000-0000-0000F90D0000}"/>
    <cellStyle name="Komma 2 2 5 2 4 3" xfId="2569" xr:uid="{00000000-0005-0000-0000-0000FA0D0000}"/>
    <cellStyle name="Komma 2 2 5 2 4 3 2" xfId="7723" xr:uid="{00000000-0005-0000-0000-0000FB0D0000}"/>
    <cellStyle name="Komma 2 2 5 2 4 4" xfId="4291" xr:uid="{00000000-0005-0000-0000-0000FC0D0000}"/>
    <cellStyle name="Komma 2 2 5 2 4 4 2" xfId="9439" xr:uid="{00000000-0005-0000-0000-0000FD0D0000}"/>
    <cellStyle name="Komma 2 2 5 2 4 5" xfId="6007" xr:uid="{00000000-0005-0000-0000-0000FE0D0000}"/>
    <cellStyle name="Komma 2 2 5 2 5" xfId="1676" xr:uid="{00000000-0005-0000-0000-0000FF0D0000}"/>
    <cellStyle name="Komma 2 2 5 2 5 2" xfId="3427" xr:uid="{00000000-0005-0000-0000-0000000E0000}"/>
    <cellStyle name="Komma 2 2 5 2 5 2 2" xfId="8577" xr:uid="{00000000-0005-0000-0000-0000010E0000}"/>
    <cellStyle name="Komma 2 2 5 2 5 3" xfId="5145" xr:uid="{00000000-0005-0000-0000-0000020E0000}"/>
    <cellStyle name="Komma 2 2 5 2 5 3 2" xfId="10293" xr:uid="{00000000-0005-0000-0000-0000030E0000}"/>
    <cellStyle name="Komma 2 2 5 2 5 4" xfId="6861" xr:uid="{00000000-0005-0000-0000-0000040E0000}"/>
    <cellStyle name="Komma 2 2 5 2 6" xfId="2565" xr:uid="{00000000-0005-0000-0000-0000050E0000}"/>
    <cellStyle name="Komma 2 2 5 2 6 2" xfId="7719" xr:uid="{00000000-0005-0000-0000-0000060E0000}"/>
    <cellStyle name="Komma 2 2 5 2 7" xfId="4287" xr:uid="{00000000-0005-0000-0000-0000070E0000}"/>
    <cellStyle name="Komma 2 2 5 2 7 2" xfId="9435" xr:uid="{00000000-0005-0000-0000-0000080E0000}"/>
    <cellStyle name="Komma 2 2 5 2 8" xfId="6003" xr:uid="{00000000-0005-0000-0000-0000090E0000}"/>
    <cellStyle name="Komma 2 2 5 3" xfId="336" xr:uid="{00000000-0005-0000-0000-00000A0E0000}"/>
    <cellStyle name="Komma 2 2 5 3 2" xfId="337" xr:uid="{00000000-0005-0000-0000-00000B0E0000}"/>
    <cellStyle name="Komma 2 2 5 3 2 2" xfId="1682" xr:uid="{00000000-0005-0000-0000-00000C0E0000}"/>
    <cellStyle name="Komma 2 2 5 3 2 2 2" xfId="3433" xr:uid="{00000000-0005-0000-0000-00000D0E0000}"/>
    <cellStyle name="Komma 2 2 5 3 2 2 2 2" xfId="8583" xr:uid="{00000000-0005-0000-0000-00000E0E0000}"/>
    <cellStyle name="Komma 2 2 5 3 2 2 3" xfId="5151" xr:uid="{00000000-0005-0000-0000-00000F0E0000}"/>
    <cellStyle name="Komma 2 2 5 3 2 2 3 2" xfId="10299" xr:uid="{00000000-0005-0000-0000-0000100E0000}"/>
    <cellStyle name="Komma 2 2 5 3 2 2 4" xfId="6867" xr:uid="{00000000-0005-0000-0000-0000110E0000}"/>
    <cellStyle name="Komma 2 2 5 3 2 3" xfId="2571" xr:uid="{00000000-0005-0000-0000-0000120E0000}"/>
    <cellStyle name="Komma 2 2 5 3 2 3 2" xfId="7725" xr:uid="{00000000-0005-0000-0000-0000130E0000}"/>
    <cellStyle name="Komma 2 2 5 3 2 4" xfId="4293" xr:uid="{00000000-0005-0000-0000-0000140E0000}"/>
    <cellStyle name="Komma 2 2 5 3 2 4 2" xfId="9441" xr:uid="{00000000-0005-0000-0000-0000150E0000}"/>
    <cellStyle name="Komma 2 2 5 3 2 5" xfId="6009" xr:uid="{00000000-0005-0000-0000-0000160E0000}"/>
    <cellStyle name="Komma 2 2 5 3 3" xfId="1681" xr:uid="{00000000-0005-0000-0000-0000170E0000}"/>
    <cellStyle name="Komma 2 2 5 3 3 2" xfId="3432" xr:uid="{00000000-0005-0000-0000-0000180E0000}"/>
    <cellStyle name="Komma 2 2 5 3 3 2 2" xfId="8582" xr:uid="{00000000-0005-0000-0000-0000190E0000}"/>
    <cellStyle name="Komma 2 2 5 3 3 3" xfId="5150" xr:uid="{00000000-0005-0000-0000-00001A0E0000}"/>
    <cellStyle name="Komma 2 2 5 3 3 3 2" xfId="10298" xr:uid="{00000000-0005-0000-0000-00001B0E0000}"/>
    <cellStyle name="Komma 2 2 5 3 3 4" xfId="6866" xr:uid="{00000000-0005-0000-0000-00001C0E0000}"/>
    <cellStyle name="Komma 2 2 5 3 4" xfId="2570" xr:uid="{00000000-0005-0000-0000-00001D0E0000}"/>
    <cellStyle name="Komma 2 2 5 3 4 2" xfId="7724" xr:uid="{00000000-0005-0000-0000-00001E0E0000}"/>
    <cellStyle name="Komma 2 2 5 3 5" xfId="4292" xr:uid="{00000000-0005-0000-0000-00001F0E0000}"/>
    <cellStyle name="Komma 2 2 5 3 5 2" xfId="9440" xr:uid="{00000000-0005-0000-0000-0000200E0000}"/>
    <cellStyle name="Komma 2 2 5 3 6" xfId="6008" xr:uid="{00000000-0005-0000-0000-0000210E0000}"/>
    <cellStyle name="Komma 2 2 5 4" xfId="338" xr:uid="{00000000-0005-0000-0000-0000220E0000}"/>
    <cellStyle name="Komma 2 2 5 4 2" xfId="1683" xr:uid="{00000000-0005-0000-0000-0000230E0000}"/>
    <cellStyle name="Komma 2 2 5 4 2 2" xfId="3434" xr:uid="{00000000-0005-0000-0000-0000240E0000}"/>
    <cellStyle name="Komma 2 2 5 4 2 2 2" xfId="8584" xr:uid="{00000000-0005-0000-0000-0000250E0000}"/>
    <cellStyle name="Komma 2 2 5 4 2 3" xfId="5152" xr:uid="{00000000-0005-0000-0000-0000260E0000}"/>
    <cellStyle name="Komma 2 2 5 4 2 3 2" xfId="10300" xr:uid="{00000000-0005-0000-0000-0000270E0000}"/>
    <cellStyle name="Komma 2 2 5 4 2 4" xfId="6868" xr:uid="{00000000-0005-0000-0000-0000280E0000}"/>
    <cellStyle name="Komma 2 2 5 4 3" xfId="2572" xr:uid="{00000000-0005-0000-0000-0000290E0000}"/>
    <cellStyle name="Komma 2 2 5 4 3 2" xfId="7726" xr:uid="{00000000-0005-0000-0000-00002A0E0000}"/>
    <cellStyle name="Komma 2 2 5 4 4" xfId="4294" xr:uid="{00000000-0005-0000-0000-00002B0E0000}"/>
    <cellStyle name="Komma 2 2 5 4 4 2" xfId="9442" xr:uid="{00000000-0005-0000-0000-00002C0E0000}"/>
    <cellStyle name="Komma 2 2 5 4 5" xfId="6010" xr:uid="{00000000-0005-0000-0000-00002D0E0000}"/>
    <cellStyle name="Komma 2 2 5 5" xfId="339" xr:uid="{00000000-0005-0000-0000-00002E0E0000}"/>
    <cellStyle name="Komma 2 2 5 5 2" xfId="1684" xr:uid="{00000000-0005-0000-0000-00002F0E0000}"/>
    <cellStyle name="Komma 2 2 5 5 2 2" xfId="3435" xr:uid="{00000000-0005-0000-0000-0000300E0000}"/>
    <cellStyle name="Komma 2 2 5 5 2 2 2" xfId="8585" xr:uid="{00000000-0005-0000-0000-0000310E0000}"/>
    <cellStyle name="Komma 2 2 5 5 2 3" xfId="5153" xr:uid="{00000000-0005-0000-0000-0000320E0000}"/>
    <cellStyle name="Komma 2 2 5 5 2 3 2" xfId="10301" xr:uid="{00000000-0005-0000-0000-0000330E0000}"/>
    <cellStyle name="Komma 2 2 5 5 2 4" xfId="6869" xr:uid="{00000000-0005-0000-0000-0000340E0000}"/>
    <cellStyle name="Komma 2 2 5 5 3" xfId="2573" xr:uid="{00000000-0005-0000-0000-0000350E0000}"/>
    <cellStyle name="Komma 2 2 5 5 3 2" xfId="7727" xr:uid="{00000000-0005-0000-0000-0000360E0000}"/>
    <cellStyle name="Komma 2 2 5 5 4" xfId="4295" xr:uid="{00000000-0005-0000-0000-0000370E0000}"/>
    <cellStyle name="Komma 2 2 5 5 4 2" xfId="9443" xr:uid="{00000000-0005-0000-0000-0000380E0000}"/>
    <cellStyle name="Komma 2 2 5 5 5" xfId="6011" xr:uid="{00000000-0005-0000-0000-0000390E0000}"/>
    <cellStyle name="Komma 2 2 5 6" xfId="1675" xr:uid="{00000000-0005-0000-0000-00003A0E0000}"/>
    <cellStyle name="Komma 2 2 5 6 2" xfId="3426" xr:uid="{00000000-0005-0000-0000-00003B0E0000}"/>
    <cellStyle name="Komma 2 2 5 6 2 2" xfId="8576" xr:uid="{00000000-0005-0000-0000-00003C0E0000}"/>
    <cellStyle name="Komma 2 2 5 6 3" xfId="5144" xr:uid="{00000000-0005-0000-0000-00003D0E0000}"/>
    <cellStyle name="Komma 2 2 5 6 3 2" xfId="10292" xr:uid="{00000000-0005-0000-0000-00003E0E0000}"/>
    <cellStyle name="Komma 2 2 5 6 4" xfId="6860" xr:uid="{00000000-0005-0000-0000-00003F0E0000}"/>
    <cellStyle name="Komma 2 2 5 7" xfId="2564" xr:uid="{00000000-0005-0000-0000-0000400E0000}"/>
    <cellStyle name="Komma 2 2 5 7 2" xfId="7718" xr:uid="{00000000-0005-0000-0000-0000410E0000}"/>
    <cellStyle name="Komma 2 2 5 8" xfId="4286" xr:uid="{00000000-0005-0000-0000-0000420E0000}"/>
    <cellStyle name="Komma 2 2 5 8 2" xfId="9434" xr:uid="{00000000-0005-0000-0000-0000430E0000}"/>
    <cellStyle name="Komma 2 2 5 9" xfId="6002" xr:uid="{00000000-0005-0000-0000-0000440E0000}"/>
    <cellStyle name="Komma 2 2 6" xfId="340" xr:uid="{00000000-0005-0000-0000-0000450E0000}"/>
    <cellStyle name="Komma 2 2 6 2" xfId="341" xr:uid="{00000000-0005-0000-0000-0000460E0000}"/>
    <cellStyle name="Komma 2 2 6 2 2" xfId="342" xr:uid="{00000000-0005-0000-0000-0000470E0000}"/>
    <cellStyle name="Komma 2 2 6 2 2 2" xfId="343" xr:uid="{00000000-0005-0000-0000-0000480E0000}"/>
    <cellStyle name="Komma 2 2 6 2 2 2 2" xfId="1688" xr:uid="{00000000-0005-0000-0000-0000490E0000}"/>
    <cellStyle name="Komma 2 2 6 2 2 2 2 2" xfId="3439" xr:uid="{00000000-0005-0000-0000-00004A0E0000}"/>
    <cellStyle name="Komma 2 2 6 2 2 2 2 2 2" xfId="8589" xr:uid="{00000000-0005-0000-0000-00004B0E0000}"/>
    <cellStyle name="Komma 2 2 6 2 2 2 2 3" xfId="5157" xr:uid="{00000000-0005-0000-0000-00004C0E0000}"/>
    <cellStyle name="Komma 2 2 6 2 2 2 2 3 2" xfId="10305" xr:uid="{00000000-0005-0000-0000-00004D0E0000}"/>
    <cellStyle name="Komma 2 2 6 2 2 2 2 4" xfId="6873" xr:uid="{00000000-0005-0000-0000-00004E0E0000}"/>
    <cellStyle name="Komma 2 2 6 2 2 2 3" xfId="2577" xr:uid="{00000000-0005-0000-0000-00004F0E0000}"/>
    <cellStyle name="Komma 2 2 6 2 2 2 3 2" xfId="7731" xr:uid="{00000000-0005-0000-0000-0000500E0000}"/>
    <cellStyle name="Komma 2 2 6 2 2 2 4" xfId="4299" xr:uid="{00000000-0005-0000-0000-0000510E0000}"/>
    <cellStyle name="Komma 2 2 6 2 2 2 4 2" xfId="9447" xr:uid="{00000000-0005-0000-0000-0000520E0000}"/>
    <cellStyle name="Komma 2 2 6 2 2 2 5" xfId="6015" xr:uid="{00000000-0005-0000-0000-0000530E0000}"/>
    <cellStyle name="Komma 2 2 6 2 2 3" xfId="1687" xr:uid="{00000000-0005-0000-0000-0000540E0000}"/>
    <cellStyle name="Komma 2 2 6 2 2 3 2" xfId="3438" xr:uid="{00000000-0005-0000-0000-0000550E0000}"/>
    <cellStyle name="Komma 2 2 6 2 2 3 2 2" xfId="8588" xr:uid="{00000000-0005-0000-0000-0000560E0000}"/>
    <cellStyle name="Komma 2 2 6 2 2 3 3" xfId="5156" xr:uid="{00000000-0005-0000-0000-0000570E0000}"/>
    <cellStyle name="Komma 2 2 6 2 2 3 3 2" xfId="10304" xr:uid="{00000000-0005-0000-0000-0000580E0000}"/>
    <cellStyle name="Komma 2 2 6 2 2 3 4" xfId="6872" xr:uid="{00000000-0005-0000-0000-0000590E0000}"/>
    <cellStyle name="Komma 2 2 6 2 2 4" xfId="2576" xr:uid="{00000000-0005-0000-0000-00005A0E0000}"/>
    <cellStyle name="Komma 2 2 6 2 2 4 2" xfId="7730" xr:uid="{00000000-0005-0000-0000-00005B0E0000}"/>
    <cellStyle name="Komma 2 2 6 2 2 5" xfId="4298" xr:uid="{00000000-0005-0000-0000-00005C0E0000}"/>
    <cellStyle name="Komma 2 2 6 2 2 5 2" xfId="9446" xr:uid="{00000000-0005-0000-0000-00005D0E0000}"/>
    <cellStyle name="Komma 2 2 6 2 2 6" xfId="6014" xr:uid="{00000000-0005-0000-0000-00005E0E0000}"/>
    <cellStyle name="Komma 2 2 6 2 3" xfId="344" xr:uid="{00000000-0005-0000-0000-00005F0E0000}"/>
    <cellStyle name="Komma 2 2 6 2 3 2" xfId="1689" xr:uid="{00000000-0005-0000-0000-0000600E0000}"/>
    <cellStyle name="Komma 2 2 6 2 3 2 2" xfId="3440" xr:uid="{00000000-0005-0000-0000-0000610E0000}"/>
    <cellStyle name="Komma 2 2 6 2 3 2 2 2" xfId="8590" xr:uid="{00000000-0005-0000-0000-0000620E0000}"/>
    <cellStyle name="Komma 2 2 6 2 3 2 3" xfId="5158" xr:uid="{00000000-0005-0000-0000-0000630E0000}"/>
    <cellStyle name="Komma 2 2 6 2 3 2 3 2" xfId="10306" xr:uid="{00000000-0005-0000-0000-0000640E0000}"/>
    <cellStyle name="Komma 2 2 6 2 3 2 4" xfId="6874" xr:uid="{00000000-0005-0000-0000-0000650E0000}"/>
    <cellStyle name="Komma 2 2 6 2 3 3" xfId="2578" xr:uid="{00000000-0005-0000-0000-0000660E0000}"/>
    <cellStyle name="Komma 2 2 6 2 3 3 2" xfId="7732" xr:uid="{00000000-0005-0000-0000-0000670E0000}"/>
    <cellStyle name="Komma 2 2 6 2 3 4" xfId="4300" xr:uid="{00000000-0005-0000-0000-0000680E0000}"/>
    <cellStyle name="Komma 2 2 6 2 3 4 2" xfId="9448" xr:uid="{00000000-0005-0000-0000-0000690E0000}"/>
    <cellStyle name="Komma 2 2 6 2 3 5" xfId="6016" xr:uid="{00000000-0005-0000-0000-00006A0E0000}"/>
    <cellStyle name="Komma 2 2 6 2 4" xfId="345" xr:uid="{00000000-0005-0000-0000-00006B0E0000}"/>
    <cellStyle name="Komma 2 2 6 2 4 2" xfId="1690" xr:uid="{00000000-0005-0000-0000-00006C0E0000}"/>
    <cellStyle name="Komma 2 2 6 2 4 2 2" xfId="3441" xr:uid="{00000000-0005-0000-0000-00006D0E0000}"/>
    <cellStyle name="Komma 2 2 6 2 4 2 2 2" xfId="8591" xr:uid="{00000000-0005-0000-0000-00006E0E0000}"/>
    <cellStyle name="Komma 2 2 6 2 4 2 3" xfId="5159" xr:uid="{00000000-0005-0000-0000-00006F0E0000}"/>
    <cellStyle name="Komma 2 2 6 2 4 2 3 2" xfId="10307" xr:uid="{00000000-0005-0000-0000-0000700E0000}"/>
    <cellStyle name="Komma 2 2 6 2 4 2 4" xfId="6875" xr:uid="{00000000-0005-0000-0000-0000710E0000}"/>
    <cellStyle name="Komma 2 2 6 2 4 3" xfId="2579" xr:uid="{00000000-0005-0000-0000-0000720E0000}"/>
    <cellStyle name="Komma 2 2 6 2 4 3 2" xfId="7733" xr:uid="{00000000-0005-0000-0000-0000730E0000}"/>
    <cellStyle name="Komma 2 2 6 2 4 4" xfId="4301" xr:uid="{00000000-0005-0000-0000-0000740E0000}"/>
    <cellStyle name="Komma 2 2 6 2 4 4 2" xfId="9449" xr:uid="{00000000-0005-0000-0000-0000750E0000}"/>
    <cellStyle name="Komma 2 2 6 2 4 5" xfId="6017" xr:uid="{00000000-0005-0000-0000-0000760E0000}"/>
    <cellStyle name="Komma 2 2 6 2 5" xfId="1686" xr:uid="{00000000-0005-0000-0000-0000770E0000}"/>
    <cellStyle name="Komma 2 2 6 2 5 2" xfId="3437" xr:uid="{00000000-0005-0000-0000-0000780E0000}"/>
    <cellStyle name="Komma 2 2 6 2 5 2 2" xfId="8587" xr:uid="{00000000-0005-0000-0000-0000790E0000}"/>
    <cellStyle name="Komma 2 2 6 2 5 3" xfId="5155" xr:uid="{00000000-0005-0000-0000-00007A0E0000}"/>
    <cellStyle name="Komma 2 2 6 2 5 3 2" xfId="10303" xr:uid="{00000000-0005-0000-0000-00007B0E0000}"/>
    <cellStyle name="Komma 2 2 6 2 5 4" xfId="6871" xr:uid="{00000000-0005-0000-0000-00007C0E0000}"/>
    <cellStyle name="Komma 2 2 6 2 6" xfId="2575" xr:uid="{00000000-0005-0000-0000-00007D0E0000}"/>
    <cellStyle name="Komma 2 2 6 2 6 2" xfId="7729" xr:uid="{00000000-0005-0000-0000-00007E0E0000}"/>
    <cellStyle name="Komma 2 2 6 2 7" xfId="4297" xr:uid="{00000000-0005-0000-0000-00007F0E0000}"/>
    <cellStyle name="Komma 2 2 6 2 7 2" xfId="9445" xr:uid="{00000000-0005-0000-0000-0000800E0000}"/>
    <cellStyle name="Komma 2 2 6 2 8" xfId="6013" xr:uid="{00000000-0005-0000-0000-0000810E0000}"/>
    <cellStyle name="Komma 2 2 6 3" xfId="346" xr:uid="{00000000-0005-0000-0000-0000820E0000}"/>
    <cellStyle name="Komma 2 2 6 3 2" xfId="347" xr:uid="{00000000-0005-0000-0000-0000830E0000}"/>
    <cellStyle name="Komma 2 2 6 3 2 2" xfId="1692" xr:uid="{00000000-0005-0000-0000-0000840E0000}"/>
    <cellStyle name="Komma 2 2 6 3 2 2 2" xfId="3443" xr:uid="{00000000-0005-0000-0000-0000850E0000}"/>
    <cellStyle name="Komma 2 2 6 3 2 2 2 2" xfId="8593" xr:uid="{00000000-0005-0000-0000-0000860E0000}"/>
    <cellStyle name="Komma 2 2 6 3 2 2 3" xfId="5161" xr:uid="{00000000-0005-0000-0000-0000870E0000}"/>
    <cellStyle name="Komma 2 2 6 3 2 2 3 2" xfId="10309" xr:uid="{00000000-0005-0000-0000-0000880E0000}"/>
    <cellStyle name="Komma 2 2 6 3 2 2 4" xfId="6877" xr:uid="{00000000-0005-0000-0000-0000890E0000}"/>
    <cellStyle name="Komma 2 2 6 3 2 3" xfId="2581" xr:uid="{00000000-0005-0000-0000-00008A0E0000}"/>
    <cellStyle name="Komma 2 2 6 3 2 3 2" xfId="7735" xr:uid="{00000000-0005-0000-0000-00008B0E0000}"/>
    <cellStyle name="Komma 2 2 6 3 2 4" xfId="4303" xr:uid="{00000000-0005-0000-0000-00008C0E0000}"/>
    <cellStyle name="Komma 2 2 6 3 2 4 2" xfId="9451" xr:uid="{00000000-0005-0000-0000-00008D0E0000}"/>
    <cellStyle name="Komma 2 2 6 3 2 5" xfId="6019" xr:uid="{00000000-0005-0000-0000-00008E0E0000}"/>
    <cellStyle name="Komma 2 2 6 3 3" xfId="1691" xr:uid="{00000000-0005-0000-0000-00008F0E0000}"/>
    <cellStyle name="Komma 2 2 6 3 3 2" xfId="3442" xr:uid="{00000000-0005-0000-0000-0000900E0000}"/>
    <cellStyle name="Komma 2 2 6 3 3 2 2" xfId="8592" xr:uid="{00000000-0005-0000-0000-0000910E0000}"/>
    <cellStyle name="Komma 2 2 6 3 3 3" xfId="5160" xr:uid="{00000000-0005-0000-0000-0000920E0000}"/>
    <cellStyle name="Komma 2 2 6 3 3 3 2" xfId="10308" xr:uid="{00000000-0005-0000-0000-0000930E0000}"/>
    <cellStyle name="Komma 2 2 6 3 3 4" xfId="6876" xr:uid="{00000000-0005-0000-0000-0000940E0000}"/>
    <cellStyle name="Komma 2 2 6 3 4" xfId="2580" xr:uid="{00000000-0005-0000-0000-0000950E0000}"/>
    <cellStyle name="Komma 2 2 6 3 4 2" xfId="7734" xr:uid="{00000000-0005-0000-0000-0000960E0000}"/>
    <cellStyle name="Komma 2 2 6 3 5" xfId="4302" xr:uid="{00000000-0005-0000-0000-0000970E0000}"/>
    <cellStyle name="Komma 2 2 6 3 5 2" xfId="9450" xr:uid="{00000000-0005-0000-0000-0000980E0000}"/>
    <cellStyle name="Komma 2 2 6 3 6" xfId="6018" xr:uid="{00000000-0005-0000-0000-0000990E0000}"/>
    <cellStyle name="Komma 2 2 6 4" xfId="348" xr:uid="{00000000-0005-0000-0000-00009A0E0000}"/>
    <cellStyle name="Komma 2 2 6 4 2" xfId="1693" xr:uid="{00000000-0005-0000-0000-00009B0E0000}"/>
    <cellStyle name="Komma 2 2 6 4 2 2" xfId="3444" xr:uid="{00000000-0005-0000-0000-00009C0E0000}"/>
    <cellStyle name="Komma 2 2 6 4 2 2 2" xfId="8594" xr:uid="{00000000-0005-0000-0000-00009D0E0000}"/>
    <cellStyle name="Komma 2 2 6 4 2 3" xfId="5162" xr:uid="{00000000-0005-0000-0000-00009E0E0000}"/>
    <cellStyle name="Komma 2 2 6 4 2 3 2" xfId="10310" xr:uid="{00000000-0005-0000-0000-00009F0E0000}"/>
    <cellStyle name="Komma 2 2 6 4 2 4" xfId="6878" xr:uid="{00000000-0005-0000-0000-0000A00E0000}"/>
    <cellStyle name="Komma 2 2 6 4 3" xfId="2582" xr:uid="{00000000-0005-0000-0000-0000A10E0000}"/>
    <cellStyle name="Komma 2 2 6 4 3 2" xfId="7736" xr:uid="{00000000-0005-0000-0000-0000A20E0000}"/>
    <cellStyle name="Komma 2 2 6 4 4" xfId="4304" xr:uid="{00000000-0005-0000-0000-0000A30E0000}"/>
    <cellStyle name="Komma 2 2 6 4 4 2" xfId="9452" xr:uid="{00000000-0005-0000-0000-0000A40E0000}"/>
    <cellStyle name="Komma 2 2 6 4 5" xfId="6020" xr:uid="{00000000-0005-0000-0000-0000A50E0000}"/>
    <cellStyle name="Komma 2 2 6 5" xfId="349" xr:uid="{00000000-0005-0000-0000-0000A60E0000}"/>
    <cellStyle name="Komma 2 2 6 5 2" xfId="1694" xr:uid="{00000000-0005-0000-0000-0000A70E0000}"/>
    <cellStyle name="Komma 2 2 6 5 2 2" xfId="3445" xr:uid="{00000000-0005-0000-0000-0000A80E0000}"/>
    <cellStyle name="Komma 2 2 6 5 2 2 2" xfId="8595" xr:uid="{00000000-0005-0000-0000-0000A90E0000}"/>
    <cellStyle name="Komma 2 2 6 5 2 3" xfId="5163" xr:uid="{00000000-0005-0000-0000-0000AA0E0000}"/>
    <cellStyle name="Komma 2 2 6 5 2 3 2" xfId="10311" xr:uid="{00000000-0005-0000-0000-0000AB0E0000}"/>
    <cellStyle name="Komma 2 2 6 5 2 4" xfId="6879" xr:uid="{00000000-0005-0000-0000-0000AC0E0000}"/>
    <cellStyle name="Komma 2 2 6 5 3" xfId="2583" xr:uid="{00000000-0005-0000-0000-0000AD0E0000}"/>
    <cellStyle name="Komma 2 2 6 5 3 2" xfId="7737" xr:uid="{00000000-0005-0000-0000-0000AE0E0000}"/>
    <cellStyle name="Komma 2 2 6 5 4" xfId="4305" xr:uid="{00000000-0005-0000-0000-0000AF0E0000}"/>
    <cellStyle name="Komma 2 2 6 5 4 2" xfId="9453" xr:uid="{00000000-0005-0000-0000-0000B00E0000}"/>
    <cellStyle name="Komma 2 2 6 5 5" xfId="6021" xr:uid="{00000000-0005-0000-0000-0000B10E0000}"/>
    <cellStyle name="Komma 2 2 6 6" xfId="1685" xr:uid="{00000000-0005-0000-0000-0000B20E0000}"/>
    <cellStyle name="Komma 2 2 6 6 2" xfId="3436" xr:uid="{00000000-0005-0000-0000-0000B30E0000}"/>
    <cellStyle name="Komma 2 2 6 6 2 2" xfId="8586" xr:uid="{00000000-0005-0000-0000-0000B40E0000}"/>
    <cellStyle name="Komma 2 2 6 6 3" xfId="5154" xr:uid="{00000000-0005-0000-0000-0000B50E0000}"/>
    <cellStyle name="Komma 2 2 6 6 3 2" xfId="10302" xr:uid="{00000000-0005-0000-0000-0000B60E0000}"/>
    <cellStyle name="Komma 2 2 6 6 4" xfId="6870" xr:uid="{00000000-0005-0000-0000-0000B70E0000}"/>
    <cellStyle name="Komma 2 2 6 7" xfId="2574" xr:uid="{00000000-0005-0000-0000-0000B80E0000}"/>
    <cellStyle name="Komma 2 2 6 7 2" xfId="7728" xr:uid="{00000000-0005-0000-0000-0000B90E0000}"/>
    <cellStyle name="Komma 2 2 6 8" xfId="4296" xr:uid="{00000000-0005-0000-0000-0000BA0E0000}"/>
    <cellStyle name="Komma 2 2 6 8 2" xfId="9444" xr:uid="{00000000-0005-0000-0000-0000BB0E0000}"/>
    <cellStyle name="Komma 2 2 6 9" xfId="6012" xr:uid="{00000000-0005-0000-0000-0000BC0E0000}"/>
    <cellStyle name="Komma 2 2 7" xfId="350" xr:uid="{00000000-0005-0000-0000-0000BD0E0000}"/>
    <cellStyle name="Komma 2 2 7 2" xfId="351" xr:uid="{00000000-0005-0000-0000-0000BE0E0000}"/>
    <cellStyle name="Komma 2 2 7 2 2" xfId="352" xr:uid="{00000000-0005-0000-0000-0000BF0E0000}"/>
    <cellStyle name="Komma 2 2 7 2 2 2" xfId="1697" xr:uid="{00000000-0005-0000-0000-0000C00E0000}"/>
    <cellStyle name="Komma 2 2 7 2 2 2 2" xfId="3448" xr:uid="{00000000-0005-0000-0000-0000C10E0000}"/>
    <cellStyle name="Komma 2 2 7 2 2 2 2 2" xfId="8598" xr:uid="{00000000-0005-0000-0000-0000C20E0000}"/>
    <cellStyle name="Komma 2 2 7 2 2 2 3" xfId="5166" xr:uid="{00000000-0005-0000-0000-0000C30E0000}"/>
    <cellStyle name="Komma 2 2 7 2 2 2 3 2" xfId="10314" xr:uid="{00000000-0005-0000-0000-0000C40E0000}"/>
    <cellStyle name="Komma 2 2 7 2 2 2 4" xfId="6882" xr:uid="{00000000-0005-0000-0000-0000C50E0000}"/>
    <cellStyle name="Komma 2 2 7 2 2 3" xfId="2586" xr:uid="{00000000-0005-0000-0000-0000C60E0000}"/>
    <cellStyle name="Komma 2 2 7 2 2 3 2" xfId="7740" xr:uid="{00000000-0005-0000-0000-0000C70E0000}"/>
    <cellStyle name="Komma 2 2 7 2 2 4" xfId="4308" xr:uid="{00000000-0005-0000-0000-0000C80E0000}"/>
    <cellStyle name="Komma 2 2 7 2 2 4 2" xfId="9456" xr:uid="{00000000-0005-0000-0000-0000C90E0000}"/>
    <cellStyle name="Komma 2 2 7 2 2 5" xfId="6024" xr:uid="{00000000-0005-0000-0000-0000CA0E0000}"/>
    <cellStyle name="Komma 2 2 7 2 3" xfId="1696" xr:uid="{00000000-0005-0000-0000-0000CB0E0000}"/>
    <cellStyle name="Komma 2 2 7 2 3 2" xfId="3447" xr:uid="{00000000-0005-0000-0000-0000CC0E0000}"/>
    <cellStyle name="Komma 2 2 7 2 3 2 2" xfId="8597" xr:uid="{00000000-0005-0000-0000-0000CD0E0000}"/>
    <cellStyle name="Komma 2 2 7 2 3 3" xfId="5165" xr:uid="{00000000-0005-0000-0000-0000CE0E0000}"/>
    <cellStyle name="Komma 2 2 7 2 3 3 2" xfId="10313" xr:uid="{00000000-0005-0000-0000-0000CF0E0000}"/>
    <cellStyle name="Komma 2 2 7 2 3 4" xfId="6881" xr:uid="{00000000-0005-0000-0000-0000D00E0000}"/>
    <cellStyle name="Komma 2 2 7 2 4" xfId="2585" xr:uid="{00000000-0005-0000-0000-0000D10E0000}"/>
    <cellStyle name="Komma 2 2 7 2 4 2" xfId="7739" xr:uid="{00000000-0005-0000-0000-0000D20E0000}"/>
    <cellStyle name="Komma 2 2 7 2 5" xfId="4307" xr:uid="{00000000-0005-0000-0000-0000D30E0000}"/>
    <cellStyle name="Komma 2 2 7 2 5 2" xfId="9455" xr:uid="{00000000-0005-0000-0000-0000D40E0000}"/>
    <cellStyle name="Komma 2 2 7 2 6" xfId="6023" xr:uid="{00000000-0005-0000-0000-0000D50E0000}"/>
    <cellStyle name="Komma 2 2 7 3" xfId="353" xr:uid="{00000000-0005-0000-0000-0000D60E0000}"/>
    <cellStyle name="Komma 2 2 7 3 2" xfId="1698" xr:uid="{00000000-0005-0000-0000-0000D70E0000}"/>
    <cellStyle name="Komma 2 2 7 3 2 2" xfId="3449" xr:uid="{00000000-0005-0000-0000-0000D80E0000}"/>
    <cellStyle name="Komma 2 2 7 3 2 2 2" xfId="8599" xr:uid="{00000000-0005-0000-0000-0000D90E0000}"/>
    <cellStyle name="Komma 2 2 7 3 2 3" xfId="5167" xr:uid="{00000000-0005-0000-0000-0000DA0E0000}"/>
    <cellStyle name="Komma 2 2 7 3 2 3 2" xfId="10315" xr:uid="{00000000-0005-0000-0000-0000DB0E0000}"/>
    <cellStyle name="Komma 2 2 7 3 2 4" xfId="6883" xr:uid="{00000000-0005-0000-0000-0000DC0E0000}"/>
    <cellStyle name="Komma 2 2 7 3 3" xfId="2587" xr:uid="{00000000-0005-0000-0000-0000DD0E0000}"/>
    <cellStyle name="Komma 2 2 7 3 3 2" xfId="7741" xr:uid="{00000000-0005-0000-0000-0000DE0E0000}"/>
    <cellStyle name="Komma 2 2 7 3 4" xfId="4309" xr:uid="{00000000-0005-0000-0000-0000DF0E0000}"/>
    <cellStyle name="Komma 2 2 7 3 4 2" xfId="9457" xr:uid="{00000000-0005-0000-0000-0000E00E0000}"/>
    <cellStyle name="Komma 2 2 7 3 5" xfId="6025" xr:uid="{00000000-0005-0000-0000-0000E10E0000}"/>
    <cellStyle name="Komma 2 2 7 4" xfId="354" xr:uid="{00000000-0005-0000-0000-0000E20E0000}"/>
    <cellStyle name="Komma 2 2 7 4 2" xfId="1699" xr:uid="{00000000-0005-0000-0000-0000E30E0000}"/>
    <cellStyle name="Komma 2 2 7 4 2 2" xfId="3450" xr:uid="{00000000-0005-0000-0000-0000E40E0000}"/>
    <cellStyle name="Komma 2 2 7 4 2 2 2" xfId="8600" xr:uid="{00000000-0005-0000-0000-0000E50E0000}"/>
    <cellStyle name="Komma 2 2 7 4 2 3" xfId="5168" xr:uid="{00000000-0005-0000-0000-0000E60E0000}"/>
    <cellStyle name="Komma 2 2 7 4 2 3 2" xfId="10316" xr:uid="{00000000-0005-0000-0000-0000E70E0000}"/>
    <cellStyle name="Komma 2 2 7 4 2 4" xfId="6884" xr:uid="{00000000-0005-0000-0000-0000E80E0000}"/>
    <cellStyle name="Komma 2 2 7 4 3" xfId="2588" xr:uid="{00000000-0005-0000-0000-0000E90E0000}"/>
    <cellStyle name="Komma 2 2 7 4 3 2" xfId="7742" xr:uid="{00000000-0005-0000-0000-0000EA0E0000}"/>
    <cellStyle name="Komma 2 2 7 4 4" xfId="4310" xr:uid="{00000000-0005-0000-0000-0000EB0E0000}"/>
    <cellStyle name="Komma 2 2 7 4 4 2" xfId="9458" xr:uid="{00000000-0005-0000-0000-0000EC0E0000}"/>
    <cellStyle name="Komma 2 2 7 4 5" xfId="6026" xr:uid="{00000000-0005-0000-0000-0000ED0E0000}"/>
    <cellStyle name="Komma 2 2 7 5" xfId="1695" xr:uid="{00000000-0005-0000-0000-0000EE0E0000}"/>
    <cellStyle name="Komma 2 2 7 5 2" xfId="3446" xr:uid="{00000000-0005-0000-0000-0000EF0E0000}"/>
    <cellStyle name="Komma 2 2 7 5 2 2" xfId="8596" xr:uid="{00000000-0005-0000-0000-0000F00E0000}"/>
    <cellStyle name="Komma 2 2 7 5 3" xfId="5164" xr:uid="{00000000-0005-0000-0000-0000F10E0000}"/>
    <cellStyle name="Komma 2 2 7 5 3 2" xfId="10312" xr:uid="{00000000-0005-0000-0000-0000F20E0000}"/>
    <cellStyle name="Komma 2 2 7 5 4" xfId="6880" xr:uid="{00000000-0005-0000-0000-0000F30E0000}"/>
    <cellStyle name="Komma 2 2 7 6" xfId="2584" xr:uid="{00000000-0005-0000-0000-0000F40E0000}"/>
    <cellStyle name="Komma 2 2 7 6 2" xfId="7738" xr:uid="{00000000-0005-0000-0000-0000F50E0000}"/>
    <cellStyle name="Komma 2 2 7 7" xfId="4306" xr:uid="{00000000-0005-0000-0000-0000F60E0000}"/>
    <cellStyle name="Komma 2 2 7 7 2" xfId="9454" xr:uid="{00000000-0005-0000-0000-0000F70E0000}"/>
    <cellStyle name="Komma 2 2 7 8" xfId="6022" xr:uid="{00000000-0005-0000-0000-0000F80E0000}"/>
    <cellStyle name="Komma 2 2 8" xfId="355" xr:uid="{00000000-0005-0000-0000-0000F90E0000}"/>
    <cellStyle name="Komma 2 2 8 2" xfId="356" xr:uid="{00000000-0005-0000-0000-0000FA0E0000}"/>
    <cellStyle name="Komma 2 2 8 2 2" xfId="1701" xr:uid="{00000000-0005-0000-0000-0000FB0E0000}"/>
    <cellStyle name="Komma 2 2 8 2 2 2" xfId="3452" xr:uid="{00000000-0005-0000-0000-0000FC0E0000}"/>
    <cellStyle name="Komma 2 2 8 2 2 2 2" xfId="8602" xr:uid="{00000000-0005-0000-0000-0000FD0E0000}"/>
    <cellStyle name="Komma 2 2 8 2 2 3" xfId="5170" xr:uid="{00000000-0005-0000-0000-0000FE0E0000}"/>
    <cellStyle name="Komma 2 2 8 2 2 3 2" xfId="10318" xr:uid="{00000000-0005-0000-0000-0000FF0E0000}"/>
    <cellStyle name="Komma 2 2 8 2 2 4" xfId="6886" xr:uid="{00000000-0005-0000-0000-0000000F0000}"/>
    <cellStyle name="Komma 2 2 8 2 3" xfId="2590" xr:uid="{00000000-0005-0000-0000-0000010F0000}"/>
    <cellStyle name="Komma 2 2 8 2 3 2" xfId="7744" xr:uid="{00000000-0005-0000-0000-0000020F0000}"/>
    <cellStyle name="Komma 2 2 8 2 4" xfId="4312" xr:uid="{00000000-0005-0000-0000-0000030F0000}"/>
    <cellStyle name="Komma 2 2 8 2 4 2" xfId="9460" xr:uid="{00000000-0005-0000-0000-0000040F0000}"/>
    <cellStyle name="Komma 2 2 8 2 5" xfId="6028" xr:uid="{00000000-0005-0000-0000-0000050F0000}"/>
    <cellStyle name="Komma 2 2 8 3" xfId="1700" xr:uid="{00000000-0005-0000-0000-0000060F0000}"/>
    <cellStyle name="Komma 2 2 8 3 2" xfId="3451" xr:uid="{00000000-0005-0000-0000-0000070F0000}"/>
    <cellStyle name="Komma 2 2 8 3 2 2" xfId="8601" xr:uid="{00000000-0005-0000-0000-0000080F0000}"/>
    <cellStyle name="Komma 2 2 8 3 3" xfId="5169" xr:uid="{00000000-0005-0000-0000-0000090F0000}"/>
    <cellStyle name="Komma 2 2 8 3 3 2" xfId="10317" xr:uid="{00000000-0005-0000-0000-00000A0F0000}"/>
    <cellStyle name="Komma 2 2 8 3 4" xfId="6885" xr:uid="{00000000-0005-0000-0000-00000B0F0000}"/>
    <cellStyle name="Komma 2 2 8 4" xfId="2589" xr:uid="{00000000-0005-0000-0000-00000C0F0000}"/>
    <cellStyle name="Komma 2 2 8 4 2" xfId="7743" xr:uid="{00000000-0005-0000-0000-00000D0F0000}"/>
    <cellStyle name="Komma 2 2 8 5" xfId="4311" xr:uid="{00000000-0005-0000-0000-00000E0F0000}"/>
    <cellStyle name="Komma 2 2 8 5 2" xfId="9459" xr:uid="{00000000-0005-0000-0000-00000F0F0000}"/>
    <cellStyle name="Komma 2 2 8 6" xfId="6027" xr:uid="{00000000-0005-0000-0000-0000100F0000}"/>
    <cellStyle name="Komma 2 2 9" xfId="357" xr:uid="{00000000-0005-0000-0000-0000110F0000}"/>
    <cellStyle name="Komma 2 2 9 2" xfId="1702" xr:uid="{00000000-0005-0000-0000-0000120F0000}"/>
    <cellStyle name="Komma 2 2 9 2 2" xfId="3453" xr:uid="{00000000-0005-0000-0000-0000130F0000}"/>
    <cellStyle name="Komma 2 2 9 2 2 2" xfId="8603" xr:uid="{00000000-0005-0000-0000-0000140F0000}"/>
    <cellStyle name="Komma 2 2 9 2 3" xfId="5171" xr:uid="{00000000-0005-0000-0000-0000150F0000}"/>
    <cellStyle name="Komma 2 2 9 2 3 2" xfId="10319" xr:uid="{00000000-0005-0000-0000-0000160F0000}"/>
    <cellStyle name="Komma 2 2 9 2 4" xfId="6887" xr:uid="{00000000-0005-0000-0000-0000170F0000}"/>
    <cellStyle name="Komma 2 2 9 3" xfId="2591" xr:uid="{00000000-0005-0000-0000-0000180F0000}"/>
    <cellStyle name="Komma 2 2 9 3 2" xfId="7745" xr:uid="{00000000-0005-0000-0000-0000190F0000}"/>
    <cellStyle name="Komma 2 2 9 4" xfId="4313" xr:uid="{00000000-0005-0000-0000-00001A0F0000}"/>
    <cellStyle name="Komma 2 2 9 4 2" xfId="9461" xr:uid="{00000000-0005-0000-0000-00001B0F0000}"/>
    <cellStyle name="Komma 2 2 9 5" xfId="6029" xr:uid="{00000000-0005-0000-0000-00001C0F0000}"/>
    <cellStyle name="Komma 2 3" xfId="358" xr:uid="{00000000-0005-0000-0000-00001D0F0000}"/>
    <cellStyle name="Komma 2 3 10" xfId="359" xr:uid="{00000000-0005-0000-0000-00001E0F0000}"/>
    <cellStyle name="Komma 2 3 10 2" xfId="1704" xr:uid="{00000000-0005-0000-0000-00001F0F0000}"/>
    <cellStyle name="Komma 2 3 10 2 2" xfId="3455" xr:uid="{00000000-0005-0000-0000-0000200F0000}"/>
    <cellStyle name="Komma 2 3 10 2 2 2" xfId="8605" xr:uid="{00000000-0005-0000-0000-0000210F0000}"/>
    <cellStyle name="Komma 2 3 10 2 3" xfId="5173" xr:uid="{00000000-0005-0000-0000-0000220F0000}"/>
    <cellStyle name="Komma 2 3 10 2 3 2" xfId="10321" xr:uid="{00000000-0005-0000-0000-0000230F0000}"/>
    <cellStyle name="Komma 2 3 10 2 4" xfId="6889" xr:uid="{00000000-0005-0000-0000-0000240F0000}"/>
    <cellStyle name="Komma 2 3 10 3" xfId="2593" xr:uid="{00000000-0005-0000-0000-0000250F0000}"/>
    <cellStyle name="Komma 2 3 10 3 2" xfId="7747" xr:uid="{00000000-0005-0000-0000-0000260F0000}"/>
    <cellStyle name="Komma 2 3 10 4" xfId="4315" xr:uid="{00000000-0005-0000-0000-0000270F0000}"/>
    <cellStyle name="Komma 2 3 10 4 2" xfId="9463" xr:uid="{00000000-0005-0000-0000-0000280F0000}"/>
    <cellStyle name="Komma 2 3 10 5" xfId="6031" xr:uid="{00000000-0005-0000-0000-0000290F0000}"/>
    <cellStyle name="Komma 2 3 11" xfId="1703" xr:uid="{00000000-0005-0000-0000-00002A0F0000}"/>
    <cellStyle name="Komma 2 3 11 2" xfId="3454" xr:uid="{00000000-0005-0000-0000-00002B0F0000}"/>
    <cellStyle name="Komma 2 3 11 2 2" xfId="8604" xr:uid="{00000000-0005-0000-0000-00002C0F0000}"/>
    <cellStyle name="Komma 2 3 11 3" xfId="5172" xr:uid="{00000000-0005-0000-0000-00002D0F0000}"/>
    <cellStyle name="Komma 2 3 11 3 2" xfId="10320" xr:uid="{00000000-0005-0000-0000-00002E0F0000}"/>
    <cellStyle name="Komma 2 3 11 4" xfId="6888" xr:uid="{00000000-0005-0000-0000-00002F0F0000}"/>
    <cellStyle name="Komma 2 3 12" xfId="2592" xr:uid="{00000000-0005-0000-0000-0000300F0000}"/>
    <cellStyle name="Komma 2 3 12 2" xfId="7746" xr:uid="{00000000-0005-0000-0000-0000310F0000}"/>
    <cellStyle name="Komma 2 3 13" xfId="4314" xr:uid="{00000000-0005-0000-0000-0000320F0000}"/>
    <cellStyle name="Komma 2 3 13 2" xfId="9462" xr:uid="{00000000-0005-0000-0000-0000330F0000}"/>
    <cellStyle name="Komma 2 3 14" xfId="6030" xr:uid="{00000000-0005-0000-0000-0000340F0000}"/>
    <cellStyle name="Komma 2 3 2" xfId="360" xr:uid="{00000000-0005-0000-0000-0000350F0000}"/>
    <cellStyle name="Komma 2 3 2 2" xfId="361" xr:uid="{00000000-0005-0000-0000-0000360F0000}"/>
    <cellStyle name="Komma 2 3 2 2 2" xfId="362" xr:uid="{00000000-0005-0000-0000-0000370F0000}"/>
    <cellStyle name="Komma 2 3 2 2 2 2" xfId="363" xr:uid="{00000000-0005-0000-0000-0000380F0000}"/>
    <cellStyle name="Komma 2 3 2 2 2 2 2" xfId="1708" xr:uid="{00000000-0005-0000-0000-0000390F0000}"/>
    <cellStyle name="Komma 2 3 2 2 2 2 2 2" xfId="3459" xr:uid="{00000000-0005-0000-0000-00003A0F0000}"/>
    <cellStyle name="Komma 2 3 2 2 2 2 2 2 2" xfId="8609" xr:uid="{00000000-0005-0000-0000-00003B0F0000}"/>
    <cellStyle name="Komma 2 3 2 2 2 2 2 3" xfId="5177" xr:uid="{00000000-0005-0000-0000-00003C0F0000}"/>
    <cellStyle name="Komma 2 3 2 2 2 2 2 3 2" xfId="10325" xr:uid="{00000000-0005-0000-0000-00003D0F0000}"/>
    <cellStyle name="Komma 2 3 2 2 2 2 2 4" xfId="6893" xr:uid="{00000000-0005-0000-0000-00003E0F0000}"/>
    <cellStyle name="Komma 2 3 2 2 2 2 3" xfId="2597" xr:uid="{00000000-0005-0000-0000-00003F0F0000}"/>
    <cellStyle name="Komma 2 3 2 2 2 2 3 2" xfId="7751" xr:uid="{00000000-0005-0000-0000-0000400F0000}"/>
    <cellStyle name="Komma 2 3 2 2 2 2 4" xfId="4319" xr:uid="{00000000-0005-0000-0000-0000410F0000}"/>
    <cellStyle name="Komma 2 3 2 2 2 2 4 2" xfId="9467" xr:uid="{00000000-0005-0000-0000-0000420F0000}"/>
    <cellStyle name="Komma 2 3 2 2 2 2 5" xfId="6035" xr:uid="{00000000-0005-0000-0000-0000430F0000}"/>
    <cellStyle name="Komma 2 3 2 2 2 3" xfId="1707" xr:uid="{00000000-0005-0000-0000-0000440F0000}"/>
    <cellStyle name="Komma 2 3 2 2 2 3 2" xfId="3458" xr:uid="{00000000-0005-0000-0000-0000450F0000}"/>
    <cellStyle name="Komma 2 3 2 2 2 3 2 2" xfId="8608" xr:uid="{00000000-0005-0000-0000-0000460F0000}"/>
    <cellStyle name="Komma 2 3 2 2 2 3 3" xfId="5176" xr:uid="{00000000-0005-0000-0000-0000470F0000}"/>
    <cellStyle name="Komma 2 3 2 2 2 3 3 2" xfId="10324" xr:uid="{00000000-0005-0000-0000-0000480F0000}"/>
    <cellStyle name="Komma 2 3 2 2 2 3 4" xfId="6892" xr:uid="{00000000-0005-0000-0000-0000490F0000}"/>
    <cellStyle name="Komma 2 3 2 2 2 4" xfId="2596" xr:uid="{00000000-0005-0000-0000-00004A0F0000}"/>
    <cellStyle name="Komma 2 3 2 2 2 4 2" xfId="7750" xr:uid="{00000000-0005-0000-0000-00004B0F0000}"/>
    <cellStyle name="Komma 2 3 2 2 2 5" xfId="4318" xr:uid="{00000000-0005-0000-0000-00004C0F0000}"/>
    <cellStyle name="Komma 2 3 2 2 2 5 2" xfId="9466" xr:uid="{00000000-0005-0000-0000-00004D0F0000}"/>
    <cellStyle name="Komma 2 3 2 2 2 6" xfId="6034" xr:uid="{00000000-0005-0000-0000-00004E0F0000}"/>
    <cellStyle name="Komma 2 3 2 2 3" xfId="364" xr:uid="{00000000-0005-0000-0000-00004F0F0000}"/>
    <cellStyle name="Komma 2 3 2 2 3 2" xfId="1709" xr:uid="{00000000-0005-0000-0000-0000500F0000}"/>
    <cellStyle name="Komma 2 3 2 2 3 2 2" xfId="3460" xr:uid="{00000000-0005-0000-0000-0000510F0000}"/>
    <cellStyle name="Komma 2 3 2 2 3 2 2 2" xfId="8610" xr:uid="{00000000-0005-0000-0000-0000520F0000}"/>
    <cellStyle name="Komma 2 3 2 2 3 2 3" xfId="5178" xr:uid="{00000000-0005-0000-0000-0000530F0000}"/>
    <cellStyle name="Komma 2 3 2 2 3 2 3 2" xfId="10326" xr:uid="{00000000-0005-0000-0000-0000540F0000}"/>
    <cellStyle name="Komma 2 3 2 2 3 2 4" xfId="6894" xr:uid="{00000000-0005-0000-0000-0000550F0000}"/>
    <cellStyle name="Komma 2 3 2 2 3 3" xfId="2598" xr:uid="{00000000-0005-0000-0000-0000560F0000}"/>
    <cellStyle name="Komma 2 3 2 2 3 3 2" xfId="7752" xr:uid="{00000000-0005-0000-0000-0000570F0000}"/>
    <cellStyle name="Komma 2 3 2 2 3 4" xfId="4320" xr:uid="{00000000-0005-0000-0000-0000580F0000}"/>
    <cellStyle name="Komma 2 3 2 2 3 4 2" xfId="9468" xr:uid="{00000000-0005-0000-0000-0000590F0000}"/>
    <cellStyle name="Komma 2 3 2 2 3 5" xfId="6036" xr:uid="{00000000-0005-0000-0000-00005A0F0000}"/>
    <cellStyle name="Komma 2 3 2 2 4" xfId="365" xr:uid="{00000000-0005-0000-0000-00005B0F0000}"/>
    <cellStyle name="Komma 2 3 2 2 4 2" xfId="1710" xr:uid="{00000000-0005-0000-0000-00005C0F0000}"/>
    <cellStyle name="Komma 2 3 2 2 4 2 2" xfId="3461" xr:uid="{00000000-0005-0000-0000-00005D0F0000}"/>
    <cellStyle name="Komma 2 3 2 2 4 2 2 2" xfId="8611" xr:uid="{00000000-0005-0000-0000-00005E0F0000}"/>
    <cellStyle name="Komma 2 3 2 2 4 2 3" xfId="5179" xr:uid="{00000000-0005-0000-0000-00005F0F0000}"/>
    <cellStyle name="Komma 2 3 2 2 4 2 3 2" xfId="10327" xr:uid="{00000000-0005-0000-0000-0000600F0000}"/>
    <cellStyle name="Komma 2 3 2 2 4 2 4" xfId="6895" xr:uid="{00000000-0005-0000-0000-0000610F0000}"/>
    <cellStyle name="Komma 2 3 2 2 4 3" xfId="2599" xr:uid="{00000000-0005-0000-0000-0000620F0000}"/>
    <cellStyle name="Komma 2 3 2 2 4 3 2" xfId="7753" xr:uid="{00000000-0005-0000-0000-0000630F0000}"/>
    <cellStyle name="Komma 2 3 2 2 4 4" xfId="4321" xr:uid="{00000000-0005-0000-0000-0000640F0000}"/>
    <cellStyle name="Komma 2 3 2 2 4 4 2" xfId="9469" xr:uid="{00000000-0005-0000-0000-0000650F0000}"/>
    <cellStyle name="Komma 2 3 2 2 4 5" xfId="6037" xr:uid="{00000000-0005-0000-0000-0000660F0000}"/>
    <cellStyle name="Komma 2 3 2 2 5" xfId="1706" xr:uid="{00000000-0005-0000-0000-0000670F0000}"/>
    <cellStyle name="Komma 2 3 2 2 5 2" xfId="3457" xr:uid="{00000000-0005-0000-0000-0000680F0000}"/>
    <cellStyle name="Komma 2 3 2 2 5 2 2" xfId="8607" xr:uid="{00000000-0005-0000-0000-0000690F0000}"/>
    <cellStyle name="Komma 2 3 2 2 5 3" xfId="5175" xr:uid="{00000000-0005-0000-0000-00006A0F0000}"/>
    <cellStyle name="Komma 2 3 2 2 5 3 2" xfId="10323" xr:uid="{00000000-0005-0000-0000-00006B0F0000}"/>
    <cellStyle name="Komma 2 3 2 2 5 4" xfId="6891" xr:uid="{00000000-0005-0000-0000-00006C0F0000}"/>
    <cellStyle name="Komma 2 3 2 2 6" xfId="2595" xr:uid="{00000000-0005-0000-0000-00006D0F0000}"/>
    <cellStyle name="Komma 2 3 2 2 6 2" xfId="7749" xr:uid="{00000000-0005-0000-0000-00006E0F0000}"/>
    <cellStyle name="Komma 2 3 2 2 7" xfId="4317" xr:uid="{00000000-0005-0000-0000-00006F0F0000}"/>
    <cellStyle name="Komma 2 3 2 2 7 2" xfId="9465" xr:uid="{00000000-0005-0000-0000-0000700F0000}"/>
    <cellStyle name="Komma 2 3 2 2 8" xfId="6033" xr:uid="{00000000-0005-0000-0000-0000710F0000}"/>
    <cellStyle name="Komma 2 3 2 3" xfId="366" xr:uid="{00000000-0005-0000-0000-0000720F0000}"/>
    <cellStyle name="Komma 2 3 2 3 2" xfId="367" xr:uid="{00000000-0005-0000-0000-0000730F0000}"/>
    <cellStyle name="Komma 2 3 2 3 2 2" xfId="1712" xr:uid="{00000000-0005-0000-0000-0000740F0000}"/>
    <cellStyle name="Komma 2 3 2 3 2 2 2" xfId="3463" xr:uid="{00000000-0005-0000-0000-0000750F0000}"/>
    <cellStyle name="Komma 2 3 2 3 2 2 2 2" xfId="8613" xr:uid="{00000000-0005-0000-0000-0000760F0000}"/>
    <cellStyle name="Komma 2 3 2 3 2 2 3" xfId="5181" xr:uid="{00000000-0005-0000-0000-0000770F0000}"/>
    <cellStyle name="Komma 2 3 2 3 2 2 3 2" xfId="10329" xr:uid="{00000000-0005-0000-0000-0000780F0000}"/>
    <cellStyle name="Komma 2 3 2 3 2 2 4" xfId="6897" xr:uid="{00000000-0005-0000-0000-0000790F0000}"/>
    <cellStyle name="Komma 2 3 2 3 2 3" xfId="2601" xr:uid="{00000000-0005-0000-0000-00007A0F0000}"/>
    <cellStyle name="Komma 2 3 2 3 2 3 2" xfId="7755" xr:uid="{00000000-0005-0000-0000-00007B0F0000}"/>
    <cellStyle name="Komma 2 3 2 3 2 4" xfId="4323" xr:uid="{00000000-0005-0000-0000-00007C0F0000}"/>
    <cellStyle name="Komma 2 3 2 3 2 4 2" xfId="9471" xr:uid="{00000000-0005-0000-0000-00007D0F0000}"/>
    <cellStyle name="Komma 2 3 2 3 2 5" xfId="6039" xr:uid="{00000000-0005-0000-0000-00007E0F0000}"/>
    <cellStyle name="Komma 2 3 2 3 3" xfId="1711" xr:uid="{00000000-0005-0000-0000-00007F0F0000}"/>
    <cellStyle name="Komma 2 3 2 3 3 2" xfId="3462" xr:uid="{00000000-0005-0000-0000-0000800F0000}"/>
    <cellStyle name="Komma 2 3 2 3 3 2 2" xfId="8612" xr:uid="{00000000-0005-0000-0000-0000810F0000}"/>
    <cellStyle name="Komma 2 3 2 3 3 3" xfId="5180" xr:uid="{00000000-0005-0000-0000-0000820F0000}"/>
    <cellStyle name="Komma 2 3 2 3 3 3 2" xfId="10328" xr:uid="{00000000-0005-0000-0000-0000830F0000}"/>
    <cellStyle name="Komma 2 3 2 3 3 4" xfId="6896" xr:uid="{00000000-0005-0000-0000-0000840F0000}"/>
    <cellStyle name="Komma 2 3 2 3 4" xfId="2600" xr:uid="{00000000-0005-0000-0000-0000850F0000}"/>
    <cellStyle name="Komma 2 3 2 3 4 2" xfId="7754" xr:uid="{00000000-0005-0000-0000-0000860F0000}"/>
    <cellStyle name="Komma 2 3 2 3 5" xfId="4322" xr:uid="{00000000-0005-0000-0000-0000870F0000}"/>
    <cellStyle name="Komma 2 3 2 3 5 2" xfId="9470" xr:uid="{00000000-0005-0000-0000-0000880F0000}"/>
    <cellStyle name="Komma 2 3 2 3 6" xfId="6038" xr:uid="{00000000-0005-0000-0000-0000890F0000}"/>
    <cellStyle name="Komma 2 3 2 4" xfId="368" xr:uid="{00000000-0005-0000-0000-00008A0F0000}"/>
    <cellStyle name="Komma 2 3 2 4 2" xfId="1713" xr:uid="{00000000-0005-0000-0000-00008B0F0000}"/>
    <cellStyle name="Komma 2 3 2 4 2 2" xfId="3464" xr:uid="{00000000-0005-0000-0000-00008C0F0000}"/>
    <cellStyle name="Komma 2 3 2 4 2 2 2" xfId="8614" xr:uid="{00000000-0005-0000-0000-00008D0F0000}"/>
    <cellStyle name="Komma 2 3 2 4 2 3" xfId="5182" xr:uid="{00000000-0005-0000-0000-00008E0F0000}"/>
    <cellStyle name="Komma 2 3 2 4 2 3 2" xfId="10330" xr:uid="{00000000-0005-0000-0000-00008F0F0000}"/>
    <cellStyle name="Komma 2 3 2 4 2 4" xfId="6898" xr:uid="{00000000-0005-0000-0000-0000900F0000}"/>
    <cellStyle name="Komma 2 3 2 4 3" xfId="2602" xr:uid="{00000000-0005-0000-0000-0000910F0000}"/>
    <cellStyle name="Komma 2 3 2 4 3 2" xfId="7756" xr:uid="{00000000-0005-0000-0000-0000920F0000}"/>
    <cellStyle name="Komma 2 3 2 4 4" xfId="4324" xr:uid="{00000000-0005-0000-0000-0000930F0000}"/>
    <cellStyle name="Komma 2 3 2 4 4 2" xfId="9472" xr:uid="{00000000-0005-0000-0000-0000940F0000}"/>
    <cellStyle name="Komma 2 3 2 4 5" xfId="6040" xr:uid="{00000000-0005-0000-0000-0000950F0000}"/>
    <cellStyle name="Komma 2 3 2 5" xfId="369" xr:uid="{00000000-0005-0000-0000-0000960F0000}"/>
    <cellStyle name="Komma 2 3 2 5 2" xfId="1714" xr:uid="{00000000-0005-0000-0000-0000970F0000}"/>
    <cellStyle name="Komma 2 3 2 5 2 2" xfId="3465" xr:uid="{00000000-0005-0000-0000-0000980F0000}"/>
    <cellStyle name="Komma 2 3 2 5 2 2 2" xfId="8615" xr:uid="{00000000-0005-0000-0000-0000990F0000}"/>
    <cellStyle name="Komma 2 3 2 5 2 3" xfId="5183" xr:uid="{00000000-0005-0000-0000-00009A0F0000}"/>
    <cellStyle name="Komma 2 3 2 5 2 3 2" xfId="10331" xr:uid="{00000000-0005-0000-0000-00009B0F0000}"/>
    <cellStyle name="Komma 2 3 2 5 2 4" xfId="6899" xr:uid="{00000000-0005-0000-0000-00009C0F0000}"/>
    <cellStyle name="Komma 2 3 2 5 3" xfId="2603" xr:uid="{00000000-0005-0000-0000-00009D0F0000}"/>
    <cellStyle name="Komma 2 3 2 5 3 2" xfId="7757" xr:uid="{00000000-0005-0000-0000-00009E0F0000}"/>
    <cellStyle name="Komma 2 3 2 5 4" xfId="4325" xr:uid="{00000000-0005-0000-0000-00009F0F0000}"/>
    <cellStyle name="Komma 2 3 2 5 4 2" xfId="9473" xr:uid="{00000000-0005-0000-0000-0000A00F0000}"/>
    <cellStyle name="Komma 2 3 2 5 5" xfId="6041" xr:uid="{00000000-0005-0000-0000-0000A10F0000}"/>
    <cellStyle name="Komma 2 3 2 6" xfId="1705" xr:uid="{00000000-0005-0000-0000-0000A20F0000}"/>
    <cellStyle name="Komma 2 3 2 6 2" xfId="3456" xr:uid="{00000000-0005-0000-0000-0000A30F0000}"/>
    <cellStyle name="Komma 2 3 2 6 2 2" xfId="8606" xr:uid="{00000000-0005-0000-0000-0000A40F0000}"/>
    <cellStyle name="Komma 2 3 2 6 3" xfId="5174" xr:uid="{00000000-0005-0000-0000-0000A50F0000}"/>
    <cellStyle name="Komma 2 3 2 6 3 2" xfId="10322" xr:uid="{00000000-0005-0000-0000-0000A60F0000}"/>
    <cellStyle name="Komma 2 3 2 6 4" xfId="6890" xr:uid="{00000000-0005-0000-0000-0000A70F0000}"/>
    <cellStyle name="Komma 2 3 2 7" xfId="2594" xr:uid="{00000000-0005-0000-0000-0000A80F0000}"/>
    <cellStyle name="Komma 2 3 2 7 2" xfId="7748" xr:uid="{00000000-0005-0000-0000-0000A90F0000}"/>
    <cellStyle name="Komma 2 3 2 8" xfId="4316" xr:uid="{00000000-0005-0000-0000-0000AA0F0000}"/>
    <cellStyle name="Komma 2 3 2 8 2" xfId="9464" xr:uid="{00000000-0005-0000-0000-0000AB0F0000}"/>
    <cellStyle name="Komma 2 3 2 9" xfId="6032" xr:uid="{00000000-0005-0000-0000-0000AC0F0000}"/>
    <cellStyle name="Komma 2 3 3" xfId="370" xr:uid="{00000000-0005-0000-0000-0000AD0F0000}"/>
    <cellStyle name="Komma 2 3 3 2" xfId="371" xr:uid="{00000000-0005-0000-0000-0000AE0F0000}"/>
    <cellStyle name="Komma 2 3 3 2 2" xfId="372" xr:uid="{00000000-0005-0000-0000-0000AF0F0000}"/>
    <cellStyle name="Komma 2 3 3 2 2 2" xfId="373" xr:uid="{00000000-0005-0000-0000-0000B00F0000}"/>
    <cellStyle name="Komma 2 3 3 2 2 2 2" xfId="1718" xr:uid="{00000000-0005-0000-0000-0000B10F0000}"/>
    <cellStyle name="Komma 2 3 3 2 2 2 2 2" xfId="3469" xr:uid="{00000000-0005-0000-0000-0000B20F0000}"/>
    <cellStyle name="Komma 2 3 3 2 2 2 2 2 2" xfId="8619" xr:uid="{00000000-0005-0000-0000-0000B30F0000}"/>
    <cellStyle name="Komma 2 3 3 2 2 2 2 3" xfId="5187" xr:uid="{00000000-0005-0000-0000-0000B40F0000}"/>
    <cellStyle name="Komma 2 3 3 2 2 2 2 3 2" xfId="10335" xr:uid="{00000000-0005-0000-0000-0000B50F0000}"/>
    <cellStyle name="Komma 2 3 3 2 2 2 2 4" xfId="6903" xr:uid="{00000000-0005-0000-0000-0000B60F0000}"/>
    <cellStyle name="Komma 2 3 3 2 2 2 3" xfId="2607" xr:uid="{00000000-0005-0000-0000-0000B70F0000}"/>
    <cellStyle name="Komma 2 3 3 2 2 2 3 2" xfId="7761" xr:uid="{00000000-0005-0000-0000-0000B80F0000}"/>
    <cellStyle name="Komma 2 3 3 2 2 2 4" xfId="4329" xr:uid="{00000000-0005-0000-0000-0000B90F0000}"/>
    <cellStyle name="Komma 2 3 3 2 2 2 4 2" xfId="9477" xr:uid="{00000000-0005-0000-0000-0000BA0F0000}"/>
    <cellStyle name="Komma 2 3 3 2 2 2 5" xfId="6045" xr:uid="{00000000-0005-0000-0000-0000BB0F0000}"/>
    <cellStyle name="Komma 2 3 3 2 2 3" xfId="1717" xr:uid="{00000000-0005-0000-0000-0000BC0F0000}"/>
    <cellStyle name="Komma 2 3 3 2 2 3 2" xfId="3468" xr:uid="{00000000-0005-0000-0000-0000BD0F0000}"/>
    <cellStyle name="Komma 2 3 3 2 2 3 2 2" xfId="8618" xr:uid="{00000000-0005-0000-0000-0000BE0F0000}"/>
    <cellStyle name="Komma 2 3 3 2 2 3 3" xfId="5186" xr:uid="{00000000-0005-0000-0000-0000BF0F0000}"/>
    <cellStyle name="Komma 2 3 3 2 2 3 3 2" xfId="10334" xr:uid="{00000000-0005-0000-0000-0000C00F0000}"/>
    <cellStyle name="Komma 2 3 3 2 2 3 4" xfId="6902" xr:uid="{00000000-0005-0000-0000-0000C10F0000}"/>
    <cellStyle name="Komma 2 3 3 2 2 4" xfId="2606" xr:uid="{00000000-0005-0000-0000-0000C20F0000}"/>
    <cellStyle name="Komma 2 3 3 2 2 4 2" xfId="7760" xr:uid="{00000000-0005-0000-0000-0000C30F0000}"/>
    <cellStyle name="Komma 2 3 3 2 2 5" xfId="4328" xr:uid="{00000000-0005-0000-0000-0000C40F0000}"/>
    <cellStyle name="Komma 2 3 3 2 2 5 2" xfId="9476" xr:uid="{00000000-0005-0000-0000-0000C50F0000}"/>
    <cellStyle name="Komma 2 3 3 2 2 6" xfId="6044" xr:uid="{00000000-0005-0000-0000-0000C60F0000}"/>
    <cellStyle name="Komma 2 3 3 2 3" xfId="374" xr:uid="{00000000-0005-0000-0000-0000C70F0000}"/>
    <cellStyle name="Komma 2 3 3 2 3 2" xfId="1719" xr:uid="{00000000-0005-0000-0000-0000C80F0000}"/>
    <cellStyle name="Komma 2 3 3 2 3 2 2" xfId="3470" xr:uid="{00000000-0005-0000-0000-0000C90F0000}"/>
    <cellStyle name="Komma 2 3 3 2 3 2 2 2" xfId="8620" xr:uid="{00000000-0005-0000-0000-0000CA0F0000}"/>
    <cellStyle name="Komma 2 3 3 2 3 2 3" xfId="5188" xr:uid="{00000000-0005-0000-0000-0000CB0F0000}"/>
    <cellStyle name="Komma 2 3 3 2 3 2 3 2" xfId="10336" xr:uid="{00000000-0005-0000-0000-0000CC0F0000}"/>
    <cellStyle name="Komma 2 3 3 2 3 2 4" xfId="6904" xr:uid="{00000000-0005-0000-0000-0000CD0F0000}"/>
    <cellStyle name="Komma 2 3 3 2 3 3" xfId="2608" xr:uid="{00000000-0005-0000-0000-0000CE0F0000}"/>
    <cellStyle name="Komma 2 3 3 2 3 3 2" xfId="7762" xr:uid="{00000000-0005-0000-0000-0000CF0F0000}"/>
    <cellStyle name="Komma 2 3 3 2 3 4" xfId="4330" xr:uid="{00000000-0005-0000-0000-0000D00F0000}"/>
    <cellStyle name="Komma 2 3 3 2 3 4 2" xfId="9478" xr:uid="{00000000-0005-0000-0000-0000D10F0000}"/>
    <cellStyle name="Komma 2 3 3 2 3 5" xfId="6046" xr:uid="{00000000-0005-0000-0000-0000D20F0000}"/>
    <cellStyle name="Komma 2 3 3 2 4" xfId="375" xr:uid="{00000000-0005-0000-0000-0000D30F0000}"/>
    <cellStyle name="Komma 2 3 3 2 4 2" xfId="1720" xr:uid="{00000000-0005-0000-0000-0000D40F0000}"/>
    <cellStyle name="Komma 2 3 3 2 4 2 2" xfId="3471" xr:uid="{00000000-0005-0000-0000-0000D50F0000}"/>
    <cellStyle name="Komma 2 3 3 2 4 2 2 2" xfId="8621" xr:uid="{00000000-0005-0000-0000-0000D60F0000}"/>
    <cellStyle name="Komma 2 3 3 2 4 2 3" xfId="5189" xr:uid="{00000000-0005-0000-0000-0000D70F0000}"/>
    <cellStyle name="Komma 2 3 3 2 4 2 3 2" xfId="10337" xr:uid="{00000000-0005-0000-0000-0000D80F0000}"/>
    <cellStyle name="Komma 2 3 3 2 4 2 4" xfId="6905" xr:uid="{00000000-0005-0000-0000-0000D90F0000}"/>
    <cellStyle name="Komma 2 3 3 2 4 3" xfId="2609" xr:uid="{00000000-0005-0000-0000-0000DA0F0000}"/>
    <cellStyle name="Komma 2 3 3 2 4 3 2" xfId="7763" xr:uid="{00000000-0005-0000-0000-0000DB0F0000}"/>
    <cellStyle name="Komma 2 3 3 2 4 4" xfId="4331" xr:uid="{00000000-0005-0000-0000-0000DC0F0000}"/>
    <cellStyle name="Komma 2 3 3 2 4 4 2" xfId="9479" xr:uid="{00000000-0005-0000-0000-0000DD0F0000}"/>
    <cellStyle name="Komma 2 3 3 2 4 5" xfId="6047" xr:uid="{00000000-0005-0000-0000-0000DE0F0000}"/>
    <cellStyle name="Komma 2 3 3 2 5" xfId="1716" xr:uid="{00000000-0005-0000-0000-0000DF0F0000}"/>
    <cellStyle name="Komma 2 3 3 2 5 2" xfId="3467" xr:uid="{00000000-0005-0000-0000-0000E00F0000}"/>
    <cellStyle name="Komma 2 3 3 2 5 2 2" xfId="8617" xr:uid="{00000000-0005-0000-0000-0000E10F0000}"/>
    <cellStyle name="Komma 2 3 3 2 5 3" xfId="5185" xr:uid="{00000000-0005-0000-0000-0000E20F0000}"/>
    <cellStyle name="Komma 2 3 3 2 5 3 2" xfId="10333" xr:uid="{00000000-0005-0000-0000-0000E30F0000}"/>
    <cellStyle name="Komma 2 3 3 2 5 4" xfId="6901" xr:uid="{00000000-0005-0000-0000-0000E40F0000}"/>
    <cellStyle name="Komma 2 3 3 2 6" xfId="2605" xr:uid="{00000000-0005-0000-0000-0000E50F0000}"/>
    <cellStyle name="Komma 2 3 3 2 6 2" xfId="7759" xr:uid="{00000000-0005-0000-0000-0000E60F0000}"/>
    <cellStyle name="Komma 2 3 3 2 7" xfId="4327" xr:uid="{00000000-0005-0000-0000-0000E70F0000}"/>
    <cellStyle name="Komma 2 3 3 2 7 2" xfId="9475" xr:uid="{00000000-0005-0000-0000-0000E80F0000}"/>
    <cellStyle name="Komma 2 3 3 2 8" xfId="6043" xr:uid="{00000000-0005-0000-0000-0000E90F0000}"/>
    <cellStyle name="Komma 2 3 3 3" xfId="376" xr:uid="{00000000-0005-0000-0000-0000EA0F0000}"/>
    <cellStyle name="Komma 2 3 3 3 2" xfId="377" xr:uid="{00000000-0005-0000-0000-0000EB0F0000}"/>
    <cellStyle name="Komma 2 3 3 3 2 2" xfId="1722" xr:uid="{00000000-0005-0000-0000-0000EC0F0000}"/>
    <cellStyle name="Komma 2 3 3 3 2 2 2" xfId="3473" xr:uid="{00000000-0005-0000-0000-0000ED0F0000}"/>
    <cellStyle name="Komma 2 3 3 3 2 2 2 2" xfId="8623" xr:uid="{00000000-0005-0000-0000-0000EE0F0000}"/>
    <cellStyle name="Komma 2 3 3 3 2 2 3" xfId="5191" xr:uid="{00000000-0005-0000-0000-0000EF0F0000}"/>
    <cellStyle name="Komma 2 3 3 3 2 2 3 2" xfId="10339" xr:uid="{00000000-0005-0000-0000-0000F00F0000}"/>
    <cellStyle name="Komma 2 3 3 3 2 2 4" xfId="6907" xr:uid="{00000000-0005-0000-0000-0000F10F0000}"/>
    <cellStyle name="Komma 2 3 3 3 2 3" xfId="2611" xr:uid="{00000000-0005-0000-0000-0000F20F0000}"/>
    <cellStyle name="Komma 2 3 3 3 2 3 2" xfId="7765" xr:uid="{00000000-0005-0000-0000-0000F30F0000}"/>
    <cellStyle name="Komma 2 3 3 3 2 4" xfId="4333" xr:uid="{00000000-0005-0000-0000-0000F40F0000}"/>
    <cellStyle name="Komma 2 3 3 3 2 4 2" xfId="9481" xr:uid="{00000000-0005-0000-0000-0000F50F0000}"/>
    <cellStyle name="Komma 2 3 3 3 2 5" xfId="6049" xr:uid="{00000000-0005-0000-0000-0000F60F0000}"/>
    <cellStyle name="Komma 2 3 3 3 3" xfId="1721" xr:uid="{00000000-0005-0000-0000-0000F70F0000}"/>
    <cellStyle name="Komma 2 3 3 3 3 2" xfId="3472" xr:uid="{00000000-0005-0000-0000-0000F80F0000}"/>
    <cellStyle name="Komma 2 3 3 3 3 2 2" xfId="8622" xr:uid="{00000000-0005-0000-0000-0000F90F0000}"/>
    <cellStyle name="Komma 2 3 3 3 3 3" xfId="5190" xr:uid="{00000000-0005-0000-0000-0000FA0F0000}"/>
    <cellStyle name="Komma 2 3 3 3 3 3 2" xfId="10338" xr:uid="{00000000-0005-0000-0000-0000FB0F0000}"/>
    <cellStyle name="Komma 2 3 3 3 3 4" xfId="6906" xr:uid="{00000000-0005-0000-0000-0000FC0F0000}"/>
    <cellStyle name="Komma 2 3 3 3 4" xfId="2610" xr:uid="{00000000-0005-0000-0000-0000FD0F0000}"/>
    <cellStyle name="Komma 2 3 3 3 4 2" xfId="7764" xr:uid="{00000000-0005-0000-0000-0000FE0F0000}"/>
    <cellStyle name="Komma 2 3 3 3 5" xfId="4332" xr:uid="{00000000-0005-0000-0000-0000FF0F0000}"/>
    <cellStyle name="Komma 2 3 3 3 5 2" xfId="9480" xr:uid="{00000000-0005-0000-0000-000000100000}"/>
    <cellStyle name="Komma 2 3 3 3 6" xfId="6048" xr:uid="{00000000-0005-0000-0000-000001100000}"/>
    <cellStyle name="Komma 2 3 3 4" xfId="378" xr:uid="{00000000-0005-0000-0000-000002100000}"/>
    <cellStyle name="Komma 2 3 3 4 2" xfId="1723" xr:uid="{00000000-0005-0000-0000-000003100000}"/>
    <cellStyle name="Komma 2 3 3 4 2 2" xfId="3474" xr:uid="{00000000-0005-0000-0000-000004100000}"/>
    <cellStyle name="Komma 2 3 3 4 2 2 2" xfId="8624" xr:uid="{00000000-0005-0000-0000-000005100000}"/>
    <cellStyle name="Komma 2 3 3 4 2 3" xfId="5192" xr:uid="{00000000-0005-0000-0000-000006100000}"/>
    <cellStyle name="Komma 2 3 3 4 2 3 2" xfId="10340" xr:uid="{00000000-0005-0000-0000-000007100000}"/>
    <cellStyle name="Komma 2 3 3 4 2 4" xfId="6908" xr:uid="{00000000-0005-0000-0000-000008100000}"/>
    <cellStyle name="Komma 2 3 3 4 3" xfId="2612" xr:uid="{00000000-0005-0000-0000-000009100000}"/>
    <cellStyle name="Komma 2 3 3 4 3 2" xfId="7766" xr:uid="{00000000-0005-0000-0000-00000A100000}"/>
    <cellStyle name="Komma 2 3 3 4 4" xfId="4334" xr:uid="{00000000-0005-0000-0000-00000B100000}"/>
    <cellStyle name="Komma 2 3 3 4 4 2" xfId="9482" xr:uid="{00000000-0005-0000-0000-00000C100000}"/>
    <cellStyle name="Komma 2 3 3 4 5" xfId="6050" xr:uid="{00000000-0005-0000-0000-00000D100000}"/>
    <cellStyle name="Komma 2 3 3 5" xfId="379" xr:uid="{00000000-0005-0000-0000-00000E100000}"/>
    <cellStyle name="Komma 2 3 3 5 2" xfId="1724" xr:uid="{00000000-0005-0000-0000-00000F100000}"/>
    <cellStyle name="Komma 2 3 3 5 2 2" xfId="3475" xr:uid="{00000000-0005-0000-0000-000010100000}"/>
    <cellStyle name="Komma 2 3 3 5 2 2 2" xfId="8625" xr:uid="{00000000-0005-0000-0000-000011100000}"/>
    <cellStyle name="Komma 2 3 3 5 2 3" xfId="5193" xr:uid="{00000000-0005-0000-0000-000012100000}"/>
    <cellStyle name="Komma 2 3 3 5 2 3 2" xfId="10341" xr:uid="{00000000-0005-0000-0000-000013100000}"/>
    <cellStyle name="Komma 2 3 3 5 2 4" xfId="6909" xr:uid="{00000000-0005-0000-0000-000014100000}"/>
    <cellStyle name="Komma 2 3 3 5 3" xfId="2613" xr:uid="{00000000-0005-0000-0000-000015100000}"/>
    <cellStyle name="Komma 2 3 3 5 3 2" xfId="7767" xr:uid="{00000000-0005-0000-0000-000016100000}"/>
    <cellStyle name="Komma 2 3 3 5 4" xfId="4335" xr:uid="{00000000-0005-0000-0000-000017100000}"/>
    <cellStyle name="Komma 2 3 3 5 4 2" xfId="9483" xr:uid="{00000000-0005-0000-0000-000018100000}"/>
    <cellStyle name="Komma 2 3 3 5 5" xfId="6051" xr:uid="{00000000-0005-0000-0000-000019100000}"/>
    <cellStyle name="Komma 2 3 3 6" xfId="1715" xr:uid="{00000000-0005-0000-0000-00001A100000}"/>
    <cellStyle name="Komma 2 3 3 6 2" xfId="3466" xr:uid="{00000000-0005-0000-0000-00001B100000}"/>
    <cellStyle name="Komma 2 3 3 6 2 2" xfId="8616" xr:uid="{00000000-0005-0000-0000-00001C100000}"/>
    <cellStyle name="Komma 2 3 3 6 3" xfId="5184" xr:uid="{00000000-0005-0000-0000-00001D100000}"/>
    <cellStyle name="Komma 2 3 3 6 3 2" xfId="10332" xr:uid="{00000000-0005-0000-0000-00001E100000}"/>
    <cellStyle name="Komma 2 3 3 6 4" xfId="6900" xr:uid="{00000000-0005-0000-0000-00001F100000}"/>
    <cellStyle name="Komma 2 3 3 7" xfId="2604" xr:uid="{00000000-0005-0000-0000-000020100000}"/>
    <cellStyle name="Komma 2 3 3 7 2" xfId="7758" xr:uid="{00000000-0005-0000-0000-000021100000}"/>
    <cellStyle name="Komma 2 3 3 8" xfId="4326" xr:uid="{00000000-0005-0000-0000-000022100000}"/>
    <cellStyle name="Komma 2 3 3 8 2" xfId="9474" xr:uid="{00000000-0005-0000-0000-000023100000}"/>
    <cellStyle name="Komma 2 3 3 9" xfId="6042" xr:uid="{00000000-0005-0000-0000-000024100000}"/>
    <cellStyle name="Komma 2 3 4" xfId="380" xr:uid="{00000000-0005-0000-0000-000025100000}"/>
    <cellStyle name="Komma 2 3 4 2" xfId="381" xr:uid="{00000000-0005-0000-0000-000026100000}"/>
    <cellStyle name="Komma 2 3 4 2 2" xfId="382" xr:uid="{00000000-0005-0000-0000-000027100000}"/>
    <cellStyle name="Komma 2 3 4 2 2 2" xfId="383" xr:uid="{00000000-0005-0000-0000-000028100000}"/>
    <cellStyle name="Komma 2 3 4 2 2 2 2" xfId="1728" xr:uid="{00000000-0005-0000-0000-000029100000}"/>
    <cellStyle name="Komma 2 3 4 2 2 2 2 2" xfId="3479" xr:uid="{00000000-0005-0000-0000-00002A100000}"/>
    <cellStyle name="Komma 2 3 4 2 2 2 2 2 2" xfId="8629" xr:uid="{00000000-0005-0000-0000-00002B100000}"/>
    <cellStyle name="Komma 2 3 4 2 2 2 2 3" xfId="5197" xr:uid="{00000000-0005-0000-0000-00002C100000}"/>
    <cellStyle name="Komma 2 3 4 2 2 2 2 3 2" xfId="10345" xr:uid="{00000000-0005-0000-0000-00002D100000}"/>
    <cellStyle name="Komma 2 3 4 2 2 2 2 4" xfId="6913" xr:uid="{00000000-0005-0000-0000-00002E100000}"/>
    <cellStyle name="Komma 2 3 4 2 2 2 3" xfId="2617" xr:uid="{00000000-0005-0000-0000-00002F100000}"/>
    <cellStyle name="Komma 2 3 4 2 2 2 3 2" xfId="7771" xr:uid="{00000000-0005-0000-0000-000030100000}"/>
    <cellStyle name="Komma 2 3 4 2 2 2 4" xfId="4339" xr:uid="{00000000-0005-0000-0000-000031100000}"/>
    <cellStyle name="Komma 2 3 4 2 2 2 4 2" xfId="9487" xr:uid="{00000000-0005-0000-0000-000032100000}"/>
    <cellStyle name="Komma 2 3 4 2 2 2 5" xfId="6055" xr:uid="{00000000-0005-0000-0000-000033100000}"/>
    <cellStyle name="Komma 2 3 4 2 2 3" xfId="1727" xr:uid="{00000000-0005-0000-0000-000034100000}"/>
    <cellStyle name="Komma 2 3 4 2 2 3 2" xfId="3478" xr:uid="{00000000-0005-0000-0000-000035100000}"/>
    <cellStyle name="Komma 2 3 4 2 2 3 2 2" xfId="8628" xr:uid="{00000000-0005-0000-0000-000036100000}"/>
    <cellStyle name="Komma 2 3 4 2 2 3 3" xfId="5196" xr:uid="{00000000-0005-0000-0000-000037100000}"/>
    <cellStyle name="Komma 2 3 4 2 2 3 3 2" xfId="10344" xr:uid="{00000000-0005-0000-0000-000038100000}"/>
    <cellStyle name="Komma 2 3 4 2 2 3 4" xfId="6912" xr:uid="{00000000-0005-0000-0000-000039100000}"/>
    <cellStyle name="Komma 2 3 4 2 2 4" xfId="2616" xr:uid="{00000000-0005-0000-0000-00003A100000}"/>
    <cellStyle name="Komma 2 3 4 2 2 4 2" xfId="7770" xr:uid="{00000000-0005-0000-0000-00003B100000}"/>
    <cellStyle name="Komma 2 3 4 2 2 5" xfId="4338" xr:uid="{00000000-0005-0000-0000-00003C100000}"/>
    <cellStyle name="Komma 2 3 4 2 2 5 2" xfId="9486" xr:uid="{00000000-0005-0000-0000-00003D100000}"/>
    <cellStyle name="Komma 2 3 4 2 2 6" xfId="6054" xr:uid="{00000000-0005-0000-0000-00003E100000}"/>
    <cellStyle name="Komma 2 3 4 2 3" xfId="384" xr:uid="{00000000-0005-0000-0000-00003F100000}"/>
    <cellStyle name="Komma 2 3 4 2 3 2" xfId="1729" xr:uid="{00000000-0005-0000-0000-000040100000}"/>
    <cellStyle name="Komma 2 3 4 2 3 2 2" xfId="3480" xr:uid="{00000000-0005-0000-0000-000041100000}"/>
    <cellStyle name="Komma 2 3 4 2 3 2 2 2" xfId="8630" xr:uid="{00000000-0005-0000-0000-000042100000}"/>
    <cellStyle name="Komma 2 3 4 2 3 2 3" xfId="5198" xr:uid="{00000000-0005-0000-0000-000043100000}"/>
    <cellStyle name="Komma 2 3 4 2 3 2 3 2" xfId="10346" xr:uid="{00000000-0005-0000-0000-000044100000}"/>
    <cellStyle name="Komma 2 3 4 2 3 2 4" xfId="6914" xr:uid="{00000000-0005-0000-0000-000045100000}"/>
    <cellStyle name="Komma 2 3 4 2 3 3" xfId="2618" xr:uid="{00000000-0005-0000-0000-000046100000}"/>
    <cellStyle name="Komma 2 3 4 2 3 3 2" xfId="7772" xr:uid="{00000000-0005-0000-0000-000047100000}"/>
    <cellStyle name="Komma 2 3 4 2 3 4" xfId="4340" xr:uid="{00000000-0005-0000-0000-000048100000}"/>
    <cellStyle name="Komma 2 3 4 2 3 4 2" xfId="9488" xr:uid="{00000000-0005-0000-0000-000049100000}"/>
    <cellStyle name="Komma 2 3 4 2 3 5" xfId="6056" xr:uid="{00000000-0005-0000-0000-00004A100000}"/>
    <cellStyle name="Komma 2 3 4 2 4" xfId="385" xr:uid="{00000000-0005-0000-0000-00004B100000}"/>
    <cellStyle name="Komma 2 3 4 2 4 2" xfId="1730" xr:uid="{00000000-0005-0000-0000-00004C100000}"/>
    <cellStyle name="Komma 2 3 4 2 4 2 2" xfId="3481" xr:uid="{00000000-0005-0000-0000-00004D100000}"/>
    <cellStyle name="Komma 2 3 4 2 4 2 2 2" xfId="8631" xr:uid="{00000000-0005-0000-0000-00004E100000}"/>
    <cellStyle name="Komma 2 3 4 2 4 2 3" xfId="5199" xr:uid="{00000000-0005-0000-0000-00004F100000}"/>
    <cellStyle name="Komma 2 3 4 2 4 2 3 2" xfId="10347" xr:uid="{00000000-0005-0000-0000-000050100000}"/>
    <cellStyle name="Komma 2 3 4 2 4 2 4" xfId="6915" xr:uid="{00000000-0005-0000-0000-000051100000}"/>
    <cellStyle name="Komma 2 3 4 2 4 3" xfId="2619" xr:uid="{00000000-0005-0000-0000-000052100000}"/>
    <cellStyle name="Komma 2 3 4 2 4 3 2" xfId="7773" xr:uid="{00000000-0005-0000-0000-000053100000}"/>
    <cellStyle name="Komma 2 3 4 2 4 4" xfId="4341" xr:uid="{00000000-0005-0000-0000-000054100000}"/>
    <cellStyle name="Komma 2 3 4 2 4 4 2" xfId="9489" xr:uid="{00000000-0005-0000-0000-000055100000}"/>
    <cellStyle name="Komma 2 3 4 2 4 5" xfId="6057" xr:uid="{00000000-0005-0000-0000-000056100000}"/>
    <cellStyle name="Komma 2 3 4 2 5" xfId="1726" xr:uid="{00000000-0005-0000-0000-000057100000}"/>
    <cellStyle name="Komma 2 3 4 2 5 2" xfId="3477" xr:uid="{00000000-0005-0000-0000-000058100000}"/>
    <cellStyle name="Komma 2 3 4 2 5 2 2" xfId="8627" xr:uid="{00000000-0005-0000-0000-000059100000}"/>
    <cellStyle name="Komma 2 3 4 2 5 3" xfId="5195" xr:uid="{00000000-0005-0000-0000-00005A100000}"/>
    <cellStyle name="Komma 2 3 4 2 5 3 2" xfId="10343" xr:uid="{00000000-0005-0000-0000-00005B100000}"/>
    <cellStyle name="Komma 2 3 4 2 5 4" xfId="6911" xr:uid="{00000000-0005-0000-0000-00005C100000}"/>
    <cellStyle name="Komma 2 3 4 2 6" xfId="2615" xr:uid="{00000000-0005-0000-0000-00005D100000}"/>
    <cellStyle name="Komma 2 3 4 2 6 2" xfId="7769" xr:uid="{00000000-0005-0000-0000-00005E100000}"/>
    <cellStyle name="Komma 2 3 4 2 7" xfId="4337" xr:uid="{00000000-0005-0000-0000-00005F100000}"/>
    <cellStyle name="Komma 2 3 4 2 7 2" xfId="9485" xr:uid="{00000000-0005-0000-0000-000060100000}"/>
    <cellStyle name="Komma 2 3 4 2 8" xfId="6053" xr:uid="{00000000-0005-0000-0000-000061100000}"/>
    <cellStyle name="Komma 2 3 4 3" xfId="386" xr:uid="{00000000-0005-0000-0000-000062100000}"/>
    <cellStyle name="Komma 2 3 4 3 2" xfId="387" xr:uid="{00000000-0005-0000-0000-000063100000}"/>
    <cellStyle name="Komma 2 3 4 3 2 2" xfId="1732" xr:uid="{00000000-0005-0000-0000-000064100000}"/>
    <cellStyle name="Komma 2 3 4 3 2 2 2" xfId="3483" xr:uid="{00000000-0005-0000-0000-000065100000}"/>
    <cellStyle name="Komma 2 3 4 3 2 2 2 2" xfId="8633" xr:uid="{00000000-0005-0000-0000-000066100000}"/>
    <cellStyle name="Komma 2 3 4 3 2 2 3" xfId="5201" xr:uid="{00000000-0005-0000-0000-000067100000}"/>
    <cellStyle name="Komma 2 3 4 3 2 2 3 2" xfId="10349" xr:uid="{00000000-0005-0000-0000-000068100000}"/>
    <cellStyle name="Komma 2 3 4 3 2 2 4" xfId="6917" xr:uid="{00000000-0005-0000-0000-000069100000}"/>
    <cellStyle name="Komma 2 3 4 3 2 3" xfId="2621" xr:uid="{00000000-0005-0000-0000-00006A100000}"/>
    <cellStyle name="Komma 2 3 4 3 2 3 2" xfId="7775" xr:uid="{00000000-0005-0000-0000-00006B100000}"/>
    <cellStyle name="Komma 2 3 4 3 2 4" xfId="4343" xr:uid="{00000000-0005-0000-0000-00006C100000}"/>
    <cellStyle name="Komma 2 3 4 3 2 4 2" xfId="9491" xr:uid="{00000000-0005-0000-0000-00006D100000}"/>
    <cellStyle name="Komma 2 3 4 3 2 5" xfId="6059" xr:uid="{00000000-0005-0000-0000-00006E100000}"/>
    <cellStyle name="Komma 2 3 4 3 3" xfId="1731" xr:uid="{00000000-0005-0000-0000-00006F100000}"/>
    <cellStyle name="Komma 2 3 4 3 3 2" xfId="3482" xr:uid="{00000000-0005-0000-0000-000070100000}"/>
    <cellStyle name="Komma 2 3 4 3 3 2 2" xfId="8632" xr:uid="{00000000-0005-0000-0000-000071100000}"/>
    <cellStyle name="Komma 2 3 4 3 3 3" xfId="5200" xr:uid="{00000000-0005-0000-0000-000072100000}"/>
    <cellStyle name="Komma 2 3 4 3 3 3 2" xfId="10348" xr:uid="{00000000-0005-0000-0000-000073100000}"/>
    <cellStyle name="Komma 2 3 4 3 3 4" xfId="6916" xr:uid="{00000000-0005-0000-0000-000074100000}"/>
    <cellStyle name="Komma 2 3 4 3 4" xfId="2620" xr:uid="{00000000-0005-0000-0000-000075100000}"/>
    <cellStyle name="Komma 2 3 4 3 4 2" xfId="7774" xr:uid="{00000000-0005-0000-0000-000076100000}"/>
    <cellStyle name="Komma 2 3 4 3 5" xfId="4342" xr:uid="{00000000-0005-0000-0000-000077100000}"/>
    <cellStyle name="Komma 2 3 4 3 5 2" xfId="9490" xr:uid="{00000000-0005-0000-0000-000078100000}"/>
    <cellStyle name="Komma 2 3 4 3 6" xfId="6058" xr:uid="{00000000-0005-0000-0000-000079100000}"/>
    <cellStyle name="Komma 2 3 4 4" xfId="388" xr:uid="{00000000-0005-0000-0000-00007A100000}"/>
    <cellStyle name="Komma 2 3 4 4 2" xfId="1733" xr:uid="{00000000-0005-0000-0000-00007B100000}"/>
    <cellStyle name="Komma 2 3 4 4 2 2" xfId="3484" xr:uid="{00000000-0005-0000-0000-00007C100000}"/>
    <cellStyle name="Komma 2 3 4 4 2 2 2" xfId="8634" xr:uid="{00000000-0005-0000-0000-00007D100000}"/>
    <cellStyle name="Komma 2 3 4 4 2 3" xfId="5202" xr:uid="{00000000-0005-0000-0000-00007E100000}"/>
    <cellStyle name="Komma 2 3 4 4 2 3 2" xfId="10350" xr:uid="{00000000-0005-0000-0000-00007F100000}"/>
    <cellStyle name="Komma 2 3 4 4 2 4" xfId="6918" xr:uid="{00000000-0005-0000-0000-000080100000}"/>
    <cellStyle name="Komma 2 3 4 4 3" xfId="2622" xr:uid="{00000000-0005-0000-0000-000081100000}"/>
    <cellStyle name="Komma 2 3 4 4 3 2" xfId="7776" xr:uid="{00000000-0005-0000-0000-000082100000}"/>
    <cellStyle name="Komma 2 3 4 4 4" xfId="4344" xr:uid="{00000000-0005-0000-0000-000083100000}"/>
    <cellStyle name="Komma 2 3 4 4 4 2" xfId="9492" xr:uid="{00000000-0005-0000-0000-000084100000}"/>
    <cellStyle name="Komma 2 3 4 4 5" xfId="6060" xr:uid="{00000000-0005-0000-0000-000085100000}"/>
    <cellStyle name="Komma 2 3 4 5" xfId="389" xr:uid="{00000000-0005-0000-0000-000086100000}"/>
    <cellStyle name="Komma 2 3 4 5 2" xfId="1734" xr:uid="{00000000-0005-0000-0000-000087100000}"/>
    <cellStyle name="Komma 2 3 4 5 2 2" xfId="3485" xr:uid="{00000000-0005-0000-0000-000088100000}"/>
    <cellStyle name="Komma 2 3 4 5 2 2 2" xfId="8635" xr:uid="{00000000-0005-0000-0000-000089100000}"/>
    <cellStyle name="Komma 2 3 4 5 2 3" xfId="5203" xr:uid="{00000000-0005-0000-0000-00008A100000}"/>
    <cellStyle name="Komma 2 3 4 5 2 3 2" xfId="10351" xr:uid="{00000000-0005-0000-0000-00008B100000}"/>
    <cellStyle name="Komma 2 3 4 5 2 4" xfId="6919" xr:uid="{00000000-0005-0000-0000-00008C100000}"/>
    <cellStyle name="Komma 2 3 4 5 3" xfId="2623" xr:uid="{00000000-0005-0000-0000-00008D100000}"/>
    <cellStyle name="Komma 2 3 4 5 3 2" xfId="7777" xr:uid="{00000000-0005-0000-0000-00008E100000}"/>
    <cellStyle name="Komma 2 3 4 5 4" xfId="4345" xr:uid="{00000000-0005-0000-0000-00008F100000}"/>
    <cellStyle name="Komma 2 3 4 5 4 2" xfId="9493" xr:uid="{00000000-0005-0000-0000-000090100000}"/>
    <cellStyle name="Komma 2 3 4 5 5" xfId="6061" xr:uid="{00000000-0005-0000-0000-000091100000}"/>
    <cellStyle name="Komma 2 3 4 6" xfId="1725" xr:uid="{00000000-0005-0000-0000-000092100000}"/>
    <cellStyle name="Komma 2 3 4 6 2" xfId="3476" xr:uid="{00000000-0005-0000-0000-000093100000}"/>
    <cellStyle name="Komma 2 3 4 6 2 2" xfId="8626" xr:uid="{00000000-0005-0000-0000-000094100000}"/>
    <cellStyle name="Komma 2 3 4 6 3" xfId="5194" xr:uid="{00000000-0005-0000-0000-000095100000}"/>
    <cellStyle name="Komma 2 3 4 6 3 2" xfId="10342" xr:uid="{00000000-0005-0000-0000-000096100000}"/>
    <cellStyle name="Komma 2 3 4 6 4" xfId="6910" xr:uid="{00000000-0005-0000-0000-000097100000}"/>
    <cellStyle name="Komma 2 3 4 7" xfId="2614" xr:uid="{00000000-0005-0000-0000-000098100000}"/>
    <cellStyle name="Komma 2 3 4 7 2" xfId="7768" xr:uid="{00000000-0005-0000-0000-000099100000}"/>
    <cellStyle name="Komma 2 3 4 8" xfId="4336" xr:uid="{00000000-0005-0000-0000-00009A100000}"/>
    <cellStyle name="Komma 2 3 4 8 2" xfId="9484" xr:uid="{00000000-0005-0000-0000-00009B100000}"/>
    <cellStyle name="Komma 2 3 4 9" xfId="6052" xr:uid="{00000000-0005-0000-0000-00009C100000}"/>
    <cellStyle name="Komma 2 3 5" xfId="390" xr:uid="{00000000-0005-0000-0000-00009D100000}"/>
    <cellStyle name="Komma 2 3 5 2" xfId="391" xr:uid="{00000000-0005-0000-0000-00009E100000}"/>
    <cellStyle name="Komma 2 3 5 2 2" xfId="392" xr:uid="{00000000-0005-0000-0000-00009F100000}"/>
    <cellStyle name="Komma 2 3 5 2 2 2" xfId="393" xr:uid="{00000000-0005-0000-0000-0000A0100000}"/>
    <cellStyle name="Komma 2 3 5 2 2 2 2" xfId="1738" xr:uid="{00000000-0005-0000-0000-0000A1100000}"/>
    <cellStyle name="Komma 2 3 5 2 2 2 2 2" xfId="3489" xr:uid="{00000000-0005-0000-0000-0000A2100000}"/>
    <cellStyle name="Komma 2 3 5 2 2 2 2 2 2" xfId="8639" xr:uid="{00000000-0005-0000-0000-0000A3100000}"/>
    <cellStyle name="Komma 2 3 5 2 2 2 2 3" xfId="5207" xr:uid="{00000000-0005-0000-0000-0000A4100000}"/>
    <cellStyle name="Komma 2 3 5 2 2 2 2 3 2" xfId="10355" xr:uid="{00000000-0005-0000-0000-0000A5100000}"/>
    <cellStyle name="Komma 2 3 5 2 2 2 2 4" xfId="6923" xr:uid="{00000000-0005-0000-0000-0000A6100000}"/>
    <cellStyle name="Komma 2 3 5 2 2 2 3" xfId="2627" xr:uid="{00000000-0005-0000-0000-0000A7100000}"/>
    <cellStyle name="Komma 2 3 5 2 2 2 3 2" xfId="7781" xr:uid="{00000000-0005-0000-0000-0000A8100000}"/>
    <cellStyle name="Komma 2 3 5 2 2 2 4" xfId="4349" xr:uid="{00000000-0005-0000-0000-0000A9100000}"/>
    <cellStyle name="Komma 2 3 5 2 2 2 4 2" xfId="9497" xr:uid="{00000000-0005-0000-0000-0000AA100000}"/>
    <cellStyle name="Komma 2 3 5 2 2 2 5" xfId="6065" xr:uid="{00000000-0005-0000-0000-0000AB100000}"/>
    <cellStyle name="Komma 2 3 5 2 2 3" xfId="1737" xr:uid="{00000000-0005-0000-0000-0000AC100000}"/>
    <cellStyle name="Komma 2 3 5 2 2 3 2" xfId="3488" xr:uid="{00000000-0005-0000-0000-0000AD100000}"/>
    <cellStyle name="Komma 2 3 5 2 2 3 2 2" xfId="8638" xr:uid="{00000000-0005-0000-0000-0000AE100000}"/>
    <cellStyle name="Komma 2 3 5 2 2 3 3" xfId="5206" xr:uid="{00000000-0005-0000-0000-0000AF100000}"/>
    <cellStyle name="Komma 2 3 5 2 2 3 3 2" xfId="10354" xr:uid="{00000000-0005-0000-0000-0000B0100000}"/>
    <cellStyle name="Komma 2 3 5 2 2 3 4" xfId="6922" xr:uid="{00000000-0005-0000-0000-0000B1100000}"/>
    <cellStyle name="Komma 2 3 5 2 2 4" xfId="2626" xr:uid="{00000000-0005-0000-0000-0000B2100000}"/>
    <cellStyle name="Komma 2 3 5 2 2 4 2" xfId="7780" xr:uid="{00000000-0005-0000-0000-0000B3100000}"/>
    <cellStyle name="Komma 2 3 5 2 2 5" xfId="4348" xr:uid="{00000000-0005-0000-0000-0000B4100000}"/>
    <cellStyle name="Komma 2 3 5 2 2 5 2" xfId="9496" xr:uid="{00000000-0005-0000-0000-0000B5100000}"/>
    <cellStyle name="Komma 2 3 5 2 2 6" xfId="6064" xr:uid="{00000000-0005-0000-0000-0000B6100000}"/>
    <cellStyle name="Komma 2 3 5 2 3" xfId="394" xr:uid="{00000000-0005-0000-0000-0000B7100000}"/>
    <cellStyle name="Komma 2 3 5 2 3 2" xfId="1739" xr:uid="{00000000-0005-0000-0000-0000B8100000}"/>
    <cellStyle name="Komma 2 3 5 2 3 2 2" xfId="3490" xr:uid="{00000000-0005-0000-0000-0000B9100000}"/>
    <cellStyle name="Komma 2 3 5 2 3 2 2 2" xfId="8640" xr:uid="{00000000-0005-0000-0000-0000BA100000}"/>
    <cellStyle name="Komma 2 3 5 2 3 2 3" xfId="5208" xr:uid="{00000000-0005-0000-0000-0000BB100000}"/>
    <cellStyle name="Komma 2 3 5 2 3 2 3 2" xfId="10356" xr:uid="{00000000-0005-0000-0000-0000BC100000}"/>
    <cellStyle name="Komma 2 3 5 2 3 2 4" xfId="6924" xr:uid="{00000000-0005-0000-0000-0000BD100000}"/>
    <cellStyle name="Komma 2 3 5 2 3 3" xfId="2628" xr:uid="{00000000-0005-0000-0000-0000BE100000}"/>
    <cellStyle name="Komma 2 3 5 2 3 3 2" xfId="7782" xr:uid="{00000000-0005-0000-0000-0000BF100000}"/>
    <cellStyle name="Komma 2 3 5 2 3 4" xfId="4350" xr:uid="{00000000-0005-0000-0000-0000C0100000}"/>
    <cellStyle name="Komma 2 3 5 2 3 4 2" xfId="9498" xr:uid="{00000000-0005-0000-0000-0000C1100000}"/>
    <cellStyle name="Komma 2 3 5 2 3 5" xfId="6066" xr:uid="{00000000-0005-0000-0000-0000C2100000}"/>
    <cellStyle name="Komma 2 3 5 2 4" xfId="395" xr:uid="{00000000-0005-0000-0000-0000C3100000}"/>
    <cellStyle name="Komma 2 3 5 2 4 2" xfId="1740" xr:uid="{00000000-0005-0000-0000-0000C4100000}"/>
    <cellStyle name="Komma 2 3 5 2 4 2 2" xfId="3491" xr:uid="{00000000-0005-0000-0000-0000C5100000}"/>
    <cellStyle name="Komma 2 3 5 2 4 2 2 2" xfId="8641" xr:uid="{00000000-0005-0000-0000-0000C6100000}"/>
    <cellStyle name="Komma 2 3 5 2 4 2 3" xfId="5209" xr:uid="{00000000-0005-0000-0000-0000C7100000}"/>
    <cellStyle name="Komma 2 3 5 2 4 2 3 2" xfId="10357" xr:uid="{00000000-0005-0000-0000-0000C8100000}"/>
    <cellStyle name="Komma 2 3 5 2 4 2 4" xfId="6925" xr:uid="{00000000-0005-0000-0000-0000C9100000}"/>
    <cellStyle name="Komma 2 3 5 2 4 3" xfId="2629" xr:uid="{00000000-0005-0000-0000-0000CA100000}"/>
    <cellStyle name="Komma 2 3 5 2 4 3 2" xfId="7783" xr:uid="{00000000-0005-0000-0000-0000CB100000}"/>
    <cellStyle name="Komma 2 3 5 2 4 4" xfId="4351" xr:uid="{00000000-0005-0000-0000-0000CC100000}"/>
    <cellStyle name="Komma 2 3 5 2 4 4 2" xfId="9499" xr:uid="{00000000-0005-0000-0000-0000CD100000}"/>
    <cellStyle name="Komma 2 3 5 2 4 5" xfId="6067" xr:uid="{00000000-0005-0000-0000-0000CE100000}"/>
    <cellStyle name="Komma 2 3 5 2 5" xfId="1736" xr:uid="{00000000-0005-0000-0000-0000CF100000}"/>
    <cellStyle name="Komma 2 3 5 2 5 2" xfId="3487" xr:uid="{00000000-0005-0000-0000-0000D0100000}"/>
    <cellStyle name="Komma 2 3 5 2 5 2 2" xfId="8637" xr:uid="{00000000-0005-0000-0000-0000D1100000}"/>
    <cellStyle name="Komma 2 3 5 2 5 3" xfId="5205" xr:uid="{00000000-0005-0000-0000-0000D2100000}"/>
    <cellStyle name="Komma 2 3 5 2 5 3 2" xfId="10353" xr:uid="{00000000-0005-0000-0000-0000D3100000}"/>
    <cellStyle name="Komma 2 3 5 2 5 4" xfId="6921" xr:uid="{00000000-0005-0000-0000-0000D4100000}"/>
    <cellStyle name="Komma 2 3 5 2 6" xfId="2625" xr:uid="{00000000-0005-0000-0000-0000D5100000}"/>
    <cellStyle name="Komma 2 3 5 2 6 2" xfId="7779" xr:uid="{00000000-0005-0000-0000-0000D6100000}"/>
    <cellStyle name="Komma 2 3 5 2 7" xfId="4347" xr:uid="{00000000-0005-0000-0000-0000D7100000}"/>
    <cellStyle name="Komma 2 3 5 2 7 2" xfId="9495" xr:uid="{00000000-0005-0000-0000-0000D8100000}"/>
    <cellStyle name="Komma 2 3 5 2 8" xfId="6063" xr:uid="{00000000-0005-0000-0000-0000D9100000}"/>
    <cellStyle name="Komma 2 3 5 3" xfId="396" xr:uid="{00000000-0005-0000-0000-0000DA100000}"/>
    <cellStyle name="Komma 2 3 5 3 2" xfId="397" xr:uid="{00000000-0005-0000-0000-0000DB100000}"/>
    <cellStyle name="Komma 2 3 5 3 2 2" xfId="1742" xr:uid="{00000000-0005-0000-0000-0000DC100000}"/>
    <cellStyle name="Komma 2 3 5 3 2 2 2" xfId="3493" xr:uid="{00000000-0005-0000-0000-0000DD100000}"/>
    <cellStyle name="Komma 2 3 5 3 2 2 2 2" xfId="8643" xr:uid="{00000000-0005-0000-0000-0000DE100000}"/>
    <cellStyle name="Komma 2 3 5 3 2 2 3" xfId="5211" xr:uid="{00000000-0005-0000-0000-0000DF100000}"/>
    <cellStyle name="Komma 2 3 5 3 2 2 3 2" xfId="10359" xr:uid="{00000000-0005-0000-0000-0000E0100000}"/>
    <cellStyle name="Komma 2 3 5 3 2 2 4" xfId="6927" xr:uid="{00000000-0005-0000-0000-0000E1100000}"/>
    <cellStyle name="Komma 2 3 5 3 2 3" xfId="2631" xr:uid="{00000000-0005-0000-0000-0000E2100000}"/>
    <cellStyle name="Komma 2 3 5 3 2 3 2" xfId="7785" xr:uid="{00000000-0005-0000-0000-0000E3100000}"/>
    <cellStyle name="Komma 2 3 5 3 2 4" xfId="4353" xr:uid="{00000000-0005-0000-0000-0000E4100000}"/>
    <cellStyle name="Komma 2 3 5 3 2 4 2" xfId="9501" xr:uid="{00000000-0005-0000-0000-0000E5100000}"/>
    <cellStyle name="Komma 2 3 5 3 2 5" xfId="6069" xr:uid="{00000000-0005-0000-0000-0000E6100000}"/>
    <cellStyle name="Komma 2 3 5 3 3" xfId="1741" xr:uid="{00000000-0005-0000-0000-0000E7100000}"/>
    <cellStyle name="Komma 2 3 5 3 3 2" xfId="3492" xr:uid="{00000000-0005-0000-0000-0000E8100000}"/>
    <cellStyle name="Komma 2 3 5 3 3 2 2" xfId="8642" xr:uid="{00000000-0005-0000-0000-0000E9100000}"/>
    <cellStyle name="Komma 2 3 5 3 3 3" xfId="5210" xr:uid="{00000000-0005-0000-0000-0000EA100000}"/>
    <cellStyle name="Komma 2 3 5 3 3 3 2" xfId="10358" xr:uid="{00000000-0005-0000-0000-0000EB100000}"/>
    <cellStyle name="Komma 2 3 5 3 3 4" xfId="6926" xr:uid="{00000000-0005-0000-0000-0000EC100000}"/>
    <cellStyle name="Komma 2 3 5 3 4" xfId="2630" xr:uid="{00000000-0005-0000-0000-0000ED100000}"/>
    <cellStyle name="Komma 2 3 5 3 4 2" xfId="7784" xr:uid="{00000000-0005-0000-0000-0000EE100000}"/>
    <cellStyle name="Komma 2 3 5 3 5" xfId="4352" xr:uid="{00000000-0005-0000-0000-0000EF100000}"/>
    <cellStyle name="Komma 2 3 5 3 5 2" xfId="9500" xr:uid="{00000000-0005-0000-0000-0000F0100000}"/>
    <cellStyle name="Komma 2 3 5 3 6" xfId="6068" xr:uid="{00000000-0005-0000-0000-0000F1100000}"/>
    <cellStyle name="Komma 2 3 5 4" xfId="398" xr:uid="{00000000-0005-0000-0000-0000F2100000}"/>
    <cellStyle name="Komma 2 3 5 4 2" xfId="1743" xr:uid="{00000000-0005-0000-0000-0000F3100000}"/>
    <cellStyle name="Komma 2 3 5 4 2 2" xfId="3494" xr:uid="{00000000-0005-0000-0000-0000F4100000}"/>
    <cellStyle name="Komma 2 3 5 4 2 2 2" xfId="8644" xr:uid="{00000000-0005-0000-0000-0000F5100000}"/>
    <cellStyle name="Komma 2 3 5 4 2 3" xfId="5212" xr:uid="{00000000-0005-0000-0000-0000F6100000}"/>
    <cellStyle name="Komma 2 3 5 4 2 3 2" xfId="10360" xr:uid="{00000000-0005-0000-0000-0000F7100000}"/>
    <cellStyle name="Komma 2 3 5 4 2 4" xfId="6928" xr:uid="{00000000-0005-0000-0000-0000F8100000}"/>
    <cellStyle name="Komma 2 3 5 4 3" xfId="2632" xr:uid="{00000000-0005-0000-0000-0000F9100000}"/>
    <cellStyle name="Komma 2 3 5 4 3 2" xfId="7786" xr:uid="{00000000-0005-0000-0000-0000FA100000}"/>
    <cellStyle name="Komma 2 3 5 4 4" xfId="4354" xr:uid="{00000000-0005-0000-0000-0000FB100000}"/>
    <cellStyle name="Komma 2 3 5 4 4 2" xfId="9502" xr:uid="{00000000-0005-0000-0000-0000FC100000}"/>
    <cellStyle name="Komma 2 3 5 4 5" xfId="6070" xr:uid="{00000000-0005-0000-0000-0000FD100000}"/>
    <cellStyle name="Komma 2 3 5 5" xfId="399" xr:uid="{00000000-0005-0000-0000-0000FE100000}"/>
    <cellStyle name="Komma 2 3 5 5 2" xfId="1744" xr:uid="{00000000-0005-0000-0000-0000FF100000}"/>
    <cellStyle name="Komma 2 3 5 5 2 2" xfId="3495" xr:uid="{00000000-0005-0000-0000-000000110000}"/>
    <cellStyle name="Komma 2 3 5 5 2 2 2" xfId="8645" xr:uid="{00000000-0005-0000-0000-000001110000}"/>
    <cellStyle name="Komma 2 3 5 5 2 3" xfId="5213" xr:uid="{00000000-0005-0000-0000-000002110000}"/>
    <cellStyle name="Komma 2 3 5 5 2 3 2" xfId="10361" xr:uid="{00000000-0005-0000-0000-000003110000}"/>
    <cellStyle name="Komma 2 3 5 5 2 4" xfId="6929" xr:uid="{00000000-0005-0000-0000-000004110000}"/>
    <cellStyle name="Komma 2 3 5 5 3" xfId="2633" xr:uid="{00000000-0005-0000-0000-000005110000}"/>
    <cellStyle name="Komma 2 3 5 5 3 2" xfId="7787" xr:uid="{00000000-0005-0000-0000-000006110000}"/>
    <cellStyle name="Komma 2 3 5 5 4" xfId="4355" xr:uid="{00000000-0005-0000-0000-000007110000}"/>
    <cellStyle name="Komma 2 3 5 5 4 2" xfId="9503" xr:uid="{00000000-0005-0000-0000-000008110000}"/>
    <cellStyle name="Komma 2 3 5 5 5" xfId="6071" xr:uid="{00000000-0005-0000-0000-000009110000}"/>
    <cellStyle name="Komma 2 3 5 6" xfId="1735" xr:uid="{00000000-0005-0000-0000-00000A110000}"/>
    <cellStyle name="Komma 2 3 5 6 2" xfId="3486" xr:uid="{00000000-0005-0000-0000-00000B110000}"/>
    <cellStyle name="Komma 2 3 5 6 2 2" xfId="8636" xr:uid="{00000000-0005-0000-0000-00000C110000}"/>
    <cellStyle name="Komma 2 3 5 6 3" xfId="5204" xr:uid="{00000000-0005-0000-0000-00000D110000}"/>
    <cellStyle name="Komma 2 3 5 6 3 2" xfId="10352" xr:uid="{00000000-0005-0000-0000-00000E110000}"/>
    <cellStyle name="Komma 2 3 5 6 4" xfId="6920" xr:uid="{00000000-0005-0000-0000-00000F110000}"/>
    <cellStyle name="Komma 2 3 5 7" xfId="2624" xr:uid="{00000000-0005-0000-0000-000010110000}"/>
    <cellStyle name="Komma 2 3 5 7 2" xfId="7778" xr:uid="{00000000-0005-0000-0000-000011110000}"/>
    <cellStyle name="Komma 2 3 5 8" xfId="4346" xr:uid="{00000000-0005-0000-0000-000012110000}"/>
    <cellStyle name="Komma 2 3 5 8 2" xfId="9494" xr:uid="{00000000-0005-0000-0000-000013110000}"/>
    <cellStyle name="Komma 2 3 5 9" xfId="6062" xr:uid="{00000000-0005-0000-0000-000014110000}"/>
    <cellStyle name="Komma 2 3 6" xfId="400" xr:uid="{00000000-0005-0000-0000-000015110000}"/>
    <cellStyle name="Komma 2 3 6 2" xfId="401" xr:uid="{00000000-0005-0000-0000-000016110000}"/>
    <cellStyle name="Komma 2 3 6 2 2" xfId="402" xr:uid="{00000000-0005-0000-0000-000017110000}"/>
    <cellStyle name="Komma 2 3 6 2 2 2" xfId="403" xr:uid="{00000000-0005-0000-0000-000018110000}"/>
    <cellStyle name="Komma 2 3 6 2 2 2 2" xfId="1748" xr:uid="{00000000-0005-0000-0000-000019110000}"/>
    <cellStyle name="Komma 2 3 6 2 2 2 2 2" xfId="3499" xr:uid="{00000000-0005-0000-0000-00001A110000}"/>
    <cellStyle name="Komma 2 3 6 2 2 2 2 2 2" xfId="8649" xr:uid="{00000000-0005-0000-0000-00001B110000}"/>
    <cellStyle name="Komma 2 3 6 2 2 2 2 3" xfId="5217" xr:uid="{00000000-0005-0000-0000-00001C110000}"/>
    <cellStyle name="Komma 2 3 6 2 2 2 2 3 2" xfId="10365" xr:uid="{00000000-0005-0000-0000-00001D110000}"/>
    <cellStyle name="Komma 2 3 6 2 2 2 2 4" xfId="6933" xr:uid="{00000000-0005-0000-0000-00001E110000}"/>
    <cellStyle name="Komma 2 3 6 2 2 2 3" xfId="2637" xr:uid="{00000000-0005-0000-0000-00001F110000}"/>
    <cellStyle name="Komma 2 3 6 2 2 2 3 2" xfId="7791" xr:uid="{00000000-0005-0000-0000-000020110000}"/>
    <cellStyle name="Komma 2 3 6 2 2 2 4" xfId="4359" xr:uid="{00000000-0005-0000-0000-000021110000}"/>
    <cellStyle name="Komma 2 3 6 2 2 2 4 2" xfId="9507" xr:uid="{00000000-0005-0000-0000-000022110000}"/>
    <cellStyle name="Komma 2 3 6 2 2 2 5" xfId="6075" xr:uid="{00000000-0005-0000-0000-000023110000}"/>
    <cellStyle name="Komma 2 3 6 2 2 3" xfId="1747" xr:uid="{00000000-0005-0000-0000-000024110000}"/>
    <cellStyle name="Komma 2 3 6 2 2 3 2" xfId="3498" xr:uid="{00000000-0005-0000-0000-000025110000}"/>
    <cellStyle name="Komma 2 3 6 2 2 3 2 2" xfId="8648" xr:uid="{00000000-0005-0000-0000-000026110000}"/>
    <cellStyle name="Komma 2 3 6 2 2 3 3" xfId="5216" xr:uid="{00000000-0005-0000-0000-000027110000}"/>
    <cellStyle name="Komma 2 3 6 2 2 3 3 2" xfId="10364" xr:uid="{00000000-0005-0000-0000-000028110000}"/>
    <cellStyle name="Komma 2 3 6 2 2 3 4" xfId="6932" xr:uid="{00000000-0005-0000-0000-000029110000}"/>
    <cellStyle name="Komma 2 3 6 2 2 4" xfId="2636" xr:uid="{00000000-0005-0000-0000-00002A110000}"/>
    <cellStyle name="Komma 2 3 6 2 2 4 2" xfId="7790" xr:uid="{00000000-0005-0000-0000-00002B110000}"/>
    <cellStyle name="Komma 2 3 6 2 2 5" xfId="4358" xr:uid="{00000000-0005-0000-0000-00002C110000}"/>
    <cellStyle name="Komma 2 3 6 2 2 5 2" xfId="9506" xr:uid="{00000000-0005-0000-0000-00002D110000}"/>
    <cellStyle name="Komma 2 3 6 2 2 6" xfId="6074" xr:uid="{00000000-0005-0000-0000-00002E110000}"/>
    <cellStyle name="Komma 2 3 6 2 3" xfId="404" xr:uid="{00000000-0005-0000-0000-00002F110000}"/>
    <cellStyle name="Komma 2 3 6 2 3 2" xfId="1749" xr:uid="{00000000-0005-0000-0000-000030110000}"/>
    <cellStyle name="Komma 2 3 6 2 3 2 2" xfId="3500" xr:uid="{00000000-0005-0000-0000-000031110000}"/>
    <cellStyle name="Komma 2 3 6 2 3 2 2 2" xfId="8650" xr:uid="{00000000-0005-0000-0000-000032110000}"/>
    <cellStyle name="Komma 2 3 6 2 3 2 3" xfId="5218" xr:uid="{00000000-0005-0000-0000-000033110000}"/>
    <cellStyle name="Komma 2 3 6 2 3 2 3 2" xfId="10366" xr:uid="{00000000-0005-0000-0000-000034110000}"/>
    <cellStyle name="Komma 2 3 6 2 3 2 4" xfId="6934" xr:uid="{00000000-0005-0000-0000-000035110000}"/>
    <cellStyle name="Komma 2 3 6 2 3 3" xfId="2638" xr:uid="{00000000-0005-0000-0000-000036110000}"/>
    <cellStyle name="Komma 2 3 6 2 3 3 2" xfId="7792" xr:uid="{00000000-0005-0000-0000-000037110000}"/>
    <cellStyle name="Komma 2 3 6 2 3 4" xfId="4360" xr:uid="{00000000-0005-0000-0000-000038110000}"/>
    <cellStyle name="Komma 2 3 6 2 3 4 2" xfId="9508" xr:uid="{00000000-0005-0000-0000-000039110000}"/>
    <cellStyle name="Komma 2 3 6 2 3 5" xfId="6076" xr:uid="{00000000-0005-0000-0000-00003A110000}"/>
    <cellStyle name="Komma 2 3 6 2 4" xfId="405" xr:uid="{00000000-0005-0000-0000-00003B110000}"/>
    <cellStyle name="Komma 2 3 6 2 4 2" xfId="1750" xr:uid="{00000000-0005-0000-0000-00003C110000}"/>
    <cellStyle name="Komma 2 3 6 2 4 2 2" xfId="3501" xr:uid="{00000000-0005-0000-0000-00003D110000}"/>
    <cellStyle name="Komma 2 3 6 2 4 2 2 2" xfId="8651" xr:uid="{00000000-0005-0000-0000-00003E110000}"/>
    <cellStyle name="Komma 2 3 6 2 4 2 3" xfId="5219" xr:uid="{00000000-0005-0000-0000-00003F110000}"/>
    <cellStyle name="Komma 2 3 6 2 4 2 3 2" xfId="10367" xr:uid="{00000000-0005-0000-0000-000040110000}"/>
    <cellStyle name="Komma 2 3 6 2 4 2 4" xfId="6935" xr:uid="{00000000-0005-0000-0000-000041110000}"/>
    <cellStyle name="Komma 2 3 6 2 4 3" xfId="2639" xr:uid="{00000000-0005-0000-0000-000042110000}"/>
    <cellStyle name="Komma 2 3 6 2 4 3 2" xfId="7793" xr:uid="{00000000-0005-0000-0000-000043110000}"/>
    <cellStyle name="Komma 2 3 6 2 4 4" xfId="4361" xr:uid="{00000000-0005-0000-0000-000044110000}"/>
    <cellStyle name="Komma 2 3 6 2 4 4 2" xfId="9509" xr:uid="{00000000-0005-0000-0000-000045110000}"/>
    <cellStyle name="Komma 2 3 6 2 4 5" xfId="6077" xr:uid="{00000000-0005-0000-0000-000046110000}"/>
    <cellStyle name="Komma 2 3 6 2 5" xfId="1746" xr:uid="{00000000-0005-0000-0000-000047110000}"/>
    <cellStyle name="Komma 2 3 6 2 5 2" xfId="3497" xr:uid="{00000000-0005-0000-0000-000048110000}"/>
    <cellStyle name="Komma 2 3 6 2 5 2 2" xfId="8647" xr:uid="{00000000-0005-0000-0000-000049110000}"/>
    <cellStyle name="Komma 2 3 6 2 5 3" xfId="5215" xr:uid="{00000000-0005-0000-0000-00004A110000}"/>
    <cellStyle name="Komma 2 3 6 2 5 3 2" xfId="10363" xr:uid="{00000000-0005-0000-0000-00004B110000}"/>
    <cellStyle name="Komma 2 3 6 2 5 4" xfId="6931" xr:uid="{00000000-0005-0000-0000-00004C110000}"/>
    <cellStyle name="Komma 2 3 6 2 6" xfId="2635" xr:uid="{00000000-0005-0000-0000-00004D110000}"/>
    <cellStyle name="Komma 2 3 6 2 6 2" xfId="7789" xr:uid="{00000000-0005-0000-0000-00004E110000}"/>
    <cellStyle name="Komma 2 3 6 2 7" xfId="4357" xr:uid="{00000000-0005-0000-0000-00004F110000}"/>
    <cellStyle name="Komma 2 3 6 2 7 2" xfId="9505" xr:uid="{00000000-0005-0000-0000-000050110000}"/>
    <cellStyle name="Komma 2 3 6 2 8" xfId="6073" xr:uid="{00000000-0005-0000-0000-000051110000}"/>
    <cellStyle name="Komma 2 3 6 3" xfId="406" xr:uid="{00000000-0005-0000-0000-000052110000}"/>
    <cellStyle name="Komma 2 3 6 3 2" xfId="407" xr:uid="{00000000-0005-0000-0000-000053110000}"/>
    <cellStyle name="Komma 2 3 6 3 2 2" xfId="1752" xr:uid="{00000000-0005-0000-0000-000054110000}"/>
    <cellStyle name="Komma 2 3 6 3 2 2 2" xfId="3503" xr:uid="{00000000-0005-0000-0000-000055110000}"/>
    <cellStyle name="Komma 2 3 6 3 2 2 2 2" xfId="8653" xr:uid="{00000000-0005-0000-0000-000056110000}"/>
    <cellStyle name="Komma 2 3 6 3 2 2 3" xfId="5221" xr:uid="{00000000-0005-0000-0000-000057110000}"/>
    <cellStyle name="Komma 2 3 6 3 2 2 3 2" xfId="10369" xr:uid="{00000000-0005-0000-0000-000058110000}"/>
    <cellStyle name="Komma 2 3 6 3 2 2 4" xfId="6937" xr:uid="{00000000-0005-0000-0000-000059110000}"/>
    <cellStyle name="Komma 2 3 6 3 2 3" xfId="2641" xr:uid="{00000000-0005-0000-0000-00005A110000}"/>
    <cellStyle name="Komma 2 3 6 3 2 3 2" xfId="7795" xr:uid="{00000000-0005-0000-0000-00005B110000}"/>
    <cellStyle name="Komma 2 3 6 3 2 4" xfId="4363" xr:uid="{00000000-0005-0000-0000-00005C110000}"/>
    <cellStyle name="Komma 2 3 6 3 2 4 2" xfId="9511" xr:uid="{00000000-0005-0000-0000-00005D110000}"/>
    <cellStyle name="Komma 2 3 6 3 2 5" xfId="6079" xr:uid="{00000000-0005-0000-0000-00005E110000}"/>
    <cellStyle name="Komma 2 3 6 3 3" xfId="1751" xr:uid="{00000000-0005-0000-0000-00005F110000}"/>
    <cellStyle name="Komma 2 3 6 3 3 2" xfId="3502" xr:uid="{00000000-0005-0000-0000-000060110000}"/>
    <cellStyle name="Komma 2 3 6 3 3 2 2" xfId="8652" xr:uid="{00000000-0005-0000-0000-000061110000}"/>
    <cellStyle name="Komma 2 3 6 3 3 3" xfId="5220" xr:uid="{00000000-0005-0000-0000-000062110000}"/>
    <cellStyle name="Komma 2 3 6 3 3 3 2" xfId="10368" xr:uid="{00000000-0005-0000-0000-000063110000}"/>
    <cellStyle name="Komma 2 3 6 3 3 4" xfId="6936" xr:uid="{00000000-0005-0000-0000-000064110000}"/>
    <cellStyle name="Komma 2 3 6 3 4" xfId="2640" xr:uid="{00000000-0005-0000-0000-000065110000}"/>
    <cellStyle name="Komma 2 3 6 3 4 2" xfId="7794" xr:uid="{00000000-0005-0000-0000-000066110000}"/>
    <cellStyle name="Komma 2 3 6 3 5" xfId="4362" xr:uid="{00000000-0005-0000-0000-000067110000}"/>
    <cellStyle name="Komma 2 3 6 3 5 2" xfId="9510" xr:uid="{00000000-0005-0000-0000-000068110000}"/>
    <cellStyle name="Komma 2 3 6 3 6" xfId="6078" xr:uid="{00000000-0005-0000-0000-000069110000}"/>
    <cellStyle name="Komma 2 3 6 4" xfId="408" xr:uid="{00000000-0005-0000-0000-00006A110000}"/>
    <cellStyle name="Komma 2 3 6 4 2" xfId="1753" xr:uid="{00000000-0005-0000-0000-00006B110000}"/>
    <cellStyle name="Komma 2 3 6 4 2 2" xfId="3504" xr:uid="{00000000-0005-0000-0000-00006C110000}"/>
    <cellStyle name="Komma 2 3 6 4 2 2 2" xfId="8654" xr:uid="{00000000-0005-0000-0000-00006D110000}"/>
    <cellStyle name="Komma 2 3 6 4 2 3" xfId="5222" xr:uid="{00000000-0005-0000-0000-00006E110000}"/>
    <cellStyle name="Komma 2 3 6 4 2 3 2" xfId="10370" xr:uid="{00000000-0005-0000-0000-00006F110000}"/>
    <cellStyle name="Komma 2 3 6 4 2 4" xfId="6938" xr:uid="{00000000-0005-0000-0000-000070110000}"/>
    <cellStyle name="Komma 2 3 6 4 3" xfId="2642" xr:uid="{00000000-0005-0000-0000-000071110000}"/>
    <cellStyle name="Komma 2 3 6 4 3 2" xfId="7796" xr:uid="{00000000-0005-0000-0000-000072110000}"/>
    <cellStyle name="Komma 2 3 6 4 4" xfId="4364" xr:uid="{00000000-0005-0000-0000-000073110000}"/>
    <cellStyle name="Komma 2 3 6 4 4 2" xfId="9512" xr:uid="{00000000-0005-0000-0000-000074110000}"/>
    <cellStyle name="Komma 2 3 6 4 5" xfId="6080" xr:uid="{00000000-0005-0000-0000-000075110000}"/>
    <cellStyle name="Komma 2 3 6 5" xfId="409" xr:uid="{00000000-0005-0000-0000-000076110000}"/>
    <cellStyle name="Komma 2 3 6 5 2" xfId="1754" xr:uid="{00000000-0005-0000-0000-000077110000}"/>
    <cellStyle name="Komma 2 3 6 5 2 2" xfId="3505" xr:uid="{00000000-0005-0000-0000-000078110000}"/>
    <cellStyle name="Komma 2 3 6 5 2 2 2" xfId="8655" xr:uid="{00000000-0005-0000-0000-000079110000}"/>
    <cellStyle name="Komma 2 3 6 5 2 3" xfId="5223" xr:uid="{00000000-0005-0000-0000-00007A110000}"/>
    <cellStyle name="Komma 2 3 6 5 2 3 2" xfId="10371" xr:uid="{00000000-0005-0000-0000-00007B110000}"/>
    <cellStyle name="Komma 2 3 6 5 2 4" xfId="6939" xr:uid="{00000000-0005-0000-0000-00007C110000}"/>
    <cellStyle name="Komma 2 3 6 5 3" xfId="2643" xr:uid="{00000000-0005-0000-0000-00007D110000}"/>
    <cellStyle name="Komma 2 3 6 5 3 2" xfId="7797" xr:uid="{00000000-0005-0000-0000-00007E110000}"/>
    <cellStyle name="Komma 2 3 6 5 4" xfId="4365" xr:uid="{00000000-0005-0000-0000-00007F110000}"/>
    <cellStyle name="Komma 2 3 6 5 4 2" xfId="9513" xr:uid="{00000000-0005-0000-0000-000080110000}"/>
    <cellStyle name="Komma 2 3 6 5 5" xfId="6081" xr:uid="{00000000-0005-0000-0000-000081110000}"/>
    <cellStyle name="Komma 2 3 6 6" xfId="1745" xr:uid="{00000000-0005-0000-0000-000082110000}"/>
    <cellStyle name="Komma 2 3 6 6 2" xfId="3496" xr:uid="{00000000-0005-0000-0000-000083110000}"/>
    <cellStyle name="Komma 2 3 6 6 2 2" xfId="8646" xr:uid="{00000000-0005-0000-0000-000084110000}"/>
    <cellStyle name="Komma 2 3 6 6 3" xfId="5214" xr:uid="{00000000-0005-0000-0000-000085110000}"/>
    <cellStyle name="Komma 2 3 6 6 3 2" xfId="10362" xr:uid="{00000000-0005-0000-0000-000086110000}"/>
    <cellStyle name="Komma 2 3 6 6 4" xfId="6930" xr:uid="{00000000-0005-0000-0000-000087110000}"/>
    <cellStyle name="Komma 2 3 6 7" xfId="2634" xr:uid="{00000000-0005-0000-0000-000088110000}"/>
    <cellStyle name="Komma 2 3 6 7 2" xfId="7788" xr:uid="{00000000-0005-0000-0000-000089110000}"/>
    <cellStyle name="Komma 2 3 6 8" xfId="4356" xr:uid="{00000000-0005-0000-0000-00008A110000}"/>
    <cellStyle name="Komma 2 3 6 8 2" xfId="9504" xr:uid="{00000000-0005-0000-0000-00008B110000}"/>
    <cellStyle name="Komma 2 3 6 9" xfId="6072" xr:uid="{00000000-0005-0000-0000-00008C110000}"/>
    <cellStyle name="Komma 2 3 7" xfId="410" xr:uid="{00000000-0005-0000-0000-00008D110000}"/>
    <cellStyle name="Komma 2 3 7 2" xfId="411" xr:uid="{00000000-0005-0000-0000-00008E110000}"/>
    <cellStyle name="Komma 2 3 7 2 2" xfId="412" xr:uid="{00000000-0005-0000-0000-00008F110000}"/>
    <cellStyle name="Komma 2 3 7 2 2 2" xfId="1757" xr:uid="{00000000-0005-0000-0000-000090110000}"/>
    <cellStyle name="Komma 2 3 7 2 2 2 2" xfId="3508" xr:uid="{00000000-0005-0000-0000-000091110000}"/>
    <cellStyle name="Komma 2 3 7 2 2 2 2 2" xfId="8658" xr:uid="{00000000-0005-0000-0000-000092110000}"/>
    <cellStyle name="Komma 2 3 7 2 2 2 3" xfId="5226" xr:uid="{00000000-0005-0000-0000-000093110000}"/>
    <cellStyle name="Komma 2 3 7 2 2 2 3 2" xfId="10374" xr:uid="{00000000-0005-0000-0000-000094110000}"/>
    <cellStyle name="Komma 2 3 7 2 2 2 4" xfId="6942" xr:uid="{00000000-0005-0000-0000-000095110000}"/>
    <cellStyle name="Komma 2 3 7 2 2 3" xfId="2646" xr:uid="{00000000-0005-0000-0000-000096110000}"/>
    <cellStyle name="Komma 2 3 7 2 2 3 2" xfId="7800" xr:uid="{00000000-0005-0000-0000-000097110000}"/>
    <cellStyle name="Komma 2 3 7 2 2 4" xfId="4368" xr:uid="{00000000-0005-0000-0000-000098110000}"/>
    <cellStyle name="Komma 2 3 7 2 2 4 2" xfId="9516" xr:uid="{00000000-0005-0000-0000-000099110000}"/>
    <cellStyle name="Komma 2 3 7 2 2 5" xfId="6084" xr:uid="{00000000-0005-0000-0000-00009A110000}"/>
    <cellStyle name="Komma 2 3 7 2 3" xfId="1756" xr:uid="{00000000-0005-0000-0000-00009B110000}"/>
    <cellStyle name="Komma 2 3 7 2 3 2" xfId="3507" xr:uid="{00000000-0005-0000-0000-00009C110000}"/>
    <cellStyle name="Komma 2 3 7 2 3 2 2" xfId="8657" xr:uid="{00000000-0005-0000-0000-00009D110000}"/>
    <cellStyle name="Komma 2 3 7 2 3 3" xfId="5225" xr:uid="{00000000-0005-0000-0000-00009E110000}"/>
    <cellStyle name="Komma 2 3 7 2 3 3 2" xfId="10373" xr:uid="{00000000-0005-0000-0000-00009F110000}"/>
    <cellStyle name="Komma 2 3 7 2 3 4" xfId="6941" xr:uid="{00000000-0005-0000-0000-0000A0110000}"/>
    <cellStyle name="Komma 2 3 7 2 4" xfId="2645" xr:uid="{00000000-0005-0000-0000-0000A1110000}"/>
    <cellStyle name="Komma 2 3 7 2 4 2" xfId="7799" xr:uid="{00000000-0005-0000-0000-0000A2110000}"/>
    <cellStyle name="Komma 2 3 7 2 5" xfId="4367" xr:uid="{00000000-0005-0000-0000-0000A3110000}"/>
    <cellStyle name="Komma 2 3 7 2 5 2" xfId="9515" xr:uid="{00000000-0005-0000-0000-0000A4110000}"/>
    <cellStyle name="Komma 2 3 7 2 6" xfId="6083" xr:uid="{00000000-0005-0000-0000-0000A5110000}"/>
    <cellStyle name="Komma 2 3 7 3" xfId="413" xr:uid="{00000000-0005-0000-0000-0000A6110000}"/>
    <cellStyle name="Komma 2 3 7 3 2" xfId="1758" xr:uid="{00000000-0005-0000-0000-0000A7110000}"/>
    <cellStyle name="Komma 2 3 7 3 2 2" xfId="3509" xr:uid="{00000000-0005-0000-0000-0000A8110000}"/>
    <cellStyle name="Komma 2 3 7 3 2 2 2" xfId="8659" xr:uid="{00000000-0005-0000-0000-0000A9110000}"/>
    <cellStyle name="Komma 2 3 7 3 2 3" xfId="5227" xr:uid="{00000000-0005-0000-0000-0000AA110000}"/>
    <cellStyle name="Komma 2 3 7 3 2 3 2" xfId="10375" xr:uid="{00000000-0005-0000-0000-0000AB110000}"/>
    <cellStyle name="Komma 2 3 7 3 2 4" xfId="6943" xr:uid="{00000000-0005-0000-0000-0000AC110000}"/>
    <cellStyle name="Komma 2 3 7 3 3" xfId="2647" xr:uid="{00000000-0005-0000-0000-0000AD110000}"/>
    <cellStyle name="Komma 2 3 7 3 3 2" xfId="7801" xr:uid="{00000000-0005-0000-0000-0000AE110000}"/>
    <cellStyle name="Komma 2 3 7 3 4" xfId="4369" xr:uid="{00000000-0005-0000-0000-0000AF110000}"/>
    <cellStyle name="Komma 2 3 7 3 4 2" xfId="9517" xr:uid="{00000000-0005-0000-0000-0000B0110000}"/>
    <cellStyle name="Komma 2 3 7 3 5" xfId="6085" xr:uid="{00000000-0005-0000-0000-0000B1110000}"/>
    <cellStyle name="Komma 2 3 7 4" xfId="414" xr:uid="{00000000-0005-0000-0000-0000B2110000}"/>
    <cellStyle name="Komma 2 3 7 4 2" xfId="1759" xr:uid="{00000000-0005-0000-0000-0000B3110000}"/>
    <cellStyle name="Komma 2 3 7 4 2 2" xfId="3510" xr:uid="{00000000-0005-0000-0000-0000B4110000}"/>
    <cellStyle name="Komma 2 3 7 4 2 2 2" xfId="8660" xr:uid="{00000000-0005-0000-0000-0000B5110000}"/>
    <cellStyle name="Komma 2 3 7 4 2 3" xfId="5228" xr:uid="{00000000-0005-0000-0000-0000B6110000}"/>
    <cellStyle name="Komma 2 3 7 4 2 3 2" xfId="10376" xr:uid="{00000000-0005-0000-0000-0000B7110000}"/>
    <cellStyle name="Komma 2 3 7 4 2 4" xfId="6944" xr:uid="{00000000-0005-0000-0000-0000B8110000}"/>
    <cellStyle name="Komma 2 3 7 4 3" xfId="2648" xr:uid="{00000000-0005-0000-0000-0000B9110000}"/>
    <cellStyle name="Komma 2 3 7 4 3 2" xfId="7802" xr:uid="{00000000-0005-0000-0000-0000BA110000}"/>
    <cellStyle name="Komma 2 3 7 4 4" xfId="4370" xr:uid="{00000000-0005-0000-0000-0000BB110000}"/>
    <cellStyle name="Komma 2 3 7 4 4 2" xfId="9518" xr:uid="{00000000-0005-0000-0000-0000BC110000}"/>
    <cellStyle name="Komma 2 3 7 4 5" xfId="6086" xr:uid="{00000000-0005-0000-0000-0000BD110000}"/>
    <cellStyle name="Komma 2 3 7 5" xfId="1755" xr:uid="{00000000-0005-0000-0000-0000BE110000}"/>
    <cellStyle name="Komma 2 3 7 5 2" xfId="3506" xr:uid="{00000000-0005-0000-0000-0000BF110000}"/>
    <cellStyle name="Komma 2 3 7 5 2 2" xfId="8656" xr:uid="{00000000-0005-0000-0000-0000C0110000}"/>
    <cellStyle name="Komma 2 3 7 5 3" xfId="5224" xr:uid="{00000000-0005-0000-0000-0000C1110000}"/>
    <cellStyle name="Komma 2 3 7 5 3 2" xfId="10372" xr:uid="{00000000-0005-0000-0000-0000C2110000}"/>
    <cellStyle name="Komma 2 3 7 5 4" xfId="6940" xr:uid="{00000000-0005-0000-0000-0000C3110000}"/>
    <cellStyle name="Komma 2 3 7 6" xfId="2644" xr:uid="{00000000-0005-0000-0000-0000C4110000}"/>
    <cellStyle name="Komma 2 3 7 6 2" xfId="7798" xr:uid="{00000000-0005-0000-0000-0000C5110000}"/>
    <cellStyle name="Komma 2 3 7 7" xfId="4366" xr:uid="{00000000-0005-0000-0000-0000C6110000}"/>
    <cellStyle name="Komma 2 3 7 7 2" xfId="9514" xr:uid="{00000000-0005-0000-0000-0000C7110000}"/>
    <cellStyle name="Komma 2 3 7 8" xfId="6082" xr:uid="{00000000-0005-0000-0000-0000C8110000}"/>
    <cellStyle name="Komma 2 3 8" xfId="415" xr:uid="{00000000-0005-0000-0000-0000C9110000}"/>
    <cellStyle name="Komma 2 3 8 2" xfId="416" xr:uid="{00000000-0005-0000-0000-0000CA110000}"/>
    <cellStyle name="Komma 2 3 8 2 2" xfId="1761" xr:uid="{00000000-0005-0000-0000-0000CB110000}"/>
    <cellStyle name="Komma 2 3 8 2 2 2" xfId="3512" xr:uid="{00000000-0005-0000-0000-0000CC110000}"/>
    <cellStyle name="Komma 2 3 8 2 2 2 2" xfId="8662" xr:uid="{00000000-0005-0000-0000-0000CD110000}"/>
    <cellStyle name="Komma 2 3 8 2 2 3" xfId="5230" xr:uid="{00000000-0005-0000-0000-0000CE110000}"/>
    <cellStyle name="Komma 2 3 8 2 2 3 2" xfId="10378" xr:uid="{00000000-0005-0000-0000-0000CF110000}"/>
    <cellStyle name="Komma 2 3 8 2 2 4" xfId="6946" xr:uid="{00000000-0005-0000-0000-0000D0110000}"/>
    <cellStyle name="Komma 2 3 8 2 3" xfId="2650" xr:uid="{00000000-0005-0000-0000-0000D1110000}"/>
    <cellStyle name="Komma 2 3 8 2 3 2" xfId="7804" xr:uid="{00000000-0005-0000-0000-0000D2110000}"/>
    <cellStyle name="Komma 2 3 8 2 4" xfId="4372" xr:uid="{00000000-0005-0000-0000-0000D3110000}"/>
    <cellStyle name="Komma 2 3 8 2 4 2" xfId="9520" xr:uid="{00000000-0005-0000-0000-0000D4110000}"/>
    <cellStyle name="Komma 2 3 8 2 5" xfId="6088" xr:uid="{00000000-0005-0000-0000-0000D5110000}"/>
    <cellStyle name="Komma 2 3 8 3" xfId="1760" xr:uid="{00000000-0005-0000-0000-0000D6110000}"/>
    <cellStyle name="Komma 2 3 8 3 2" xfId="3511" xr:uid="{00000000-0005-0000-0000-0000D7110000}"/>
    <cellStyle name="Komma 2 3 8 3 2 2" xfId="8661" xr:uid="{00000000-0005-0000-0000-0000D8110000}"/>
    <cellStyle name="Komma 2 3 8 3 3" xfId="5229" xr:uid="{00000000-0005-0000-0000-0000D9110000}"/>
    <cellStyle name="Komma 2 3 8 3 3 2" xfId="10377" xr:uid="{00000000-0005-0000-0000-0000DA110000}"/>
    <cellStyle name="Komma 2 3 8 3 4" xfId="6945" xr:uid="{00000000-0005-0000-0000-0000DB110000}"/>
    <cellStyle name="Komma 2 3 8 4" xfId="2649" xr:uid="{00000000-0005-0000-0000-0000DC110000}"/>
    <cellStyle name="Komma 2 3 8 4 2" xfId="7803" xr:uid="{00000000-0005-0000-0000-0000DD110000}"/>
    <cellStyle name="Komma 2 3 8 5" xfId="4371" xr:uid="{00000000-0005-0000-0000-0000DE110000}"/>
    <cellStyle name="Komma 2 3 8 5 2" xfId="9519" xr:uid="{00000000-0005-0000-0000-0000DF110000}"/>
    <cellStyle name="Komma 2 3 8 6" xfId="6087" xr:uid="{00000000-0005-0000-0000-0000E0110000}"/>
    <cellStyle name="Komma 2 3 9" xfId="417" xr:uid="{00000000-0005-0000-0000-0000E1110000}"/>
    <cellStyle name="Komma 2 3 9 2" xfId="1762" xr:uid="{00000000-0005-0000-0000-0000E2110000}"/>
    <cellStyle name="Komma 2 3 9 2 2" xfId="3513" xr:uid="{00000000-0005-0000-0000-0000E3110000}"/>
    <cellStyle name="Komma 2 3 9 2 2 2" xfId="8663" xr:uid="{00000000-0005-0000-0000-0000E4110000}"/>
    <cellStyle name="Komma 2 3 9 2 3" xfId="5231" xr:uid="{00000000-0005-0000-0000-0000E5110000}"/>
    <cellStyle name="Komma 2 3 9 2 3 2" xfId="10379" xr:uid="{00000000-0005-0000-0000-0000E6110000}"/>
    <cellStyle name="Komma 2 3 9 2 4" xfId="6947" xr:uid="{00000000-0005-0000-0000-0000E7110000}"/>
    <cellStyle name="Komma 2 3 9 3" xfId="2651" xr:uid="{00000000-0005-0000-0000-0000E8110000}"/>
    <cellStyle name="Komma 2 3 9 3 2" xfId="7805" xr:uid="{00000000-0005-0000-0000-0000E9110000}"/>
    <cellStyle name="Komma 2 3 9 4" xfId="4373" xr:uid="{00000000-0005-0000-0000-0000EA110000}"/>
    <cellStyle name="Komma 2 3 9 4 2" xfId="9521" xr:uid="{00000000-0005-0000-0000-0000EB110000}"/>
    <cellStyle name="Komma 2 3 9 5" xfId="6089" xr:uid="{00000000-0005-0000-0000-0000EC110000}"/>
    <cellStyle name="Komma 2 4" xfId="418" xr:uid="{00000000-0005-0000-0000-0000ED110000}"/>
    <cellStyle name="Komma 2 4 2" xfId="419" xr:uid="{00000000-0005-0000-0000-0000EE110000}"/>
    <cellStyle name="Komma 2 4 2 2" xfId="420" xr:uid="{00000000-0005-0000-0000-0000EF110000}"/>
    <cellStyle name="Komma 2 4 2 2 2" xfId="421" xr:uid="{00000000-0005-0000-0000-0000F0110000}"/>
    <cellStyle name="Komma 2 4 2 2 2 2" xfId="1766" xr:uid="{00000000-0005-0000-0000-0000F1110000}"/>
    <cellStyle name="Komma 2 4 2 2 2 2 2" xfId="3517" xr:uid="{00000000-0005-0000-0000-0000F2110000}"/>
    <cellStyle name="Komma 2 4 2 2 2 2 2 2" xfId="8667" xr:uid="{00000000-0005-0000-0000-0000F3110000}"/>
    <cellStyle name="Komma 2 4 2 2 2 2 3" xfId="5235" xr:uid="{00000000-0005-0000-0000-0000F4110000}"/>
    <cellStyle name="Komma 2 4 2 2 2 2 3 2" xfId="10383" xr:uid="{00000000-0005-0000-0000-0000F5110000}"/>
    <cellStyle name="Komma 2 4 2 2 2 2 4" xfId="6951" xr:uid="{00000000-0005-0000-0000-0000F6110000}"/>
    <cellStyle name="Komma 2 4 2 2 2 3" xfId="2655" xr:uid="{00000000-0005-0000-0000-0000F7110000}"/>
    <cellStyle name="Komma 2 4 2 2 2 3 2" xfId="7809" xr:uid="{00000000-0005-0000-0000-0000F8110000}"/>
    <cellStyle name="Komma 2 4 2 2 2 4" xfId="4377" xr:uid="{00000000-0005-0000-0000-0000F9110000}"/>
    <cellStyle name="Komma 2 4 2 2 2 4 2" xfId="9525" xr:uid="{00000000-0005-0000-0000-0000FA110000}"/>
    <cellStyle name="Komma 2 4 2 2 2 5" xfId="6093" xr:uid="{00000000-0005-0000-0000-0000FB110000}"/>
    <cellStyle name="Komma 2 4 2 2 3" xfId="1765" xr:uid="{00000000-0005-0000-0000-0000FC110000}"/>
    <cellStyle name="Komma 2 4 2 2 3 2" xfId="3516" xr:uid="{00000000-0005-0000-0000-0000FD110000}"/>
    <cellStyle name="Komma 2 4 2 2 3 2 2" xfId="8666" xr:uid="{00000000-0005-0000-0000-0000FE110000}"/>
    <cellStyle name="Komma 2 4 2 2 3 3" xfId="5234" xr:uid="{00000000-0005-0000-0000-0000FF110000}"/>
    <cellStyle name="Komma 2 4 2 2 3 3 2" xfId="10382" xr:uid="{00000000-0005-0000-0000-000000120000}"/>
    <cellStyle name="Komma 2 4 2 2 3 4" xfId="6950" xr:uid="{00000000-0005-0000-0000-000001120000}"/>
    <cellStyle name="Komma 2 4 2 2 4" xfId="2654" xr:uid="{00000000-0005-0000-0000-000002120000}"/>
    <cellStyle name="Komma 2 4 2 2 4 2" xfId="7808" xr:uid="{00000000-0005-0000-0000-000003120000}"/>
    <cellStyle name="Komma 2 4 2 2 5" xfId="4376" xr:uid="{00000000-0005-0000-0000-000004120000}"/>
    <cellStyle name="Komma 2 4 2 2 5 2" xfId="9524" xr:uid="{00000000-0005-0000-0000-000005120000}"/>
    <cellStyle name="Komma 2 4 2 2 6" xfId="6092" xr:uid="{00000000-0005-0000-0000-000006120000}"/>
    <cellStyle name="Komma 2 4 2 3" xfId="422" xr:uid="{00000000-0005-0000-0000-000007120000}"/>
    <cellStyle name="Komma 2 4 2 3 2" xfId="1767" xr:uid="{00000000-0005-0000-0000-000008120000}"/>
    <cellStyle name="Komma 2 4 2 3 2 2" xfId="3518" xr:uid="{00000000-0005-0000-0000-000009120000}"/>
    <cellStyle name="Komma 2 4 2 3 2 2 2" xfId="8668" xr:uid="{00000000-0005-0000-0000-00000A120000}"/>
    <cellStyle name="Komma 2 4 2 3 2 3" xfId="5236" xr:uid="{00000000-0005-0000-0000-00000B120000}"/>
    <cellStyle name="Komma 2 4 2 3 2 3 2" xfId="10384" xr:uid="{00000000-0005-0000-0000-00000C120000}"/>
    <cellStyle name="Komma 2 4 2 3 2 4" xfId="6952" xr:uid="{00000000-0005-0000-0000-00000D120000}"/>
    <cellStyle name="Komma 2 4 2 3 3" xfId="2656" xr:uid="{00000000-0005-0000-0000-00000E120000}"/>
    <cellStyle name="Komma 2 4 2 3 3 2" xfId="7810" xr:uid="{00000000-0005-0000-0000-00000F120000}"/>
    <cellStyle name="Komma 2 4 2 3 4" xfId="4378" xr:uid="{00000000-0005-0000-0000-000010120000}"/>
    <cellStyle name="Komma 2 4 2 3 4 2" xfId="9526" xr:uid="{00000000-0005-0000-0000-000011120000}"/>
    <cellStyle name="Komma 2 4 2 3 5" xfId="6094" xr:uid="{00000000-0005-0000-0000-000012120000}"/>
    <cellStyle name="Komma 2 4 2 4" xfId="423" xr:uid="{00000000-0005-0000-0000-000013120000}"/>
    <cellStyle name="Komma 2 4 2 4 2" xfId="1768" xr:uid="{00000000-0005-0000-0000-000014120000}"/>
    <cellStyle name="Komma 2 4 2 4 2 2" xfId="3519" xr:uid="{00000000-0005-0000-0000-000015120000}"/>
    <cellStyle name="Komma 2 4 2 4 2 2 2" xfId="8669" xr:uid="{00000000-0005-0000-0000-000016120000}"/>
    <cellStyle name="Komma 2 4 2 4 2 3" xfId="5237" xr:uid="{00000000-0005-0000-0000-000017120000}"/>
    <cellStyle name="Komma 2 4 2 4 2 3 2" xfId="10385" xr:uid="{00000000-0005-0000-0000-000018120000}"/>
    <cellStyle name="Komma 2 4 2 4 2 4" xfId="6953" xr:uid="{00000000-0005-0000-0000-000019120000}"/>
    <cellStyle name="Komma 2 4 2 4 3" xfId="2657" xr:uid="{00000000-0005-0000-0000-00001A120000}"/>
    <cellStyle name="Komma 2 4 2 4 3 2" xfId="7811" xr:uid="{00000000-0005-0000-0000-00001B120000}"/>
    <cellStyle name="Komma 2 4 2 4 4" xfId="4379" xr:uid="{00000000-0005-0000-0000-00001C120000}"/>
    <cellStyle name="Komma 2 4 2 4 4 2" xfId="9527" xr:uid="{00000000-0005-0000-0000-00001D120000}"/>
    <cellStyle name="Komma 2 4 2 4 5" xfId="6095" xr:uid="{00000000-0005-0000-0000-00001E120000}"/>
    <cellStyle name="Komma 2 4 2 5" xfId="1764" xr:uid="{00000000-0005-0000-0000-00001F120000}"/>
    <cellStyle name="Komma 2 4 2 5 2" xfId="3515" xr:uid="{00000000-0005-0000-0000-000020120000}"/>
    <cellStyle name="Komma 2 4 2 5 2 2" xfId="8665" xr:uid="{00000000-0005-0000-0000-000021120000}"/>
    <cellStyle name="Komma 2 4 2 5 3" xfId="5233" xr:uid="{00000000-0005-0000-0000-000022120000}"/>
    <cellStyle name="Komma 2 4 2 5 3 2" xfId="10381" xr:uid="{00000000-0005-0000-0000-000023120000}"/>
    <cellStyle name="Komma 2 4 2 5 4" xfId="6949" xr:uid="{00000000-0005-0000-0000-000024120000}"/>
    <cellStyle name="Komma 2 4 2 6" xfId="2653" xr:uid="{00000000-0005-0000-0000-000025120000}"/>
    <cellStyle name="Komma 2 4 2 6 2" xfId="7807" xr:uid="{00000000-0005-0000-0000-000026120000}"/>
    <cellStyle name="Komma 2 4 2 7" xfId="4375" xr:uid="{00000000-0005-0000-0000-000027120000}"/>
    <cellStyle name="Komma 2 4 2 7 2" xfId="9523" xr:uid="{00000000-0005-0000-0000-000028120000}"/>
    <cellStyle name="Komma 2 4 2 8" xfId="6091" xr:uid="{00000000-0005-0000-0000-000029120000}"/>
    <cellStyle name="Komma 2 4 3" xfId="424" xr:uid="{00000000-0005-0000-0000-00002A120000}"/>
    <cellStyle name="Komma 2 4 3 2" xfId="425" xr:uid="{00000000-0005-0000-0000-00002B120000}"/>
    <cellStyle name="Komma 2 4 3 2 2" xfId="1770" xr:uid="{00000000-0005-0000-0000-00002C120000}"/>
    <cellStyle name="Komma 2 4 3 2 2 2" xfId="3521" xr:uid="{00000000-0005-0000-0000-00002D120000}"/>
    <cellStyle name="Komma 2 4 3 2 2 2 2" xfId="8671" xr:uid="{00000000-0005-0000-0000-00002E120000}"/>
    <cellStyle name="Komma 2 4 3 2 2 3" xfId="5239" xr:uid="{00000000-0005-0000-0000-00002F120000}"/>
    <cellStyle name="Komma 2 4 3 2 2 3 2" xfId="10387" xr:uid="{00000000-0005-0000-0000-000030120000}"/>
    <cellStyle name="Komma 2 4 3 2 2 4" xfId="6955" xr:uid="{00000000-0005-0000-0000-000031120000}"/>
    <cellStyle name="Komma 2 4 3 2 3" xfId="2659" xr:uid="{00000000-0005-0000-0000-000032120000}"/>
    <cellStyle name="Komma 2 4 3 2 3 2" xfId="7813" xr:uid="{00000000-0005-0000-0000-000033120000}"/>
    <cellStyle name="Komma 2 4 3 2 4" xfId="4381" xr:uid="{00000000-0005-0000-0000-000034120000}"/>
    <cellStyle name="Komma 2 4 3 2 4 2" xfId="9529" xr:uid="{00000000-0005-0000-0000-000035120000}"/>
    <cellStyle name="Komma 2 4 3 2 5" xfId="6097" xr:uid="{00000000-0005-0000-0000-000036120000}"/>
    <cellStyle name="Komma 2 4 3 3" xfId="1769" xr:uid="{00000000-0005-0000-0000-000037120000}"/>
    <cellStyle name="Komma 2 4 3 3 2" xfId="3520" xr:uid="{00000000-0005-0000-0000-000038120000}"/>
    <cellStyle name="Komma 2 4 3 3 2 2" xfId="8670" xr:uid="{00000000-0005-0000-0000-000039120000}"/>
    <cellStyle name="Komma 2 4 3 3 3" xfId="5238" xr:uid="{00000000-0005-0000-0000-00003A120000}"/>
    <cellStyle name="Komma 2 4 3 3 3 2" xfId="10386" xr:uid="{00000000-0005-0000-0000-00003B120000}"/>
    <cellStyle name="Komma 2 4 3 3 4" xfId="6954" xr:uid="{00000000-0005-0000-0000-00003C120000}"/>
    <cellStyle name="Komma 2 4 3 4" xfId="2658" xr:uid="{00000000-0005-0000-0000-00003D120000}"/>
    <cellStyle name="Komma 2 4 3 4 2" xfId="7812" xr:uid="{00000000-0005-0000-0000-00003E120000}"/>
    <cellStyle name="Komma 2 4 3 5" xfId="4380" xr:uid="{00000000-0005-0000-0000-00003F120000}"/>
    <cellStyle name="Komma 2 4 3 5 2" xfId="9528" xr:uid="{00000000-0005-0000-0000-000040120000}"/>
    <cellStyle name="Komma 2 4 3 6" xfId="6096" xr:uid="{00000000-0005-0000-0000-000041120000}"/>
    <cellStyle name="Komma 2 4 4" xfId="426" xr:uid="{00000000-0005-0000-0000-000042120000}"/>
    <cellStyle name="Komma 2 4 4 2" xfId="1771" xr:uid="{00000000-0005-0000-0000-000043120000}"/>
    <cellStyle name="Komma 2 4 4 2 2" xfId="3522" xr:uid="{00000000-0005-0000-0000-000044120000}"/>
    <cellStyle name="Komma 2 4 4 2 2 2" xfId="8672" xr:uid="{00000000-0005-0000-0000-000045120000}"/>
    <cellStyle name="Komma 2 4 4 2 3" xfId="5240" xr:uid="{00000000-0005-0000-0000-000046120000}"/>
    <cellStyle name="Komma 2 4 4 2 3 2" xfId="10388" xr:uid="{00000000-0005-0000-0000-000047120000}"/>
    <cellStyle name="Komma 2 4 4 2 4" xfId="6956" xr:uid="{00000000-0005-0000-0000-000048120000}"/>
    <cellStyle name="Komma 2 4 4 3" xfId="2660" xr:uid="{00000000-0005-0000-0000-000049120000}"/>
    <cellStyle name="Komma 2 4 4 3 2" xfId="7814" xr:uid="{00000000-0005-0000-0000-00004A120000}"/>
    <cellStyle name="Komma 2 4 4 4" xfId="4382" xr:uid="{00000000-0005-0000-0000-00004B120000}"/>
    <cellStyle name="Komma 2 4 4 4 2" xfId="9530" xr:uid="{00000000-0005-0000-0000-00004C120000}"/>
    <cellStyle name="Komma 2 4 4 5" xfId="6098" xr:uid="{00000000-0005-0000-0000-00004D120000}"/>
    <cellStyle name="Komma 2 4 5" xfId="427" xr:uid="{00000000-0005-0000-0000-00004E120000}"/>
    <cellStyle name="Komma 2 4 5 2" xfId="1772" xr:uid="{00000000-0005-0000-0000-00004F120000}"/>
    <cellStyle name="Komma 2 4 5 2 2" xfId="3523" xr:uid="{00000000-0005-0000-0000-000050120000}"/>
    <cellStyle name="Komma 2 4 5 2 2 2" xfId="8673" xr:uid="{00000000-0005-0000-0000-000051120000}"/>
    <cellStyle name="Komma 2 4 5 2 3" xfId="5241" xr:uid="{00000000-0005-0000-0000-000052120000}"/>
    <cellStyle name="Komma 2 4 5 2 3 2" xfId="10389" xr:uid="{00000000-0005-0000-0000-000053120000}"/>
    <cellStyle name="Komma 2 4 5 2 4" xfId="6957" xr:uid="{00000000-0005-0000-0000-000054120000}"/>
    <cellStyle name="Komma 2 4 5 3" xfId="2661" xr:uid="{00000000-0005-0000-0000-000055120000}"/>
    <cellStyle name="Komma 2 4 5 3 2" xfId="7815" xr:uid="{00000000-0005-0000-0000-000056120000}"/>
    <cellStyle name="Komma 2 4 5 4" xfId="4383" xr:uid="{00000000-0005-0000-0000-000057120000}"/>
    <cellStyle name="Komma 2 4 5 4 2" xfId="9531" xr:uid="{00000000-0005-0000-0000-000058120000}"/>
    <cellStyle name="Komma 2 4 5 5" xfId="6099" xr:uid="{00000000-0005-0000-0000-000059120000}"/>
    <cellStyle name="Komma 2 4 6" xfId="1763" xr:uid="{00000000-0005-0000-0000-00005A120000}"/>
    <cellStyle name="Komma 2 4 6 2" xfId="3514" xr:uid="{00000000-0005-0000-0000-00005B120000}"/>
    <cellStyle name="Komma 2 4 6 2 2" xfId="8664" xr:uid="{00000000-0005-0000-0000-00005C120000}"/>
    <cellStyle name="Komma 2 4 6 3" xfId="5232" xr:uid="{00000000-0005-0000-0000-00005D120000}"/>
    <cellStyle name="Komma 2 4 6 3 2" xfId="10380" xr:uid="{00000000-0005-0000-0000-00005E120000}"/>
    <cellStyle name="Komma 2 4 6 4" xfId="6948" xr:uid="{00000000-0005-0000-0000-00005F120000}"/>
    <cellStyle name="Komma 2 4 7" xfId="2652" xr:uid="{00000000-0005-0000-0000-000060120000}"/>
    <cellStyle name="Komma 2 4 7 2" xfId="7806" xr:uid="{00000000-0005-0000-0000-000061120000}"/>
    <cellStyle name="Komma 2 4 8" xfId="4374" xr:uid="{00000000-0005-0000-0000-000062120000}"/>
    <cellStyle name="Komma 2 4 8 2" xfId="9522" xr:uid="{00000000-0005-0000-0000-000063120000}"/>
    <cellStyle name="Komma 2 4 9" xfId="6090" xr:uid="{00000000-0005-0000-0000-000064120000}"/>
    <cellStyle name="Komma 2 5" xfId="428" xr:uid="{00000000-0005-0000-0000-000065120000}"/>
    <cellStyle name="Komma 2 5 2" xfId="429" xr:uid="{00000000-0005-0000-0000-000066120000}"/>
    <cellStyle name="Komma 2 5 2 2" xfId="430" xr:uid="{00000000-0005-0000-0000-000067120000}"/>
    <cellStyle name="Komma 2 5 2 2 2" xfId="431" xr:uid="{00000000-0005-0000-0000-000068120000}"/>
    <cellStyle name="Komma 2 5 2 2 2 2" xfId="1776" xr:uid="{00000000-0005-0000-0000-000069120000}"/>
    <cellStyle name="Komma 2 5 2 2 2 2 2" xfId="3527" xr:uid="{00000000-0005-0000-0000-00006A120000}"/>
    <cellStyle name="Komma 2 5 2 2 2 2 2 2" xfId="8677" xr:uid="{00000000-0005-0000-0000-00006B120000}"/>
    <cellStyle name="Komma 2 5 2 2 2 2 3" xfId="5245" xr:uid="{00000000-0005-0000-0000-00006C120000}"/>
    <cellStyle name="Komma 2 5 2 2 2 2 3 2" xfId="10393" xr:uid="{00000000-0005-0000-0000-00006D120000}"/>
    <cellStyle name="Komma 2 5 2 2 2 2 4" xfId="6961" xr:uid="{00000000-0005-0000-0000-00006E120000}"/>
    <cellStyle name="Komma 2 5 2 2 2 3" xfId="2665" xr:uid="{00000000-0005-0000-0000-00006F120000}"/>
    <cellStyle name="Komma 2 5 2 2 2 3 2" xfId="7819" xr:uid="{00000000-0005-0000-0000-000070120000}"/>
    <cellStyle name="Komma 2 5 2 2 2 4" xfId="4387" xr:uid="{00000000-0005-0000-0000-000071120000}"/>
    <cellStyle name="Komma 2 5 2 2 2 4 2" xfId="9535" xr:uid="{00000000-0005-0000-0000-000072120000}"/>
    <cellStyle name="Komma 2 5 2 2 2 5" xfId="6103" xr:uid="{00000000-0005-0000-0000-000073120000}"/>
    <cellStyle name="Komma 2 5 2 2 3" xfId="1775" xr:uid="{00000000-0005-0000-0000-000074120000}"/>
    <cellStyle name="Komma 2 5 2 2 3 2" xfId="3526" xr:uid="{00000000-0005-0000-0000-000075120000}"/>
    <cellStyle name="Komma 2 5 2 2 3 2 2" xfId="8676" xr:uid="{00000000-0005-0000-0000-000076120000}"/>
    <cellStyle name="Komma 2 5 2 2 3 3" xfId="5244" xr:uid="{00000000-0005-0000-0000-000077120000}"/>
    <cellStyle name="Komma 2 5 2 2 3 3 2" xfId="10392" xr:uid="{00000000-0005-0000-0000-000078120000}"/>
    <cellStyle name="Komma 2 5 2 2 3 4" xfId="6960" xr:uid="{00000000-0005-0000-0000-000079120000}"/>
    <cellStyle name="Komma 2 5 2 2 4" xfId="2664" xr:uid="{00000000-0005-0000-0000-00007A120000}"/>
    <cellStyle name="Komma 2 5 2 2 4 2" xfId="7818" xr:uid="{00000000-0005-0000-0000-00007B120000}"/>
    <cellStyle name="Komma 2 5 2 2 5" xfId="4386" xr:uid="{00000000-0005-0000-0000-00007C120000}"/>
    <cellStyle name="Komma 2 5 2 2 5 2" xfId="9534" xr:uid="{00000000-0005-0000-0000-00007D120000}"/>
    <cellStyle name="Komma 2 5 2 2 6" xfId="6102" xr:uid="{00000000-0005-0000-0000-00007E120000}"/>
    <cellStyle name="Komma 2 5 2 3" xfId="432" xr:uid="{00000000-0005-0000-0000-00007F120000}"/>
    <cellStyle name="Komma 2 5 2 3 2" xfId="1777" xr:uid="{00000000-0005-0000-0000-000080120000}"/>
    <cellStyle name="Komma 2 5 2 3 2 2" xfId="3528" xr:uid="{00000000-0005-0000-0000-000081120000}"/>
    <cellStyle name="Komma 2 5 2 3 2 2 2" xfId="8678" xr:uid="{00000000-0005-0000-0000-000082120000}"/>
    <cellStyle name="Komma 2 5 2 3 2 3" xfId="5246" xr:uid="{00000000-0005-0000-0000-000083120000}"/>
    <cellStyle name="Komma 2 5 2 3 2 3 2" xfId="10394" xr:uid="{00000000-0005-0000-0000-000084120000}"/>
    <cellStyle name="Komma 2 5 2 3 2 4" xfId="6962" xr:uid="{00000000-0005-0000-0000-000085120000}"/>
    <cellStyle name="Komma 2 5 2 3 3" xfId="2666" xr:uid="{00000000-0005-0000-0000-000086120000}"/>
    <cellStyle name="Komma 2 5 2 3 3 2" xfId="7820" xr:uid="{00000000-0005-0000-0000-000087120000}"/>
    <cellStyle name="Komma 2 5 2 3 4" xfId="4388" xr:uid="{00000000-0005-0000-0000-000088120000}"/>
    <cellStyle name="Komma 2 5 2 3 4 2" xfId="9536" xr:uid="{00000000-0005-0000-0000-000089120000}"/>
    <cellStyle name="Komma 2 5 2 3 5" xfId="6104" xr:uid="{00000000-0005-0000-0000-00008A120000}"/>
    <cellStyle name="Komma 2 5 2 4" xfId="433" xr:uid="{00000000-0005-0000-0000-00008B120000}"/>
    <cellStyle name="Komma 2 5 2 4 2" xfId="1778" xr:uid="{00000000-0005-0000-0000-00008C120000}"/>
    <cellStyle name="Komma 2 5 2 4 2 2" xfId="3529" xr:uid="{00000000-0005-0000-0000-00008D120000}"/>
    <cellStyle name="Komma 2 5 2 4 2 2 2" xfId="8679" xr:uid="{00000000-0005-0000-0000-00008E120000}"/>
    <cellStyle name="Komma 2 5 2 4 2 3" xfId="5247" xr:uid="{00000000-0005-0000-0000-00008F120000}"/>
    <cellStyle name="Komma 2 5 2 4 2 3 2" xfId="10395" xr:uid="{00000000-0005-0000-0000-000090120000}"/>
    <cellStyle name="Komma 2 5 2 4 2 4" xfId="6963" xr:uid="{00000000-0005-0000-0000-000091120000}"/>
    <cellStyle name="Komma 2 5 2 4 3" xfId="2667" xr:uid="{00000000-0005-0000-0000-000092120000}"/>
    <cellStyle name="Komma 2 5 2 4 3 2" xfId="7821" xr:uid="{00000000-0005-0000-0000-000093120000}"/>
    <cellStyle name="Komma 2 5 2 4 4" xfId="4389" xr:uid="{00000000-0005-0000-0000-000094120000}"/>
    <cellStyle name="Komma 2 5 2 4 4 2" xfId="9537" xr:uid="{00000000-0005-0000-0000-000095120000}"/>
    <cellStyle name="Komma 2 5 2 4 5" xfId="6105" xr:uid="{00000000-0005-0000-0000-000096120000}"/>
    <cellStyle name="Komma 2 5 2 5" xfId="1774" xr:uid="{00000000-0005-0000-0000-000097120000}"/>
    <cellStyle name="Komma 2 5 2 5 2" xfId="3525" xr:uid="{00000000-0005-0000-0000-000098120000}"/>
    <cellStyle name="Komma 2 5 2 5 2 2" xfId="8675" xr:uid="{00000000-0005-0000-0000-000099120000}"/>
    <cellStyle name="Komma 2 5 2 5 3" xfId="5243" xr:uid="{00000000-0005-0000-0000-00009A120000}"/>
    <cellStyle name="Komma 2 5 2 5 3 2" xfId="10391" xr:uid="{00000000-0005-0000-0000-00009B120000}"/>
    <cellStyle name="Komma 2 5 2 5 4" xfId="6959" xr:uid="{00000000-0005-0000-0000-00009C120000}"/>
    <cellStyle name="Komma 2 5 2 6" xfId="2663" xr:uid="{00000000-0005-0000-0000-00009D120000}"/>
    <cellStyle name="Komma 2 5 2 6 2" xfId="7817" xr:uid="{00000000-0005-0000-0000-00009E120000}"/>
    <cellStyle name="Komma 2 5 2 7" xfId="4385" xr:uid="{00000000-0005-0000-0000-00009F120000}"/>
    <cellStyle name="Komma 2 5 2 7 2" xfId="9533" xr:uid="{00000000-0005-0000-0000-0000A0120000}"/>
    <cellStyle name="Komma 2 5 2 8" xfId="6101" xr:uid="{00000000-0005-0000-0000-0000A1120000}"/>
    <cellStyle name="Komma 2 5 3" xfId="434" xr:uid="{00000000-0005-0000-0000-0000A2120000}"/>
    <cellStyle name="Komma 2 5 3 2" xfId="435" xr:uid="{00000000-0005-0000-0000-0000A3120000}"/>
    <cellStyle name="Komma 2 5 3 2 2" xfId="1780" xr:uid="{00000000-0005-0000-0000-0000A4120000}"/>
    <cellStyle name="Komma 2 5 3 2 2 2" xfId="3531" xr:uid="{00000000-0005-0000-0000-0000A5120000}"/>
    <cellStyle name="Komma 2 5 3 2 2 2 2" xfId="8681" xr:uid="{00000000-0005-0000-0000-0000A6120000}"/>
    <cellStyle name="Komma 2 5 3 2 2 3" xfId="5249" xr:uid="{00000000-0005-0000-0000-0000A7120000}"/>
    <cellStyle name="Komma 2 5 3 2 2 3 2" xfId="10397" xr:uid="{00000000-0005-0000-0000-0000A8120000}"/>
    <cellStyle name="Komma 2 5 3 2 2 4" xfId="6965" xr:uid="{00000000-0005-0000-0000-0000A9120000}"/>
    <cellStyle name="Komma 2 5 3 2 3" xfId="2669" xr:uid="{00000000-0005-0000-0000-0000AA120000}"/>
    <cellStyle name="Komma 2 5 3 2 3 2" xfId="7823" xr:uid="{00000000-0005-0000-0000-0000AB120000}"/>
    <cellStyle name="Komma 2 5 3 2 4" xfId="4391" xr:uid="{00000000-0005-0000-0000-0000AC120000}"/>
    <cellStyle name="Komma 2 5 3 2 4 2" xfId="9539" xr:uid="{00000000-0005-0000-0000-0000AD120000}"/>
    <cellStyle name="Komma 2 5 3 2 5" xfId="6107" xr:uid="{00000000-0005-0000-0000-0000AE120000}"/>
    <cellStyle name="Komma 2 5 3 3" xfId="1779" xr:uid="{00000000-0005-0000-0000-0000AF120000}"/>
    <cellStyle name="Komma 2 5 3 3 2" xfId="3530" xr:uid="{00000000-0005-0000-0000-0000B0120000}"/>
    <cellStyle name="Komma 2 5 3 3 2 2" xfId="8680" xr:uid="{00000000-0005-0000-0000-0000B1120000}"/>
    <cellStyle name="Komma 2 5 3 3 3" xfId="5248" xr:uid="{00000000-0005-0000-0000-0000B2120000}"/>
    <cellStyle name="Komma 2 5 3 3 3 2" xfId="10396" xr:uid="{00000000-0005-0000-0000-0000B3120000}"/>
    <cellStyle name="Komma 2 5 3 3 4" xfId="6964" xr:uid="{00000000-0005-0000-0000-0000B4120000}"/>
    <cellStyle name="Komma 2 5 3 4" xfId="2668" xr:uid="{00000000-0005-0000-0000-0000B5120000}"/>
    <cellStyle name="Komma 2 5 3 4 2" xfId="7822" xr:uid="{00000000-0005-0000-0000-0000B6120000}"/>
    <cellStyle name="Komma 2 5 3 5" xfId="4390" xr:uid="{00000000-0005-0000-0000-0000B7120000}"/>
    <cellStyle name="Komma 2 5 3 5 2" xfId="9538" xr:uid="{00000000-0005-0000-0000-0000B8120000}"/>
    <cellStyle name="Komma 2 5 3 6" xfId="6106" xr:uid="{00000000-0005-0000-0000-0000B9120000}"/>
    <cellStyle name="Komma 2 5 4" xfId="436" xr:uid="{00000000-0005-0000-0000-0000BA120000}"/>
    <cellStyle name="Komma 2 5 4 2" xfId="1781" xr:uid="{00000000-0005-0000-0000-0000BB120000}"/>
    <cellStyle name="Komma 2 5 4 2 2" xfId="3532" xr:uid="{00000000-0005-0000-0000-0000BC120000}"/>
    <cellStyle name="Komma 2 5 4 2 2 2" xfId="8682" xr:uid="{00000000-0005-0000-0000-0000BD120000}"/>
    <cellStyle name="Komma 2 5 4 2 3" xfId="5250" xr:uid="{00000000-0005-0000-0000-0000BE120000}"/>
    <cellStyle name="Komma 2 5 4 2 3 2" xfId="10398" xr:uid="{00000000-0005-0000-0000-0000BF120000}"/>
    <cellStyle name="Komma 2 5 4 2 4" xfId="6966" xr:uid="{00000000-0005-0000-0000-0000C0120000}"/>
    <cellStyle name="Komma 2 5 4 3" xfId="2670" xr:uid="{00000000-0005-0000-0000-0000C1120000}"/>
    <cellStyle name="Komma 2 5 4 3 2" xfId="7824" xr:uid="{00000000-0005-0000-0000-0000C2120000}"/>
    <cellStyle name="Komma 2 5 4 4" xfId="4392" xr:uid="{00000000-0005-0000-0000-0000C3120000}"/>
    <cellStyle name="Komma 2 5 4 4 2" xfId="9540" xr:uid="{00000000-0005-0000-0000-0000C4120000}"/>
    <cellStyle name="Komma 2 5 4 5" xfId="6108" xr:uid="{00000000-0005-0000-0000-0000C5120000}"/>
    <cellStyle name="Komma 2 5 5" xfId="437" xr:uid="{00000000-0005-0000-0000-0000C6120000}"/>
    <cellStyle name="Komma 2 5 5 2" xfId="1782" xr:uid="{00000000-0005-0000-0000-0000C7120000}"/>
    <cellStyle name="Komma 2 5 5 2 2" xfId="3533" xr:uid="{00000000-0005-0000-0000-0000C8120000}"/>
    <cellStyle name="Komma 2 5 5 2 2 2" xfId="8683" xr:uid="{00000000-0005-0000-0000-0000C9120000}"/>
    <cellStyle name="Komma 2 5 5 2 3" xfId="5251" xr:uid="{00000000-0005-0000-0000-0000CA120000}"/>
    <cellStyle name="Komma 2 5 5 2 3 2" xfId="10399" xr:uid="{00000000-0005-0000-0000-0000CB120000}"/>
    <cellStyle name="Komma 2 5 5 2 4" xfId="6967" xr:uid="{00000000-0005-0000-0000-0000CC120000}"/>
    <cellStyle name="Komma 2 5 5 3" xfId="2671" xr:uid="{00000000-0005-0000-0000-0000CD120000}"/>
    <cellStyle name="Komma 2 5 5 3 2" xfId="7825" xr:uid="{00000000-0005-0000-0000-0000CE120000}"/>
    <cellStyle name="Komma 2 5 5 4" xfId="4393" xr:uid="{00000000-0005-0000-0000-0000CF120000}"/>
    <cellStyle name="Komma 2 5 5 4 2" xfId="9541" xr:uid="{00000000-0005-0000-0000-0000D0120000}"/>
    <cellStyle name="Komma 2 5 5 5" xfId="6109" xr:uid="{00000000-0005-0000-0000-0000D1120000}"/>
    <cellStyle name="Komma 2 5 6" xfId="1773" xr:uid="{00000000-0005-0000-0000-0000D2120000}"/>
    <cellStyle name="Komma 2 5 6 2" xfId="3524" xr:uid="{00000000-0005-0000-0000-0000D3120000}"/>
    <cellStyle name="Komma 2 5 6 2 2" xfId="8674" xr:uid="{00000000-0005-0000-0000-0000D4120000}"/>
    <cellStyle name="Komma 2 5 6 3" xfId="5242" xr:uid="{00000000-0005-0000-0000-0000D5120000}"/>
    <cellStyle name="Komma 2 5 6 3 2" xfId="10390" xr:uid="{00000000-0005-0000-0000-0000D6120000}"/>
    <cellStyle name="Komma 2 5 6 4" xfId="6958" xr:uid="{00000000-0005-0000-0000-0000D7120000}"/>
    <cellStyle name="Komma 2 5 7" xfId="2662" xr:uid="{00000000-0005-0000-0000-0000D8120000}"/>
    <cellStyle name="Komma 2 5 7 2" xfId="7816" xr:uid="{00000000-0005-0000-0000-0000D9120000}"/>
    <cellStyle name="Komma 2 5 8" xfId="4384" xr:uid="{00000000-0005-0000-0000-0000DA120000}"/>
    <cellStyle name="Komma 2 5 8 2" xfId="9532" xr:uid="{00000000-0005-0000-0000-0000DB120000}"/>
    <cellStyle name="Komma 2 5 9" xfId="6100" xr:uid="{00000000-0005-0000-0000-0000DC120000}"/>
    <cellStyle name="Komma 2 6" xfId="438" xr:uid="{00000000-0005-0000-0000-0000DD120000}"/>
    <cellStyle name="Komma 2 6 2" xfId="439" xr:uid="{00000000-0005-0000-0000-0000DE120000}"/>
    <cellStyle name="Komma 2 6 2 2" xfId="440" xr:uid="{00000000-0005-0000-0000-0000DF120000}"/>
    <cellStyle name="Komma 2 6 2 2 2" xfId="441" xr:uid="{00000000-0005-0000-0000-0000E0120000}"/>
    <cellStyle name="Komma 2 6 2 2 2 2" xfId="1786" xr:uid="{00000000-0005-0000-0000-0000E1120000}"/>
    <cellStyle name="Komma 2 6 2 2 2 2 2" xfId="3537" xr:uid="{00000000-0005-0000-0000-0000E2120000}"/>
    <cellStyle name="Komma 2 6 2 2 2 2 2 2" xfId="8687" xr:uid="{00000000-0005-0000-0000-0000E3120000}"/>
    <cellStyle name="Komma 2 6 2 2 2 2 3" xfId="5255" xr:uid="{00000000-0005-0000-0000-0000E4120000}"/>
    <cellStyle name="Komma 2 6 2 2 2 2 3 2" xfId="10403" xr:uid="{00000000-0005-0000-0000-0000E5120000}"/>
    <cellStyle name="Komma 2 6 2 2 2 2 4" xfId="6971" xr:uid="{00000000-0005-0000-0000-0000E6120000}"/>
    <cellStyle name="Komma 2 6 2 2 2 3" xfId="2675" xr:uid="{00000000-0005-0000-0000-0000E7120000}"/>
    <cellStyle name="Komma 2 6 2 2 2 3 2" xfId="7829" xr:uid="{00000000-0005-0000-0000-0000E8120000}"/>
    <cellStyle name="Komma 2 6 2 2 2 4" xfId="4397" xr:uid="{00000000-0005-0000-0000-0000E9120000}"/>
    <cellStyle name="Komma 2 6 2 2 2 4 2" xfId="9545" xr:uid="{00000000-0005-0000-0000-0000EA120000}"/>
    <cellStyle name="Komma 2 6 2 2 2 5" xfId="6113" xr:uid="{00000000-0005-0000-0000-0000EB120000}"/>
    <cellStyle name="Komma 2 6 2 2 3" xfId="1785" xr:uid="{00000000-0005-0000-0000-0000EC120000}"/>
    <cellStyle name="Komma 2 6 2 2 3 2" xfId="3536" xr:uid="{00000000-0005-0000-0000-0000ED120000}"/>
    <cellStyle name="Komma 2 6 2 2 3 2 2" xfId="8686" xr:uid="{00000000-0005-0000-0000-0000EE120000}"/>
    <cellStyle name="Komma 2 6 2 2 3 3" xfId="5254" xr:uid="{00000000-0005-0000-0000-0000EF120000}"/>
    <cellStyle name="Komma 2 6 2 2 3 3 2" xfId="10402" xr:uid="{00000000-0005-0000-0000-0000F0120000}"/>
    <cellStyle name="Komma 2 6 2 2 3 4" xfId="6970" xr:uid="{00000000-0005-0000-0000-0000F1120000}"/>
    <cellStyle name="Komma 2 6 2 2 4" xfId="2674" xr:uid="{00000000-0005-0000-0000-0000F2120000}"/>
    <cellStyle name="Komma 2 6 2 2 4 2" xfId="7828" xr:uid="{00000000-0005-0000-0000-0000F3120000}"/>
    <cellStyle name="Komma 2 6 2 2 5" xfId="4396" xr:uid="{00000000-0005-0000-0000-0000F4120000}"/>
    <cellStyle name="Komma 2 6 2 2 5 2" xfId="9544" xr:uid="{00000000-0005-0000-0000-0000F5120000}"/>
    <cellStyle name="Komma 2 6 2 2 6" xfId="6112" xr:uid="{00000000-0005-0000-0000-0000F6120000}"/>
    <cellStyle name="Komma 2 6 2 3" xfId="442" xr:uid="{00000000-0005-0000-0000-0000F7120000}"/>
    <cellStyle name="Komma 2 6 2 3 2" xfId="1787" xr:uid="{00000000-0005-0000-0000-0000F8120000}"/>
    <cellStyle name="Komma 2 6 2 3 2 2" xfId="3538" xr:uid="{00000000-0005-0000-0000-0000F9120000}"/>
    <cellStyle name="Komma 2 6 2 3 2 2 2" xfId="8688" xr:uid="{00000000-0005-0000-0000-0000FA120000}"/>
    <cellStyle name="Komma 2 6 2 3 2 3" xfId="5256" xr:uid="{00000000-0005-0000-0000-0000FB120000}"/>
    <cellStyle name="Komma 2 6 2 3 2 3 2" xfId="10404" xr:uid="{00000000-0005-0000-0000-0000FC120000}"/>
    <cellStyle name="Komma 2 6 2 3 2 4" xfId="6972" xr:uid="{00000000-0005-0000-0000-0000FD120000}"/>
    <cellStyle name="Komma 2 6 2 3 3" xfId="2676" xr:uid="{00000000-0005-0000-0000-0000FE120000}"/>
    <cellStyle name="Komma 2 6 2 3 3 2" xfId="7830" xr:uid="{00000000-0005-0000-0000-0000FF120000}"/>
    <cellStyle name="Komma 2 6 2 3 4" xfId="4398" xr:uid="{00000000-0005-0000-0000-000000130000}"/>
    <cellStyle name="Komma 2 6 2 3 4 2" xfId="9546" xr:uid="{00000000-0005-0000-0000-000001130000}"/>
    <cellStyle name="Komma 2 6 2 3 5" xfId="6114" xr:uid="{00000000-0005-0000-0000-000002130000}"/>
    <cellStyle name="Komma 2 6 2 4" xfId="443" xr:uid="{00000000-0005-0000-0000-000003130000}"/>
    <cellStyle name="Komma 2 6 2 4 2" xfId="1788" xr:uid="{00000000-0005-0000-0000-000004130000}"/>
    <cellStyle name="Komma 2 6 2 4 2 2" xfId="3539" xr:uid="{00000000-0005-0000-0000-000005130000}"/>
    <cellStyle name="Komma 2 6 2 4 2 2 2" xfId="8689" xr:uid="{00000000-0005-0000-0000-000006130000}"/>
    <cellStyle name="Komma 2 6 2 4 2 3" xfId="5257" xr:uid="{00000000-0005-0000-0000-000007130000}"/>
    <cellStyle name="Komma 2 6 2 4 2 3 2" xfId="10405" xr:uid="{00000000-0005-0000-0000-000008130000}"/>
    <cellStyle name="Komma 2 6 2 4 2 4" xfId="6973" xr:uid="{00000000-0005-0000-0000-000009130000}"/>
    <cellStyle name="Komma 2 6 2 4 3" xfId="2677" xr:uid="{00000000-0005-0000-0000-00000A130000}"/>
    <cellStyle name="Komma 2 6 2 4 3 2" xfId="7831" xr:uid="{00000000-0005-0000-0000-00000B130000}"/>
    <cellStyle name="Komma 2 6 2 4 4" xfId="4399" xr:uid="{00000000-0005-0000-0000-00000C130000}"/>
    <cellStyle name="Komma 2 6 2 4 4 2" xfId="9547" xr:uid="{00000000-0005-0000-0000-00000D130000}"/>
    <cellStyle name="Komma 2 6 2 4 5" xfId="6115" xr:uid="{00000000-0005-0000-0000-00000E130000}"/>
    <cellStyle name="Komma 2 6 2 5" xfId="1784" xr:uid="{00000000-0005-0000-0000-00000F130000}"/>
    <cellStyle name="Komma 2 6 2 5 2" xfId="3535" xr:uid="{00000000-0005-0000-0000-000010130000}"/>
    <cellStyle name="Komma 2 6 2 5 2 2" xfId="8685" xr:uid="{00000000-0005-0000-0000-000011130000}"/>
    <cellStyle name="Komma 2 6 2 5 3" xfId="5253" xr:uid="{00000000-0005-0000-0000-000012130000}"/>
    <cellStyle name="Komma 2 6 2 5 3 2" xfId="10401" xr:uid="{00000000-0005-0000-0000-000013130000}"/>
    <cellStyle name="Komma 2 6 2 5 4" xfId="6969" xr:uid="{00000000-0005-0000-0000-000014130000}"/>
    <cellStyle name="Komma 2 6 2 6" xfId="2673" xr:uid="{00000000-0005-0000-0000-000015130000}"/>
    <cellStyle name="Komma 2 6 2 6 2" xfId="7827" xr:uid="{00000000-0005-0000-0000-000016130000}"/>
    <cellStyle name="Komma 2 6 2 7" xfId="4395" xr:uid="{00000000-0005-0000-0000-000017130000}"/>
    <cellStyle name="Komma 2 6 2 7 2" xfId="9543" xr:uid="{00000000-0005-0000-0000-000018130000}"/>
    <cellStyle name="Komma 2 6 2 8" xfId="6111" xr:uid="{00000000-0005-0000-0000-000019130000}"/>
    <cellStyle name="Komma 2 6 3" xfId="444" xr:uid="{00000000-0005-0000-0000-00001A130000}"/>
    <cellStyle name="Komma 2 6 3 2" xfId="445" xr:uid="{00000000-0005-0000-0000-00001B130000}"/>
    <cellStyle name="Komma 2 6 3 2 2" xfId="1790" xr:uid="{00000000-0005-0000-0000-00001C130000}"/>
    <cellStyle name="Komma 2 6 3 2 2 2" xfId="3541" xr:uid="{00000000-0005-0000-0000-00001D130000}"/>
    <cellStyle name="Komma 2 6 3 2 2 2 2" xfId="8691" xr:uid="{00000000-0005-0000-0000-00001E130000}"/>
    <cellStyle name="Komma 2 6 3 2 2 3" xfId="5259" xr:uid="{00000000-0005-0000-0000-00001F130000}"/>
    <cellStyle name="Komma 2 6 3 2 2 3 2" xfId="10407" xr:uid="{00000000-0005-0000-0000-000020130000}"/>
    <cellStyle name="Komma 2 6 3 2 2 4" xfId="6975" xr:uid="{00000000-0005-0000-0000-000021130000}"/>
    <cellStyle name="Komma 2 6 3 2 3" xfId="2679" xr:uid="{00000000-0005-0000-0000-000022130000}"/>
    <cellStyle name="Komma 2 6 3 2 3 2" xfId="7833" xr:uid="{00000000-0005-0000-0000-000023130000}"/>
    <cellStyle name="Komma 2 6 3 2 4" xfId="4401" xr:uid="{00000000-0005-0000-0000-000024130000}"/>
    <cellStyle name="Komma 2 6 3 2 4 2" xfId="9549" xr:uid="{00000000-0005-0000-0000-000025130000}"/>
    <cellStyle name="Komma 2 6 3 2 5" xfId="6117" xr:uid="{00000000-0005-0000-0000-000026130000}"/>
    <cellStyle name="Komma 2 6 3 3" xfId="1789" xr:uid="{00000000-0005-0000-0000-000027130000}"/>
    <cellStyle name="Komma 2 6 3 3 2" xfId="3540" xr:uid="{00000000-0005-0000-0000-000028130000}"/>
    <cellStyle name="Komma 2 6 3 3 2 2" xfId="8690" xr:uid="{00000000-0005-0000-0000-000029130000}"/>
    <cellStyle name="Komma 2 6 3 3 3" xfId="5258" xr:uid="{00000000-0005-0000-0000-00002A130000}"/>
    <cellStyle name="Komma 2 6 3 3 3 2" xfId="10406" xr:uid="{00000000-0005-0000-0000-00002B130000}"/>
    <cellStyle name="Komma 2 6 3 3 4" xfId="6974" xr:uid="{00000000-0005-0000-0000-00002C130000}"/>
    <cellStyle name="Komma 2 6 3 4" xfId="2678" xr:uid="{00000000-0005-0000-0000-00002D130000}"/>
    <cellStyle name="Komma 2 6 3 4 2" xfId="7832" xr:uid="{00000000-0005-0000-0000-00002E130000}"/>
    <cellStyle name="Komma 2 6 3 5" xfId="4400" xr:uid="{00000000-0005-0000-0000-00002F130000}"/>
    <cellStyle name="Komma 2 6 3 5 2" xfId="9548" xr:uid="{00000000-0005-0000-0000-000030130000}"/>
    <cellStyle name="Komma 2 6 3 6" xfId="6116" xr:uid="{00000000-0005-0000-0000-000031130000}"/>
    <cellStyle name="Komma 2 6 4" xfId="446" xr:uid="{00000000-0005-0000-0000-000032130000}"/>
    <cellStyle name="Komma 2 6 4 2" xfId="1791" xr:uid="{00000000-0005-0000-0000-000033130000}"/>
    <cellStyle name="Komma 2 6 4 2 2" xfId="3542" xr:uid="{00000000-0005-0000-0000-000034130000}"/>
    <cellStyle name="Komma 2 6 4 2 2 2" xfId="8692" xr:uid="{00000000-0005-0000-0000-000035130000}"/>
    <cellStyle name="Komma 2 6 4 2 3" xfId="5260" xr:uid="{00000000-0005-0000-0000-000036130000}"/>
    <cellStyle name="Komma 2 6 4 2 3 2" xfId="10408" xr:uid="{00000000-0005-0000-0000-000037130000}"/>
    <cellStyle name="Komma 2 6 4 2 4" xfId="6976" xr:uid="{00000000-0005-0000-0000-000038130000}"/>
    <cellStyle name="Komma 2 6 4 3" xfId="2680" xr:uid="{00000000-0005-0000-0000-000039130000}"/>
    <cellStyle name="Komma 2 6 4 3 2" xfId="7834" xr:uid="{00000000-0005-0000-0000-00003A130000}"/>
    <cellStyle name="Komma 2 6 4 4" xfId="4402" xr:uid="{00000000-0005-0000-0000-00003B130000}"/>
    <cellStyle name="Komma 2 6 4 4 2" xfId="9550" xr:uid="{00000000-0005-0000-0000-00003C130000}"/>
    <cellStyle name="Komma 2 6 4 5" xfId="6118" xr:uid="{00000000-0005-0000-0000-00003D130000}"/>
    <cellStyle name="Komma 2 6 5" xfId="447" xr:uid="{00000000-0005-0000-0000-00003E130000}"/>
    <cellStyle name="Komma 2 6 5 2" xfId="1792" xr:uid="{00000000-0005-0000-0000-00003F130000}"/>
    <cellStyle name="Komma 2 6 5 2 2" xfId="3543" xr:uid="{00000000-0005-0000-0000-000040130000}"/>
    <cellStyle name="Komma 2 6 5 2 2 2" xfId="8693" xr:uid="{00000000-0005-0000-0000-000041130000}"/>
    <cellStyle name="Komma 2 6 5 2 3" xfId="5261" xr:uid="{00000000-0005-0000-0000-000042130000}"/>
    <cellStyle name="Komma 2 6 5 2 3 2" xfId="10409" xr:uid="{00000000-0005-0000-0000-000043130000}"/>
    <cellStyle name="Komma 2 6 5 2 4" xfId="6977" xr:uid="{00000000-0005-0000-0000-000044130000}"/>
    <cellStyle name="Komma 2 6 5 3" xfId="2681" xr:uid="{00000000-0005-0000-0000-000045130000}"/>
    <cellStyle name="Komma 2 6 5 3 2" xfId="7835" xr:uid="{00000000-0005-0000-0000-000046130000}"/>
    <cellStyle name="Komma 2 6 5 4" xfId="4403" xr:uid="{00000000-0005-0000-0000-000047130000}"/>
    <cellStyle name="Komma 2 6 5 4 2" xfId="9551" xr:uid="{00000000-0005-0000-0000-000048130000}"/>
    <cellStyle name="Komma 2 6 5 5" xfId="6119" xr:uid="{00000000-0005-0000-0000-000049130000}"/>
    <cellStyle name="Komma 2 6 6" xfId="1783" xr:uid="{00000000-0005-0000-0000-00004A130000}"/>
    <cellStyle name="Komma 2 6 6 2" xfId="3534" xr:uid="{00000000-0005-0000-0000-00004B130000}"/>
    <cellStyle name="Komma 2 6 6 2 2" xfId="8684" xr:uid="{00000000-0005-0000-0000-00004C130000}"/>
    <cellStyle name="Komma 2 6 6 3" xfId="5252" xr:uid="{00000000-0005-0000-0000-00004D130000}"/>
    <cellStyle name="Komma 2 6 6 3 2" xfId="10400" xr:uid="{00000000-0005-0000-0000-00004E130000}"/>
    <cellStyle name="Komma 2 6 6 4" xfId="6968" xr:uid="{00000000-0005-0000-0000-00004F130000}"/>
    <cellStyle name="Komma 2 6 7" xfId="2672" xr:uid="{00000000-0005-0000-0000-000050130000}"/>
    <cellStyle name="Komma 2 6 7 2" xfId="7826" xr:uid="{00000000-0005-0000-0000-000051130000}"/>
    <cellStyle name="Komma 2 6 8" xfId="4394" xr:uid="{00000000-0005-0000-0000-000052130000}"/>
    <cellStyle name="Komma 2 6 8 2" xfId="9542" xr:uid="{00000000-0005-0000-0000-000053130000}"/>
    <cellStyle name="Komma 2 6 9" xfId="6110" xr:uid="{00000000-0005-0000-0000-000054130000}"/>
    <cellStyle name="Komma 2 7" xfId="448" xr:uid="{00000000-0005-0000-0000-000055130000}"/>
    <cellStyle name="Komma 2 7 2" xfId="449" xr:uid="{00000000-0005-0000-0000-000056130000}"/>
    <cellStyle name="Komma 2 7 2 2" xfId="450" xr:uid="{00000000-0005-0000-0000-000057130000}"/>
    <cellStyle name="Komma 2 7 2 2 2" xfId="451" xr:uid="{00000000-0005-0000-0000-000058130000}"/>
    <cellStyle name="Komma 2 7 2 2 2 2" xfId="1796" xr:uid="{00000000-0005-0000-0000-000059130000}"/>
    <cellStyle name="Komma 2 7 2 2 2 2 2" xfId="3547" xr:uid="{00000000-0005-0000-0000-00005A130000}"/>
    <cellStyle name="Komma 2 7 2 2 2 2 2 2" xfId="8697" xr:uid="{00000000-0005-0000-0000-00005B130000}"/>
    <cellStyle name="Komma 2 7 2 2 2 2 3" xfId="5265" xr:uid="{00000000-0005-0000-0000-00005C130000}"/>
    <cellStyle name="Komma 2 7 2 2 2 2 3 2" xfId="10413" xr:uid="{00000000-0005-0000-0000-00005D130000}"/>
    <cellStyle name="Komma 2 7 2 2 2 2 4" xfId="6981" xr:uid="{00000000-0005-0000-0000-00005E130000}"/>
    <cellStyle name="Komma 2 7 2 2 2 3" xfId="2685" xr:uid="{00000000-0005-0000-0000-00005F130000}"/>
    <cellStyle name="Komma 2 7 2 2 2 3 2" xfId="7839" xr:uid="{00000000-0005-0000-0000-000060130000}"/>
    <cellStyle name="Komma 2 7 2 2 2 4" xfId="4407" xr:uid="{00000000-0005-0000-0000-000061130000}"/>
    <cellStyle name="Komma 2 7 2 2 2 4 2" xfId="9555" xr:uid="{00000000-0005-0000-0000-000062130000}"/>
    <cellStyle name="Komma 2 7 2 2 2 5" xfId="6123" xr:uid="{00000000-0005-0000-0000-000063130000}"/>
    <cellStyle name="Komma 2 7 2 2 3" xfId="1795" xr:uid="{00000000-0005-0000-0000-000064130000}"/>
    <cellStyle name="Komma 2 7 2 2 3 2" xfId="3546" xr:uid="{00000000-0005-0000-0000-000065130000}"/>
    <cellStyle name="Komma 2 7 2 2 3 2 2" xfId="8696" xr:uid="{00000000-0005-0000-0000-000066130000}"/>
    <cellStyle name="Komma 2 7 2 2 3 3" xfId="5264" xr:uid="{00000000-0005-0000-0000-000067130000}"/>
    <cellStyle name="Komma 2 7 2 2 3 3 2" xfId="10412" xr:uid="{00000000-0005-0000-0000-000068130000}"/>
    <cellStyle name="Komma 2 7 2 2 3 4" xfId="6980" xr:uid="{00000000-0005-0000-0000-000069130000}"/>
    <cellStyle name="Komma 2 7 2 2 4" xfId="2684" xr:uid="{00000000-0005-0000-0000-00006A130000}"/>
    <cellStyle name="Komma 2 7 2 2 4 2" xfId="7838" xr:uid="{00000000-0005-0000-0000-00006B130000}"/>
    <cellStyle name="Komma 2 7 2 2 5" xfId="4406" xr:uid="{00000000-0005-0000-0000-00006C130000}"/>
    <cellStyle name="Komma 2 7 2 2 5 2" xfId="9554" xr:uid="{00000000-0005-0000-0000-00006D130000}"/>
    <cellStyle name="Komma 2 7 2 2 6" xfId="6122" xr:uid="{00000000-0005-0000-0000-00006E130000}"/>
    <cellStyle name="Komma 2 7 2 3" xfId="452" xr:uid="{00000000-0005-0000-0000-00006F130000}"/>
    <cellStyle name="Komma 2 7 2 3 2" xfId="1797" xr:uid="{00000000-0005-0000-0000-000070130000}"/>
    <cellStyle name="Komma 2 7 2 3 2 2" xfId="3548" xr:uid="{00000000-0005-0000-0000-000071130000}"/>
    <cellStyle name="Komma 2 7 2 3 2 2 2" xfId="8698" xr:uid="{00000000-0005-0000-0000-000072130000}"/>
    <cellStyle name="Komma 2 7 2 3 2 3" xfId="5266" xr:uid="{00000000-0005-0000-0000-000073130000}"/>
    <cellStyle name="Komma 2 7 2 3 2 3 2" xfId="10414" xr:uid="{00000000-0005-0000-0000-000074130000}"/>
    <cellStyle name="Komma 2 7 2 3 2 4" xfId="6982" xr:uid="{00000000-0005-0000-0000-000075130000}"/>
    <cellStyle name="Komma 2 7 2 3 3" xfId="2686" xr:uid="{00000000-0005-0000-0000-000076130000}"/>
    <cellStyle name="Komma 2 7 2 3 3 2" xfId="7840" xr:uid="{00000000-0005-0000-0000-000077130000}"/>
    <cellStyle name="Komma 2 7 2 3 4" xfId="4408" xr:uid="{00000000-0005-0000-0000-000078130000}"/>
    <cellStyle name="Komma 2 7 2 3 4 2" xfId="9556" xr:uid="{00000000-0005-0000-0000-000079130000}"/>
    <cellStyle name="Komma 2 7 2 3 5" xfId="6124" xr:uid="{00000000-0005-0000-0000-00007A130000}"/>
    <cellStyle name="Komma 2 7 2 4" xfId="453" xr:uid="{00000000-0005-0000-0000-00007B130000}"/>
    <cellStyle name="Komma 2 7 2 4 2" xfId="1798" xr:uid="{00000000-0005-0000-0000-00007C130000}"/>
    <cellStyle name="Komma 2 7 2 4 2 2" xfId="3549" xr:uid="{00000000-0005-0000-0000-00007D130000}"/>
    <cellStyle name="Komma 2 7 2 4 2 2 2" xfId="8699" xr:uid="{00000000-0005-0000-0000-00007E130000}"/>
    <cellStyle name="Komma 2 7 2 4 2 3" xfId="5267" xr:uid="{00000000-0005-0000-0000-00007F130000}"/>
    <cellStyle name="Komma 2 7 2 4 2 3 2" xfId="10415" xr:uid="{00000000-0005-0000-0000-000080130000}"/>
    <cellStyle name="Komma 2 7 2 4 2 4" xfId="6983" xr:uid="{00000000-0005-0000-0000-000081130000}"/>
    <cellStyle name="Komma 2 7 2 4 3" xfId="2687" xr:uid="{00000000-0005-0000-0000-000082130000}"/>
    <cellStyle name="Komma 2 7 2 4 3 2" xfId="7841" xr:uid="{00000000-0005-0000-0000-000083130000}"/>
    <cellStyle name="Komma 2 7 2 4 4" xfId="4409" xr:uid="{00000000-0005-0000-0000-000084130000}"/>
    <cellStyle name="Komma 2 7 2 4 4 2" xfId="9557" xr:uid="{00000000-0005-0000-0000-000085130000}"/>
    <cellStyle name="Komma 2 7 2 4 5" xfId="6125" xr:uid="{00000000-0005-0000-0000-000086130000}"/>
    <cellStyle name="Komma 2 7 2 5" xfId="1794" xr:uid="{00000000-0005-0000-0000-000087130000}"/>
    <cellStyle name="Komma 2 7 2 5 2" xfId="3545" xr:uid="{00000000-0005-0000-0000-000088130000}"/>
    <cellStyle name="Komma 2 7 2 5 2 2" xfId="8695" xr:uid="{00000000-0005-0000-0000-000089130000}"/>
    <cellStyle name="Komma 2 7 2 5 3" xfId="5263" xr:uid="{00000000-0005-0000-0000-00008A130000}"/>
    <cellStyle name="Komma 2 7 2 5 3 2" xfId="10411" xr:uid="{00000000-0005-0000-0000-00008B130000}"/>
    <cellStyle name="Komma 2 7 2 5 4" xfId="6979" xr:uid="{00000000-0005-0000-0000-00008C130000}"/>
    <cellStyle name="Komma 2 7 2 6" xfId="2683" xr:uid="{00000000-0005-0000-0000-00008D130000}"/>
    <cellStyle name="Komma 2 7 2 6 2" xfId="7837" xr:uid="{00000000-0005-0000-0000-00008E130000}"/>
    <cellStyle name="Komma 2 7 2 7" xfId="4405" xr:uid="{00000000-0005-0000-0000-00008F130000}"/>
    <cellStyle name="Komma 2 7 2 7 2" xfId="9553" xr:uid="{00000000-0005-0000-0000-000090130000}"/>
    <cellStyle name="Komma 2 7 2 8" xfId="6121" xr:uid="{00000000-0005-0000-0000-000091130000}"/>
    <cellStyle name="Komma 2 7 3" xfId="454" xr:uid="{00000000-0005-0000-0000-000092130000}"/>
    <cellStyle name="Komma 2 7 3 2" xfId="455" xr:uid="{00000000-0005-0000-0000-000093130000}"/>
    <cellStyle name="Komma 2 7 3 2 2" xfId="1800" xr:uid="{00000000-0005-0000-0000-000094130000}"/>
    <cellStyle name="Komma 2 7 3 2 2 2" xfId="3551" xr:uid="{00000000-0005-0000-0000-000095130000}"/>
    <cellStyle name="Komma 2 7 3 2 2 2 2" xfId="8701" xr:uid="{00000000-0005-0000-0000-000096130000}"/>
    <cellStyle name="Komma 2 7 3 2 2 3" xfId="5269" xr:uid="{00000000-0005-0000-0000-000097130000}"/>
    <cellStyle name="Komma 2 7 3 2 2 3 2" xfId="10417" xr:uid="{00000000-0005-0000-0000-000098130000}"/>
    <cellStyle name="Komma 2 7 3 2 2 4" xfId="6985" xr:uid="{00000000-0005-0000-0000-000099130000}"/>
    <cellStyle name="Komma 2 7 3 2 3" xfId="2689" xr:uid="{00000000-0005-0000-0000-00009A130000}"/>
    <cellStyle name="Komma 2 7 3 2 3 2" xfId="7843" xr:uid="{00000000-0005-0000-0000-00009B130000}"/>
    <cellStyle name="Komma 2 7 3 2 4" xfId="4411" xr:uid="{00000000-0005-0000-0000-00009C130000}"/>
    <cellStyle name="Komma 2 7 3 2 4 2" xfId="9559" xr:uid="{00000000-0005-0000-0000-00009D130000}"/>
    <cellStyle name="Komma 2 7 3 2 5" xfId="6127" xr:uid="{00000000-0005-0000-0000-00009E130000}"/>
    <cellStyle name="Komma 2 7 3 3" xfId="1799" xr:uid="{00000000-0005-0000-0000-00009F130000}"/>
    <cellStyle name="Komma 2 7 3 3 2" xfId="3550" xr:uid="{00000000-0005-0000-0000-0000A0130000}"/>
    <cellStyle name="Komma 2 7 3 3 2 2" xfId="8700" xr:uid="{00000000-0005-0000-0000-0000A1130000}"/>
    <cellStyle name="Komma 2 7 3 3 3" xfId="5268" xr:uid="{00000000-0005-0000-0000-0000A2130000}"/>
    <cellStyle name="Komma 2 7 3 3 3 2" xfId="10416" xr:uid="{00000000-0005-0000-0000-0000A3130000}"/>
    <cellStyle name="Komma 2 7 3 3 4" xfId="6984" xr:uid="{00000000-0005-0000-0000-0000A4130000}"/>
    <cellStyle name="Komma 2 7 3 4" xfId="2688" xr:uid="{00000000-0005-0000-0000-0000A5130000}"/>
    <cellStyle name="Komma 2 7 3 4 2" xfId="7842" xr:uid="{00000000-0005-0000-0000-0000A6130000}"/>
    <cellStyle name="Komma 2 7 3 5" xfId="4410" xr:uid="{00000000-0005-0000-0000-0000A7130000}"/>
    <cellStyle name="Komma 2 7 3 5 2" xfId="9558" xr:uid="{00000000-0005-0000-0000-0000A8130000}"/>
    <cellStyle name="Komma 2 7 3 6" xfId="6126" xr:uid="{00000000-0005-0000-0000-0000A9130000}"/>
    <cellStyle name="Komma 2 7 4" xfId="456" xr:uid="{00000000-0005-0000-0000-0000AA130000}"/>
    <cellStyle name="Komma 2 7 4 2" xfId="1801" xr:uid="{00000000-0005-0000-0000-0000AB130000}"/>
    <cellStyle name="Komma 2 7 4 2 2" xfId="3552" xr:uid="{00000000-0005-0000-0000-0000AC130000}"/>
    <cellStyle name="Komma 2 7 4 2 2 2" xfId="8702" xr:uid="{00000000-0005-0000-0000-0000AD130000}"/>
    <cellStyle name="Komma 2 7 4 2 3" xfId="5270" xr:uid="{00000000-0005-0000-0000-0000AE130000}"/>
    <cellStyle name="Komma 2 7 4 2 3 2" xfId="10418" xr:uid="{00000000-0005-0000-0000-0000AF130000}"/>
    <cellStyle name="Komma 2 7 4 2 4" xfId="6986" xr:uid="{00000000-0005-0000-0000-0000B0130000}"/>
    <cellStyle name="Komma 2 7 4 3" xfId="2690" xr:uid="{00000000-0005-0000-0000-0000B1130000}"/>
    <cellStyle name="Komma 2 7 4 3 2" xfId="7844" xr:uid="{00000000-0005-0000-0000-0000B2130000}"/>
    <cellStyle name="Komma 2 7 4 4" xfId="4412" xr:uid="{00000000-0005-0000-0000-0000B3130000}"/>
    <cellStyle name="Komma 2 7 4 4 2" xfId="9560" xr:uid="{00000000-0005-0000-0000-0000B4130000}"/>
    <cellStyle name="Komma 2 7 4 5" xfId="6128" xr:uid="{00000000-0005-0000-0000-0000B5130000}"/>
    <cellStyle name="Komma 2 7 5" xfId="457" xr:uid="{00000000-0005-0000-0000-0000B6130000}"/>
    <cellStyle name="Komma 2 7 5 2" xfId="1802" xr:uid="{00000000-0005-0000-0000-0000B7130000}"/>
    <cellStyle name="Komma 2 7 5 2 2" xfId="3553" xr:uid="{00000000-0005-0000-0000-0000B8130000}"/>
    <cellStyle name="Komma 2 7 5 2 2 2" xfId="8703" xr:uid="{00000000-0005-0000-0000-0000B9130000}"/>
    <cellStyle name="Komma 2 7 5 2 3" xfId="5271" xr:uid="{00000000-0005-0000-0000-0000BA130000}"/>
    <cellStyle name="Komma 2 7 5 2 3 2" xfId="10419" xr:uid="{00000000-0005-0000-0000-0000BB130000}"/>
    <cellStyle name="Komma 2 7 5 2 4" xfId="6987" xr:uid="{00000000-0005-0000-0000-0000BC130000}"/>
    <cellStyle name="Komma 2 7 5 3" xfId="2691" xr:uid="{00000000-0005-0000-0000-0000BD130000}"/>
    <cellStyle name="Komma 2 7 5 3 2" xfId="7845" xr:uid="{00000000-0005-0000-0000-0000BE130000}"/>
    <cellStyle name="Komma 2 7 5 4" xfId="4413" xr:uid="{00000000-0005-0000-0000-0000BF130000}"/>
    <cellStyle name="Komma 2 7 5 4 2" xfId="9561" xr:uid="{00000000-0005-0000-0000-0000C0130000}"/>
    <cellStyle name="Komma 2 7 5 5" xfId="6129" xr:uid="{00000000-0005-0000-0000-0000C1130000}"/>
    <cellStyle name="Komma 2 7 6" xfId="1793" xr:uid="{00000000-0005-0000-0000-0000C2130000}"/>
    <cellStyle name="Komma 2 7 6 2" xfId="3544" xr:uid="{00000000-0005-0000-0000-0000C3130000}"/>
    <cellStyle name="Komma 2 7 6 2 2" xfId="8694" xr:uid="{00000000-0005-0000-0000-0000C4130000}"/>
    <cellStyle name="Komma 2 7 6 3" xfId="5262" xr:uid="{00000000-0005-0000-0000-0000C5130000}"/>
    <cellStyle name="Komma 2 7 6 3 2" xfId="10410" xr:uid="{00000000-0005-0000-0000-0000C6130000}"/>
    <cellStyle name="Komma 2 7 6 4" xfId="6978" xr:uid="{00000000-0005-0000-0000-0000C7130000}"/>
    <cellStyle name="Komma 2 7 7" xfId="2682" xr:uid="{00000000-0005-0000-0000-0000C8130000}"/>
    <cellStyle name="Komma 2 7 7 2" xfId="7836" xr:uid="{00000000-0005-0000-0000-0000C9130000}"/>
    <cellStyle name="Komma 2 7 8" xfId="4404" xr:uid="{00000000-0005-0000-0000-0000CA130000}"/>
    <cellStyle name="Komma 2 7 8 2" xfId="9552" xr:uid="{00000000-0005-0000-0000-0000CB130000}"/>
    <cellStyle name="Komma 2 7 9" xfId="6120" xr:uid="{00000000-0005-0000-0000-0000CC130000}"/>
    <cellStyle name="Komma 2 8" xfId="458" xr:uid="{00000000-0005-0000-0000-0000CD130000}"/>
    <cellStyle name="Komma 2 8 2" xfId="459" xr:uid="{00000000-0005-0000-0000-0000CE130000}"/>
    <cellStyle name="Komma 2 8 2 2" xfId="460" xr:uid="{00000000-0005-0000-0000-0000CF130000}"/>
    <cellStyle name="Komma 2 8 2 2 2" xfId="461" xr:uid="{00000000-0005-0000-0000-0000D0130000}"/>
    <cellStyle name="Komma 2 8 2 2 2 2" xfId="1806" xr:uid="{00000000-0005-0000-0000-0000D1130000}"/>
    <cellStyle name="Komma 2 8 2 2 2 2 2" xfId="3557" xr:uid="{00000000-0005-0000-0000-0000D2130000}"/>
    <cellStyle name="Komma 2 8 2 2 2 2 2 2" xfId="8707" xr:uid="{00000000-0005-0000-0000-0000D3130000}"/>
    <cellStyle name="Komma 2 8 2 2 2 2 3" xfId="5275" xr:uid="{00000000-0005-0000-0000-0000D4130000}"/>
    <cellStyle name="Komma 2 8 2 2 2 2 3 2" xfId="10423" xr:uid="{00000000-0005-0000-0000-0000D5130000}"/>
    <cellStyle name="Komma 2 8 2 2 2 2 4" xfId="6991" xr:uid="{00000000-0005-0000-0000-0000D6130000}"/>
    <cellStyle name="Komma 2 8 2 2 2 3" xfId="2695" xr:uid="{00000000-0005-0000-0000-0000D7130000}"/>
    <cellStyle name="Komma 2 8 2 2 2 3 2" xfId="7849" xr:uid="{00000000-0005-0000-0000-0000D8130000}"/>
    <cellStyle name="Komma 2 8 2 2 2 4" xfId="4417" xr:uid="{00000000-0005-0000-0000-0000D9130000}"/>
    <cellStyle name="Komma 2 8 2 2 2 4 2" xfId="9565" xr:uid="{00000000-0005-0000-0000-0000DA130000}"/>
    <cellStyle name="Komma 2 8 2 2 2 5" xfId="6133" xr:uid="{00000000-0005-0000-0000-0000DB130000}"/>
    <cellStyle name="Komma 2 8 2 2 3" xfId="1805" xr:uid="{00000000-0005-0000-0000-0000DC130000}"/>
    <cellStyle name="Komma 2 8 2 2 3 2" xfId="3556" xr:uid="{00000000-0005-0000-0000-0000DD130000}"/>
    <cellStyle name="Komma 2 8 2 2 3 2 2" xfId="8706" xr:uid="{00000000-0005-0000-0000-0000DE130000}"/>
    <cellStyle name="Komma 2 8 2 2 3 3" xfId="5274" xr:uid="{00000000-0005-0000-0000-0000DF130000}"/>
    <cellStyle name="Komma 2 8 2 2 3 3 2" xfId="10422" xr:uid="{00000000-0005-0000-0000-0000E0130000}"/>
    <cellStyle name="Komma 2 8 2 2 3 4" xfId="6990" xr:uid="{00000000-0005-0000-0000-0000E1130000}"/>
    <cellStyle name="Komma 2 8 2 2 4" xfId="2694" xr:uid="{00000000-0005-0000-0000-0000E2130000}"/>
    <cellStyle name="Komma 2 8 2 2 4 2" xfId="7848" xr:uid="{00000000-0005-0000-0000-0000E3130000}"/>
    <cellStyle name="Komma 2 8 2 2 5" xfId="4416" xr:uid="{00000000-0005-0000-0000-0000E4130000}"/>
    <cellStyle name="Komma 2 8 2 2 5 2" xfId="9564" xr:uid="{00000000-0005-0000-0000-0000E5130000}"/>
    <cellStyle name="Komma 2 8 2 2 6" xfId="6132" xr:uid="{00000000-0005-0000-0000-0000E6130000}"/>
    <cellStyle name="Komma 2 8 2 3" xfId="462" xr:uid="{00000000-0005-0000-0000-0000E7130000}"/>
    <cellStyle name="Komma 2 8 2 3 2" xfId="1807" xr:uid="{00000000-0005-0000-0000-0000E8130000}"/>
    <cellStyle name="Komma 2 8 2 3 2 2" xfId="3558" xr:uid="{00000000-0005-0000-0000-0000E9130000}"/>
    <cellStyle name="Komma 2 8 2 3 2 2 2" xfId="8708" xr:uid="{00000000-0005-0000-0000-0000EA130000}"/>
    <cellStyle name="Komma 2 8 2 3 2 3" xfId="5276" xr:uid="{00000000-0005-0000-0000-0000EB130000}"/>
    <cellStyle name="Komma 2 8 2 3 2 3 2" xfId="10424" xr:uid="{00000000-0005-0000-0000-0000EC130000}"/>
    <cellStyle name="Komma 2 8 2 3 2 4" xfId="6992" xr:uid="{00000000-0005-0000-0000-0000ED130000}"/>
    <cellStyle name="Komma 2 8 2 3 3" xfId="2696" xr:uid="{00000000-0005-0000-0000-0000EE130000}"/>
    <cellStyle name="Komma 2 8 2 3 3 2" xfId="7850" xr:uid="{00000000-0005-0000-0000-0000EF130000}"/>
    <cellStyle name="Komma 2 8 2 3 4" xfId="4418" xr:uid="{00000000-0005-0000-0000-0000F0130000}"/>
    <cellStyle name="Komma 2 8 2 3 4 2" xfId="9566" xr:uid="{00000000-0005-0000-0000-0000F1130000}"/>
    <cellStyle name="Komma 2 8 2 3 5" xfId="6134" xr:uid="{00000000-0005-0000-0000-0000F2130000}"/>
    <cellStyle name="Komma 2 8 2 4" xfId="463" xr:uid="{00000000-0005-0000-0000-0000F3130000}"/>
    <cellStyle name="Komma 2 8 2 4 2" xfId="1808" xr:uid="{00000000-0005-0000-0000-0000F4130000}"/>
    <cellStyle name="Komma 2 8 2 4 2 2" xfId="3559" xr:uid="{00000000-0005-0000-0000-0000F5130000}"/>
    <cellStyle name="Komma 2 8 2 4 2 2 2" xfId="8709" xr:uid="{00000000-0005-0000-0000-0000F6130000}"/>
    <cellStyle name="Komma 2 8 2 4 2 3" xfId="5277" xr:uid="{00000000-0005-0000-0000-0000F7130000}"/>
    <cellStyle name="Komma 2 8 2 4 2 3 2" xfId="10425" xr:uid="{00000000-0005-0000-0000-0000F8130000}"/>
    <cellStyle name="Komma 2 8 2 4 2 4" xfId="6993" xr:uid="{00000000-0005-0000-0000-0000F9130000}"/>
    <cellStyle name="Komma 2 8 2 4 3" xfId="2697" xr:uid="{00000000-0005-0000-0000-0000FA130000}"/>
    <cellStyle name="Komma 2 8 2 4 3 2" xfId="7851" xr:uid="{00000000-0005-0000-0000-0000FB130000}"/>
    <cellStyle name="Komma 2 8 2 4 4" xfId="4419" xr:uid="{00000000-0005-0000-0000-0000FC130000}"/>
    <cellStyle name="Komma 2 8 2 4 4 2" xfId="9567" xr:uid="{00000000-0005-0000-0000-0000FD130000}"/>
    <cellStyle name="Komma 2 8 2 4 5" xfId="6135" xr:uid="{00000000-0005-0000-0000-0000FE130000}"/>
    <cellStyle name="Komma 2 8 2 5" xfId="1804" xr:uid="{00000000-0005-0000-0000-0000FF130000}"/>
    <cellStyle name="Komma 2 8 2 5 2" xfId="3555" xr:uid="{00000000-0005-0000-0000-000000140000}"/>
    <cellStyle name="Komma 2 8 2 5 2 2" xfId="8705" xr:uid="{00000000-0005-0000-0000-000001140000}"/>
    <cellStyle name="Komma 2 8 2 5 3" xfId="5273" xr:uid="{00000000-0005-0000-0000-000002140000}"/>
    <cellStyle name="Komma 2 8 2 5 3 2" xfId="10421" xr:uid="{00000000-0005-0000-0000-000003140000}"/>
    <cellStyle name="Komma 2 8 2 5 4" xfId="6989" xr:uid="{00000000-0005-0000-0000-000004140000}"/>
    <cellStyle name="Komma 2 8 2 6" xfId="2693" xr:uid="{00000000-0005-0000-0000-000005140000}"/>
    <cellStyle name="Komma 2 8 2 6 2" xfId="7847" xr:uid="{00000000-0005-0000-0000-000006140000}"/>
    <cellStyle name="Komma 2 8 2 7" xfId="4415" xr:uid="{00000000-0005-0000-0000-000007140000}"/>
    <cellStyle name="Komma 2 8 2 7 2" xfId="9563" xr:uid="{00000000-0005-0000-0000-000008140000}"/>
    <cellStyle name="Komma 2 8 2 8" xfId="6131" xr:uid="{00000000-0005-0000-0000-000009140000}"/>
    <cellStyle name="Komma 2 8 3" xfId="464" xr:uid="{00000000-0005-0000-0000-00000A140000}"/>
    <cellStyle name="Komma 2 8 3 2" xfId="465" xr:uid="{00000000-0005-0000-0000-00000B140000}"/>
    <cellStyle name="Komma 2 8 3 2 2" xfId="1810" xr:uid="{00000000-0005-0000-0000-00000C140000}"/>
    <cellStyle name="Komma 2 8 3 2 2 2" xfId="3561" xr:uid="{00000000-0005-0000-0000-00000D140000}"/>
    <cellStyle name="Komma 2 8 3 2 2 2 2" xfId="8711" xr:uid="{00000000-0005-0000-0000-00000E140000}"/>
    <cellStyle name="Komma 2 8 3 2 2 3" xfId="5279" xr:uid="{00000000-0005-0000-0000-00000F140000}"/>
    <cellStyle name="Komma 2 8 3 2 2 3 2" xfId="10427" xr:uid="{00000000-0005-0000-0000-000010140000}"/>
    <cellStyle name="Komma 2 8 3 2 2 4" xfId="6995" xr:uid="{00000000-0005-0000-0000-000011140000}"/>
    <cellStyle name="Komma 2 8 3 2 3" xfId="2699" xr:uid="{00000000-0005-0000-0000-000012140000}"/>
    <cellStyle name="Komma 2 8 3 2 3 2" xfId="7853" xr:uid="{00000000-0005-0000-0000-000013140000}"/>
    <cellStyle name="Komma 2 8 3 2 4" xfId="4421" xr:uid="{00000000-0005-0000-0000-000014140000}"/>
    <cellStyle name="Komma 2 8 3 2 4 2" xfId="9569" xr:uid="{00000000-0005-0000-0000-000015140000}"/>
    <cellStyle name="Komma 2 8 3 2 5" xfId="6137" xr:uid="{00000000-0005-0000-0000-000016140000}"/>
    <cellStyle name="Komma 2 8 3 3" xfId="1809" xr:uid="{00000000-0005-0000-0000-000017140000}"/>
    <cellStyle name="Komma 2 8 3 3 2" xfId="3560" xr:uid="{00000000-0005-0000-0000-000018140000}"/>
    <cellStyle name="Komma 2 8 3 3 2 2" xfId="8710" xr:uid="{00000000-0005-0000-0000-000019140000}"/>
    <cellStyle name="Komma 2 8 3 3 3" xfId="5278" xr:uid="{00000000-0005-0000-0000-00001A140000}"/>
    <cellStyle name="Komma 2 8 3 3 3 2" xfId="10426" xr:uid="{00000000-0005-0000-0000-00001B140000}"/>
    <cellStyle name="Komma 2 8 3 3 4" xfId="6994" xr:uid="{00000000-0005-0000-0000-00001C140000}"/>
    <cellStyle name="Komma 2 8 3 4" xfId="2698" xr:uid="{00000000-0005-0000-0000-00001D140000}"/>
    <cellStyle name="Komma 2 8 3 4 2" xfId="7852" xr:uid="{00000000-0005-0000-0000-00001E140000}"/>
    <cellStyle name="Komma 2 8 3 5" xfId="4420" xr:uid="{00000000-0005-0000-0000-00001F140000}"/>
    <cellStyle name="Komma 2 8 3 5 2" xfId="9568" xr:uid="{00000000-0005-0000-0000-000020140000}"/>
    <cellStyle name="Komma 2 8 3 6" xfId="6136" xr:uid="{00000000-0005-0000-0000-000021140000}"/>
    <cellStyle name="Komma 2 8 4" xfId="466" xr:uid="{00000000-0005-0000-0000-000022140000}"/>
    <cellStyle name="Komma 2 8 4 2" xfId="1811" xr:uid="{00000000-0005-0000-0000-000023140000}"/>
    <cellStyle name="Komma 2 8 4 2 2" xfId="3562" xr:uid="{00000000-0005-0000-0000-000024140000}"/>
    <cellStyle name="Komma 2 8 4 2 2 2" xfId="8712" xr:uid="{00000000-0005-0000-0000-000025140000}"/>
    <cellStyle name="Komma 2 8 4 2 3" xfId="5280" xr:uid="{00000000-0005-0000-0000-000026140000}"/>
    <cellStyle name="Komma 2 8 4 2 3 2" xfId="10428" xr:uid="{00000000-0005-0000-0000-000027140000}"/>
    <cellStyle name="Komma 2 8 4 2 4" xfId="6996" xr:uid="{00000000-0005-0000-0000-000028140000}"/>
    <cellStyle name="Komma 2 8 4 3" xfId="2700" xr:uid="{00000000-0005-0000-0000-000029140000}"/>
    <cellStyle name="Komma 2 8 4 3 2" xfId="7854" xr:uid="{00000000-0005-0000-0000-00002A140000}"/>
    <cellStyle name="Komma 2 8 4 4" xfId="4422" xr:uid="{00000000-0005-0000-0000-00002B140000}"/>
    <cellStyle name="Komma 2 8 4 4 2" xfId="9570" xr:uid="{00000000-0005-0000-0000-00002C140000}"/>
    <cellStyle name="Komma 2 8 4 5" xfId="6138" xr:uid="{00000000-0005-0000-0000-00002D140000}"/>
    <cellStyle name="Komma 2 8 5" xfId="467" xr:uid="{00000000-0005-0000-0000-00002E140000}"/>
    <cellStyle name="Komma 2 8 5 2" xfId="1812" xr:uid="{00000000-0005-0000-0000-00002F140000}"/>
    <cellStyle name="Komma 2 8 5 2 2" xfId="3563" xr:uid="{00000000-0005-0000-0000-000030140000}"/>
    <cellStyle name="Komma 2 8 5 2 2 2" xfId="8713" xr:uid="{00000000-0005-0000-0000-000031140000}"/>
    <cellStyle name="Komma 2 8 5 2 3" xfId="5281" xr:uid="{00000000-0005-0000-0000-000032140000}"/>
    <cellStyle name="Komma 2 8 5 2 3 2" xfId="10429" xr:uid="{00000000-0005-0000-0000-000033140000}"/>
    <cellStyle name="Komma 2 8 5 2 4" xfId="6997" xr:uid="{00000000-0005-0000-0000-000034140000}"/>
    <cellStyle name="Komma 2 8 5 3" xfId="2701" xr:uid="{00000000-0005-0000-0000-000035140000}"/>
    <cellStyle name="Komma 2 8 5 3 2" xfId="7855" xr:uid="{00000000-0005-0000-0000-000036140000}"/>
    <cellStyle name="Komma 2 8 5 4" xfId="4423" xr:uid="{00000000-0005-0000-0000-000037140000}"/>
    <cellStyle name="Komma 2 8 5 4 2" xfId="9571" xr:uid="{00000000-0005-0000-0000-000038140000}"/>
    <cellStyle name="Komma 2 8 5 5" xfId="6139" xr:uid="{00000000-0005-0000-0000-000039140000}"/>
    <cellStyle name="Komma 2 8 6" xfId="1803" xr:uid="{00000000-0005-0000-0000-00003A140000}"/>
    <cellStyle name="Komma 2 8 6 2" xfId="3554" xr:uid="{00000000-0005-0000-0000-00003B140000}"/>
    <cellStyle name="Komma 2 8 6 2 2" xfId="8704" xr:uid="{00000000-0005-0000-0000-00003C140000}"/>
    <cellStyle name="Komma 2 8 6 3" xfId="5272" xr:uid="{00000000-0005-0000-0000-00003D140000}"/>
    <cellStyle name="Komma 2 8 6 3 2" xfId="10420" xr:uid="{00000000-0005-0000-0000-00003E140000}"/>
    <cellStyle name="Komma 2 8 6 4" xfId="6988" xr:uid="{00000000-0005-0000-0000-00003F140000}"/>
    <cellStyle name="Komma 2 8 7" xfId="2692" xr:uid="{00000000-0005-0000-0000-000040140000}"/>
    <cellStyle name="Komma 2 8 7 2" xfId="7846" xr:uid="{00000000-0005-0000-0000-000041140000}"/>
    <cellStyle name="Komma 2 8 8" xfId="4414" xr:uid="{00000000-0005-0000-0000-000042140000}"/>
    <cellStyle name="Komma 2 8 8 2" xfId="9562" xr:uid="{00000000-0005-0000-0000-000043140000}"/>
    <cellStyle name="Komma 2 8 9" xfId="6130" xr:uid="{00000000-0005-0000-0000-000044140000}"/>
    <cellStyle name="Komma 2 9" xfId="468" xr:uid="{00000000-0005-0000-0000-000045140000}"/>
    <cellStyle name="Komma 2 9 2" xfId="469" xr:uid="{00000000-0005-0000-0000-000046140000}"/>
    <cellStyle name="Komma 2 9 2 2" xfId="470" xr:uid="{00000000-0005-0000-0000-000047140000}"/>
    <cellStyle name="Komma 2 9 2 2 2" xfId="471" xr:uid="{00000000-0005-0000-0000-000048140000}"/>
    <cellStyle name="Komma 2 9 2 2 2 2" xfId="1816" xr:uid="{00000000-0005-0000-0000-000049140000}"/>
    <cellStyle name="Komma 2 9 2 2 2 2 2" xfId="3567" xr:uid="{00000000-0005-0000-0000-00004A140000}"/>
    <cellStyle name="Komma 2 9 2 2 2 2 2 2" xfId="8717" xr:uid="{00000000-0005-0000-0000-00004B140000}"/>
    <cellStyle name="Komma 2 9 2 2 2 2 3" xfId="5285" xr:uid="{00000000-0005-0000-0000-00004C140000}"/>
    <cellStyle name="Komma 2 9 2 2 2 2 3 2" xfId="10433" xr:uid="{00000000-0005-0000-0000-00004D140000}"/>
    <cellStyle name="Komma 2 9 2 2 2 2 4" xfId="7001" xr:uid="{00000000-0005-0000-0000-00004E140000}"/>
    <cellStyle name="Komma 2 9 2 2 2 3" xfId="2705" xr:uid="{00000000-0005-0000-0000-00004F140000}"/>
    <cellStyle name="Komma 2 9 2 2 2 3 2" xfId="7859" xr:uid="{00000000-0005-0000-0000-000050140000}"/>
    <cellStyle name="Komma 2 9 2 2 2 4" xfId="4427" xr:uid="{00000000-0005-0000-0000-000051140000}"/>
    <cellStyle name="Komma 2 9 2 2 2 4 2" xfId="9575" xr:uid="{00000000-0005-0000-0000-000052140000}"/>
    <cellStyle name="Komma 2 9 2 2 2 5" xfId="6143" xr:uid="{00000000-0005-0000-0000-000053140000}"/>
    <cellStyle name="Komma 2 9 2 2 3" xfId="1815" xr:uid="{00000000-0005-0000-0000-000054140000}"/>
    <cellStyle name="Komma 2 9 2 2 3 2" xfId="3566" xr:uid="{00000000-0005-0000-0000-000055140000}"/>
    <cellStyle name="Komma 2 9 2 2 3 2 2" xfId="8716" xr:uid="{00000000-0005-0000-0000-000056140000}"/>
    <cellStyle name="Komma 2 9 2 2 3 3" xfId="5284" xr:uid="{00000000-0005-0000-0000-000057140000}"/>
    <cellStyle name="Komma 2 9 2 2 3 3 2" xfId="10432" xr:uid="{00000000-0005-0000-0000-000058140000}"/>
    <cellStyle name="Komma 2 9 2 2 3 4" xfId="7000" xr:uid="{00000000-0005-0000-0000-000059140000}"/>
    <cellStyle name="Komma 2 9 2 2 4" xfId="2704" xr:uid="{00000000-0005-0000-0000-00005A140000}"/>
    <cellStyle name="Komma 2 9 2 2 4 2" xfId="7858" xr:uid="{00000000-0005-0000-0000-00005B140000}"/>
    <cellStyle name="Komma 2 9 2 2 5" xfId="4426" xr:uid="{00000000-0005-0000-0000-00005C140000}"/>
    <cellStyle name="Komma 2 9 2 2 5 2" xfId="9574" xr:uid="{00000000-0005-0000-0000-00005D140000}"/>
    <cellStyle name="Komma 2 9 2 2 6" xfId="6142" xr:uid="{00000000-0005-0000-0000-00005E140000}"/>
    <cellStyle name="Komma 2 9 2 3" xfId="472" xr:uid="{00000000-0005-0000-0000-00005F140000}"/>
    <cellStyle name="Komma 2 9 2 3 2" xfId="1817" xr:uid="{00000000-0005-0000-0000-000060140000}"/>
    <cellStyle name="Komma 2 9 2 3 2 2" xfId="3568" xr:uid="{00000000-0005-0000-0000-000061140000}"/>
    <cellStyle name="Komma 2 9 2 3 2 2 2" xfId="8718" xr:uid="{00000000-0005-0000-0000-000062140000}"/>
    <cellStyle name="Komma 2 9 2 3 2 3" xfId="5286" xr:uid="{00000000-0005-0000-0000-000063140000}"/>
    <cellStyle name="Komma 2 9 2 3 2 3 2" xfId="10434" xr:uid="{00000000-0005-0000-0000-000064140000}"/>
    <cellStyle name="Komma 2 9 2 3 2 4" xfId="7002" xr:uid="{00000000-0005-0000-0000-000065140000}"/>
    <cellStyle name="Komma 2 9 2 3 3" xfId="2706" xr:uid="{00000000-0005-0000-0000-000066140000}"/>
    <cellStyle name="Komma 2 9 2 3 3 2" xfId="7860" xr:uid="{00000000-0005-0000-0000-000067140000}"/>
    <cellStyle name="Komma 2 9 2 3 4" xfId="4428" xr:uid="{00000000-0005-0000-0000-000068140000}"/>
    <cellStyle name="Komma 2 9 2 3 4 2" xfId="9576" xr:uid="{00000000-0005-0000-0000-000069140000}"/>
    <cellStyle name="Komma 2 9 2 3 5" xfId="6144" xr:uid="{00000000-0005-0000-0000-00006A140000}"/>
    <cellStyle name="Komma 2 9 2 4" xfId="473" xr:uid="{00000000-0005-0000-0000-00006B140000}"/>
    <cellStyle name="Komma 2 9 2 4 2" xfId="1818" xr:uid="{00000000-0005-0000-0000-00006C140000}"/>
    <cellStyle name="Komma 2 9 2 4 2 2" xfId="3569" xr:uid="{00000000-0005-0000-0000-00006D140000}"/>
    <cellStyle name="Komma 2 9 2 4 2 2 2" xfId="8719" xr:uid="{00000000-0005-0000-0000-00006E140000}"/>
    <cellStyle name="Komma 2 9 2 4 2 3" xfId="5287" xr:uid="{00000000-0005-0000-0000-00006F140000}"/>
    <cellStyle name="Komma 2 9 2 4 2 3 2" xfId="10435" xr:uid="{00000000-0005-0000-0000-000070140000}"/>
    <cellStyle name="Komma 2 9 2 4 2 4" xfId="7003" xr:uid="{00000000-0005-0000-0000-000071140000}"/>
    <cellStyle name="Komma 2 9 2 4 3" xfId="2707" xr:uid="{00000000-0005-0000-0000-000072140000}"/>
    <cellStyle name="Komma 2 9 2 4 3 2" xfId="7861" xr:uid="{00000000-0005-0000-0000-000073140000}"/>
    <cellStyle name="Komma 2 9 2 4 4" xfId="4429" xr:uid="{00000000-0005-0000-0000-000074140000}"/>
    <cellStyle name="Komma 2 9 2 4 4 2" xfId="9577" xr:uid="{00000000-0005-0000-0000-000075140000}"/>
    <cellStyle name="Komma 2 9 2 4 5" xfId="6145" xr:uid="{00000000-0005-0000-0000-000076140000}"/>
    <cellStyle name="Komma 2 9 2 5" xfId="1814" xr:uid="{00000000-0005-0000-0000-000077140000}"/>
    <cellStyle name="Komma 2 9 2 5 2" xfId="3565" xr:uid="{00000000-0005-0000-0000-000078140000}"/>
    <cellStyle name="Komma 2 9 2 5 2 2" xfId="8715" xr:uid="{00000000-0005-0000-0000-000079140000}"/>
    <cellStyle name="Komma 2 9 2 5 3" xfId="5283" xr:uid="{00000000-0005-0000-0000-00007A140000}"/>
    <cellStyle name="Komma 2 9 2 5 3 2" xfId="10431" xr:uid="{00000000-0005-0000-0000-00007B140000}"/>
    <cellStyle name="Komma 2 9 2 5 4" xfId="6999" xr:uid="{00000000-0005-0000-0000-00007C140000}"/>
    <cellStyle name="Komma 2 9 2 6" xfId="2703" xr:uid="{00000000-0005-0000-0000-00007D140000}"/>
    <cellStyle name="Komma 2 9 2 6 2" xfId="7857" xr:uid="{00000000-0005-0000-0000-00007E140000}"/>
    <cellStyle name="Komma 2 9 2 7" xfId="4425" xr:uid="{00000000-0005-0000-0000-00007F140000}"/>
    <cellStyle name="Komma 2 9 2 7 2" xfId="9573" xr:uid="{00000000-0005-0000-0000-000080140000}"/>
    <cellStyle name="Komma 2 9 2 8" xfId="6141" xr:uid="{00000000-0005-0000-0000-000081140000}"/>
    <cellStyle name="Komma 2 9 3" xfId="474" xr:uid="{00000000-0005-0000-0000-000082140000}"/>
    <cellStyle name="Komma 2 9 3 2" xfId="475" xr:uid="{00000000-0005-0000-0000-000083140000}"/>
    <cellStyle name="Komma 2 9 3 2 2" xfId="1820" xr:uid="{00000000-0005-0000-0000-000084140000}"/>
    <cellStyle name="Komma 2 9 3 2 2 2" xfId="3571" xr:uid="{00000000-0005-0000-0000-000085140000}"/>
    <cellStyle name="Komma 2 9 3 2 2 2 2" xfId="8721" xr:uid="{00000000-0005-0000-0000-000086140000}"/>
    <cellStyle name="Komma 2 9 3 2 2 3" xfId="5289" xr:uid="{00000000-0005-0000-0000-000087140000}"/>
    <cellStyle name="Komma 2 9 3 2 2 3 2" xfId="10437" xr:uid="{00000000-0005-0000-0000-000088140000}"/>
    <cellStyle name="Komma 2 9 3 2 2 4" xfId="7005" xr:uid="{00000000-0005-0000-0000-000089140000}"/>
    <cellStyle name="Komma 2 9 3 2 3" xfId="2709" xr:uid="{00000000-0005-0000-0000-00008A140000}"/>
    <cellStyle name="Komma 2 9 3 2 3 2" xfId="7863" xr:uid="{00000000-0005-0000-0000-00008B140000}"/>
    <cellStyle name="Komma 2 9 3 2 4" xfId="4431" xr:uid="{00000000-0005-0000-0000-00008C140000}"/>
    <cellStyle name="Komma 2 9 3 2 4 2" xfId="9579" xr:uid="{00000000-0005-0000-0000-00008D140000}"/>
    <cellStyle name="Komma 2 9 3 2 5" xfId="6147" xr:uid="{00000000-0005-0000-0000-00008E140000}"/>
    <cellStyle name="Komma 2 9 3 3" xfId="1819" xr:uid="{00000000-0005-0000-0000-00008F140000}"/>
    <cellStyle name="Komma 2 9 3 3 2" xfId="3570" xr:uid="{00000000-0005-0000-0000-000090140000}"/>
    <cellStyle name="Komma 2 9 3 3 2 2" xfId="8720" xr:uid="{00000000-0005-0000-0000-000091140000}"/>
    <cellStyle name="Komma 2 9 3 3 3" xfId="5288" xr:uid="{00000000-0005-0000-0000-000092140000}"/>
    <cellStyle name="Komma 2 9 3 3 3 2" xfId="10436" xr:uid="{00000000-0005-0000-0000-000093140000}"/>
    <cellStyle name="Komma 2 9 3 3 4" xfId="7004" xr:uid="{00000000-0005-0000-0000-000094140000}"/>
    <cellStyle name="Komma 2 9 3 4" xfId="2708" xr:uid="{00000000-0005-0000-0000-000095140000}"/>
    <cellStyle name="Komma 2 9 3 4 2" xfId="7862" xr:uid="{00000000-0005-0000-0000-000096140000}"/>
    <cellStyle name="Komma 2 9 3 5" xfId="4430" xr:uid="{00000000-0005-0000-0000-000097140000}"/>
    <cellStyle name="Komma 2 9 3 5 2" xfId="9578" xr:uid="{00000000-0005-0000-0000-000098140000}"/>
    <cellStyle name="Komma 2 9 3 6" xfId="6146" xr:uid="{00000000-0005-0000-0000-000099140000}"/>
    <cellStyle name="Komma 2 9 4" xfId="476" xr:uid="{00000000-0005-0000-0000-00009A140000}"/>
    <cellStyle name="Komma 2 9 4 2" xfId="1821" xr:uid="{00000000-0005-0000-0000-00009B140000}"/>
    <cellStyle name="Komma 2 9 4 2 2" xfId="3572" xr:uid="{00000000-0005-0000-0000-00009C140000}"/>
    <cellStyle name="Komma 2 9 4 2 2 2" xfId="8722" xr:uid="{00000000-0005-0000-0000-00009D140000}"/>
    <cellStyle name="Komma 2 9 4 2 3" xfId="5290" xr:uid="{00000000-0005-0000-0000-00009E140000}"/>
    <cellStyle name="Komma 2 9 4 2 3 2" xfId="10438" xr:uid="{00000000-0005-0000-0000-00009F140000}"/>
    <cellStyle name="Komma 2 9 4 2 4" xfId="7006" xr:uid="{00000000-0005-0000-0000-0000A0140000}"/>
    <cellStyle name="Komma 2 9 4 3" xfId="2710" xr:uid="{00000000-0005-0000-0000-0000A1140000}"/>
    <cellStyle name="Komma 2 9 4 3 2" xfId="7864" xr:uid="{00000000-0005-0000-0000-0000A2140000}"/>
    <cellStyle name="Komma 2 9 4 4" xfId="4432" xr:uid="{00000000-0005-0000-0000-0000A3140000}"/>
    <cellStyle name="Komma 2 9 4 4 2" xfId="9580" xr:uid="{00000000-0005-0000-0000-0000A4140000}"/>
    <cellStyle name="Komma 2 9 4 5" xfId="6148" xr:uid="{00000000-0005-0000-0000-0000A5140000}"/>
    <cellStyle name="Komma 2 9 5" xfId="477" xr:uid="{00000000-0005-0000-0000-0000A6140000}"/>
    <cellStyle name="Komma 2 9 5 2" xfId="1822" xr:uid="{00000000-0005-0000-0000-0000A7140000}"/>
    <cellStyle name="Komma 2 9 5 2 2" xfId="3573" xr:uid="{00000000-0005-0000-0000-0000A8140000}"/>
    <cellStyle name="Komma 2 9 5 2 2 2" xfId="8723" xr:uid="{00000000-0005-0000-0000-0000A9140000}"/>
    <cellStyle name="Komma 2 9 5 2 3" xfId="5291" xr:uid="{00000000-0005-0000-0000-0000AA140000}"/>
    <cellStyle name="Komma 2 9 5 2 3 2" xfId="10439" xr:uid="{00000000-0005-0000-0000-0000AB140000}"/>
    <cellStyle name="Komma 2 9 5 2 4" xfId="7007" xr:uid="{00000000-0005-0000-0000-0000AC140000}"/>
    <cellStyle name="Komma 2 9 5 3" xfId="2711" xr:uid="{00000000-0005-0000-0000-0000AD140000}"/>
    <cellStyle name="Komma 2 9 5 3 2" xfId="7865" xr:uid="{00000000-0005-0000-0000-0000AE140000}"/>
    <cellStyle name="Komma 2 9 5 4" xfId="4433" xr:uid="{00000000-0005-0000-0000-0000AF140000}"/>
    <cellStyle name="Komma 2 9 5 4 2" xfId="9581" xr:uid="{00000000-0005-0000-0000-0000B0140000}"/>
    <cellStyle name="Komma 2 9 5 5" xfId="6149" xr:uid="{00000000-0005-0000-0000-0000B1140000}"/>
    <cellStyle name="Komma 2 9 6" xfId="1813" xr:uid="{00000000-0005-0000-0000-0000B2140000}"/>
    <cellStyle name="Komma 2 9 6 2" xfId="3564" xr:uid="{00000000-0005-0000-0000-0000B3140000}"/>
    <cellStyle name="Komma 2 9 6 2 2" xfId="8714" xr:uid="{00000000-0005-0000-0000-0000B4140000}"/>
    <cellStyle name="Komma 2 9 6 3" xfId="5282" xr:uid="{00000000-0005-0000-0000-0000B5140000}"/>
    <cellStyle name="Komma 2 9 6 3 2" xfId="10430" xr:uid="{00000000-0005-0000-0000-0000B6140000}"/>
    <cellStyle name="Komma 2 9 6 4" xfId="6998" xr:uid="{00000000-0005-0000-0000-0000B7140000}"/>
    <cellStyle name="Komma 2 9 7" xfId="2702" xr:uid="{00000000-0005-0000-0000-0000B8140000}"/>
    <cellStyle name="Komma 2 9 7 2" xfId="7856" xr:uid="{00000000-0005-0000-0000-0000B9140000}"/>
    <cellStyle name="Komma 2 9 8" xfId="4424" xr:uid="{00000000-0005-0000-0000-0000BA140000}"/>
    <cellStyle name="Komma 2 9 8 2" xfId="9572" xr:uid="{00000000-0005-0000-0000-0000BB140000}"/>
    <cellStyle name="Komma 2 9 9" xfId="6140" xr:uid="{00000000-0005-0000-0000-0000BC140000}"/>
    <cellStyle name="Komma 20" xfId="478" xr:uid="{00000000-0005-0000-0000-0000BD140000}"/>
    <cellStyle name="Komma 20 2" xfId="1823" xr:uid="{00000000-0005-0000-0000-0000BE140000}"/>
    <cellStyle name="Komma 20 2 2" xfId="3574" xr:uid="{00000000-0005-0000-0000-0000BF140000}"/>
    <cellStyle name="Komma 20 2 2 2" xfId="8724" xr:uid="{00000000-0005-0000-0000-0000C0140000}"/>
    <cellStyle name="Komma 20 2 3" xfId="5292" xr:uid="{00000000-0005-0000-0000-0000C1140000}"/>
    <cellStyle name="Komma 20 2 3 2" xfId="10440" xr:uid="{00000000-0005-0000-0000-0000C2140000}"/>
    <cellStyle name="Komma 20 2 4" xfId="7008" xr:uid="{00000000-0005-0000-0000-0000C3140000}"/>
    <cellStyle name="Komma 20 3" xfId="2712" xr:uid="{00000000-0005-0000-0000-0000C4140000}"/>
    <cellStyle name="Komma 20 3 2" xfId="7866" xr:uid="{00000000-0005-0000-0000-0000C5140000}"/>
    <cellStyle name="Komma 20 4" xfId="4434" xr:uid="{00000000-0005-0000-0000-0000C6140000}"/>
    <cellStyle name="Komma 20 4 2" xfId="9582" xr:uid="{00000000-0005-0000-0000-0000C7140000}"/>
    <cellStyle name="Komma 20 5" xfId="6150" xr:uid="{00000000-0005-0000-0000-0000C8140000}"/>
    <cellStyle name="Komma 21" xfId="479" xr:uid="{00000000-0005-0000-0000-0000C9140000}"/>
    <cellStyle name="Komma 21 2" xfId="1824" xr:uid="{00000000-0005-0000-0000-0000CA140000}"/>
    <cellStyle name="Komma 21 2 2" xfId="3575" xr:uid="{00000000-0005-0000-0000-0000CB140000}"/>
    <cellStyle name="Komma 21 2 2 2" xfId="8725" xr:uid="{00000000-0005-0000-0000-0000CC140000}"/>
    <cellStyle name="Komma 21 2 3" xfId="5293" xr:uid="{00000000-0005-0000-0000-0000CD140000}"/>
    <cellStyle name="Komma 21 2 3 2" xfId="10441" xr:uid="{00000000-0005-0000-0000-0000CE140000}"/>
    <cellStyle name="Komma 21 2 4" xfId="7009" xr:uid="{00000000-0005-0000-0000-0000CF140000}"/>
    <cellStyle name="Komma 21 3" xfId="2713" xr:uid="{00000000-0005-0000-0000-0000D0140000}"/>
    <cellStyle name="Komma 21 3 2" xfId="7867" xr:uid="{00000000-0005-0000-0000-0000D1140000}"/>
    <cellStyle name="Komma 21 4" xfId="4435" xr:uid="{00000000-0005-0000-0000-0000D2140000}"/>
    <cellStyle name="Komma 21 4 2" xfId="9583" xr:uid="{00000000-0005-0000-0000-0000D3140000}"/>
    <cellStyle name="Komma 21 5" xfId="6151" xr:uid="{00000000-0005-0000-0000-0000D4140000}"/>
    <cellStyle name="Komma 3" xfId="480" xr:uid="{00000000-0005-0000-0000-0000D5140000}"/>
    <cellStyle name="Komma 3 10" xfId="481" xr:uid="{00000000-0005-0000-0000-0000D6140000}"/>
    <cellStyle name="Komma 3 10 2" xfId="482" xr:uid="{00000000-0005-0000-0000-0000D7140000}"/>
    <cellStyle name="Komma 3 10 2 2" xfId="1827" xr:uid="{00000000-0005-0000-0000-0000D8140000}"/>
    <cellStyle name="Komma 3 10 2 2 2" xfId="3578" xr:uid="{00000000-0005-0000-0000-0000D9140000}"/>
    <cellStyle name="Komma 3 10 2 2 2 2" xfId="8728" xr:uid="{00000000-0005-0000-0000-0000DA140000}"/>
    <cellStyle name="Komma 3 10 2 2 3" xfId="5296" xr:uid="{00000000-0005-0000-0000-0000DB140000}"/>
    <cellStyle name="Komma 3 10 2 2 3 2" xfId="10444" xr:uid="{00000000-0005-0000-0000-0000DC140000}"/>
    <cellStyle name="Komma 3 10 2 2 4" xfId="7012" xr:uid="{00000000-0005-0000-0000-0000DD140000}"/>
    <cellStyle name="Komma 3 10 2 3" xfId="2716" xr:uid="{00000000-0005-0000-0000-0000DE140000}"/>
    <cellStyle name="Komma 3 10 2 3 2" xfId="7870" xr:uid="{00000000-0005-0000-0000-0000DF140000}"/>
    <cellStyle name="Komma 3 10 2 4" xfId="4438" xr:uid="{00000000-0005-0000-0000-0000E0140000}"/>
    <cellStyle name="Komma 3 10 2 4 2" xfId="9586" xr:uid="{00000000-0005-0000-0000-0000E1140000}"/>
    <cellStyle name="Komma 3 10 2 5" xfId="6154" xr:uid="{00000000-0005-0000-0000-0000E2140000}"/>
    <cellStyle name="Komma 3 10 3" xfId="1826" xr:uid="{00000000-0005-0000-0000-0000E3140000}"/>
    <cellStyle name="Komma 3 10 3 2" xfId="3577" xr:uid="{00000000-0005-0000-0000-0000E4140000}"/>
    <cellStyle name="Komma 3 10 3 2 2" xfId="8727" xr:uid="{00000000-0005-0000-0000-0000E5140000}"/>
    <cellStyle name="Komma 3 10 3 3" xfId="5295" xr:uid="{00000000-0005-0000-0000-0000E6140000}"/>
    <cellStyle name="Komma 3 10 3 3 2" xfId="10443" xr:uid="{00000000-0005-0000-0000-0000E7140000}"/>
    <cellStyle name="Komma 3 10 3 4" xfId="7011" xr:uid="{00000000-0005-0000-0000-0000E8140000}"/>
    <cellStyle name="Komma 3 10 4" xfId="2715" xr:uid="{00000000-0005-0000-0000-0000E9140000}"/>
    <cellStyle name="Komma 3 10 4 2" xfId="7869" xr:uid="{00000000-0005-0000-0000-0000EA140000}"/>
    <cellStyle name="Komma 3 10 5" xfId="4437" xr:uid="{00000000-0005-0000-0000-0000EB140000}"/>
    <cellStyle name="Komma 3 10 5 2" xfId="9585" xr:uid="{00000000-0005-0000-0000-0000EC140000}"/>
    <cellStyle name="Komma 3 10 6" xfId="6153" xr:uid="{00000000-0005-0000-0000-0000ED140000}"/>
    <cellStyle name="Komma 3 11" xfId="483" xr:uid="{00000000-0005-0000-0000-0000EE140000}"/>
    <cellStyle name="Komma 3 11 2" xfId="1828" xr:uid="{00000000-0005-0000-0000-0000EF140000}"/>
    <cellStyle name="Komma 3 11 2 2" xfId="3579" xr:uid="{00000000-0005-0000-0000-0000F0140000}"/>
    <cellStyle name="Komma 3 11 2 2 2" xfId="8729" xr:uid="{00000000-0005-0000-0000-0000F1140000}"/>
    <cellStyle name="Komma 3 11 2 3" xfId="5297" xr:uid="{00000000-0005-0000-0000-0000F2140000}"/>
    <cellStyle name="Komma 3 11 2 3 2" xfId="10445" xr:uid="{00000000-0005-0000-0000-0000F3140000}"/>
    <cellStyle name="Komma 3 11 2 4" xfId="7013" xr:uid="{00000000-0005-0000-0000-0000F4140000}"/>
    <cellStyle name="Komma 3 11 3" xfId="2717" xr:uid="{00000000-0005-0000-0000-0000F5140000}"/>
    <cellStyle name="Komma 3 11 3 2" xfId="7871" xr:uid="{00000000-0005-0000-0000-0000F6140000}"/>
    <cellStyle name="Komma 3 11 4" xfId="4439" xr:uid="{00000000-0005-0000-0000-0000F7140000}"/>
    <cellStyle name="Komma 3 11 4 2" xfId="9587" xr:uid="{00000000-0005-0000-0000-0000F8140000}"/>
    <cellStyle name="Komma 3 11 5" xfId="6155" xr:uid="{00000000-0005-0000-0000-0000F9140000}"/>
    <cellStyle name="Komma 3 12" xfId="484" xr:uid="{00000000-0005-0000-0000-0000FA140000}"/>
    <cellStyle name="Komma 3 12 2" xfId="1829" xr:uid="{00000000-0005-0000-0000-0000FB140000}"/>
    <cellStyle name="Komma 3 12 2 2" xfId="3580" xr:uid="{00000000-0005-0000-0000-0000FC140000}"/>
    <cellStyle name="Komma 3 12 2 2 2" xfId="8730" xr:uid="{00000000-0005-0000-0000-0000FD140000}"/>
    <cellStyle name="Komma 3 12 2 3" xfId="5298" xr:uid="{00000000-0005-0000-0000-0000FE140000}"/>
    <cellStyle name="Komma 3 12 2 3 2" xfId="10446" xr:uid="{00000000-0005-0000-0000-0000FF140000}"/>
    <cellStyle name="Komma 3 12 2 4" xfId="7014" xr:uid="{00000000-0005-0000-0000-000000150000}"/>
    <cellStyle name="Komma 3 12 3" xfId="2718" xr:uid="{00000000-0005-0000-0000-000001150000}"/>
    <cellStyle name="Komma 3 12 3 2" xfId="7872" xr:uid="{00000000-0005-0000-0000-000002150000}"/>
    <cellStyle name="Komma 3 12 4" xfId="4440" xr:uid="{00000000-0005-0000-0000-000003150000}"/>
    <cellStyle name="Komma 3 12 4 2" xfId="9588" xr:uid="{00000000-0005-0000-0000-000004150000}"/>
    <cellStyle name="Komma 3 12 5" xfId="6156" xr:uid="{00000000-0005-0000-0000-000005150000}"/>
    <cellStyle name="Komma 3 13" xfId="1825" xr:uid="{00000000-0005-0000-0000-000006150000}"/>
    <cellStyle name="Komma 3 13 2" xfId="3576" xr:uid="{00000000-0005-0000-0000-000007150000}"/>
    <cellStyle name="Komma 3 13 2 2" xfId="8726" xr:uid="{00000000-0005-0000-0000-000008150000}"/>
    <cellStyle name="Komma 3 13 3" xfId="5294" xr:uid="{00000000-0005-0000-0000-000009150000}"/>
    <cellStyle name="Komma 3 13 3 2" xfId="10442" xr:uid="{00000000-0005-0000-0000-00000A150000}"/>
    <cellStyle name="Komma 3 13 4" xfId="7010" xr:uid="{00000000-0005-0000-0000-00000B150000}"/>
    <cellStyle name="Komma 3 14" xfId="2714" xr:uid="{00000000-0005-0000-0000-00000C150000}"/>
    <cellStyle name="Komma 3 14 2" xfId="7868" xr:uid="{00000000-0005-0000-0000-00000D150000}"/>
    <cellStyle name="Komma 3 15" xfId="4436" xr:uid="{00000000-0005-0000-0000-00000E150000}"/>
    <cellStyle name="Komma 3 15 2" xfId="9584" xr:uid="{00000000-0005-0000-0000-00000F150000}"/>
    <cellStyle name="Komma 3 16" xfId="6152" xr:uid="{00000000-0005-0000-0000-000010150000}"/>
    <cellStyle name="Komma 3 2" xfId="485" xr:uid="{00000000-0005-0000-0000-000011150000}"/>
    <cellStyle name="Komma 3 2 2" xfId="486" xr:uid="{00000000-0005-0000-0000-000012150000}"/>
    <cellStyle name="Komma 3 2 2 2" xfId="487" xr:uid="{00000000-0005-0000-0000-000013150000}"/>
    <cellStyle name="Komma 3 2 2 2 2" xfId="488" xr:uid="{00000000-0005-0000-0000-000014150000}"/>
    <cellStyle name="Komma 3 2 2 2 2 2" xfId="1833" xr:uid="{00000000-0005-0000-0000-000015150000}"/>
    <cellStyle name="Komma 3 2 2 2 2 2 2" xfId="3584" xr:uid="{00000000-0005-0000-0000-000016150000}"/>
    <cellStyle name="Komma 3 2 2 2 2 2 2 2" xfId="8734" xr:uid="{00000000-0005-0000-0000-000017150000}"/>
    <cellStyle name="Komma 3 2 2 2 2 2 3" xfId="5302" xr:uid="{00000000-0005-0000-0000-000018150000}"/>
    <cellStyle name="Komma 3 2 2 2 2 2 3 2" xfId="10450" xr:uid="{00000000-0005-0000-0000-000019150000}"/>
    <cellStyle name="Komma 3 2 2 2 2 2 4" xfId="7018" xr:uid="{00000000-0005-0000-0000-00001A150000}"/>
    <cellStyle name="Komma 3 2 2 2 2 3" xfId="2722" xr:uid="{00000000-0005-0000-0000-00001B150000}"/>
    <cellStyle name="Komma 3 2 2 2 2 3 2" xfId="7876" xr:uid="{00000000-0005-0000-0000-00001C150000}"/>
    <cellStyle name="Komma 3 2 2 2 2 4" xfId="4444" xr:uid="{00000000-0005-0000-0000-00001D150000}"/>
    <cellStyle name="Komma 3 2 2 2 2 4 2" xfId="9592" xr:uid="{00000000-0005-0000-0000-00001E150000}"/>
    <cellStyle name="Komma 3 2 2 2 2 5" xfId="6160" xr:uid="{00000000-0005-0000-0000-00001F150000}"/>
    <cellStyle name="Komma 3 2 2 2 3" xfId="1832" xr:uid="{00000000-0005-0000-0000-000020150000}"/>
    <cellStyle name="Komma 3 2 2 2 3 2" xfId="3583" xr:uid="{00000000-0005-0000-0000-000021150000}"/>
    <cellStyle name="Komma 3 2 2 2 3 2 2" xfId="8733" xr:uid="{00000000-0005-0000-0000-000022150000}"/>
    <cellStyle name="Komma 3 2 2 2 3 3" xfId="5301" xr:uid="{00000000-0005-0000-0000-000023150000}"/>
    <cellStyle name="Komma 3 2 2 2 3 3 2" xfId="10449" xr:uid="{00000000-0005-0000-0000-000024150000}"/>
    <cellStyle name="Komma 3 2 2 2 3 4" xfId="7017" xr:uid="{00000000-0005-0000-0000-000025150000}"/>
    <cellStyle name="Komma 3 2 2 2 4" xfId="2721" xr:uid="{00000000-0005-0000-0000-000026150000}"/>
    <cellStyle name="Komma 3 2 2 2 4 2" xfId="7875" xr:uid="{00000000-0005-0000-0000-000027150000}"/>
    <cellStyle name="Komma 3 2 2 2 5" xfId="4443" xr:uid="{00000000-0005-0000-0000-000028150000}"/>
    <cellStyle name="Komma 3 2 2 2 5 2" xfId="9591" xr:uid="{00000000-0005-0000-0000-000029150000}"/>
    <cellStyle name="Komma 3 2 2 2 6" xfId="6159" xr:uid="{00000000-0005-0000-0000-00002A150000}"/>
    <cellStyle name="Komma 3 2 2 3" xfId="489" xr:uid="{00000000-0005-0000-0000-00002B150000}"/>
    <cellStyle name="Komma 3 2 2 3 2" xfId="1834" xr:uid="{00000000-0005-0000-0000-00002C150000}"/>
    <cellStyle name="Komma 3 2 2 3 2 2" xfId="3585" xr:uid="{00000000-0005-0000-0000-00002D150000}"/>
    <cellStyle name="Komma 3 2 2 3 2 2 2" xfId="8735" xr:uid="{00000000-0005-0000-0000-00002E150000}"/>
    <cellStyle name="Komma 3 2 2 3 2 3" xfId="5303" xr:uid="{00000000-0005-0000-0000-00002F150000}"/>
    <cellStyle name="Komma 3 2 2 3 2 3 2" xfId="10451" xr:uid="{00000000-0005-0000-0000-000030150000}"/>
    <cellStyle name="Komma 3 2 2 3 2 4" xfId="7019" xr:uid="{00000000-0005-0000-0000-000031150000}"/>
    <cellStyle name="Komma 3 2 2 3 3" xfId="2723" xr:uid="{00000000-0005-0000-0000-000032150000}"/>
    <cellStyle name="Komma 3 2 2 3 3 2" xfId="7877" xr:uid="{00000000-0005-0000-0000-000033150000}"/>
    <cellStyle name="Komma 3 2 2 3 4" xfId="4445" xr:uid="{00000000-0005-0000-0000-000034150000}"/>
    <cellStyle name="Komma 3 2 2 3 4 2" xfId="9593" xr:uid="{00000000-0005-0000-0000-000035150000}"/>
    <cellStyle name="Komma 3 2 2 3 5" xfId="6161" xr:uid="{00000000-0005-0000-0000-000036150000}"/>
    <cellStyle name="Komma 3 2 2 4" xfId="490" xr:uid="{00000000-0005-0000-0000-000037150000}"/>
    <cellStyle name="Komma 3 2 2 4 2" xfId="1835" xr:uid="{00000000-0005-0000-0000-000038150000}"/>
    <cellStyle name="Komma 3 2 2 4 2 2" xfId="3586" xr:uid="{00000000-0005-0000-0000-000039150000}"/>
    <cellStyle name="Komma 3 2 2 4 2 2 2" xfId="8736" xr:uid="{00000000-0005-0000-0000-00003A150000}"/>
    <cellStyle name="Komma 3 2 2 4 2 3" xfId="5304" xr:uid="{00000000-0005-0000-0000-00003B150000}"/>
    <cellStyle name="Komma 3 2 2 4 2 3 2" xfId="10452" xr:uid="{00000000-0005-0000-0000-00003C150000}"/>
    <cellStyle name="Komma 3 2 2 4 2 4" xfId="7020" xr:uid="{00000000-0005-0000-0000-00003D150000}"/>
    <cellStyle name="Komma 3 2 2 4 3" xfId="2724" xr:uid="{00000000-0005-0000-0000-00003E150000}"/>
    <cellStyle name="Komma 3 2 2 4 3 2" xfId="7878" xr:uid="{00000000-0005-0000-0000-00003F150000}"/>
    <cellStyle name="Komma 3 2 2 4 4" xfId="4446" xr:uid="{00000000-0005-0000-0000-000040150000}"/>
    <cellStyle name="Komma 3 2 2 4 4 2" xfId="9594" xr:uid="{00000000-0005-0000-0000-000041150000}"/>
    <cellStyle name="Komma 3 2 2 4 5" xfId="6162" xr:uid="{00000000-0005-0000-0000-000042150000}"/>
    <cellStyle name="Komma 3 2 2 5" xfId="1831" xr:uid="{00000000-0005-0000-0000-000043150000}"/>
    <cellStyle name="Komma 3 2 2 5 2" xfId="3582" xr:uid="{00000000-0005-0000-0000-000044150000}"/>
    <cellStyle name="Komma 3 2 2 5 2 2" xfId="8732" xr:uid="{00000000-0005-0000-0000-000045150000}"/>
    <cellStyle name="Komma 3 2 2 5 3" xfId="5300" xr:uid="{00000000-0005-0000-0000-000046150000}"/>
    <cellStyle name="Komma 3 2 2 5 3 2" xfId="10448" xr:uid="{00000000-0005-0000-0000-000047150000}"/>
    <cellStyle name="Komma 3 2 2 5 4" xfId="7016" xr:uid="{00000000-0005-0000-0000-000048150000}"/>
    <cellStyle name="Komma 3 2 2 6" xfId="2720" xr:uid="{00000000-0005-0000-0000-000049150000}"/>
    <cellStyle name="Komma 3 2 2 6 2" xfId="7874" xr:uid="{00000000-0005-0000-0000-00004A150000}"/>
    <cellStyle name="Komma 3 2 2 7" xfId="4442" xr:uid="{00000000-0005-0000-0000-00004B150000}"/>
    <cellStyle name="Komma 3 2 2 7 2" xfId="9590" xr:uid="{00000000-0005-0000-0000-00004C150000}"/>
    <cellStyle name="Komma 3 2 2 8" xfId="6158" xr:uid="{00000000-0005-0000-0000-00004D150000}"/>
    <cellStyle name="Komma 3 2 3" xfId="491" xr:uid="{00000000-0005-0000-0000-00004E150000}"/>
    <cellStyle name="Komma 3 2 3 2" xfId="492" xr:uid="{00000000-0005-0000-0000-00004F150000}"/>
    <cellStyle name="Komma 3 2 3 2 2" xfId="1837" xr:uid="{00000000-0005-0000-0000-000050150000}"/>
    <cellStyle name="Komma 3 2 3 2 2 2" xfId="3588" xr:uid="{00000000-0005-0000-0000-000051150000}"/>
    <cellStyle name="Komma 3 2 3 2 2 2 2" xfId="8738" xr:uid="{00000000-0005-0000-0000-000052150000}"/>
    <cellStyle name="Komma 3 2 3 2 2 3" xfId="5306" xr:uid="{00000000-0005-0000-0000-000053150000}"/>
    <cellStyle name="Komma 3 2 3 2 2 3 2" xfId="10454" xr:uid="{00000000-0005-0000-0000-000054150000}"/>
    <cellStyle name="Komma 3 2 3 2 2 4" xfId="7022" xr:uid="{00000000-0005-0000-0000-000055150000}"/>
    <cellStyle name="Komma 3 2 3 2 3" xfId="2726" xr:uid="{00000000-0005-0000-0000-000056150000}"/>
    <cellStyle name="Komma 3 2 3 2 3 2" xfId="7880" xr:uid="{00000000-0005-0000-0000-000057150000}"/>
    <cellStyle name="Komma 3 2 3 2 4" xfId="4448" xr:uid="{00000000-0005-0000-0000-000058150000}"/>
    <cellStyle name="Komma 3 2 3 2 4 2" xfId="9596" xr:uid="{00000000-0005-0000-0000-000059150000}"/>
    <cellStyle name="Komma 3 2 3 2 5" xfId="6164" xr:uid="{00000000-0005-0000-0000-00005A150000}"/>
    <cellStyle name="Komma 3 2 3 3" xfId="1836" xr:uid="{00000000-0005-0000-0000-00005B150000}"/>
    <cellStyle name="Komma 3 2 3 3 2" xfId="3587" xr:uid="{00000000-0005-0000-0000-00005C150000}"/>
    <cellStyle name="Komma 3 2 3 3 2 2" xfId="8737" xr:uid="{00000000-0005-0000-0000-00005D150000}"/>
    <cellStyle name="Komma 3 2 3 3 3" xfId="5305" xr:uid="{00000000-0005-0000-0000-00005E150000}"/>
    <cellStyle name="Komma 3 2 3 3 3 2" xfId="10453" xr:uid="{00000000-0005-0000-0000-00005F150000}"/>
    <cellStyle name="Komma 3 2 3 3 4" xfId="7021" xr:uid="{00000000-0005-0000-0000-000060150000}"/>
    <cellStyle name="Komma 3 2 3 4" xfId="2725" xr:uid="{00000000-0005-0000-0000-000061150000}"/>
    <cellStyle name="Komma 3 2 3 4 2" xfId="7879" xr:uid="{00000000-0005-0000-0000-000062150000}"/>
    <cellStyle name="Komma 3 2 3 5" xfId="4447" xr:uid="{00000000-0005-0000-0000-000063150000}"/>
    <cellStyle name="Komma 3 2 3 5 2" xfId="9595" xr:uid="{00000000-0005-0000-0000-000064150000}"/>
    <cellStyle name="Komma 3 2 3 6" xfId="6163" xr:uid="{00000000-0005-0000-0000-000065150000}"/>
    <cellStyle name="Komma 3 2 4" xfId="493" xr:uid="{00000000-0005-0000-0000-000066150000}"/>
    <cellStyle name="Komma 3 2 4 2" xfId="1838" xr:uid="{00000000-0005-0000-0000-000067150000}"/>
    <cellStyle name="Komma 3 2 4 2 2" xfId="3589" xr:uid="{00000000-0005-0000-0000-000068150000}"/>
    <cellStyle name="Komma 3 2 4 2 2 2" xfId="8739" xr:uid="{00000000-0005-0000-0000-000069150000}"/>
    <cellStyle name="Komma 3 2 4 2 3" xfId="5307" xr:uid="{00000000-0005-0000-0000-00006A150000}"/>
    <cellStyle name="Komma 3 2 4 2 3 2" xfId="10455" xr:uid="{00000000-0005-0000-0000-00006B150000}"/>
    <cellStyle name="Komma 3 2 4 2 4" xfId="7023" xr:uid="{00000000-0005-0000-0000-00006C150000}"/>
    <cellStyle name="Komma 3 2 4 3" xfId="2727" xr:uid="{00000000-0005-0000-0000-00006D150000}"/>
    <cellStyle name="Komma 3 2 4 3 2" xfId="7881" xr:uid="{00000000-0005-0000-0000-00006E150000}"/>
    <cellStyle name="Komma 3 2 4 4" xfId="4449" xr:uid="{00000000-0005-0000-0000-00006F150000}"/>
    <cellStyle name="Komma 3 2 4 4 2" xfId="9597" xr:uid="{00000000-0005-0000-0000-000070150000}"/>
    <cellStyle name="Komma 3 2 4 5" xfId="6165" xr:uid="{00000000-0005-0000-0000-000071150000}"/>
    <cellStyle name="Komma 3 2 5" xfId="494" xr:uid="{00000000-0005-0000-0000-000072150000}"/>
    <cellStyle name="Komma 3 2 5 2" xfId="1839" xr:uid="{00000000-0005-0000-0000-000073150000}"/>
    <cellStyle name="Komma 3 2 5 2 2" xfId="3590" xr:uid="{00000000-0005-0000-0000-000074150000}"/>
    <cellStyle name="Komma 3 2 5 2 2 2" xfId="8740" xr:uid="{00000000-0005-0000-0000-000075150000}"/>
    <cellStyle name="Komma 3 2 5 2 3" xfId="5308" xr:uid="{00000000-0005-0000-0000-000076150000}"/>
    <cellStyle name="Komma 3 2 5 2 3 2" xfId="10456" xr:uid="{00000000-0005-0000-0000-000077150000}"/>
    <cellStyle name="Komma 3 2 5 2 4" xfId="7024" xr:uid="{00000000-0005-0000-0000-000078150000}"/>
    <cellStyle name="Komma 3 2 5 3" xfId="2728" xr:uid="{00000000-0005-0000-0000-000079150000}"/>
    <cellStyle name="Komma 3 2 5 3 2" xfId="7882" xr:uid="{00000000-0005-0000-0000-00007A150000}"/>
    <cellStyle name="Komma 3 2 5 4" xfId="4450" xr:uid="{00000000-0005-0000-0000-00007B150000}"/>
    <cellStyle name="Komma 3 2 5 4 2" xfId="9598" xr:uid="{00000000-0005-0000-0000-00007C150000}"/>
    <cellStyle name="Komma 3 2 5 5" xfId="6166" xr:uid="{00000000-0005-0000-0000-00007D150000}"/>
    <cellStyle name="Komma 3 2 6" xfId="1830" xr:uid="{00000000-0005-0000-0000-00007E150000}"/>
    <cellStyle name="Komma 3 2 6 2" xfId="3581" xr:uid="{00000000-0005-0000-0000-00007F150000}"/>
    <cellStyle name="Komma 3 2 6 2 2" xfId="8731" xr:uid="{00000000-0005-0000-0000-000080150000}"/>
    <cellStyle name="Komma 3 2 6 3" xfId="5299" xr:uid="{00000000-0005-0000-0000-000081150000}"/>
    <cellStyle name="Komma 3 2 6 3 2" xfId="10447" xr:uid="{00000000-0005-0000-0000-000082150000}"/>
    <cellStyle name="Komma 3 2 6 4" xfId="7015" xr:uid="{00000000-0005-0000-0000-000083150000}"/>
    <cellStyle name="Komma 3 2 7" xfId="2719" xr:uid="{00000000-0005-0000-0000-000084150000}"/>
    <cellStyle name="Komma 3 2 7 2" xfId="7873" xr:uid="{00000000-0005-0000-0000-000085150000}"/>
    <cellStyle name="Komma 3 2 8" xfId="4441" xr:uid="{00000000-0005-0000-0000-000086150000}"/>
    <cellStyle name="Komma 3 2 8 2" xfId="9589" xr:uid="{00000000-0005-0000-0000-000087150000}"/>
    <cellStyle name="Komma 3 2 9" xfId="6157" xr:uid="{00000000-0005-0000-0000-000088150000}"/>
    <cellStyle name="Komma 3 3" xfId="495" xr:uid="{00000000-0005-0000-0000-000089150000}"/>
    <cellStyle name="Komma 3 3 2" xfId="496" xr:uid="{00000000-0005-0000-0000-00008A150000}"/>
    <cellStyle name="Komma 3 3 2 2" xfId="497" xr:uid="{00000000-0005-0000-0000-00008B150000}"/>
    <cellStyle name="Komma 3 3 2 2 2" xfId="498" xr:uid="{00000000-0005-0000-0000-00008C150000}"/>
    <cellStyle name="Komma 3 3 2 2 2 2" xfId="1843" xr:uid="{00000000-0005-0000-0000-00008D150000}"/>
    <cellStyle name="Komma 3 3 2 2 2 2 2" xfId="3594" xr:uid="{00000000-0005-0000-0000-00008E150000}"/>
    <cellStyle name="Komma 3 3 2 2 2 2 2 2" xfId="8744" xr:uid="{00000000-0005-0000-0000-00008F150000}"/>
    <cellStyle name="Komma 3 3 2 2 2 2 3" xfId="5312" xr:uid="{00000000-0005-0000-0000-000090150000}"/>
    <cellStyle name="Komma 3 3 2 2 2 2 3 2" xfId="10460" xr:uid="{00000000-0005-0000-0000-000091150000}"/>
    <cellStyle name="Komma 3 3 2 2 2 2 4" xfId="7028" xr:uid="{00000000-0005-0000-0000-000092150000}"/>
    <cellStyle name="Komma 3 3 2 2 2 3" xfId="2732" xr:uid="{00000000-0005-0000-0000-000093150000}"/>
    <cellStyle name="Komma 3 3 2 2 2 3 2" xfId="7886" xr:uid="{00000000-0005-0000-0000-000094150000}"/>
    <cellStyle name="Komma 3 3 2 2 2 4" xfId="4454" xr:uid="{00000000-0005-0000-0000-000095150000}"/>
    <cellStyle name="Komma 3 3 2 2 2 4 2" xfId="9602" xr:uid="{00000000-0005-0000-0000-000096150000}"/>
    <cellStyle name="Komma 3 3 2 2 2 5" xfId="6170" xr:uid="{00000000-0005-0000-0000-000097150000}"/>
    <cellStyle name="Komma 3 3 2 2 3" xfId="1842" xr:uid="{00000000-0005-0000-0000-000098150000}"/>
    <cellStyle name="Komma 3 3 2 2 3 2" xfId="3593" xr:uid="{00000000-0005-0000-0000-000099150000}"/>
    <cellStyle name="Komma 3 3 2 2 3 2 2" xfId="8743" xr:uid="{00000000-0005-0000-0000-00009A150000}"/>
    <cellStyle name="Komma 3 3 2 2 3 3" xfId="5311" xr:uid="{00000000-0005-0000-0000-00009B150000}"/>
    <cellStyle name="Komma 3 3 2 2 3 3 2" xfId="10459" xr:uid="{00000000-0005-0000-0000-00009C150000}"/>
    <cellStyle name="Komma 3 3 2 2 3 4" xfId="7027" xr:uid="{00000000-0005-0000-0000-00009D150000}"/>
    <cellStyle name="Komma 3 3 2 2 4" xfId="2731" xr:uid="{00000000-0005-0000-0000-00009E150000}"/>
    <cellStyle name="Komma 3 3 2 2 4 2" xfId="7885" xr:uid="{00000000-0005-0000-0000-00009F150000}"/>
    <cellStyle name="Komma 3 3 2 2 5" xfId="4453" xr:uid="{00000000-0005-0000-0000-0000A0150000}"/>
    <cellStyle name="Komma 3 3 2 2 5 2" xfId="9601" xr:uid="{00000000-0005-0000-0000-0000A1150000}"/>
    <cellStyle name="Komma 3 3 2 2 6" xfId="6169" xr:uid="{00000000-0005-0000-0000-0000A2150000}"/>
    <cellStyle name="Komma 3 3 2 3" xfId="499" xr:uid="{00000000-0005-0000-0000-0000A3150000}"/>
    <cellStyle name="Komma 3 3 2 3 2" xfId="1844" xr:uid="{00000000-0005-0000-0000-0000A4150000}"/>
    <cellStyle name="Komma 3 3 2 3 2 2" xfId="3595" xr:uid="{00000000-0005-0000-0000-0000A5150000}"/>
    <cellStyle name="Komma 3 3 2 3 2 2 2" xfId="8745" xr:uid="{00000000-0005-0000-0000-0000A6150000}"/>
    <cellStyle name="Komma 3 3 2 3 2 3" xfId="5313" xr:uid="{00000000-0005-0000-0000-0000A7150000}"/>
    <cellStyle name="Komma 3 3 2 3 2 3 2" xfId="10461" xr:uid="{00000000-0005-0000-0000-0000A8150000}"/>
    <cellStyle name="Komma 3 3 2 3 2 4" xfId="7029" xr:uid="{00000000-0005-0000-0000-0000A9150000}"/>
    <cellStyle name="Komma 3 3 2 3 3" xfId="2733" xr:uid="{00000000-0005-0000-0000-0000AA150000}"/>
    <cellStyle name="Komma 3 3 2 3 3 2" xfId="7887" xr:uid="{00000000-0005-0000-0000-0000AB150000}"/>
    <cellStyle name="Komma 3 3 2 3 4" xfId="4455" xr:uid="{00000000-0005-0000-0000-0000AC150000}"/>
    <cellStyle name="Komma 3 3 2 3 4 2" xfId="9603" xr:uid="{00000000-0005-0000-0000-0000AD150000}"/>
    <cellStyle name="Komma 3 3 2 3 5" xfId="6171" xr:uid="{00000000-0005-0000-0000-0000AE150000}"/>
    <cellStyle name="Komma 3 3 2 4" xfId="500" xr:uid="{00000000-0005-0000-0000-0000AF150000}"/>
    <cellStyle name="Komma 3 3 2 4 2" xfId="1845" xr:uid="{00000000-0005-0000-0000-0000B0150000}"/>
    <cellStyle name="Komma 3 3 2 4 2 2" xfId="3596" xr:uid="{00000000-0005-0000-0000-0000B1150000}"/>
    <cellStyle name="Komma 3 3 2 4 2 2 2" xfId="8746" xr:uid="{00000000-0005-0000-0000-0000B2150000}"/>
    <cellStyle name="Komma 3 3 2 4 2 3" xfId="5314" xr:uid="{00000000-0005-0000-0000-0000B3150000}"/>
    <cellStyle name="Komma 3 3 2 4 2 3 2" xfId="10462" xr:uid="{00000000-0005-0000-0000-0000B4150000}"/>
    <cellStyle name="Komma 3 3 2 4 2 4" xfId="7030" xr:uid="{00000000-0005-0000-0000-0000B5150000}"/>
    <cellStyle name="Komma 3 3 2 4 3" xfId="2734" xr:uid="{00000000-0005-0000-0000-0000B6150000}"/>
    <cellStyle name="Komma 3 3 2 4 3 2" xfId="7888" xr:uid="{00000000-0005-0000-0000-0000B7150000}"/>
    <cellStyle name="Komma 3 3 2 4 4" xfId="4456" xr:uid="{00000000-0005-0000-0000-0000B8150000}"/>
    <cellStyle name="Komma 3 3 2 4 4 2" xfId="9604" xr:uid="{00000000-0005-0000-0000-0000B9150000}"/>
    <cellStyle name="Komma 3 3 2 4 5" xfId="6172" xr:uid="{00000000-0005-0000-0000-0000BA150000}"/>
    <cellStyle name="Komma 3 3 2 5" xfId="1841" xr:uid="{00000000-0005-0000-0000-0000BB150000}"/>
    <cellStyle name="Komma 3 3 2 5 2" xfId="3592" xr:uid="{00000000-0005-0000-0000-0000BC150000}"/>
    <cellStyle name="Komma 3 3 2 5 2 2" xfId="8742" xr:uid="{00000000-0005-0000-0000-0000BD150000}"/>
    <cellStyle name="Komma 3 3 2 5 3" xfId="5310" xr:uid="{00000000-0005-0000-0000-0000BE150000}"/>
    <cellStyle name="Komma 3 3 2 5 3 2" xfId="10458" xr:uid="{00000000-0005-0000-0000-0000BF150000}"/>
    <cellStyle name="Komma 3 3 2 5 4" xfId="7026" xr:uid="{00000000-0005-0000-0000-0000C0150000}"/>
    <cellStyle name="Komma 3 3 2 6" xfId="2730" xr:uid="{00000000-0005-0000-0000-0000C1150000}"/>
    <cellStyle name="Komma 3 3 2 6 2" xfId="7884" xr:uid="{00000000-0005-0000-0000-0000C2150000}"/>
    <cellStyle name="Komma 3 3 2 7" xfId="4452" xr:uid="{00000000-0005-0000-0000-0000C3150000}"/>
    <cellStyle name="Komma 3 3 2 7 2" xfId="9600" xr:uid="{00000000-0005-0000-0000-0000C4150000}"/>
    <cellStyle name="Komma 3 3 2 8" xfId="6168" xr:uid="{00000000-0005-0000-0000-0000C5150000}"/>
    <cellStyle name="Komma 3 3 3" xfId="501" xr:uid="{00000000-0005-0000-0000-0000C6150000}"/>
    <cellStyle name="Komma 3 3 3 2" xfId="502" xr:uid="{00000000-0005-0000-0000-0000C7150000}"/>
    <cellStyle name="Komma 3 3 3 2 2" xfId="1847" xr:uid="{00000000-0005-0000-0000-0000C8150000}"/>
    <cellStyle name="Komma 3 3 3 2 2 2" xfId="3598" xr:uid="{00000000-0005-0000-0000-0000C9150000}"/>
    <cellStyle name="Komma 3 3 3 2 2 2 2" xfId="8748" xr:uid="{00000000-0005-0000-0000-0000CA150000}"/>
    <cellStyle name="Komma 3 3 3 2 2 3" xfId="5316" xr:uid="{00000000-0005-0000-0000-0000CB150000}"/>
    <cellStyle name="Komma 3 3 3 2 2 3 2" xfId="10464" xr:uid="{00000000-0005-0000-0000-0000CC150000}"/>
    <cellStyle name="Komma 3 3 3 2 2 4" xfId="7032" xr:uid="{00000000-0005-0000-0000-0000CD150000}"/>
    <cellStyle name="Komma 3 3 3 2 3" xfId="2736" xr:uid="{00000000-0005-0000-0000-0000CE150000}"/>
    <cellStyle name="Komma 3 3 3 2 3 2" xfId="7890" xr:uid="{00000000-0005-0000-0000-0000CF150000}"/>
    <cellStyle name="Komma 3 3 3 2 4" xfId="4458" xr:uid="{00000000-0005-0000-0000-0000D0150000}"/>
    <cellStyle name="Komma 3 3 3 2 4 2" xfId="9606" xr:uid="{00000000-0005-0000-0000-0000D1150000}"/>
    <cellStyle name="Komma 3 3 3 2 5" xfId="6174" xr:uid="{00000000-0005-0000-0000-0000D2150000}"/>
    <cellStyle name="Komma 3 3 3 3" xfId="1846" xr:uid="{00000000-0005-0000-0000-0000D3150000}"/>
    <cellStyle name="Komma 3 3 3 3 2" xfId="3597" xr:uid="{00000000-0005-0000-0000-0000D4150000}"/>
    <cellStyle name="Komma 3 3 3 3 2 2" xfId="8747" xr:uid="{00000000-0005-0000-0000-0000D5150000}"/>
    <cellStyle name="Komma 3 3 3 3 3" xfId="5315" xr:uid="{00000000-0005-0000-0000-0000D6150000}"/>
    <cellStyle name="Komma 3 3 3 3 3 2" xfId="10463" xr:uid="{00000000-0005-0000-0000-0000D7150000}"/>
    <cellStyle name="Komma 3 3 3 3 4" xfId="7031" xr:uid="{00000000-0005-0000-0000-0000D8150000}"/>
    <cellStyle name="Komma 3 3 3 4" xfId="2735" xr:uid="{00000000-0005-0000-0000-0000D9150000}"/>
    <cellStyle name="Komma 3 3 3 4 2" xfId="7889" xr:uid="{00000000-0005-0000-0000-0000DA150000}"/>
    <cellStyle name="Komma 3 3 3 5" xfId="4457" xr:uid="{00000000-0005-0000-0000-0000DB150000}"/>
    <cellStyle name="Komma 3 3 3 5 2" xfId="9605" xr:uid="{00000000-0005-0000-0000-0000DC150000}"/>
    <cellStyle name="Komma 3 3 3 6" xfId="6173" xr:uid="{00000000-0005-0000-0000-0000DD150000}"/>
    <cellStyle name="Komma 3 3 4" xfId="503" xr:uid="{00000000-0005-0000-0000-0000DE150000}"/>
    <cellStyle name="Komma 3 3 4 2" xfId="1848" xr:uid="{00000000-0005-0000-0000-0000DF150000}"/>
    <cellStyle name="Komma 3 3 4 2 2" xfId="3599" xr:uid="{00000000-0005-0000-0000-0000E0150000}"/>
    <cellStyle name="Komma 3 3 4 2 2 2" xfId="8749" xr:uid="{00000000-0005-0000-0000-0000E1150000}"/>
    <cellStyle name="Komma 3 3 4 2 3" xfId="5317" xr:uid="{00000000-0005-0000-0000-0000E2150000}"/>
    <cellStyle name="Komma 3 3 4 2 3 2" xfId="10465" xr:uid="{00000000-0005-0000-0000-0000E3150000}"/>
    <cellStyle name="Komma 3 3 4 2 4" xfId="7033" xr:uid="{00000000-0005-0000-0000-0000E4150000}"/>
    <cellStyle name="Komma 3 3 4 3" xfId="2737" xr:uid="{00000000-0005-0000-0000-0000E5150000}"/>
    <cellStyle name="Komma 3 3 4 3 2" xfId="7891" xr:uid="{00000000-0005-0000-0000-0000E6150000}"/>
    <cellStyle name="Komma 3 3 4 4" xfId="4459" xr:uid="{00000000-0005-0000-0000-0000E7150000}"/>
    <cellStyle name="Komma 3 3 4 4 2" xfId="9607" xr:uid="{00000000-0005-0000-0000-0000E8150000}"/>
    <cellStyle name="Komma 3 3 4 5" xfId="6175" xr:uid="{00000000-0005-0000-0000-0000E9150000}"/>
    <cellStyle name="Komma 3 3 5" xfId="504" xr:uid="{00000000-0005-0000-0000-0000EA150000}"/>
    <cellStyle name="Komma 3 3 5 2" xfId="1849" xr:uid="{00000000-0005-0000-0000-0000EB150000}"/>
    <cellStyle name="Komma 3 3 5 2 2" xfId="3600" xr:uid="{00000000-0005-0000-0000-0000EC150000}"/>
    <cellStyle name="Komma 3 3 5 2 2 2" xfId="8750" xr:uid="{00000000-0005-0000-0000-0000ED150000}"/>
    <cellStyle name="Komma 3 3 5 2 3" xfId="5318" xr:uid="{00000000-0005-0000-0000-0000EE150000}"/>
    <cellStyle name="Komma 3 3 5 2 3 2" xfId="10466" xr:uid="{00000000-0005-0000-0000-0000EF150000}"/>
    <cellStyle name="Komma 3 3 5 2 4" xfId="7034" xr:uid="{00000000-0005-0000-0000-0000F0150000}"/>
    <cellStyle name="Komma 3 3 5 3" xfId="2738" xr:uid="{00000000-0005-0000-0000-0000F1150000}"/>
    <cellStyle name="Komma 3 3 5 3 2" xfId="7892" xr:uid="{00000000-0005-0000-0000-0000F2150000}"/>
    <cellStyle name="Komma 3 3 5 4" xfId="4460" xr:uid="{00000000-0005-0000-0000-0000F3150000}"/>
    <cellStyle name="Komma 3 3 5 4 2" xfId="9608" xr:uid="{00000000-0005-0000-0000-0000F4150000}"/>
    <cellStyle name="Komma 3 3 5 5" xfId="6176" xr:uid="{00000000-0005-0000-0000-0000F5150000}"/>
    <cellStyle name="Komma 3 3 6" xfId="1840" xr:uid="{00000000-0005-0000-0000-0000F6150000}"/>
    <cellStyle name="Komma 3 3 6 2" xfId="3591" xr:uid="{00000000-0005-0000-0000-0000F7150000}"/>
    <cellStyle name="Komma 3 3 6 2 2" xfId="8741" xr:uid="{00000000-0005-0000-0000-0000F8150000}"/>
    <cellStyle name="Komma 3 3 6 3" xfId="5309" xr:uid="{00000000-0005-0000-0000-0000F9150000}"/>
    <cellStyle name="Komma 3 3 6 3 2" xfId="10457" xr:uid="{00000000-0005-0000-0000-0000FA150000}"/>
    <cellStyle name="Komma 3 3 6 4" xfId="7025" xr:uid="{00000000-0005-0000-0000-0000FB150000}"/>
    <cellStyle name="Komma 3 3 7" xfId="2729" xr:uid="{00000000-0005-0000-0000-0000FC150000}"/>
    <cellStyle name="Komma 3 3 7 2" xfId="7883" xr:uid="{00000000-0005-0000-0000-0000FD150000}"/>
    <cellStyle name="Komma 3 3 8" xfId="4451" xr:uid="{00000000-0005-0000-0000-0000FE150000}"/>
    <cellStyle name="Komma 3 3 8 2" xfId="9599" xr:uid="{00000000-0005-0000-0000-0000FF150000}"/>
    <cellStyle name="Komma 3 3 9" xfId="6167" xr:uid="{00000000-0005-0000-0000-000000160000}"/>
    <cellStyle name="Komma 3 4" xfId="505" xr:uid="{00000000-0005-0000-0000-000001160000}"/>
    <cellStyle name="Komma 3 4 2" xfId="506" xr:uid="{00000000-0005-0000-0000-000002160000}"/>
    <cellStyle name="Komma 3 4 2 2" xfId="507" xr:uid="{00000000-0005-0000-0000-000003160000}"/>
    <cellStyle name="Komma 3 4 2 2 2" xfId="508" xr:uid="{00000000-0005-0000-0000-000004160000}"/>
    <cellStyle name="Komma 3 4 2 2 2 2" xfId="1853" xr:uid="{00000000-0005-0000-0000-000005160000}"/>
    <cellStyle name="Komma 3 4 2 2 2 2 2" xfId="3604" xr:uid="{00000000-0005-0000-0000-000006160000}"/>
    <cellStyle name="Komma 3 4 2 2 2 2 2 2" xfId="8754" xr:uid="{00000000-0005-0000-0000-000007160000}"/>
    <cellStyle name="Komma 3 4 2 2 2 2 3" xfId="5322" xr:uid="{00000000-0005-0000-0000-000008160000}"/>
    <cellStyle name="Komma 3 4 2 2 2 2 3 2" xfId="10470" xr:uid="{00000000-0005-0000-0000-000009160000}"/>
    <cellStyle name="Komma 3 4 2 2 2 2 4" xfId="7038" xr:uid="{00000000-0005-0000-0000-00000A160000}"/>
    <cellStyle name="Komma 3 4 2 2 2 3" xfId="2742" xr:uid="{00000000-0005-0000-0000-00000B160000}"/>
    <cellStyle name="Komma 3 4 2 2 2 3 2" xfId="7896" xr:uid="{00000000-0005-0000-0000-00000C160000}"/>
    <cellStyle name="Komma 3 4 2 2 2 4" xfId="4464" xr:uid="{00000000-0005-0000-0000-00000D160000}"/>
    <cellStyle name="Komma 3 4 2 2 2 4 2" xfId="9612" xr:uid="{00000000-0005-0000-0000-00000E160000}"/>
    <cellStyle name="Komma 3 4 2 2 2 5" xfId="6180" xr:uid="{00000000-0005-0000-0000-00000F160000}"/>
    <cellStyle name="Komma 3 4 2 2 3" xfId="1852" xr:uid="{00000000-0005-0000-0000-000010160000}"/>
    <cellStyle name="Komma 3 4 2 2 3 2" xfId="3603" xr:uid="{00000000-0005-0000-0000-000011160000}"/>
    <cellStyle name="Komma 3 4 2 2 3 2 2" xfId="8753" xr:uid="{00000000-0005-0000-0000-000012160000}"/>
    <cellStyle name="Komma 3 4 2 2 3 3" xfId="5321" xr:uid="{00000000-0005-0000-0000-000013160000}"/>
    <cellStyle name="Komma 3 4 2 2 3 3 2" xfId="10469" xr:uid="{00000000-0005-0000-0000-000014160000}"/>
    <cellStyle name="Komma 3 4 2 2 3 4" xfId="7037" xr:uid="{00000000-0005-0000-0000-000015160000}"/>
    <cellStyle name="Komma 3 4 2 2 4" xfId="2741" xr:uid="{00000000-0005-0000-0000-000016160000}"/>
    <cellStyle name="Komma 3 4 2 2 4 2" xfId="7895" xr:uid="{00000000-0005-0000-0000-000017160000}"/>
    <cellStyle name="Komma 3 4 2 2 5" xfId="4463" xr:uid="{00000000-0005-0000-0000-000018160000}"/>
    <cellStyle name="Komma 3 4 2 2 5 2" xfId="9611" xr:uid="{00000000-0005-0000-0000-000019160000}"/>
    <cellStyle name="Komma 3 4 2 2 6" xfId="6179" xr:uid="{00000000-0005-0000-0000-00001A160000}"/>
    <cellStyle name="Komma 3 4 2 3" xfId="509" xr:uid="{00000000-0005-0000-0000-00001B160000}"/>
    <cellStyle name="Komma 3 4 2 3 2" xfId="1854" xr:uid="{00000000-0005-0000-0000-00001C160000}"/>
    <cellStyle name="Komma 3 4 2 3 2 2" xfId="3605" xr:uid="{00000000-0005-0000-0000-00001D160000}"/>
    <cellStyle name="Komma 3 4 2 3 2 2 2" xfId="8755" xr:uid="{00000000-0005-0000-0000-00001E160000}"/>
    <cellStyle name="Komma 3 4 2 3 2 3" xfId="5323" xr:uid="{00000000-0005-0000-0000-00001F160000}"/>
    <cellStyle name="Komma 3 4 2 3 2 3 2" xfId="10471" xr:uid="{00000000-0005-0000-0000-000020160000}"/>
    <cellStyle name="Komma 3 4 2 3 2 4" xfId="7039" xr:uid="{00000000-0005-0000-0000-000021160000}"/>
    <cellStyle name="Komma 3 4 2 3 3" xfId="2743" xr:uid="{00000000-0005-0000-0000-000022160000}"/>
    <cellStyle name="Komma 3 4 2 3 3 2" xfId="7897" xr:uid="{00000000-0005-0000-0000-000023160000}"/>
    <cellStyle name="Komma 3 4 2 3 4" xfId="4465" xr:uid="{00000000-0005-0000-0000-000024160000}"/>
    <cellStyle name="Komma 3 4 2 3 4 2" xfId="9613" xr:uid="{00000000-0005-0000-0000-000025160000}"/>
    <cellStyle name="Komma 3 4 2 3 5" xfId="6181" xr:uid="{00000000-0005-0000-0000-000026160000}"/>
    <cellStyle name="Komma 3 4 2 4" xfId="510" xr:uid="{00000000-0005-0000-0000-000027160000}"/>
    <cellStyle name="Komma 3 4 2 4 2" xfId="1855" xr:uid="{00000000-0005-0000-0000-000028160000}"/>
    <cellStyle name="Komma 3 4 2 4 2 2" xfId="3606" xr:uid="{00000000-0005-0000-0000-000029160000}"/>
    <cellStyle name="Komma 3 4 2 4 2 2 2" xfId="8756" xr:uid="{00000000-0005-0000-0000-00002A160000}"/>
    <cellStyle name="Komma 3 4 2 4 2 3" xfId="5324" xr:uid="{00000000-0005-0000-0000-00002B160000}"/>
    <cellStyle name="Komma 3 4 2 4 2 3 2" xfId="10472" xr:uid="{00000000-0005-0000-0000-00002C160000}"/>
    <cellStyle name="Komma 3 4 2 4 2 4" xfId="7040" xr:uid="{00000000-0005-0000-0000-00002D160000}"/>
    <cellStyle name="Komma 3 4 2 4 3" xfId="2744" xr:uid="{00000000-0005-0000-0000-00002E160000}"/>
    <cellStyle name="Komma 3 4 2 4 3 2" xfId="7898" xr:uid="{00000000-0005-0000-0000-00002F160000}"/>
    <cellStyle name="Komma 3 4 2 4 4" xfId="4466" xr:uid="{00000000-0005-0000-0000-000030160000}"/>
    <cellStyle name="Komma 3 4 2 4 4 2" xfId="9614" xr:uid="{00000000-0005-0000-0000-000031160000}"/>
    <cellStyle name="Komma 3 4 2 4 5" xfId="6182" xr:uid="{00000000-0005-0000-0000-000032160000}"/>
    <cellStyle name="Komma 3 4 2 5" xfId="1851" xr:uid="{00000000-0005-0000-0000-000033160000}"/>
    <cellStyle name="Komma 3 4 2 5 2" xfId="3602" xr:uid="{00000000-0005-0000-0000-000034160000}"/>
    <cellStyle name="Komma 3 4 2 5 2 2" xfId="8752" xr:uid="{00000000-0005-0000-0000-000035160000}"/>
    <cellStyle name="Komma 3 4 2 5 3" xfId="5320" xr:uid="{00000000-0005-0000-0000-000036160000}"/>
    <cellStyle name="Komma 3 4 2 5 3 2" xfId="10468" xr:uid="{00000000-0005-0000-0000-000037160000}"/>
    <cellStyle name="Komma 3 4 2 5 4" xfId="7036" xr:uid="{00000000-0005-0000-0000-000038160000}"/>
    <cellStyle name="Komma 3 4 2 6" xfId="2740" xr:uid="{00000000-0005-0000-0000-000039160000}"/>
    <cellStyle name="Komma 3 4 2 6 2" xfId="7894" xr:uid="{00000000-0005-0000-0000-00003A160000}"/>
    <cellStyle name="Komma 3 4 2 7" xfId="4462" xr:uid="{00000000-0005-0000-0000-00003B160000}"/>
    <cellStyle name="Komma 3 4 2 7 2" xfId="9610" xr:uid="{00000000-0005-0000-0000-00003C160000}"/>
    <cellStyle name="Komma 3 4 2 8" xfId="6178" xr:uid="{00000000-0005-0000-0000-00003D160000}"/>
    <cellStyle name="Komma 3 4 3" xfId="511" xr:uid="{00000000-0005-0000-0000-00003E160000}"/>
    <cellStyle name="Komma 3 4 3 2" xfId="512" xr:uid="{00000000-0005-0000-0000-00003F160000}"/>
    <cellStyle name="Komma 3 4 3 2 2" xfId="1857" xr:uid="{00000000-0005-0000-0000-000040160000}"/>
    <cellStyle name="Komma 3 4 3 2 2 2" xfId="3608" xr:uid="{00000000-0005-0000-0000-000041160000}"/>
    <cellStyle name="Komma 3 4 3 2 2 2 2" xfId="8758" xr:uid="{00000000-0005-0000-0000-000042160000}"/>
    <cellStyle name="Komma 3 4 3 2 2 3" xfId="5326" xr:uid="{00000000-0005-0000-0000-000043160000}"/>
    <cellStyle name="Komma 3 4 3 2 2 3 2" xfId="10474" xr:uid="{00000000-0005-0000-0000-000044160000}"/>
    <cellStyle name="Komma 3 4 3 2 2 4" xfId="7042" xr:uid="{00000000-0005-0000-0000-000045160000}"/>
    <cellStyle name="Komma 3 4 3 2 3" xfId="2746" xr:uid="{00000000-0005-0000-0000-000046160000}"/>
    <cellStyle name="Komma 3 4 3 2 3 2" xfId="7900" xr:uid="{00000000-0005-0000-0000-000047160000}"/>
    <cellStyle name="Komma 3 4 3 2 4" xfId="4468" xr:uid="{00000000-0005-0000-0000-000048160000}"/>
    <cellStyle name="Komma 3 4 3 2 4 2" xfId="9616" xr:uid="{00000000-0005-0000-0000-000049160000}"/>
    <cellStyle name="Komma 3 4 3 2 5" xfId="6184" xr:uid="{00000000-0005-0000-0000-00004A160000}"/>
    <cellStyle name="Komma 3 4 3 3" xfId="1856" xr:uid="{00000000-0005-0000-0000-00004B160000}"/>
    <cellStyle name="Komma 3 4 3 3 2" xfId="3607" xr:uid="{00000000-0005-0000-0000-00004C160000}"/>
    <cellStyle name="Komma 3 4 3 3 2 2" xfId="8757" xr:uid="{00000000-0005-0000-0000-00004D160000}"/>
    <cellStyle name="Komma 3 4 3 3 3" xfId="5325" xr:uid="{00000000-0005-0000-0000-00004E160000}"/>
    <cellStyle name="Komma 3 4 3 3 3 2" xfId="10473" xr:uid="{00000000-0005-0000-0000-00004F160000}"/>
    <cellStyle name="Komma 3 4 3 3 4" xfId="7041" xr:uid="{00000000-0005-0000-0000-000050160000}"/>
    <cellStyle name="Komma 3 4 3 4" xfId="2745" xr:uid="{00000000-0005-0000-0000-000051160000}"/>
    <cellStyle name="Komma 3 4 3 4 2" xfId="7899" xr:uid="{00000000-0005-0000-0000-000052160000}"/>
    <cellStyle name="Komma 3 4 3 5" xfId="4467" xr:uid="{00000000-0005-0000-0000-000053160000}"/>
    <cellStyle name="Komma 3 4 3 5 2" xfId="9615" xr:uid="{00000000-0005-0000-0000-000054160000}"/>
    <cellStyle name="Komma 3 4 3 6" xfId="6183" xr:uid="{00000000-0005-0000-0000-000055160000}"/>
    <cellStyle name="Komma 3 4 4" xfId="513" xr:uid="{00000000-0005-0000-0000-000056160000}"/>
    <cellStyle name="Komma 3 4 4 2" xfId="1858" xr:uid="{00000000-0005-0000-0000-000057160000}"/>
    <cellStyle name="Komma 3 4 4 2 2" xfId="3609" xr:uid="{00000000-0005-0000-0000-000058160000}"/>
    <cellStyle name="Komma 3 4 4 2 2 2" xfId="8759" xr:uid="{00000000-0005-0000-0000-000059160000}"/>
    <cellStyle name="Komma 3 4 4 2 3" xfId="5327" xr:uid="{00000000-0005-0000-0000-00005A160000}"/>
    <cellStyle name="Komma 3 4 4 2 3 2" xfId="10475" xr:uid="{00000000-0005-0000-0000-00005B160000}"/>
    <cellStyle name="Komma 3 4 4 2 4" xfId="7043" xr:uid="{00000000-0005-0000-0000-00005C160000}"/>
    <cellStyle name="Komma 3 4 4 3" xfId="2747" xr:uid="{00000000-0005-0000-0000-00005D160000}"/>
    <cellStyle name="Komma 3 4 4 3 2" xfId="7901" xr:uid="{00000000-0005-0000-0000-00005E160000}"/>
    <cellStyle name="Komma 3 4 4 4" xfId="4469" xr:uid="{00000000-0005-0000-0000-00005F160000}"/>
    <cellStyle name="Komma 3 4 4 4 2" xfId="9617" xr:uid="{00000000-0005-0000-0000-000060160000}"/>
    <cellStyle name="Komma 3 4 4 5" xfId="6185" xr:uid="{00000000-0005-0000-0000-000061160000}"/>
    <cellStyle name="Komma 3 4 5" xfId="514" xr:uid="{00000000-0005-0000-0000-000062160000}"/>
    <cellStyle name="Komma 3 4 5 2" xfId="1859" xr:uid="{00000000-0005-0000-0000-000063160000}"/>
    <cellStyle name="Komma 3 4 5 2 2" xfId="3610" xr:uid="{00000000-0005-0000-0000-000064160000}"/>
    <cellStyle name="Komma 3 4 5 2 2 2" xfId="8760" xr:uid="{00000000-0005-0000-0000-000065160000}"/>
    <cellStyle name="Komma 3 4 5 2 3" xfId="5328" xr:uid="{00000000-0005-0000-0000-000066160000}"/>
    <cellStyle name="Komma 3 4 5 2 3 2" xfId="10476" xr:uid="{00000000-0005-0000-0000-000067160000}"/>
    <cellStyle name="Komma 3 4 5 2 4" xfId="7044" xr:uid="{00000000-0005-0000-0000-000068160000}"/>
    <cellStyle name="Komma 3 4 5 3" xfId="2748" xr:uid="{00000000-0005-0000-0000-000069160000}"/>
    <cellStyle name="Komma 3 4 5 3 2" xfId="7902" xr:uid="{00000000-0005-0000-0000-00006A160000}"/>
    <cellStyle name="Komma 3 4 5 4" xfId="4470" xr:uid="{00000000-0005-0000-0000-00006B160000}"/>
    <cellStyle name="Komma 3 4 5 4 2" xfId="9618" xr:uid="{00000000-0005-0000-0000-00006C160000}"/>
    <cellStyle name="Komma 3 4 5 5" xfId="6186" xr:uid="{00000000-0005-0000-0000-00006D160000}"/>
    <cellStyle name="Komma 3 4 6" xfId="1850" xr:uid="{00000000-0005-0000-0000-00006E160000}"/>
    <cellStyle name="Komma 3 4 6 2" xfId="3601" xr:uid="{00000000-0005-0000-0000-00006F160000}"/>
    <cellStyle name="Komma 3 4 6 2 2" xfId="8751" xr:uid="{00000000-0005-0000-0000-000070160000}"/>
    <cellStyle name="Komma 3 4 6 3" xfId="5319" xr:uid="{00000000-0005-0000-0000-000071160000}"/>
    <cellStyle name="Komma 3 4 6 3 2" xfId="10467" xr:uid="{00000000-0005-0000-0000-000072160000}"/>
    <cellStyle name="Komma 3 4 6 4" xfId="7035" xr:uid="{00000000-0005-0000-0000-000073160000}"/>
    <cellStyle name="Komma 3 4 7" xfId="2739" xr:uid="{00000000-0005-0000-0000-000074160000}"/>
    <cellStyle name="Komma 3 4 7 2" xfId="7893" xr:uid="{00000000-0005-0000-0000-000075160000}"/>
    <cellStyle name="Komma 3 4 8" xfId="4461" xr:uid="{00000000-0005-0000-0000-000076160000}"/>
    <cellStyle name="Komma 3 4 8 2" xfId="9609" xr:uid="{00000000-0005-0000-0000-000077160000}"/>
    <cellStyle name="Komma 3 4 9" xfId="6177" xr:uid="{00000000-0005-0000-0000-000078160000}"/>
    <cellStyle name="Komma 3 5" xfId="515" xr:uid="{00000000-0005-0000-0000-000079160000}"/>
    <cellStyle name="Komma 3 5 2" xfId="516" xr:uid="{00000000-0005-0000-0000-00007A160000}"/>
    <cellStyle name="Komma 3 5 2 2" xfId="517" xr:uid="{00000000-0005-0000-0000-00007B160000}"/>
    <cellStyle name="Komma 3 5 2 2 2" xfId="518" xr:uid="{00000000-0005-0000-0000-00007C160000}"/>
    <cellStyle name="Komma 3 5 2 2 2 2" xfId="1863" xr:uid="{00000000-0005-0000-0000-00007D160000}"/>
    <cellStyle name="Komma 3 5 2 2 2 2 2" xfId="3614" xr:uid="{00000000-0005-0000-0000-00007E160000}"/>
    <cellStyle name="Komma 3 5 2 2 2 2 2 2" xfId="8764" xr:uid="{00000000-0005-0000-0000-00007F160000}"/>
    <cellStyle name="Komma 3 5 2 2 2 2 3" xfId="5332" xr:uid="{00000000-0005-0000-0000-000080160000}"/>
    <cellStyle name="Komma 3 5 2 2 2 2 3 2" xfId="10480" xr:uid="{00000000-0005-0000-0000-000081160000}"/>
    <cellStyle name="Komma 3 5 2 2 2 2 4" xfId="7048" xr:uid="{00000000-0005-0000-0000-000082160000}"/>
    <cellStyle name="Komma 3 5 2 2 2 3" xfId="2752" xr:uid="{00000000-0005-0000-0000-000083160000}"/>
    <cellStyle name="Komma 3 5 2 2 2 3 2" xfId="7906" xr:uid="{00000000-0005-0000-0000-000084160000}"/>
    <cellStyle name="Komma 3 5 2 2 2 4" xfId="4474" xr:uid="{00000000-0005-0000-0000-000085160000}"/>
    <cellStyle name="Komma 3 5 2 2 2 4 2" xfId="9622" xr:uid="{00000000-0005-0000-0000-000086160000}"/>
    <cellStyle name="Komma 3 5 2 2 2 5" xfId="6190" xr:uid="{00000000-0005-0000-0000-000087160000}"/>
    <cellStyle name="Komma 3 5 2 2 3" xfId="1862" xr:uid="{00000000-0005-0000-0000-000088160000}"/>
    <cellStyle name="Komma 3 5 2 2 3 2" xfId="3613" xr:uid="{00000000-0005-0000-0000-000089160000}"/>
    <cellStyle name="Komma 3 5 2 2 3 2 2" xfId="8763" xr:uid="{00000000-0005-0000-0000-00008A160000}"/>
    <cellStyle name="Komma 3 5 2 2 3 3" xfId="5331" xr:uid="{00000000-0005-0000-0000-00008B160000}"/>
    <cellStyle name="Komma 3 5 2 2 3 3 2" xfId="10479" xr:uid="{00000000-0005-0000-0000-00008C160000}"/>
    <cellStyle name="Komma 3 5 2 2 3 4" xfId="7047" xr:uid="{00000000-0005-0000-0000-00008D160000}"/>
    <cellStyle name="Komma 3 5 2 2 4" xfId="2751" xr:uid="{00000000-0005-0000-0000-00008E160000}"/>
    <cellStyle name="Komma 3 5 2 2 4 2" xfId="7905" xr:uid="{00000000-0005-0000-0000-00008F160000}"/>
    <cellStyle name="Komma 3 5 2 2 5" xfId="4473" xr:uid="{00000000-0005-0000-0000-000090160000}"/>
    <cellStyle name="Komma 3 5 2 2 5 2" xfId="9621" xr:uid="{00000000-0005-0000-0000-000091160000}"/>
    <cellStyle name="Komma 3 5 2 2 6" xfId="6189" xr:uid="{00000000-0005-0000-0000-000092160000}"/>
    <cellStyle name="Komma 3 5 2 3" xfId="519" xr:uid="{00000000-0005-0000-0000-000093160000}"/>
    <cellStyle name="Komma 3 5 2 3 2" xfId="1864" xr:uid="{00000000-0005-0000-0000-000094160000}"/>
    <cellStyle name="Komma 3 5 2 3 2 2" xfId="3615" xr:uid="{00000000-0005-0000-0000-000095160000}"/>
    <cellStyle name="Komma 3 5 2 3 2 2 2" xfId="8765" xr:uid="{00000000-0005-0000-0000-000096160000}"/>
    <cellStyle name="Komma 3 5 2 3 2 3" xfId="5333" xr:uid="{00000000-0005-0000-0000-000097160000}"/>
    <cellStyle name="Komma 3 5 2 3 2 3 2" xfId="10481" xr:uid="{00000000-0005-0000-0000-000098160000}"/>
    <cellStyle name="Komma 3 5 2 3 2 4" xfId="7049" xr:uid="{00000000-0005-0000-0000-000099160000}"/>
    <cellStyle name="Komma 3 5 2 3 3" xfId="2753" xr:uid="{00000000-0005-0000-0000-00009A160000}"/>
    <cellStyle name="Komma 3 5 2 3 3 2" xfId="7907" xr:uid="{00000000-0005-0000-0000-00009B160000}"/>
    <cellStyle name="Komma 3 5 2 3 4" xfId="4475" xr:uid="{00000000-0005-0000-0000-00009C160000}"/>
    <cellStyle name="Komma 3 5 2 3 4 2" xfId="9623" xr:uid="{00000000-0005-0000-0000-00009D160000}"/>
    <cellStyle name="Komma 3 5 2 3 5" xfId="6191" xr:uid="{00000000-0005-0000-0000-00009E160000}"/>
    <cellStyle name="Komma 3 5 2 4" xfId="520" xr:uid="{00000000-0005-0000-0000-00009F160000}"/>
    <cellStyle name="Komma 3 5 2 4 2" xfId="1865" xr:uid="{00000000-0005-0000-0000-0000A0160000}"/>
    <cellStyle name="Komma 3 5 2 4 2 2" xfId="3616" xr:uid="{00000000-0005-0000-0000-0000A1160000}"/>
    <cellStyle name="Komma 3 5 2 4 2 2 2" xfId="8766" xr:uid="{00000000-0005-0000-0000-0000A2160000}"/>
    <cellStyle name="Komma 3 5 2 4 2 3" xfId="5334" xr:uid="{00000000-0005-0000-0000-0000A3160000}"/>
    <cellStyle name="Komma 3 5 2 4 2 3 2" xfId="10482" xr:uid="{00000000-0005-0000-0000-0000A4160000}"/>
    <cellStyle name="Komma 3 5 2 4 2 4" xfId="7050" xr:uid="{00000000-0005-0000-0000-0000A5160000}"/>
    <cellStyle name="Komma 3 5 2 4 3" xfId="2754" xr:uid="{00000000-0005-0000-0000-0000A6160000}"/>
    <cellStyle name="Komma 3 5 2 4 3 2" xfId="7908" xr:uid="{00000000-0005-0000-0000-0000A7160000}"/>
    <cellStyle name="Komma 3 5 2 4 4" xfId="4476" xr:uid="{00000000-0005-0000-0000-0000A8160000}"/>
    <cellStyle name="Komma 3 5 2 4 4 2" xfId="9624" xr:uid="{00000000-0005-0000-0000-0000A9160000}"/>
    <cellStyle name="Komma 3 5 2 4 5" xfId="6192" xr:uid="{00000000-0005-0000-0000-0000AA160000}"/>
    <cellStyle name="Komma 3 5 2 5" xfId="1861" xr:uid="{00000000-0005-0000-0000-0000AB160000}"/>
    <cellStyle name="Komma 3 5 2 5 2" xfId="3612" xr:uid="{00000000-0005-0000-0000-0000AC160000}"/>
    <cellStyle name="Komma 3 5 2 5 2 2" xfId="8762" xr:uid="{00000000-0005-0000-0000-0000AD160000}"/>
    <cellStyle name="Komma 3 5 2 5 3" xfId="5330" xr:uid="{00000000-0005-0000-0000-0000AE160000}"/>
    <cellStyle name="Komma 3 5 2 5 3 2" xfId="10478" xr:uid="{00000000-0005-0000-0000-0000AF160000}"/>
    <cellStyle name="Komma 3 5 2 5 4" xfId="7046" xr:uid="{00000000-0005-0000-0000-0000B0160000}"/>
    <cellStyle name="Komma 3 5 2 6" xfId="2750" xr:uid="{00000000-0005-0000-0000-0000B1160000}"/>
    <cellStyle name="Komma 3 5 2 6 2" xfId="7904" xr:uid="{00000000-0005-0000-0000-0000B2160000}"/>
    <cellStyle name="Komma 3 5 2 7" xfId="4472" xr:uid="{00000000-0005-0000-0000-0000B3160000}"/>
    <cellStyle name="Komma 3 5 2 7 2" xfId="9620" xr:uid="{00000000-0005-0000-0000-0000B4160000}"/>
    <cellStyle name="Komma 3 5 2 8" xfId="6188" xr:uid="{00000000-0005-0000-0000-0000B5160000}"/>
    <cellStyle name="Komma 3 5 3" xfId="521" xr:uid="{00000000-0005-0000-0000-0000B6160000}"/>
    <cellStyle name="Komma 3 5 3 2" xfId="522" xr:uid="{00000000-0005-0000-0000-0000B7160000}"/>
    <cellStyle name="Komma 3 5 3 2 2" xfId="1867" xr:uid="{00000000-0005-0000-0000-0000B8160000}"/>
    <cellStyle name="Komma 3 5 3 2 2 2" xfId="3618" xr:uid="{00000000-0005-0000-0000-0000B9160000}"/>
    <cellStyle name="Komma 3 5 3 2 2 2 2" xfId="8768" xr:uid="{00000000-0005-0000-0000-0000BA160000}"/>
    <cellStyle name="Komma 3 5 3 2 2 3" xfId="5336" xr:uid="{00000000-0005-0000-0000-0000BB160000}"/>
    <cellStyle name="Komma 3 5 3 2 2 3 2" xfId="10484" xr:uid="{00000000-0005-0000-0000-0000BC160000}"/>
    <cellStyle name="Komma 3 5 3 2 2 4" xfId="7052" xr:uid="{00000000-0005-0000-0000-0000BD160000}"/>
    <cellStyle name="Komma 3 5 3 2 3" xfId="2756" xr:uid="{00000000-0005-0000-0000-0000BE160000}"/>
    <cellStyle name="Komma 3 5 3 2 3 2" xfId="7910" xr:uid="{00000000-0005-0000-0000-0000BF160000}"/>
    <cellStyle name="Komma 3 5 3 2 4" xfId="4478" xr:uid="{00000000-0005-0000-0000-0000C0160000}"/>
    <cellStyle name="Komma 3 5 3 2 4 2" xfId="9626" xr:uid="{00000000-0005-0000-0000-0000C1160000}"/>
    <cellStyle name="Komma 3 5 3 2 5" xfId="6194" xr:uid="{00000000-0005-0000-0000-0000C2160000}"/>
    <cellStyle name="Komma 3 5 3 3" xfId="1866" xr:uid="{00000000-0005-0000-0000-0000C3160000}"/>
    <cellStyle name="Komma 3 5 3 3 2" xfId="3617" xr:uid="{00000000-0005-0000-0000-0000C4160000}"/>
    <cellStyle name="Komma 3 5 3 3 2 2" xfId="8767" xr:uid="{00000000-0005-0000-0000-0000C5160000}"/>
    <cellStyle name="Komma 3 5 3 3 3" xfId="5335" xr:uid="{00000000-0005-0000-0000-0000C6160000}"/>
    <cellStyle name="Komma 3 5 3 3 3 2" xfId="10483" xr:uid="{00000000-0005-0000-0000-0000C7160000}"/>
    <cellStyle name="Komma 3 5 3 3 4" xfId="7051" xr:uid="{00000000-0005-0000-0000-0000C8160000}"/>
    <cellStyle name="Komma 3 5 3 4" xfId="2755" xr:uid="{00000000-0005-0000-0000-0000C9160000}"/>
    <cellStyle name="Komma 3 5 3 4 2" xfId="7909" xr:uid="{00000000-0005-0000-0000-0000CA160000}"/>
    <cellStyle name="Komma 3 5 3 5" xfId="4477" xr:uid="{00000000-0005-0000-0000-0000CB160000}"/>
    <cellStyle name="Komma 3 5 3 5 2" xfId="9625" xr:uid="{00000000-0005-0000-0000-0000CC160000}"/>
    <cellStyle name="Komma 3 5 3 6" xfId="6193" xr:uid="{00000000-0005-0000-0000-0000CD160000}"/>
    <cellStyle name="Komma 3 5 4" xfId="523" xr:uid="{00000000-0005-0000-0000-0000CE160000}"/>
    <cellStyle name="Komma 3 5 4 2" xfId="1868" xr:uid="{00000000-0005-0000-0000-0000CF160000}"/>
    <cellStyle name="Komma 3 5 4 2 2" xfId="3619" xr:uid="{00000000-0005-0000-0000-0000D0160000}"/>
    <cellStyle name="Komma 3 5 4 2 2 2" xfId="8769" xr:uid="{00000000-0005-0000-0000-0000D1160000}"/>
    <cellStyle name="Komma 3 5 4 2 3" xfId="5337" xr:uid="{00000000-0005-0000-0000-0000D2160000}"/>
    <cellStyle name="Komma 3 5 4 2 3 2" xfId="10485" xr:uid="{00000000-0005-0000-0000-0000D3160000}"/>
    <cellStyle name="Komma 3 5 4 2 4" xfId="7053" xr:uid="{00000000-0005-0000-0000-0000D4160000}"/>
    <cellStyle name="Komma 3 5 4 3" xfId="2757" xr:uid="{00000000-0005-0000-0000-0000D5160000}"/>
    <cellStyle name="Komma 3 5 4 3 2" xfId="7911" xr:uid="{00000000-0005-0000-0000-0000D6160000}"/>
    <cellStyle name="Komma 3 5 4 4" xfId="4479" xr:uid="{00000000-0005-0000-0000-0000D7160000}"/>
    <cellStyle name="Komma 3 5 4 4 2" xfId="9627" xr:uid="{00000000-0005-0000-0000-0000D8160000}"/>
    <cellStyle name="Komma 3 5 4 5" xfId="6195" xr:uid="{00000000-0005-0000-0000-0000D9160000}"/>
    <cellStyle name="Komma 3 5 5" xfId="524" xr:uid="{00000000-0005-0000-0000-0000DA160000}"/>
    <cellStyle name="Komma 3 5 5 2" xfId="1869" xr:uid="{00000000-0005-0000-0000-0000DB160000}"/>
    <cellStyle name="Komma 3 5 5 2 2" xfId="3620" xr:uid="{00000000-0005-0000-0000-0000DC160000}"/>
    <cellStyle name="Komma 3 5 5 2 2 2" xfId="8770" xr:uid="{00000000-0005-0000-0000-0000DD160000}"/>
    <cellStyle name="Komma 3 5 5 2 3" xfId="5338" xr:uid="{00000000-0005-0000-0000-0000DE160000}"/>
    <cellStyle name="Komma 3 5 5 2 3 2" xfId="10486" xr:uid="{00000000-0005-0000-0000-0000DF160000}"/>
    <cellStyle name="Komma 3 5 5 2 4" xfId="7054" xr:uid="{00000000-0005-0000-0000-0000E0160000}"/>
    <cellStyle name="Komma 3 5 5 3" xfId="2758" xr:uid="{00000000-0005-0000-0000-0000E1160000}"/>
    <cellStyle name="Komma 3 5 5 3 2" xfId="7912" xr:uid="{00000000-0005-0000-0000-0000E2160000}"/>
    <cellStyle name="Komma 3 5 5 4" xfId="4480" xr:uid="{00000000-0005-0000-0000-0000E3160000}"/>
    <cellStyle name="Komma 3 5 5 4 2" xfId="9628" xr:uid="{00000000-0005-0000-0000-0000E4160000}"/>
    <cellStyle name="Komma 3 5 5 5" xfId="6196" xr:uid="{00000000-0005-0000-0000-0000E5160000}"/>
    <cellStyle name="Komma 3 5 6" xfId="1860" xr:uid="{00000000-0005-0000-0000-0000E6160000}"/>
    <cellStyle name="Komma 3 5 6 2" xfId="3611" xr:uid="{00000000-0005-0000-0000-0000E7160000}"/>
    <cellStyle name="Komma 3 5 6 2 2" xfId="8761" xr:uid="{00000000-0005-0000-0000-0000E8160000}"/>
    <cellStyle name="Komma 3 5 6 3" xfId="5329" xr:uid="{00000000-0005-0000-0000-0000E9160000}"/>
    <cellStyle name="Komma 3 5 6 3 2" xfId="10477" xr:uid="{00000000-0005-0000-0000-0000EA160000}"/>
    <cellStyle name="Komma 3 5 6 4" xfId="7045" xr:uid="{00000000-0005-0000-0000-0000EB160000}"/>
    <cellStyle name="Komma 3 5 7" xfId="2749" xr:uid="{00000000-0005-0000-0000-0000EC160000}"/>
    <cellStyle name="Komma 3 5 7 2" xfId="7903" xr:uid="{00000000-0005-0000-0000-0000ED160000}"/>
    <cellStyle name="Komma 3 5 8" xfId="4471" xr:uid="{00000000-0005-0000-0000-0000EE160000}"/>
    <cellStyle name="Komma 3 5 8 2" xfId="9619" xr:uid="{00000000-0005-0000-0000-0000EF160000}"/>
    <cellStyle name="Komma 3 5 9" xfId="6187" xr:uid="{00000000-0005-0000-0000-0000F0160000}"/>
    <cellStyle name="Komma 3 6" xfId="525" xr:uid="{00000000-0005-0000-0000-0000F1160000}"/>
    <cellStyle name="Komma 3 6 2" xfId="526" xr:uid="{00000000-0005-0000-0000-0000F2160000}"/>
    <cellStyle name="Komma 3 6 2 2" xfId="527" xr:uid="{00000000-0005-0000-0000-0000F3160000}"/>
    <cellStyle name="Komma 3 6 2 2 2" xfId="528" xr:uid="{00000000-0005-0000-0000-0000F4160000}"/>
    <cellStyle name="Komma 3 6 2 2 2 2" xfId="1873" xr:uid="{00000000-0005-0000-0000-0000F5160000}"/>
    <cellStyle name="Komma 3 6 2 2 2 2 2" xfId="3624" xr:uid="{00000000-0005-0000-0000-0000F6160000}"/>
    <cellStyle name="Komma 3 6 2 2 2 2 2 2" xfId="8774" xr:uid="{00000000-0005-0000-0000-0000F7160000}"/>
    <cellStyle name="Komma 3 6 2 2 2 2 3" xfId="5342" xr:uid="{00000000-0005-0000-0000-0000F8160000}"/>
    <cellStyle name="Komma 3 6 2 2 2 2 3 2" xfId="10490" xr:uid="{00000000-0005-0000-0000-0000F9160000}"/>
    <cellStyle name="Komma 3 6 2 2 2 2 4" xfId="7058" xr:uid="{00000000-0005-0000-0000-0000FA160000}"/>
    <cellStyle name="Komma 3 6 2 2 2 3" xfId="2762" xr:uid="{00000000-0005-0000-0000-0000FB160000}"/>
    <cellStyle name="Komma 3 6 2 2 2 3 2" xfId="7916" xr:uid="{00000000-0005-0000-0000-0000FC160000}"/>
    <cellStyle name="Komma 3 6 2 2 2 4" xfId="4484" xr:uid="{00000000-0005-0000-0000-0000FD160000}"/>
    <cellStyle name="Komma 3 6 2 2 2 4 2" xfId="9632" xr:uid="{00000000-0005-0000-0000-0000FE160000}"/>
    <cellStyle name="Komma 3 6 2 2 2 5" xfId="6200" xr:uid="{00000000-0005-0000-0000-0000FF160000}"/>
    <cellStyle name="Komma 3 6 2 2 3" xfId="1872" xr:uid="{00000000-0005-0000-0000-000000170000}"/>
    <cellStyle name="Komma 3 6 2 2 3 2" xfId="3623" xr:uid="{00000000-0005-0000-0000-000001170000}"/>
    <cellStyle name="Komma 3 6 2 2 3 2 2" xfId="8773" xr:uid="{00000000-0005-0000-0000-000002170000}"/>
    <cellStyle name="Komma 3 6 2 2 3 3" xfId="5341" xr:uid="{00000000-0005-0000-0000-000003170000}"/>
    <cellStyle name="Komma 3 6 2 2 3 3 2" xfId="10489" xr:uid="{00000000-0005-0000-0000-000004170000}"/>
    <cellStyle name="Komma 3 6 2 2 3 4" xfId="7057" xr:uid="{00000000-0005-0000-0000-000005170000}"/>
    <cellStyle name="Komma 3 6 2 2 4" xfId="2761" xr:uid="{00000000-0005-0000-0000-000006170000}"/>
    <cellStyle name="Komma 3 6 2 2 4 2" xfId="7915" xr:uid="{00000000-0005-0000-0000-000007170000}"/>
    <cellStyle name="Komma 3 6 2 2 5" xfId="4483" xr:uid="{00000000-0005-0000-0000-000008170000}"/>
    <cellStyle name="Komma 3 6 2 2 5 2" xfId="9631" xr:uid="{00000000-0005-0000-0000-000009170000}"/>
    <cellStyle name="Komma 3 6 2 2 6" xfId="6199" xr:uid="{00000000-0005-0000-0000-00000A170000}"/>
    <cellStyle name="Komma 3 6 2 3" xfId="529" xr:uid="{00000000-0005-0000-0000-00000B170000}"/>
    <cellStyle name="Komma 3 6 2 3 2" xfId="1874" xr:uid="{00000000-0005-0000-0000-00000C170000}"/>
    <cellStyle name="Komma 3 6 2 3 2 2" xfId="3625" xr:uid="{00000000-0005-0000-0000-00000D170000}"/>
    <cellStyle name="Komma 3 6 2 3 2 2 2" xfId="8775" xr:uid="{00000000-0005-0000-0000-00000E170000}"/>
    <cellStyle name="Komma 3 6 2 3 2 3" xfId="5343" xr:uid="{00000000-0005-0000-0000-00000F170000}"/>
    <cellStyle name="Komma 3 6 2 3 2 3 2" xfId="10491" xr:uid="{00000000-0005-0000-0000-000010170000}"/>
    <cellStyle name="Komma 3 6 2 3 2 4" xfId="7059" xr:uid="{00000000-0005-0000-0000-000011170000}"/>
    <cellStyle name="Komma 3 6 2 3 3" xfId="2763" xr:uid="{00000000-0005-0000-0000-000012170000}"/>
    <cellStyle name="Komma 3 6 2 3 3 2" xfId="7917" xr:uid="{00000000-0005-0000-0000-000013170000}"/>
    <cellStyle name="Komma 3 6 2 3 4" xfId="4485" xr:uid="{00000000-0005-0000-0000-000014170000}"/>
    <cellStyle name="Komma 3 6 2 3 4 2" xfId="9633" xr:uid="{00000000-0005-0000-0000-000015170000}"/>
    <cellStyle name="Komma 3 6 2 3 5" xfId="6201" xr:uid="{00000000-0005-0000-0000-000016170000}"/>
    <cellStyle name="Komma 3 6 2 4" xfId="530" xr:uid="{00000000-0005-0000-0000-000017170000}"/>
    <cellStyle name="Komma 3 6 2 4 2" xfId="1875" xr:uid="{00000000-0005-0000-0000-000018170000}"/>
    <cellStyle name="Komma 3 6 2 4 2 2" xfId="3626" xr:uid="{00000000-0005-0000-0000-000019170000}"/>
    <cellStyle name="Komma 3 6 2 4 2 2 2" xfId="8776" xr:uid="{00000000-0005-0000-0000-00001A170000}"/>
    <cellStyle name="Komma 3 6 2 4 2 3" xfId="5344" xr:uid="{00000000-0005-0000-0000-00001B170000}"/>
    <cellStyle name="Komma 3 6 2 4 2 3 2" xfId="10492" xr:uid="{00000000-0005-0000-0000-00001C170000}"/>
    <cellStyle name="Komma 3 6 2 4 2 4" xfId="7060" xr:uid="{00000000-0005-0000-0000-00001D170000}"/>
    <cellStyle name="Komma 3 6 2 4 3" xfId="2764" xr:uid="{00000000-0005-0000-0000-00001E170000}"/>
    <cellStyle name="Komma 3 6 2 4 3 2" xfId="7918" xr:uid="{00000000-0005-0000-0000-00001F170000}"/>
    <cellStyle name="Komma 3 6 2 4 4" xfId="4486" xr:uid="{00000000-0005-0000-0000-000020170000}"/>
    <cellStyle name="Komma 3 6 2 4 4 2" xfId="9634" xr:uid="{00000000-0005-0000-0000-000021170000}"/>
    <cellStyle name="Komma 3 6 2 4 5" xfId="6202" xr:uid="{00000000-0005-0000-0000-000022170000}"/>
    <cellStyle name="Komma 3 6 2 5" xfId="1871" xr:uid="{00000000-0005-0000-0000-000023170000}"/>
    <cellStyle name="Komma 3 6 2 5 2" xfId="3622" xr:uid="{00000000-0005-0000-0000-000024170000}"/>
    <cellStyle name="Komma 3 6 2 5 2 2" xfId="8772" xr:uid="{00000000-0005-0000-0000-000025170000}"/>
    <cellStyle name="Komma 3 6 2 5 3" xfId="5340" xr:uid="{00000000-0005-0000-0000-000026170000}"/>
    <cellStyle name="Komma 3 6 2 5 3 2" xfId="10488" xr:uid="{00000000-0005-0000-0000-000027170000}"/>
    <cellStyle name="Komma 3 6 2 5 4" xfId="7056" xr:uid="{00000000-0005-0000-0000-000028170000}"/>
    <cellStyle name="Komma 3 6 2 6" xfId="2760" xr:uid="{00000000-0005-0000-0000-000029170000}"/>
    <cellStyle name="Komma 3 6 2 6 2" xfId="7914" xr:uid="{00000000-0005-0000-0000-00002A170000}"/>
    <cellStyle name="Komma 3 6 2 7" xfId="4482" xr:uid="{00000000-0005-0000-0000-00002B170000}"/>
    <cellStyle name="Komma 3 6 2 7 2" xfId="9630" xr:uid="{00000000-0005-0000-0000-00002C170000}"/>
    <cellStyle name="Komma 3 6 2 8" xfId="6198" xr:uid="{00000000-0005-0000-0000-00002D170000}"/>
    <cellStyle name="Komma 3 6 3" xfId="531" xr:uid="{00000000-0005-0000-0000-00002E170000}"/>
    <cellStyle name="Komma 3 6 3 2" xfId="532" xr:uid="{00000000-0005-0000-0000-00002F170000}"/>
    <cellStyle name="Komma 3 6 3 2 2" xfId="1877" xr:uid="{00000000-0005-0000-0000-000030170000}"/>
    <cellStyle name="Komma 3 6 3 2 2 2" xfId="3628" xr:uid="{00000000-0005-0000-0000-000031170000}"/>
    <cellStyle name="Komma 3 6 3 2 2 2 2" xfId="8778" xr:uid="{00000000-0005-0000-0000-000032170000}"/>
    <cellStyle name="Komma 3 6 3 2 2 3" xfId="5346" xr:uid="{00000000-0005-0000-0000-000033170000}"/>
    <cellStyle name="Komma 3 6 3 2 2 3 2" xfId="10494" xr:uid="{00000000-0005-0000-0000-000034170000}"/>
    <cellStyle name="Komma 3 6 3 2 2 4" xfId="7062" xr:uid="{00000000-0005-0000-0000-000035170000}"/>
    <cellStyle name="Komma 3 6 3 2 3" xfId="2766" xr:uid="{00000000-0005-0000-0000-000036170000}"/>
    <cellStyle name="Komma 3 6 3 2 3 2" xfId="7920" xr:uid="{00000000-0005-0000-0000-000037170000}"/>
    <cellStyle name="Komma 3 6 3 2 4" xfId="4488" xr:uid="{00000000-0005-0000-0000-000038170000}"/>
    <cellStyle name="Komma 3 6 3 2 4 2" xfId="9636" xr:uid="{00000000-0005-0000-0000-000039170000}"/>
    <cellStyle name="Komma 3 6 3 2 5" xfId="6204" xr:uid="{00000000-0005-0000-0000-00003A170000}"/>
    <cellStyle name="Komma 3 6 3 3" xfId="1876" xr:uid="{00000000-0005-0000-0000-00003B170000}"/>
    <cellStyle name="Komma 3 6 3 3 2" xfId="3627" xr:uid="{00000000-0005-0000-0000-00003C170000}"/>
    <cellStyle name="Komma 3 6 3 3 2 2" xfId="8777" xr:uid="{00000000-0005-0000-0000-00003D170000}"/>
    <cellStyle name="Komma 3 6 3 3 3" xfId="5345" xr:uid="{00000000-0005-0000-0000-00003E170000}"/>
    <cellStyle name="Komma 3 6 3 3 3 2" xfId="10493" xr:uid="{00000000-0005-0000-0000-00003F170000}"/>
    <cellStyle name="Komma 3 6 3 3 4" xfId="7061" xr:uid="{00000000-0005-0000-0000-000040170000}"/>
    <cellStyle name="Komma 3 6 3 4" xfId="2765" xr:uid="{00000000-0005-0000-0000-000041170000}"/>
    <cellStyle name="Komma 3 6 3 4 2" xfId="7919" xr:uid="{00000000-0005-0000-0000-000042170000}"/>
    <cellStyle name="Komma 3 6 3 5" xfId="4487" xr:uid="{00000000-0005-0000-0000-000043170000}"/>
    <cellStyle name="Komma 3 6 3 5 2" xfId="9635" xr:uid="{00000000-0005-0000-0000-000044170000}"/>
    <cellStyle name="Komma 3 6 3 6" xfId="6203" xr:uid="{00000000-0005-0000-0000-000045170000}"/>
    <cellStyle name="Komma 3 6 4" xfId="533" xr:uid="{00000000-0005-0000-0000-000046170000}"/>
    <cellStyle name="Komma 3 6 4 2" xfId="1878" xr:uid="{00000000-0005-0000-0000-000047170000}"/>
    <cellStyle name="Komma 3 6 4 2 2" xfId="3629" xr:uid="{00000000-0005-0000-0000-000048170000}"/>
    <cellStyle name="Komma 3 6 4 2 2 2" xfId="8779" xr:uid="{00000000-0005-0000-0000-000049170000}"/>
    <cellStyle name="Komma 3 6 4 2 3" xfId="5347" xr:uid="{00000000-0005-0000-0000-00004A170000}"/>
    <cellStyle name="Komma 3 6 4 2 3 2" xfId="10495" xr:uid="{00000000-0005-0000-0000-00004B170000}"/>
    <cellStyle name="Komma 3 6 4 2 4" xfId="7063" xr:uid="{00000000-0005-0000-0000-00004C170000}"/>
    <cellStyle name="Komma 3 6 4 3" xfId="2767" xr:uid="{00000000-0005-0000-0000-00004D170000}"/>
    <cellStyle name="Komma 3 6 4 3 2" xfId="7921" xr:uid="{00000000-0005-0000-0000-00004E170000}"/>
    <cellStyle name="Komma 3 6 4 4" xfId="4489" xr:uid="{00000000-0005-0000-0000-00004F170000}"/>
    <cellStyle name="Komma 3 6 4 4 2" xfId="9637" xr:uid="{00000000-0005-0000-0000-000050170000}"/>
    <cellStyle name="Komma 3 6 4 5" xfId="6205" xr:uid="{00000000-0005-0000-0000-000051170000}"/>
    <cellStyle name="Komma 3 6 5" xfId="534" xr:uid="{00000000-0005-0000-0000-000052170000}"/>
    <cellStyle name="Komma 3 6 5 2" xfId="1879" xr:uid="{00000000-0005-0000-0000-000053170000}"/>
    <cellStyle name="Komma 3 6 5 2 2" xfId="3630" xr:uid="{00000000-0005-0000-0000-000054170000}"/>
    <cellStyle name="Komma 3 6 5 2 2 2" xfId="8780" xr:uid="{00000000-0005-0000-0000-000055170000}"/>
    <cellStyle name="Komma 3 6 5 2 3" xfId="5348" xr:uid="{00000000-0005-0000-0000-000056170000}"/>
    <cellStyle name="Komma 3 6 5 2 3 2" xfId="10496" xr:uid="{00000000-0005-0000-0000-000057170000}"/>
    <cellStyle name="Komma 3 6 5 2 4" xfId="7064" xr:uid="{00000000-0005-0000-0000-000058170000}"/>
    <cellStyle name="Komma 3 6 5 3" xfId="2768" xr:uid="{00000000-0005-0000-0000-000059170000}"/>
    <cellStyle name="Komma 3 6 5 3 2" xfId="7922" xr:uid="{00000000-0005-0000-0000-00005A170000}"/>
    <cellStyle name="Komma 3 6 5 4" xfId="4490" xr:uid="{00000000-0005-0000-0000-00005B170000}"/>
    <cellStyle name="Komma 3 6 5 4 2" xfId="9638" xr:uid="{00000000-0005-0000-0000-00005C170000}"/>
    <cellStyle name="Komma 3 6 5 5" xfId="6206" xr:uid="{00000000-0005-0000-0000-00005D170000}"/>
    <cellStyle name="Komma 3 6 6" xfId="1870" xr:uid="{00000000-0005-0000-0000-00005E170000}"/>
    <cellStyle name="Komma 3 6 6 2" xfId="3621" xr:uid="{00000000-0005-0000-0000-00005F170000}"/>
    <cellStyle name="Komma 3 6 6 2 2" xfId="8771" xr:uid="{00000000-0005-0000-0000-000060170000}"/>
    <cellStyle name="Komma 3 6 6 3" xfId="5339" xr:uid="{00000000-0005-0000-0000-000061170000}"/>
    <cellStyle name="Komma 3 6 6 3 2" xfId="10487" xr:uid="{00000000-0005-0000-0000-000062170000}"/>
    <cellStyle name="Komma 3 6 6 4" xfId="7055" xr:uid="{00000000-0005-0000-0000-000063170000}"/>
    <cellStyle name="Komma 3 6 7" xfId="2759" xr:uid="{00000000-0005-0000-0000-000064170000}"/>
    <cellStyle name="Komma 3 6 7 2" xfId="7913" xr:uid="{00000000-0005-0000-0000-000065170000}"/>
    <cellStyle name="Komma 3 6 8" xfId="4481" xr:uid="{00000000-0005-0000-0000-000066170000}"/>
    <cellStyle name="Komma 3 6 8 2" xfId="9629" xr:uid="{00000000-0005-0000-0000-000067170000}"/>
    <cellStyle name="Komma 3 6 9" xfId="6197" xr:uid="{00000000-0005-0000-0000-000068170000}"/>
    <cellStyle name="Komma 3 7" xfId="535" xr:uid="{00000000-0005-0000-0000-000069170000}"/>
    <cellStyle name="Komma 3 7 2" xfId="536" xr:uid="{00000000-0005-0000-0000-00006A170000}"/>
    <cellStyle name="Komma 3 7 2 2" xfId="537" xr:uid="{00000000-0005-0000-0000-00006B170000}"/>
    <cellStyle name="Komma 3 7 2 2 2" xfId="538" xr:uid="{00000000-0005-0000-0000-00006C170000}"/>
    <cellStyle name="Komma 3 7 2 2 2 2" xfId="1883" xr:uid="{00000000-0005-0000-0000-00006D170000}"/>
    <cellStyle name="Komma 3 7 2 2 2 2 2" xfId="3634" xr:uid="{00000000-0005-0000-0000-00006E170000}"/>
    <cellStyle name="Komma 3 7 2 2 2 2 2 2" xfId="8784" xr:uid="{00000000-0005-0000-0000-00006F170000}"/>
    <cellStyle name="Komma 3 7 2 2 2 2 3" xfId="5352" xr:uid="{00000000-0005-0000-0000-000070170000}"/>
    <cellStyle name="Komma 3 7 2 2 2 2 3 2" xfId="10500" xr:uid="{00000000-0005-0000-0000-000071170000}"/>
    <cellStyle name="Komma 3 7 2 2 2 2 4" xfId="7068" xr:uid="{00000000-0005-0000-0000-000072170000}"/>
    <cellStyle name="Komma 3 7 2 2 2 3" xfId="2772" xr:uid="{00000000-0005-0000-0000-000073170000}"/>
    <cellStyle name="Komma 3 7 2 2 2 3 2" xfId="7926" xr:uid="{00000000-0005-0000-0000-000074170000}"/>
    <cellStyle name="Komma 3 7 2 2 2 4" xfId="4494" xr:uid="{00000000-0005-0000-0000-000075170000}"/>
    <cellStyle name="Komma 3 7 2 2 2 4 2" xfId="9642" xr:uid="{00000000-0005-0000-0000-000076170000}"/>
    <cellStyle name="Komma 3 7 2 2 2 5" xfId="6210" xr:uid="{00000000-0005-0000-0000-000077170000}"/>
    <cellStyle name="Komma 3 7 2 2 3" xfId="1882" xr:uid="{00000000-0005-0000-0000-000078170000}"/>
    <cellStyle name="Komma 3 7 2 2 3 2" xfId="3633" xr:uid="{00000000-0005-0000-0000-000079170000}"/>
    <cellStyle name="Komma 3 7 2 2 3 2 2" xfId="8783" xr:uid="{00000000-0005-0000-0000-00007A170000}"/>
    <cellStyle name="Komma 3 7 2 2 3 3" xfId="5351" xr:uid="{00000000-0005-0000-0000-00007B170000}"/>
    <cellStyle name="Komma 3 7 2 2 3 3 2" xfId="10499" xr:uid="{00000000-0005-0000-0000-00007C170000}"/>
    <cellStyle name="Komma 3 7 2 2 3 4" xfId="7067" xr:uid="{00000000-0005-0000-0000-00007D170000}"/>
    <cellStyle name="Komma 3 7 2 2 4" xfId="2771" xr:uid="{00000000-0005-0000-0000-00007E170000}"/>
    <cellStyle name="Komma 3 7 2 2 4 2" xfId="7925" xr:uid="{00000000-0005-0000-0000-00007F170000}"/>
    <cellStyle name="Komma 3 7 2 2 5" xfId="4493" xr:uid="{00000000-0005-0000-0000-000080170000}"/>
    <cellStyle name="Komma 3 7 2 2 5 2" xfId="9641" xr:uid="{00000000-0005-0000-0000-000081170000}"/>
    <cellStyle name="Komma 3 7 2 2 6" xfId="6209" xr:uid="{00000000-0005-0000-0000-000082170000}"/>
    <cellStyle name="Komma 3 7 2 3" xfId="539" xr:uid="{00000000-0005-0000-0000-000083170000}"/>
    <cellStyle name="Komma 3 7 2 3 2" xfId="1884" xr:uid="{00000000-0005-0000-0000-000084170000}"/>
    <cellStyle name="Komma 3 7 2 3 2 2" xfId="3635" xr:uid="{00000000-0005-0000-0000-000085170000}"/>
    <cellStyle name="Komma 3 7 2 3 2 2 2" xfId="8785" xr:uid="{00000000-0005-0000-0000-000086170000}"/>
    <cellStyle name="Komma 3 7 2 3 2 3" xfId="5353" xr:uid="{00000000-0005-0000-0000-000087170000}"/>
    <cellStyle name="Komma 3 7 2 3 2 3 2" xfId="10501" xr:uid="{00000000-0005-0000-0000-000088170000}"/>
    <cellStyle name="Komma 3 7 2 3 2 4" xfId="7069" xr:uid="{00000000-0005-0000-0000-000089170000}"/>
    <cellStyle name="Komma 3 7 2 3 3" xfId="2773" xr:uid="{00000000-0005-0000-0000-00008A170000}"/>
    <cellStyle name="Komma 3 7 2 3 3 2" xfId="7927" xr:uid="{00000000-0005-0000-0000-00008B170000}"/>
    <cellStyle name="Komma 3 7 2 3 4" xfId="4495" xr:uid="{00000000-0005-0000-0000-00008C170000}"/>
    <cellStyle name="Komma 3 7 2 3 4 2" xfId="9643" xr:uid="{00000000-0005-0000-0000-00008D170000}"/>
    <cellStyle name="Komma 3 7 2 3 5" xfId="6211" xr:uid="{00000000-0005-0000-0000-00008E170000}"/>
    <cellStyle name="Komma 3 7 2 4" xfId="540" xr:uid="{00000000-0005-0000-0000-00008F170000}"/>
    <cellStyle name="Komma 3 7 2 4 2" xfId="1885" xr:uid="{00000000-0005-0000-0000-000090170000}"/>
    <cellStyle name="Komma 3 7 2 4 2 2" xfId="3636" xr:uid="{00000000-0005-0000-0000-000091170000}"/>
    <cellStyle name="Komma 3 7 2 4 2 2 2" xfId="8786" xr:uid="{00000000-0005-0000-0000-000092170000}"/>
    <cellStyle name="Komma 3 7 2 4 2 3" xfId="5354" xr:uid="{00000000-0005-0000-0000-000093170000}"/>
    <cellStyle name="Komma 3 7 2 4 2 3 2" xfId="10502" xr:uid="{00000000-0005-0000-0000-000094170000}"/>
    <cellStyle name="Komma 3 7 2 4 2 4" xfId="7070" xr:uid="{00000000-0005-0000-0000-000095170000}"/>
    <cellStyle name="Komma 3 7 2 4 3" xfId="2774" xr:uid="{00000000-0005-0000-0000-000096170000}"/>
    <cellStyle name="Komma 3 7 2 4 3 2" xfId="7928" xr:uid="{00000000-0005-0000-0000-000097170000}"/>
    <cellStyle name="Komma 3 7 2 4 4" xfId="4496" xr:uid="{00000000-0005-0000-0000-000098170000}"/>
    <cellStyle name="Komma 3 7 2 4 4 2" xfId="9644" xr:uid="{00000000-0005-0000-0000-000099170000}"/>
    <cellStyle name="Komma 3 7 2 4 5" xfId="6212" xr:uid="{00000000-0005-0000-0000-00009A170000}"/>
    <cellStyle name="Komma 3 7 2 5" xfId="1881" xr:uid="{00000000-0005-0000-0000-00009B170000}"/>
    <cellStyle name="Komma 3 7 2 5 2" xfId="3632" xr:uid="{00000000-0005-0000-0000-00009C170000}"/>
    <cellStyle name="Komma 3 7 2 5 2 2" xfId="8782" xr:uid="{00000000-0005-0000-0000-00009D170000}"/>
    <cellStyle name="Komma 3 7 2 5 3" xfId="5350" xr:uid="{00000000-0005-0000-0000-00009E170000}"/>
    <cellStyle name="Komma 3 7 2 5 3 2" xfId="10498" xr:uid="{00000000-0005-0000-0000-00009F170000}"/>
    <cellStyle name="Komma 3 7 2 5 4" xfId="7066" xr:uid="{00000000-0005-0000-0000-0000A0170000}"/>
    <cellStyle name="Komma 3 7 2 6" xfId="2770" xr:uid="{00000000-0005-0000-0000-0000A1170000}"/>
    <cellStyle name="Komma 3 7 2 6 2" xfId="7924" xr:uid="{00000000-0005-0000-0000-0000A2170000}"/>
    <cellStyle name="Komma 3 7 2 7" xfId="4492" xr:uid="{00000000-0005-0000-0000-0000A3170000}"/>
    <cellStyle name="Komma 3 7 2 7 2" xfId="9640" xr:uid="{00000000-0005-0000-0000-0000A4170000}"/>
    <cellStyle name="Komma 3 7 2 8" xfId="6208" xr:uid="{00000000-0005-0000-0000-0000A5170000}"/>
    <cellStyle name="Komma 3 7 3" xfId="541" xr:uid="{00000000-0005-0000-0000-0000A6170000}"/>
    <cellStyle name="Komma 3 7 3 2" xfId="542" xr:uid="{00000000-0005-0000-0000-0000A7170000}"/>
    <cellStyle name="Komma 3 7 3 2 2" xfId="1887" xr:uid="{00000000-0005-0000-0000-0000A8170000}"/>
    <cellStyle name="Komma 3 7 3 2 2 2" xfId="3638" xr:uid="{00000000-0005-0000-0000-0000A9170000}"/>
    <cellStyle name="Komma 3 7 3 2 2 2 2" xfId="8788" xr:uid="{00000000-0005-0000-0000-0000AA170000}"/>
    <cellStyle name="Komma 3 7 3 2 2 3" xfId="5356" xr:uid="{00000000-0005-0000-0000-0000AB170000}"/>
    <cellStyle name="Komma 3 7 3 2 2 3 2" xfId="10504" xr:uid="{00000000-0005-0000-0000-0000AC170000}"/>
    <cellStyle name="Komma 3 7 3 2 2 4" xfId="7072" xr:uid="{00000000-0005-0000-0000-0000AD170000}"/>
    <cellStyle name="Komma 3 7 3 2 3" xfId="2776" xr:uid="{00000000-0005-0000-0000-0000AE170000}"/>
    <cellStyle name="Komma 3 7 3 2 3 2" xfId="7930" xr:uid="{00000000-0005-0000-0000-0000AF170000}"/>
    <cellStyle name="Komma 3 7 3 2 4" xfId="4498" xr:uid="{00000000-0005-0000-0000-0000B0170000}"/>
    <cellStyle name="Komma 3 7 3 2 4 2" xfId="9646" xr:uid="{00000000-0005-0000-0000-0000B1170000}"/>
    <cellStyle name="Komma 3 7 3 2 5" xfId="6214" xr:uid="{00000000-0005-0000-0000-0000B2170000}"/>
    <cellStyle name="Komma 3 7 3 3" xfId="1886" xr:uid="{00000000-0005-0000-0000-0000B3170000}"/>
    <cellStyle name="Komma 3 7 3 3 2" xfId="3637" xr:uid="{00000000-0005-0000-0000-0000B4170000}"/>
    <cellStyle name="Komma 3 7 3 3 2 2" xfId="8787" xr:uid="{00000000-0005-0000-0000-0000B5170000}"/>
    <cellStyle name="Komma 3 7 3 3 3" xfId="5355" xr:uid="{00000000-0005-0000-0000-0000B6170000}"/>
    <cellStyle name="Komma 3 7 3 3 3 2" xfId="10503" xr:uid="{00000000-0005-0000-0000-0000B7170000}"/>
    <cellStyle name="Komma 3 7 3 3 4" xfId="7071" xr:uid="{00000000-0005-0000-0000-0000B8170000}"/>
    <cellStyle name="Komma 3 7 3 4" xfId="2775" xr:uid="{00000000-0005-0000-0000-0000B9170000}"/>
    <cellStyle name="Komma 3 7 3 4 2" xfId="7929" xr:uid="{00000000-0005-0000-0000-0000BA170000}"/>
    <cellStyle name="Komma 3 7 3 5" xfId="4497" xr:uid="{00000000-0005-0000-0000-0000BB170000}"/>
    <cellStyle name="Komma 3 7 3 5 2" xfId="9645" xr:uid="{00000000-0005-0000-0000-0000BC170000}"/>
    <cellStyle name="Komma 3 7 3 6" xfId="6213" xr:uid="{00000000-0005-0000-0000-0000BD170000}"/>
    <cellStyle name="Komma 3 7 4" xfId="543" xr:uid="{00000000-0005-0000-0000-0000BE170000}"/>
    <cellStyle name="Komma 3 7 4 2" xfId="1888" xr:uid="{00000000-0005-0000-0000-0000BF170000}"/>
    <cellStyle name="Komma 3 7 4 2 2" xfId="3639" xr:uid="{00000000-0005-0000-0000-0000C0170000}"/>
    <cellStyle name="Komma 3 7 4 2 2 2" xfId="8789" xr:uid="{00000000-0005-0000-0000-0000C1170000}"/>
    <cellStyle name="Komma 3 7 4 2 3" xfId="5357" xr:uid="{00000000-0005-0000-0000-0000C2170000}"/>
    <cellStyle name="Komma 3 7 4 2 3 2" xfId="10505" xr:uid="{00000000-0005-0000-0000-0000C3170000}"/>
    <cellStyle name="Komma 3 7 4 2 4" xfId="7073" xr:uid="{00000000-0005-0000-0000-0000C4170000}"/>
    <cellStyle name="Komma 3 7 4 3" xfId="2777" xr:uid="{00000000-0005-0000-0000-0000C5170000}"/>
    <cellStyle name="Komma 3 7 4 3 2" xfId="7931" xr:uid="{00000000-0005-0000-0000-0000C6170000}"/>
    <cellStyle name="Komma 3 7 4 4" xfId="4499" xr:uid="{00000000-0005-0000-0000-0000C7170000}"/>
    <cellStyle name="Komma 3 7 4 4 2" xfId="9647" xr:uid="{00000000-0005-0000-0000-0000C8170000}"/>
    <cellStyle name="Komma 3 7 4 5" xfId="6215" xr:uid="{00000000-0005-0000-0000-0000C9170000}"/>
    <cellStyle name="Komma 3 7 5" xfId="544" xr:uid="{00000000-0005-0000-0000-0000CA170000}"/>
    <cellStyle name="Komma 3 7 5 2" xfId="1889" xr:uid="{00000000-0005-0000-0000-0000CB170000}"/>
    <cellStyle name="Komma 3 7 5 2 2" xfId="3640" xr:uid="{00000000-0005-0000-0000-0000CC170000}"/>
    <cellStyle name="Komma 3 7 5 2 2 2" xfId="8790" xr:uid="{00000000-0005-0000-0000-0000CD170000}"/>
    <cellStyle name="Komma 3 7 5 2 3" xfId="5358" xr:uid="{00000000-0005-0000-0000-0000CE170000}"/>
    <cellStyle name="Komma 3 7 5 2 3 2" xfId="10506" xr:uid="{00000000-0005-0000-0000-0000CF170000}"/>
    <cellStyle name="Komma 3 7 5 2 4" xfId="7074" xr:uid="{00000000-0005-0000-0000-0000D0170000}"/>
    <cellStyle name="Komma 3 7 5 3" xfId="2778" xr:uid="{00000000-0005-0000-0000-0000D1170000}"/>
    <cellStyle name="Komma 3 7 5 3 2" xfId="7932" xr:uid="{00000000-0005-0000-0000-0000D2170000}"/>
    <cellStyle name="Komma 3 7 5 4" xfId="4500" xr:uid="{00000000-0005-0000-0000-0000D3170000}"/>
    <cellStyle name="Komma 3 7 5 4 2" xfId="9648" xr:uid="{00000000-0005-0000-0000-0000D4170000}"/>
    <cellStyle name="Komma 3 7 5 5" xfId="6216" xr:uid="{00000000-0005-0000-0000-0000D5170000}"/>
    <cellStyle name="Komma 3 7 6" xfId="1880" xr:uid="{00000000-0005-0000-0000-0000D6170000}"/>
    <cellStyle name="Komma 3 7 6 2" xfId="3631" xr:uid="{00000000-0005-0000-0000-0000D7170000}"/>
    <cellStyle name="Komma 3 7 6 2 2" xfId="8781" xr:uid="{00000000-0005-0000-0000-0000D8170000}"/>
    <cellStyle name="Komma 3 7 6 3" xfId="5349" xr:uid="{00000000-0005-0000-0000-0000D9170000}"/>
    <cellStyle name="Komma 3 7 6 3 2" xfId="10497" xr:uid="{00000000-0005-0000-0000-0000DA170000}"/>
    <cellStyle name="Komma 3 7 6 4" xfId="7065" xr:uid="{00000000-0005-0000-0000-0000DB170000}"/>
    <cellStyle name="Komma 3 7 7" xfId="2769" xr:uid="{00000000-0005-0000-0000-0000DC170000}"/>
    <cellStyle name="Komma 3 7 7 2" xfId="7923" xr:uid="{00000000-0005-0000-0000-0000DD170000}"/>
    <cellStyle name="Komma 3 7 8" xfId="4491" xr:uid="{00000000-0005-0000-0000-0000DE170000}"/>
    <cellStyle name="Komma 3 7 8 2" xfId="9639" xr:uid="{00000000-0005-0000-0000-0000DF170000}"/>
    <cellStyle name="Komma 3 7 9" xfId="6207" xr:uid="{00000000-0005-0000-0000-0000E0170000}"/>
    <cellStyle name="Komma 3 8" xfId="545" xr:uid="{00000000-0005-0000-0000-0000E1170000}"/>
    <cellStyle name="Komma 3 8 2" xfId="546" xr:uid="{00000000-0005-0000-0000-0000E2170000}"/>
    <cellStyle name="Komma 3 8 2 2" xfId="547" xr:uid="{00000000-0005-0000-0000-0000E3170000}"/>
    <cellStyle name="Komma 3 8 2 2 2" xfId="548" xr:uid="{00000000-0005-0000-0000-0000E4170000}"/>
    <cellStyle name="Komma 3 8 2 2 2 2" xfId="1893" xr:uid="{00000000-0005-0000-0000-0000E5170000}"/>
    <cellStyle name="Komma 3 8 2 2 2 2 2" xfId="3644" xr:uid="{00000000-0005-0000-0000-0000E6170000}"/>
    <cellStyle name="Komma 3 8 2 2 2 2 2 2" xfId="8794" xr:uid="{00000000-0005-0000-0000-0000E7170000}"/>
    <cellStyle name="Komma 3 8 2 2 2 2 3" xfId="5362" xr:uid="{00000000-0005-0000-0000-0000E8170000}"/>
    <cellStyle name="Komma 3 8 2 2 2 2 3 2" xfId="10510" xr:uid="{00000000-0005-0000-0000-0000E9170000}"/>
    <cellStyle name="Komma 3 8 2 2 2 2 4" xfId="7078" xr:uid="{00000000-0005-0000-0000-0000EA170000}"/>
    <cellStyle name="Komma 3 8 2 2 2 3" xfId="2782" xr:uid="{00000000-0005-0000-0000-0000EB170000}"/>
    <cellStyle name="Komma 3 8 2 2 2 3 2" xfId="7936" xr:uid="{00000000-0005-0000-0000-0000EC170000}"/>
    <cellStyle name="Komma 3 8 2 2 2 4" xfId="4504" xr:uid="{00000000-0005-0000-0000-0000ED170000}"/>
    <cellStyle name="Komma 3 8 2 2 2 4 2" xfId="9652" xr:uid="{00000000-0005-0000-0000-0000EE170000}"/>
    <cellStyle name="Komma 3 8 2 2 2 5" xfId="6220" xr:uid="{00000000-0005-0000-0000-0000EF170000}"/>
    <cellStyle name="Komma 3 8 2 2 3" xfId="1892" xr:uid="{00000000-0005-0000-0000-0000F0170000}"/>
    <cellStyle name="Komma 3 8 2 2 3 2" xfId="3643" xr:uid="{00000000-0005-0000-0000-0000F1170000}"/>
    <cellStyle name="Komma 3 8 2 2 3 2 2" xfId="8793" xr:uid="{00000000-0005-0000-0000-0000F2170000}"/>
    <cellStyle name="Komma 3 8 2 2 3 3" xfId="5361" xr:uid="{00000000-0005-0000-0000-0000F3170000}"/>
    <cellStyle name="Komma 3 8 2 2 3 3 2" xfId="10509" xr:uid="{00000000-0005-0000-0000-0000F4170000}"/>
    <cellStyle name="Komma 3 8 2 2 3 4" xfId="7077" xr:uid="{00000000-0005-0000-0000-0000F5170000}"/>
    <cellStyle name="Komma 3 8 2 2 4" xfId="2781" xr:uid="{00000000-0005-0000-0000-0000F6170000}"/>
    <cellStyle name="Komma 3 8 2 2 4 2" xfId="7935" xr:uid="{00000000-0005-0000-0000-0000F7170000}"/>
    <cellStyle name="Komma 3 8 2 2 5" xfId="4503" xr:uid="{00000000-0005-0000-0000-0000F8170000}"/>
    <cellStyle name="Komma 3 8 2 2 5 2" xfId="9651" xr:uid="{00000000-0005-0000-0000-0000F9170000}"/>
    <cellStyle name="Komma 3 8 2 2 6" xfId="6219" xr:uid="{00000000-0005-0000-0000-0000FA170000}"/>
    <cellStyle name="Komma 3 8 2 3" xfId="549" xr:uid="{00000000-0005-0000-0000-0000FB170000}"/>
    <cellStyle name="Komma 3 8 2 3 2" xfId="1894" xr:uid="{00000000-0005-0000-0000-0000FC170000}"/>
    <cellStyle name="Komma 3 8 2 3 2 2" xfId="3645" xr:uid="{00000000-0005-0000-0000-0000FD170000}"/>
    <cellStyle name="Komma 3 8 2 3 2 2 2" xfId="8795" xr:uid="{00000000-0005-0000-0000-0000FE170000}"/>
    <cellStyle name="Komma 3 8 2 3 2 3" xfId="5363" xr:uid="{00000000-0005-0000-0000-0000FF170000}"/>
    <cellStyle name="Komma 3 8 2 3 2 3 2" xfId="10511" xr:uid="{00000000-0005-0000-0000-000000180000}"/>
    <cellStyle name="Komma 3 8 2 3 2 4" xfId="7079" xr:uid="{00000000-0005-0000-0000-000001180000}"/>
    <cellStyle name="Komma 3 8 2 3 3" xfId="2783" xr:uid="{00000000-0005-0000-0000-000002180000}"/>
    <cellStyle name="Komma 3 8 2 3 3 2" xfId="7937" xr:uid="{00000000-0005-0000-0000-000003180000}"/>
    <cellStyle name="Komma 3 8 2 3 4" xfId="4505" xr:uid="{00000000-0005-0000-0000-000004180000}"/>
    <cellStyle name="Komma 3 8 2 3 4 2" xfId="9653" xr:uid="{00000000-0005-0000-0000-000005180000}"/>
    <cellStyle name="Komma 3 8 2 3 5" xfId="6221" xr:uid="{00000000-0005-0000-0000-000006180000}"/>
    <cellStyle name="Komma 3 8 2 4" xfId="550" xr:uid="{00000000-0005-0000-0000-000007180000}"/>
    <cellStyle name="Komma 3 8 2 4 2" xfId="1895" xr:uid="{00000000-0005-0000-0000-000008180000}"/>
    <cellStyle name="Komma 3 8 2 4 2 2" xfId="3646" xr:uid="{00000000-0005-0000-0000-000009180000}"/>
    <cellStyle name="Komma 3 8 2 4 2 2 2" xfId="8796" xr:uid="{00000000-0005-0000-0000-00000A180000}"/>
    <cellStyle name="Komma 3 8 2 4 2 3" xfId="5364" xr:uid="{00000000-0005-0000-0000-00000B180000}"/>
    <cellStyle name="Komma 3 8 2 4 2 3 2" xfId="10512" xr:uid="{00000000-0005-0000-0000-00000C180000}"/>
    <cellStyle name="Komma 3 8 2 4 2 4" xfId="7080" xr:uid="{00000000-0005-0000-0000-00000D180000}"/>
    <cellStyle name="Komma 3 8 2 4 3" xfId="2784" xr:uid="{00000000-0005-0000-0000-00000E180000}"/>
    <cellStyle name="Komma 3 8 2 4 3 2" xfId="7938" xr:uid="{00000000-0005-0000-0000-00000F180000}"/>
    <cellStyle name="Komma 3 8 2 4 4" xfId="4506" xr:uid="{00000000-0005-0000-0000-000010180000}"/>
    <cellStyle name="Komma 3 8 2 4 4 2" xfId="9654" xr:uid="{00000000-0005-0000-0000-000011180000}"/>
    <cellStyle name="Komma 3 8 2 4 5" xfId="6222" xr:uid="{00000000-0005-0000-0000-000012180000}"/>
    <cellStyle name="Komma 3 8 2 5" xfId="1891" xr:uid="{00000000-0005-0000-0000-000013180000}"/>
    <cellStyle name="Komma 3 8 2 5 2" xfId="3642" xr:uid="{00000000-0005-0000-0000-000014180000}"/>
    <cellStyle name="Komma 3 8 2 5 2 2" xfId="8792" xr:uid="{00000000-0005-0000-0000-000015180000}"/>
    <cellStyle name="Komma 3 8 2 5 3" xfId="5360" xr:uid="{00000000-0005-0000-0000-000016180000}"/>
    <cellStyle name="Komma 3 8 2 5 3 2" xfId="10508" xr:uid="{00000000-0005-0000-0000-000017180000}"/>
    <cellStyle name="Komma 3 8 2 5 4" xfId="7076" xr:uid="{00000000-0005-0000-0000-000018180000}"/>
    <cellStyle name="Komma 3 8 2 6" xfId="2780" xr:uid="{00000000-0005-0000-0000-000019180000}"/>
    <cellStyle name="Komma 3 8 2 6 2" xfId="7934" xr:uid="{00000000-0005-0000-0000-00001A180000}"/>
    <cellStyle name="Komma 3 8 2 7" xfId="4502" xr:uid="{00000000-0005-0000-0000-00001B180000}"/>
    <cellStyle name="Komma 3 8 2 7 2" xfId="9650" xr:uid="{00000000-0005-0000-0000-00001C180000}"/>
    <cellStyle name="Komma 3 8 2 8" xfId="6218" xr:uid="{00000000-0005-0000-0000-00001D180000}"/>
    <cellStyle name="Komma 3 8 3" xfId="551" xr:uid="{00000000-0005-0000-0000-00001E180000}"/>
    <cellStyle name="Komma 3 8 3 2" xfId="552" xr:uid="{00000000-0005-0000-0000-00001F180000}"/>
    <cellStyle name="Komma 3 8 3 2 2" xfId="1897" xr:uid="{00000000-0005-0000-0000-000020180000}"/>
    <cellStyle name="Komma 3 8 3 2 2 2" xfId="3648" xr:uid="{00000000-0005-0000-0000-000021180000}"/>
    <cellStyle name="Komma 3 8 3 2 2 2 2" xfId="8798" xr:uid="{00000000-0005-0000-0000-000022180000}"/>
    <cellStyle name="Komma 3 8 3 2 2 3" xfId="5366" xr:uid="{00000000-0005-0000-0000-000023180000}"/>
    <cellStyle name="Komma 3 8 3 2 2 3 2" xfId="10514" xr:uid="{00000000-0005-0000-0000-000024180000}"/>
    <cellStyle name="Komma 3 8 3 2 2 4" xfId="7082" xr:uid="{00000000-0005-0000-0000-000025180000}"/>
    <cellStyle name="Komma 3 8 3 2 3" xfId="2786" xr:uid="{00000000-0005-0000-0000-000026180000}"/>
    <cellStyle name="Komma 3 8 3 2 3 2" xfId="7940" xr:uid="{00000000-0005-0000-0000-000027180000}"/>
    <cellStyle name="Komma 3 8 3 2 4" xfId="4508" xr:uid="{00000000-0005-0000-0000-000028180000}"/>
    <cellStyle name="Komma 3 8 3 2 4 2" xfId="9656" xr:uid="{00000000-0005-0000-0000-000029180000}"/>
    <cellStyle name="Komma 3 8 3 2 5" xfId="6224" xr:uid="{00000000-0005-0000-0000-00002A180000}"/>
    <cellStyle name="Komma 3 8 3 3" xfId="1896" xr:uid="{00000000-0005-0000-0000-00002B180000}"/>
    <cellStyle name="Komma 3 8 3 3 2" xfId="3647" xr:uid="{00000000-0005-0000-0000-00002C180000}"/>
    <cellStyle name="Komma 3 8 3 3 2 2" xfId="8797" xr:uid="{00000000-0005-0000-0000-00002D180000}"/>
    <cellStyle name="Komma 3 8 3 3 3" xfId="5365" xr:uid="{00000000-0005-0000-0000-00002E180000}"/>
    <cellStyle name="Komma 3 8 3 3 3 2" xfId="10513" xr:uid="{00000000-0005-0000-0000-00002F180000}"/>
    <cellStyle name="Komma 3 8 3 3 4" xfId="7081" xr:uid="{00000000-0005-0000-0000-000030180000}"/>
    <cellStyle name="Komma 3 8 3 4" xfId="2785" xr:uid="{00000000-0005-0000-0000-000031180000}"/>
    <cellStyle name="Komma 3 8 3 4 2" xfId="7939" xr:uid="{00000000-0005-0000-0000-000032180000}"/>
    <cellStyle name="Komma 3 8 3 5" xfId="4507" xr:uid="{00000000-0005-0000-0000-000033180000}"/>
    <cellStyle name="Komma 3 8 3 5 2" xfId="9655" xr:uid="{00000000-0005-0000-0000-000034180000}"/>
    <cellStyle name="Komma 3 8 3 6" xfId="6223" xr:uid="{00000000-0005-0000-0000-000035180000}"/>
    <cellStyle name="Komma 3 8 4" xfId="553" xr:uid="{00000000-0005-0000-0000-000036180000}"/>
    <cellStyle name="Komma 3 8 4 2" xfId="1898" xr:uid="{00000000-0005-0000-0000-000037180000}"/>
    <cellStyle name="Komma 3 8 4 2 2" xfId="3649" xr:uid="{00000000-0005-0000-0000-000038180000}"/>
    <cellStyle name="Komma 3 8 4 2 2 2" xfId="8799" xr:uid="{00000000-0005-0000-0000-000039180000}"/>
    <cellStyle name="Komma 3 8 4 2 3" xfId="5367" xr:uid="{00000000-0005-0000-0000-00003A180000}"/>
    <cellStyle name="Komma 3 8 4 2 3 2" xfId="10515" xr:uid="{00000000-0005-0000-0000-00003B180000}"/>
    <cellStyle name="Komma 3 8 4 2 4" xfId="7083" xr:uid="{00000000-0005-0000-0000-00003C180000}"/>
    <cellStyle name="Komma 3 8 4 3" xfId="2787" xr:uid="{00000000-0005-0000-0000-00003D180000}"/>
    <cellStyle name="Komma 3 8 4 3 2" xfId="7941" xr:uid="{00000000-0005-0000-0000-00003E180000}"/>
    <cellStyle name="Komma 3 8 4 4" xfId="4509" xr:uid="{00000000-0005-0000-0000-00003F180000}"/>
    <cellStyle name="Komma 3 8 4 4 2" xfId="9657" xr:uid="{00000000-0005-0000-0000-000040180000}"/>
    <cellStyle name="Komma 3 8 4 5" xfId="6225" xr:uid="{00000000-0005-0000-0000-000041180000}"/>
    <cellStyle name="Komma 3 8 5" xfId="554" xr:uid="{00000000-0005-0000-0000-000042180000}"/>
    <cellStyle name="Komma 3 8 5 2" xfId="1899" xr:uid="{00000000-0005-0000-0000-000043180000}"/>
    <cellStyle name="Komma 3 8 5 2 2" xfId="3650" xr:uid="{00000000-0005-0000-0000-000044180000}"/>
    <cellStyle name="Komma 3 8 5 2 2 2" xfId="8800" xr:uid="{00000000-0005-0000-0000-000045180000}"/>
    <cellStyle name="Komma 3 8 5 2 3" xfId="5368" xr:uid="{00000000-0005-0000-0000-000046180000}"/>
    <cellStyle name="Komma 3 8 5 2 3 2" xfId="10516" xr:uid="{00000000-0005-0000-0000-000047180000}"/>
    <cellStyle name="Komma 3 8 5 2 4" xfId="7084" xr:uid="{00000000-0005-0000-0000-000048180000}"/>
    <cellStyle name="Komma 3 8 5 3" xfId="2788" xr:uid="{00000000-0005-0000-0000-000049180000}"/>
    <cellStyle name="Komma 3 8 5 3 2" xfId="7942" xr:uid="{00000000-0005-0000-0000-00004A180000}"/>
    <cellStyle name="Komma 3 8 5 4" xfId="4510" xr:uid="{00000000-0005-0000-0000-00004B180000}"/>
    <cellStyle name="Komma 3 8 5 4 2" xfId="9658" xr:uid="{00000000-0005-0000-0000-00004C180000}"/>
    <cellStyle name="Komma 3 8 5 5" xfId="6226" xr:uid="{00000000-0005-0000-0000-00004D180000}"/>
    <cellStyle name="Komma 3 8 6" xfId="1890" xr:uid="{00000000-0005-0000-0000-00004E180000}"/>
    <cellStyle name="Komma 3 8 6 2" xfId="3641" xr:uid="{00000000-0005-0000-0000-00004F180000}"/>
    <cellStyle name="Komma 3 8 6 2 2" xfId="8791" xr:uid="{00000000-0005-0000-0000-000050180000}"/>
    <cellStyle name="Komma 3 8 6 3" xfId="5359" xr:uid="{00000000-0005-0000-0000-000051180000}"/>
    <cellStyle name="Komma 3 8 6 3 2" xfId="10507" xr:uid="{00000000-0005-0000-0000-000052180000}"/>
    <cellStyle name="Komma 3 8 6 4" xfId="7075" xr:uid="{00000000-0005-0000-0000-000053180000}"/>
    <cellStyle name="Komma 3 8 7" xfId="2779" xr:uid="{00000000-0005-0000-0000-000054180000}"/>
    <cellStyle name="Komma 3 8 7 2" xfId="7933" xr:uid="{00000000-0005-0000-0000-000055180000}"/>
    <cellStyle name="Komma 3 8 8" xfId="4501" xr:uid="{00000000-0005-0000-0000-000056180000}"/>
    <cellStyle name="Komma 3 8 8 2" xfId="9649" xr:uid="{00000000-0005-0000-0000-000057180000}"/>
    <cellStyle name="Komma 3 8 9" xfId="6217" xr:uid="{00000000-0005-0000-0000-000058180000}"/>
    <cellStyle name="Komma 3 9" xfId="555" xr:uid="{00000000-0005-0000-0000-000059180000}"/>
    <cellStyle name="Komma 3 9 2" xfId="556" xr:uid="{00000000-0005-0000-0000-00005A180000}"/>
    <cellStyle name="Komma 3 9 2 2" xfId="557" xr:uid="{00000000-0005-0000-0000-00005B180000}"/>
    <cellStyle name="Komma 3 9 2 2 2" xfId="1902" xr:uid="{00000000-0005-0000-0000-00005C180000}"/>
    <cellStyle name="Komma 3 9 2 2 2 2" xfId="3653" xr:uid="{00000000-0005-0000-0000-00005D180000}"/>
    <cellStyle name="Komma 3 9 2 2 2 2 2" xfId="8803" xr:uid="{00000000-0005-0000-0000-00005E180000}"/>
    <cellStyle name="Komma 3 9 2 2 2 3" xfId="5371" xr:uid="{00000000-0005-0000-0000-00005F180000}"/>
    <cellStyle name="Komma 3 9 2 2 2 3 2" xfId="10519" xr:uid="{00000000-0005-0000-0000-000060180000}"/>
    <cellStyle name="Komma 3 9 2 2 2 4" xfId="7087" xr:uid="{00000000-0005-0000-0000-000061180000}"/>
    <cellStyle name="Komma 3 9 2 2 3" xfId="2791" xr:uid="{00000000-0005-0000-0000-000062180000}"/>
    <cellStyle name="Komma 3 9 2 2 3 2" xfId="7945" xr:uid="{00000000-0005-0000-0000-000063180000}"/>
    <cellStyle name="Komma 3 9 2 2 4" xfId="4513" xr:uid="{00000000-0005-0000-0000-000064180000}"/>
    <cellStyle name="Komma 3 9 2 2 4 2" xfId="9661" xr:uid="{00000000-0005-0000-0000-000065180000}"/>
    <cellStyle name="Komma 3 9 2 2 5" xfId="6229" xr:uid="{00000000-0005-0000-0000-000066180000}"/>
    <cellStyle name="Komma 3 9 2 3" xfId="1901" xr:uid="{00000000-0005-0000-0000-000067180000}"/>
    <cellStyle name="Komma 3 9 2 3 2" xfId="3652" xr:uid="{00000000-0005-0000-0000-000068180000}"/>
    <cellStyle name="Komma 3 9 2 3 2 2" xfId="8802" xr:uid="{00000000-0005-0000-0000-000069180000}"/>
    <cellStyle name="Komma 3 9 2 3 3" xfId="5370" xr:uid="{00000000-0005-0000-0000-00006A180000}"/>
    <cellStyle name="Komma 3 9 2 3 3 2" xfId="10518" xr:uid="{00000000-0005-0000-0000-00006B180000}"/>
    <cellStyle name="Komma 3 9 2 3 4" xfId="7086" xr:uid="{00000000-0005-0000-0000-00006C180000}"/>
    <cellStyle name="Komma 3 9 2 4" xfId="2790" xr:uid="{00000000-0005-0000-0000-00006D180000}"/>
    <cellStyle name="Komma 3 9 2 4 2" xfId="7944" xr:uid="{00000000-0005-0000-0000-00006E180000}"/>
    <cellStyle name="Komma 3 9 2 5" xfId="4512" xr:uid="{00000000-0005-0000-0000-00006F180000}"/>
    <cellStyle name="Komma 3 9 2 5 2" xfId="9660" xr:uid="{00000000-0005-0000-0000-000070180000}"/>
    <cellStyle name="Komma 3 9 2 6" xfId="6228" xr:uid="{00000000-0005-0000-0000-000071180000}"/>
    <cellStyle name="Komma 3 9 3" xfId="558" xr:uid="{00000000-0005-0000-0000-000072180000}"/>
    <cellStyle name="Komma 3 9 3 2" xfId="1903" xr:uid="{00000000-0005-0000-0000-000073180000}"/>
    <cellStyle name="Komma 3 9 3 2 2" xfId="3654" xr:uid="{00000000-0005-0000-0000-000074180000}"/>
    <cellStyle name="Komma 3 9 3 2 2 2" xfId="8804" xr:uid="{00000000-0005-0000-0000-000075180000}"/>
    <cellStyle name="Komma 3 9 3 2 3" xfId="5372" xr:uid="{00000000-0005-0000-0000-000076180000}"/>
    <cellStyle name="Komma 3 9 3 2 3 2" xfId="10520" xr:uid="{00000000-0005-0000-0000-000077180000}"/>
    <cellStyle name="Komma 3 9 3 2 4" xfId="7088" xr:uid="{00000000-0005-0000-0000-000078180000}"/>
    <cellStyle name="Komma 3 9 3 3" xfId="2792" xr:uid="{00000000-0005-0000-0000-000079180000}"/>
    <cellStyle name="Komma 3 9 3 3 2" xfId="7946" xr:uid="{00000000-0005-0000-0000-00007A180000}"/>
    <cellStyle name="Komma 3 9 3 4" xfId="4514" xr:uid="{00000000-0005-0000-0000-00007B180000}"/>
    <cellStyle name="Komma 3 9 3 4 2" xfId="9662" xr:uid="{00000000-0005-0000-0000-00007C180000}"/>
    <cellStyle name="Komma 3 9 3 5" xfId="6230" xr:uid="{00000000-0005-0000-0000-00007D180000}"/>
    <cellStyle name="Komma 3 9 4" xfId="559" xr:uid="{00000000-0005-0000-0000-00007E180000}"/>
    <cellStyle name="Komma 3 9 4 2" xfId="1904" xr:uid="{00000000-0005-0000-0000-00007F180000}"/>
    <cellStyle name="Komma 3 9 4 2 2" xfId="3655" xr:uid="{00000000-0005-0000-0000-000080180000}"/>
    <cellStyle name="Komma 3 9 4 2 2 2" xfId="8805" xr:uid="{00000000-0005-0000-0000-000081180000}"/>
    <cellStyle name="Komma 3 9 4 2 3" xfId="5373" xr:uid="{00000000-0005-0000-0000-000082180000}"/>
    <cellStyle name="Komma 3 9 4 2 3 2" xfId="10521" xr:uid="{00000000-0005-0000-0000-000083180000}"/>
    <cellStyle name="Komma 3 9 4 2 4" xfId="7089" xr:uid="{00000000-0005-0000-0000-000084180000}"/>
    <cellStyle name="Komma 3 9 4 3" xfId="2793" xr:uid="{00000000-0005-0000-0000-000085180000}"/>
    <cellStyle name="Komma 3 9 4 3 2" xfId="7947" xr:uid="{00000000-0005-0000-0000-000086180000}"/>
    <cellStyle name="Komma 3 9 4 4" xfId="4515" xr:uid="{00000000-0005-0000-0000-000087180000}"/>
    <cellStyle name="Komma 3 9 4 4 2" xfId="9663" xr:uid="{00000000-0005-0000-0000-000088180000}"/>
    <cellStyle name="Komma 3 9 4 5" xfId="6231" xr:uid="{00000000-0005-0000-0000-000089180000}"/>
    <cellStyle name="Komma 3 9 5" xfId="1900" xr:uid="{00000000-0005-0000-0000-00008A180000}"/>
    <cellStyle name="Komma 3 9 5 2" xfId="3651" xr:uid="{00000000-0005-0000-0000-00008B180000}"/>
    <cellStyle name="Komma 3 9 5 2 2" xfId="8801" xr:uid="{00000000-0005-0000-0000-00008C180000}"/>
    <cellStyle name="Komma 3 9 5 3" xfId="5369" xr:uid="{00000000-0005-0000-0000-00008D180000}"/>
    <cellStyle name="Komma 3 9 5 3 2" xfId="10517" xr:uid="{00000000-0005-0000-0000-00008E180000}"/>
    <cellStyle name="Komma 3 9 5 4" xfId="7085" xr:uid="{00000000-0005-0000-0000-00008F180000}"/>
    <cellStyle name="Komma 3 9 6" xfId="2789" xr:uid="{00000000-0005-0000-0000-000090180000}"/>
    <cellStyle name="Komma 3 9 6 2" xfId="7943" xr:uid="{00000000-0005-0000-0000-000091180000}"/>
    <cellStyle name="Komma 3 9 7" xfId="4511" xr:uid="{00000000-0005-0000-0000-000092180000}"/>
    <cellStyle name="Komma 3 9 7 2" xfId="9659" xr:uid="{00000000-0005-0000-0000-000093180000}"/>
    <cellStyle name="Komma 3 9 8" xfId="6227" xr:uid="{00000000-0005-0000-0000-000094180000}"/>
    <cellStyle name="Komma 4" xfId="560" xr:uid="{00000000-0005-0000-0000-000095180000}"/>
    <cellStyle name="Komma 4 10" xfId="561" xr:uid="{00000000-0005-0000-0000-000096180000}"/>
    <cellStyle name="Komma 4 10 2" xfId="1906" xr:uid="{00000000-0005-0000-0000-000097180000}"/>
    <cellStyle name="Komma 4 10 2 2" xfId="3657" xr:uid="{00000000-0005-0000-0000-000098180000}"/>
    <cellStyle name="Komma 4 10 2 2 2" xfId="8807" xr:uid="{00000000-0005-0000-0000-000099180000}"/>
    <cellStyle name="Komma 4 10 2 3" xfId="5375" xr:uid="{00000000-0005-0000-0000-00009A180000}"/>
    <cellStyle name="Komma 4 10 2 3 2" xfId="10523" xr:uid="{00000000-0005-0000-0000-00009B180000}"/>
    <cellStyle name="Komma 4 10 2 4" xfId="7091" xr:uid="{00000000-0005-0000-0000-00009C180000}"/>
    <cellStyle name="Komma 4 10 3" xfId="2795" xr:uid="{00000000-0005-0000-0000-00009D180000}"/>
    <cellStyle name="Komma 4 10 3 2" xfId="7949" xr:uid="{00000000-0005-0000-0000-00009E180000}"/>
    <cellStyle name="Komma 4 10 4" xfId="4517" xr:uid="{00000000-0005-0000-0000-00009F180000}"/>
    <cellStyle name="Komma 4 10 4 2" xfId="9665" xr:uid="{00000000-0005-0000-0000-0000A0180000}"/>
    <cellStyle name="Komma 4 10 5" xfId="6233" xr:uid="{00000000-0005-0000-0000-0000A1180000}"/>
    <cellStyle name="Komma 4 11" xfId="562" xr:uid="{00000000-0005-0000-0000-0000A2180000}"/>
    <cellStyle name="Komma 4 11 2" xfId="1907" xr:uid="{00000000-0005-0000-0000-0000A3180000}"/>
    <cellStyle name="Komma 4 11 2 2" xfId="3658" xr:uid="{00000000-0005-0000-0000-0000A4180000}"/>
    <cellStyle name="Komma 4 11 2 2 2" xfId="8808" xr:uid="{00000000-0005-0000-0000-0000A5180000}"/>
    <cellStyle name="Komma 4 11 2 3" xfId="5376" xr:uid="{00000000-0005-0000-0000-0000A6180000}"/>
    <cellStyle name="Komma 4 11 2 3 2" xfId="10524" xr:uid="{00000000-0005-0000-0000-0000A7180000}"/>
    <cellStyle name="Komma 4 11 2 4" xfId="7092" xr:uid="{00000000-0005-0000-0000-0000A8180000}"/>
    <cellStyle name="Komma 4 11 3" xfId="2796" xr:uid="{00000000-0005-0000-0000-0000A9180000}"/>
    <cellStyle name="Komma 4 11 3 2" xfId="7950" xr:uid="{00000000-0005-0000-0000-0000AA180000}"/>
    <cellStyle name="Komma 4 11 4" xfId="4518" xr:uid="{00000000-0005-0000-0000-0000AB180000}"/>
    <cellStyle name="Komma 4 11 4 2" xfId="9666" xr:uid="{00000000-0005-0000-0000-0000AC180000}"/>
    <cellStyle name="Komma 4 11 5" xfId="6234" xr:uid="{00000000-0005-0000-0000-0000AD180000}"/>
    <cellStyle name="Komma 4 12" xfId="1905" xr:uid="{00000000-0005-0000-0000-0000AE180000}"/>
    <cellStyle name="Komma 4 12 2" xfId="3656" xr:uid="{00000000-0005-0000-0000-0000AF180000}"/>
    <cellStyle name="Komma 4 12 2 2" xfId="8806" xr:uid="{00000000-0005-0000-0000-0000B0180000}"/>
    <cellStyle name="Komma 4 12 3" xfId="5374" xr:uid="{00000000-0005-0000-0000-0000B1180000}"/>
    <cellStyle name="Komma 4 12 3 2" xfId="10522" xr:uid="{00000000-0005-0000-0000-0000B2180000}"/>
    <cellStyle name="Komma 4 12 4" xfId="7090" xr:uid="{00000000-0005-0000-0000-0000B3180000}"/>
    <cellStyle name="Komma 4 13" xfId="2794" xr:uid="{00000000-0005-0000-0000-0000B4180000}"/>
    <cellStyle name="Komma 4 13 2" xfId="7948" xr:uid="{00000000-0005-0000-0000-0000B5180000}"/>
    <cellStyle name="Komma 4 14" xfId="4516" xr:uid="{00000000-0005-0000-0000-0000B6180000}"/>
    <cellStyle name="Komma 4 14 2" xfId="9664" xr:uid="{00000000-0005-0000-0000-0000B7180000}"/>
    <cellStyle name="Komma 4 15" xfId="6232" xr:uid="{00000000-0005-0000-0000-0000B8180000}"/>
    <cellStyle name="Komma 4 2" xfId="563" xr:uid="{00000000-0005-0000-0000-0000B9180000}"/>
    <cellStyle name="Komma 4 2 2" xfId="564" xr:uid="{00000000-0005-0000-0000-0000BA180000}"/>
    <cellStyle name="Komma 4 2 2 2" xfId="565" xr:uid="{00000000-0005-0000-0000-0000BB180000}"/>
    <cellStyle name="Komma 4 2 2 2 2" xfId="566" xr:uid="{00000000-0005-0000-0000-0000BC180000}"/>
    <cellStyle name="Komma 4 2 2 2 2 2" xfId="1911" xr:uid="{00000000-0005-0000-0000-0000BD180000}"/>
    <cellStyle name="Komma 4 2 2 2 2 2 2" xfId="3662" xr:uid="{00000000-0005-0000-0000-0000BE180000}"/>
    <cellStyle name="Komma 4 2 2 2 2 2 2 2" xfId="8812" xr:uid="{00000000-0005-0000-0000-0000BF180000}"/>
    <cellStyle name="Komma 4 2 2 2 2 2 3" xfId="5380" xr:uid="{00000000-0005-0000-0000-0000C0180000}"/>
    <cellStyle name="Komma 4 2 2 2 2 2 3 2" xfId="10528" xr:uid="{00000000-0005-0000-0000-0000C1180000}"/>
    <cellStyle name="Komma 4 2 2 2 2 2 4" xfId="7096" xr:uid="{00000000-0005-0000-0000-0000C2180000}"/>
    <cellStyle name="Komma 4 2 2 2 2 3" xfId="2800" xr:uid="{00000000-0005-0000-0000-0000C3180000}"/>
    <cellStyle name="Komma 4 2 2 2 2 3 2" xfId="7954" xr:uid="{00000000-0005-0000-0000-0000C4180000}"/>
    <cellStyle name="Komma 4 2 2 2 2 4" xfId="4522" xr:uid="{00000000-0005-0000-0000-0000C5180000}"/>
    <cellStyle name="Komma 4 2 2 2 2 4 2" xfId="9670" xr:uid="{00000000-0005-0000-0000-0000C6180000}"/>
    <cellStyle name="Komma 4 2 2 2 2 5" xfId="6238" xr:uid="{00000000-0005-0000-0000-0000C7180000}"/>
    <cellStyle name="Komma 4 2 2 2 3" xfId="1910" xr:uid="{00000000-0005-0000-0000-0000C8180000}"/>
    <cellStyle name="Komma 4 2 2 2 3 2" xfId="3661" xr:uid="{00000000-0005-0000-0000-0000C9180000}"/>
    <cellStyle name="Komma 4 2 2 2 3 2 2" xfId="8811" xr:uid="{00000000-0005-0000-0000-0000CA180000}"/>
    <cellStyle name="Komma 4 2 2 2 3 3" xfId="5379" xr:uid="{00000000-0005-0000-0000-0000CB180000}"/>
    <cellStyle name="Komma 4 2 2 2 3 3 2" xfId="10527" xr:uid="{00000000-0005-0000-0000-0000CC180000}"/>
    <cellStyle name="Komma 4 2 2 2 3 4" xfId="7095" xr:uid="{00000000-0005-0000-0000-0000CD180000}"/>
    <cellStyle name="Komma 4 2 2 2 4" xfId="2799" xr:uid="{00000000-0005-0000-0000-0000CE180000}"/>
    <cellStyle name="Komma 4 2 2 2 4 2" xfId="7953" xr:uid="{00000000-0005-0000-0000-0000CF180000}"/>
    <cellStyle name="Komma 4 2 2 2 5" xfId="4521" xr:uid="{00000000-0005-0000-0000-0000D0180000}"/>
    <cellStyle name="Komma 4 2 2 2 5 2" xfId="9669" xr:uid="{00000000-0005-0000-0000-0000D1180000}"/>
    <cellStyle name="Komma 4 2 2 2 6" xfId="6237" xr:uid="{00000000-0005-0000-0000-0000D2180000}"/>
    <cellStyle name="Komma 4 2 2 3" xfId="567" xr:uid="{00000000-0005-0000-0000-0000D3180000}"/>
    <cellStyle name="Komma 4 2 2 3 2" xfId="1912" xr:uid="{00000000-0005-0000-0000-0000D4180000}"/>
    <cellStyle name="Komma 4 2 2 3 2 2" xfId="3663" xr:uid="{00000000-0005-0000-0000-0000D5180000}"/>
    <cellStyle name="Komma 4 2 2 3 2 2 2" xfId="8813" xr:uid="{00000000-0005-0000-0000-0000D6180000}"/>
    <cellStyle name="Komma 4 2 2 3 2 3" xfId="5381" xr:uid="{00000000-0005-0000-0000-0000D7180000}"/>
    <cellStyle name="Komma 4 2 2 3 2 3 2" xfId="10529" xr:uid="{00000000-0005-0000-0000-0000D8180000}"/>
    <cellStyle name="Komma 4 2 2 3 2 4" xfId="7097" xr:uid="{00000000-0005-0000-0000-0000D9180000}"/>
    <cellStyle name="Komma 4 2 2 3 3" xfId="2801" xr:uid="{00000000-0005-0000-0000-0000DA180000}"/>
    <cellStyle name="Komma 4 2 2 3 3 2" xfId="7955" xr:uid="{00000000-0005-0000-0000-0000DB180000}"/>
    <cellStyle name="Komma 4 2 2 3 4" xfId="4523" xr:uid="{00000000-0005-0000-0000-0000DC180000}"/>
    <cellStyle name="Komma 4 2 2 3 4 2" xfId="9671" xr:uid="{00000000-0005-0000-0000-0000DD180000}"/>
    <cellStyle name="Komma 4 2 2 3 5" xfId="6239" xr:uid="{00000000-0005-0000-0000-0000DE180000}"/>
    <cellStyle name="Komma 4 2 2 4" xfId="568" xr:uid="{00000000-0005-0000-0000-0000DF180000}"/>
    <cellStyle name="Komma 4 2 2 4 2" xfId="1913" xr:uid="{00000000-0005-0000-0000-0000E0180000}"/>
    <cellStyle name="Komma 4 2 2 4 2 2" xfId="3664" xr:uid="{00000000-0005-0000-0000-0000E1180000}"/>
    <cellStyle name="Komma 4 2 2 4 2 2 2" xfId="8814" xr:uid="{00000000-0005-0000-0000-0000E2180000}"/>
    <cellStyle name="Komma 4 2 2 4 2 3" xfId="5382" xr:uid="{00000000-0005-0000-0000-0000E3180000}"/>
    <cellStyle name="Komma 4 2 2 4 2 3 2" xfId="10530" xr:uid="{00000000-0005-0000-0000-0000E4180000}"/>
    <cellStyle name="Komma 4 2 2 4 2 4" xfId="7098" xr:uid="{00000000-0005-0000-0000-0000E5180000}"/>
    <cellStyle name="Komma 4 2 2 4 3" xfId="2802" xr:uid="{00000000-0005-0000-0000-0000E6180000}"/>
    <cellStyle name="Komma 4 2 2 4 3 2" xfId="7956" xr:uid="{00000000-0005-0000-0000-0000E7180000}"/>
    <cellStyle name="Komma 4 2 2 4 4" xfId="4524" xr:uid="{00000000-0005-0000-0000-0000E8180000}"/>
    <cellStyle name="Komma 4 2 2 4 4 2" xfId="9672" xr:uid="{00000000-0005-0000-0000-0000E9180000}"/>
    <cellStyle name="Komma 4 2 2 4 5" xfId="6240" xr:uid="{00000000-0005-0000-0000-0000EA180000}"/>
    <cellStyle name="Komma 4 2 2 5" xfId="1909" xr:uid="{00000000-0005-0000-0000-0000EB180000}"/>
    <cellStyle name="Komma 4 2 2 5 2" xfId="3660" xr:uid="{00000000-0005-0000-0000-0000EC180000}"/>
    <cellStyle name="Komma 4 2 2 5 2 2" xfId="8810" xr:uid="{00000000-0005-0000-0000-0000ED180000}"/>
    <cellStyle name="Komma 4 2 2 5 3" xfId="5378" xr:uid="{00000000-0005-0000-0000-0000EE180000}"/>
    <cellStyle name="Komma 4 2 2 5 3 2" xfId="10526" xr:uid="{00000000-0005-0000-0000-0000EF180000}"/>
    <cellStyle name="Komma 4 2 2 5 4" xfId="7094" xr:uid="{00000000-0005-0000-0000-0000F0180000}"/>
    <cellStyle name="Komma 4 2 2 6" xfId="2798" xr:uid="{00000000-0005-0000-0000-0000F1180000}"/>
    <cellStyle name="Komma 4 2 2 6 2" xfId="7952" xr:uid="{00000000-0005-0000-0000-0000F2180000}"/>
    <cellStyle name="Komma 4 2 2 7" xfId="4520" xr:uid="{00000000-0005-0000-0000-0000F3180000}"/>
    <cellStyle name="Komma 4 2 2 7 2" xfId="9668" xr:uid="{00000000-0005-0000-0000-0000F4180000}"/>
    <cellStyle name="Komma 4 2 2 8" xfId="6236" xr:uid="{00000000-0005-0000-0000-0000F5180000}"/>
    <cellStyle name="Komma 4 2 3" xfId="569" xr:uid="{00000000-0005-0000-0000-0000F6180000}"/>
    <cellStyle name="Komma 4 2 3 2" xfId="570" xr:uid="{00000000-0005-0000-0000-0000F7180000}"/>
    <cellStyle name="Komma 4 2 3 2 2" xfId="1915" xr:uid="{00000000-0005-0000-0000-0000F8180000}"/>
    <cellStyle name="Komma 4 2 3 2 2 2" xfId="3666" xr:uid="{00000000-0005-0000-0000-0000F9180000}"/>
    <cellStyle name="Komma 4 2 3 2 2 2 2" xfId="8816" xr:uid="{00000000-0005-0000-0000-0000FA180000}"/>
    <cellStyle name="Komma 4 2 3 2 2 3" xfId="5384" xr:uid="{00000000-0005-0000-0000-0000FB180000}"/>
    <cellStyle name="Komma 4 2 3 2 2 3 2" xfId="10532" xr:uid="{00000000-0005-0000-0000-0000FC180000}"/>
    <cellStyle name="Komma 4 2 3 2 2 4" xfId="7100" xr:uid="{00000000-0005-0000-0000-0000FD180000}"/>
    <cellStyle name="Komma 4 2 3 2 3" xfId="2804" xr:uid="{00000000-0005-0000-0000-0000FE180000}"/>
    <cellStyle name="Komma 4 2 3 2 3 2" xfId="7958" xr:uid="{00000000-0005-0000-0000-0000FF180000}"/>
    <cellStyle name="Komma 4 2 3 2 4" xfId="4526" xr:uid="{00000000-0005-0000-0000-000000190000}"/>
    <cellStyle name="Komma 4 2 3 2 4 2" xfId="9674" xr:uid="{00000000-0005-0000-0000-000001190000}"/>
    <cellStyle name="Komma 4 2 3 2 5" xfId="6242" xr:uid="{00000000-0005-0000-0000-000002190000}"/>
    <cellStyle name="Komma 4 2 3 3" xfId="1914" xr:uid="{00000000-0005-0000-0000-000003190000}"/>
    <cellStyle name="Komma 4 2 3 3 2" xfId="3665" xr:uid="{00000000-0005-0000-0000-000004190000}"/>
    <cellStyle name="Komma 4 2 3 3 2 2" xfId="8815" xr:uid="{00000000-0005-0000-0000-000005190000}"/>
    <cellStyle name="Komma 4 2 3 3 3" xfId="5383" xr:uid="{00000000-0005-0000-0000-000006190000}"/>
    <cellStyle name="Komma 4 2 3 3 3 2" xfId="10531" xr:uid="{00000000-0005-0000-0000-000007190000}"/>
    <cellStyle name="Komma 4 2 3 3 4" xfId="7099" xr:uid="{00000000-0005-0000-0000-000008190000}"/>
    <cellStyle name="Komma 4 2 3 4" xfId="2803" xr:uid="{00000000-0005-0000-0000-000009190000}"/>
    <cellStyle name="Komma 4 2 3 4 2" xfId="7957" xr:uid="{00000000-0005-0000-0000-00000A190000}"/>
    <cellStyle name="Komma 4 2 3 5" xfId="4525" xr:uid="{00000000-0005-0000-0000-00000B190000}"/>
    <cellStyle name="Komma 4 2 3 5 2" xfId="9673" xr:uid="{00000000-0005-0000-0000-00000C190000}"/>
    <cellStyle name="Komma 4 2 3 6" xfId="6241" xr:uid="{00000000-0005-0000-0000-00000D190000}"/>
    <cellStyle name="Komma 4 2 4" xfId="571" xr:uid="{00000000-0005-0000-0000-00000E190000}"/>
    <cellStyle name="Komma 4 2 4 2" xfId="1916" xr:uid="{00000000-0005-0000-0000-00000F190000}"/>
    <cellStyle name="Komma 4 2 4 2 2" xfId="3667" xr:uid="{00000000-0005-0000-0000-000010190000}"/>
    <cellStyle name="Komma 4 2 4 2 2 2" xfId="8817" xr:uid="{00000000-0005-0000-0000-000011190000}"/>
    <cellStyle name="Komma 4 2 4 2 3" xfId="5385" xr:uid="{00000000-0005-0000-0000-000012190000}"/>
    <cellStyle name="Komma 4 2 4 2 3 2" xfId="10533" xr:uid="{00000000-0005-0000-0000-000013190000}"/>
    <cellStyle name="Komma 4 2 4 2 4" xfId="7101" xr:uid="{00000000-0005-0000-0000-000014190000}"/>
    <cellStyle name="Komma 4 2 4 3" xfId="2805" xr:uid="{00000000-0005-0000-0000-000015190000}"/>
    <cellStyle name="Komma 4 2 4 3 2" xfId="7959" xr:uid="{00000000-0005-0000-0000-000016190000}"/>
    <cellStyle name="Komma 4 2 4 4" xfId="4527" xr:uid="{00000000-0005-0000-0000-000017190000}"/>
    <cellStyle name="Komma 4 2 4 4 2" xfId="9675" xr:uid="{00000000-0005-0000-0000-000018190000}"/>
    <cellStyle name="Komma 4 2 4 5" xfId="6243" xr:uid="{00000000-0005-0000-0000-000019190000}"/>
    <cellStyle name="Komma 4 2 5" xfId="572" xr:uid="{00000000-0005-0000-0000-00001A190000}"/>
    <cellStyle name="Komma 4 2 5 2" xfId="1917" xr:uid="{00000000-0005-0000-0000-00001B190000}"/>
    <cellStyle name="Komma 4 2 5 2 2" xfId="3668" xr:uid="{00000000-0005-0000-0000-00001C190000}"/>
    <cellStyle name="Komma 4 2 5 2 2 2" xfId="8818" xr:uid="{00000000-0005-0000-0000-00001D190000}"/>
    <cellStyle name="Komma 4 2 5 2 3" xfId="5386" xr:uid="{00000000-0005-0000-0000-00001E190000}"/>
    <cellStyle name="Komma 4 2 5 2 3 2" xfId="10534" xr:uid="{00000000-0005-0000-0000-00001F190000}"/>
    <cellStyle name="Komma 4 2 5 2 4" xfId="7102" xr:uid="{00000000-0005-0000-0000-000020190000}"/>
    <cellStyle name="Komma 4 2 5 3" xfId="2806" xr:uid="{00000000-0005-0000-0000-000021190000}"/>
    <cellStyle name="Komma 4 2 5 3 2" xfId="7960" xr:uid="{00000000-0005-0000-0000-000022190000}"/>
    <cellStyle name="Komma 4 2 5 4" xfId="4528" xr:uid="{00000000-0005-0000-0000-000023190000}"/>
    <cellStyle name="Komma 4 2 5 4 2" xfId="9676" xr:uid="{00000000-0005-0000-0000-000024190000}"/>
    <cellStyle name="Komma 4 2 5 5" xfId="6244" xr:uid="{00000000-0005-0000-0000-000025190000}"/>
    <cellStyle name="Komma 4 2 6" xfId="1908" xr:uid="{00000000-0005-0000-0000-000026190000}"/>
    <cellStyle name="Komma 4 2 6 2" xfId="3659" xr:uid="{00000000-0005-0000-0000-000027190000}"/>
    <cellStyle name="Komma 4 2 6 2 2" xfId="8809" xr:uid="{00000000-0005-0000-0000-000028190000}"/>
    <cellStyle name="Komma 4 2 6 3" xfId="5377" xr:uid="{00000000-0005-0000-0000-000029190000}"/>
    <cellStyle name="Komma 4 2 6 3 2" xfId="10525" xr:uid="{00000000-0005-0000-0000-00002A190000}"/>
    <cellStyle name="Komma 4 2 6 4" xfId="7093" xr:uid="{00000000-0005-0000-0000-00002B190000}"/>
    <cellStyle name="Komma 4 2 7" xfId="2797" xr:uid="{00000000-0005-0000-0000-00002C190000}"/>
    <cellStyle name="Komma 4 2 7 2" xfId="7951" xr:uid="{00000000-0005-0000-0000-00002D190000}"/>
    <cellStyle name="Komma 4 2 8" xfId="4519" xr:uid="{00000000-0005-0000-0000-00002E190000}"/>
    <cellStyle name="Komma 4 2 8 2" xfId="9667" xr:uid="{00000000-0005-0000-0000-00002F190000}"/>
    <cellStyle name="Komma 4 2 9" xfId="6235" xr:uid="{00000000-0005-0000-0000-000030190000}"/>
    <cellStyle name="Komma 4 3" xfId="573" xr:uid="{00000000-0005-0000-0000-000031190000}"/>
    <cellStyle name="Komma 4 3 2" xfId="574" xr:uid="{00000000-0005-0000-0000-000032190000}"/>
    <cellStyle name="Komma 4 3 2 2" xfId="575" xr:uid="{00000000-0005-0000-0000-000033190000}"/>
    <cellStyle name="Komma 4 3 2 2 2" xfId="576" xr:uid="{00000000-0005-0000-0000-000034190000}"/>
    <cellStyle name="Komma 4 3 2 2 2 2" xfId="1921" xr:uid="{00000000-0005-0000-0000-000035190000}"/>
    <cellStyle name="Komma 4 3 2 2 2 2 2" xfId="3672" xr:uid="{00000000-0005-0000-0000-000036190000}"/>
    <cellStyle name="Komma 4 3 2 2 2 2 2 2" xfId="8822" xr:uid="{00000000-0005-0000-0000-000037190000}"/>
    <cellStyle name="Komma 4 3 2 2 2 2 3" xfId="5390" xr:uid="{00000000-0005-0000-0000-000038190000}"/>
    <cellStyle name="Komma 4 3 2 2 2 2 3 2" xfId="10538" xr:uid="{00000000-0005-0000-0000-000039190000}"/>
    <cellStyle name="Komma 4 3 2 2 2 2 4" xfId="7106" xr:uid="{00000000-0005-0000-0000-00003A190000}"/>
    <cellStyle name="Komma 4 3 2 2 2 3" xfId="2810" xr:uid="{00000000-0005-0000-0000-00003B190000}"/>
    <cellStyle name="Komma 4 3 2 2 2 3 2" xfId="7964" xr:uid="{00000000-0005-0000-0000-00003C190000}"/>
    <cellStyle name="Komma 4 3 2 2 2 4" xfId="4532" xr:uid="{00000000-0005-0000-0000-00003D190000}"/>
    <cellStyle name="Komma 4 3 2 2 2 4 2" xfId="9680" xr:uid="{00000000-0005-0000-0000-00003E190000}"/>
    <cellStyle name="Komma 4 3 2 2 2 5" xfId="6248" xr:uid="{00000000-0005-0000-0000-00003F190000}"/>
    <cellStyle name="Komma 4 3 2 2 3" xfId="1920" xr:uid="{00000000-0005-0000-0000-000040190000}"/>
    <cellStyle name="Komma 4 3 2 2 3 2" xfId="3671" xr:uid="{00000000-0005-0000-0000-000041190000}"/>
    <cellStyle name="Komma 4 3 2 2 3 2 2" xfId="8821" xr:uid="{00000000-0005-0000-0000-000042190000}"/>
    <cellStyle name="Komma 4 3 2 2 3 3" xfId="5389" xr:uid="{00000000-0005-0000-0000-000043190000}"/>
    <cellStyle name="Komma 4 3 2 2 3 3 2" xfId="10537" xr:uid="{00000000-0005-0000-0000-000044190000}"/>
    <cellStyle name="Komma 4 3 2 2 3 4" xfId="7105" xr:uid="{00000000-0005-0000-0000-000045190000}"/>
    <cellStyle name="Komma 4 3 2 2 4" xfId="2809" xr:uid="{00000000-0005-0000-0000-000046190000}"/>
    <cellStyle name="Komma 4 3 2 2 4 2" xfId="7963" xr:uid="{00000000-0005-0000-0000-000047190000}"/>
    <cellStyle name="Komma 4 3 2 2 5" xfId="4531" xr:uid="{00000000-0005-0000-0000-000048190000}"/>
    <cellStyle name="Komma 4 3 2 2 5 2" xfId="9679" xr:uid="{00000000-0005-0000-0000-000049190000}"/>
    <cellStyle name="Komma 4 3 2 2 6" xfId="6247" xr:uid="{00000000-0005-0000-0000-00004A190000}"/>
    <cellStyle name="Komma 4 3 2 3" xfId="577" xr:uid="{00000000-0005-0000-0000-00004B190000}"/>
    <cellStyle name="Komma 4 3 2 3 2" xfId="1922" xr:uid="{00000000-0005-0000-0000-00004C190000}"/>
    <cellStyle name="Komma 4 3 2 3 2 2" xfId="3673" xr:uid="{00000000-0005-0000-0000-00004D190000}"/>
    <cellStyle name="Komma 4 3 2 3 2 2 2" xfId="8823" xr:uid="{00000000-0005-0000-0000-00004E190000}"/>
    <cellStyle name="Komma 4 3 2 3 2 3" xfId="5391" xr:uid="{00000000-0005-0000-0000-00004F190000}"/>
    <cellStyle name="Komma 4 3 2 3 2 3 2" xfId="10539" xr:uid="{00000000-0005-0000-0000-000050190000}"/>
    <cellStyle name="Komma 4 3 2 3 2 4" xfId="7107" xr:uid="{00000000-0005-0000-0000-000051190000}"/>
    <cellStyle name="Komma 4 3 2 3 3" xfId="2811" xr:uid="{00000000-0005-0000-0000-000052190000}"/>
    <cellStyle name="Komma 4 3 2 3 3 2" xfId="7965" xr:uid="{00000000-0005-0000-0000-000053190000}"/>
    <cellStyle name="Komma 4 3 2 3 4" xfId="4533" xr:uid="{00000000-0005-0000-0000-000054190000}"/>
    <cellStyle name="Komma 4 3 2 3 4 2" xfId="9681" xr:uid="{00000000-0005-0000-0000-000055190000}"/>
    <cellStyle name="Komma 4 3 2 3 5" xfId="6249" xr:uid="{00000000-0005-0000-0000-000056190000}"/>
    <cellStyle name="Komma 4 3 2 4" xfId="578" xr:uid="{00000000-0005-0000-0000-000057190000}"/>
    <cellStyle name="Komma 4 3 2 4 2" xfId="1923" xr:uid="{00000000-0005-0000-0000-000058190000}"/>
    <cellStyle name="Komma 4 3 2 4 2 2" xfId="3674" xr:uid="{00000000-0005-0000-0000-000059190000}"/>
    <cellStyle name="Komma 4 3 2 4 2 2 2" xfId="8824" xr:uid="{00000000-0005-0000-0000-00005A190000}"/>
    <cellStyle name="Komma 4 3 2 4 2 3" xfId="5392" xr:uid="{00000000-0005-0000-0000-00005B190000}"/>
    <cellStyle name="Komma 4 3 2 4 2 3 2" xfId="10540" xr:uid="{00000000-0005-0000-0000-00005C190000}"/>
    <cellStyle name="Komma 4 3 2 4 2 4" xfId="7108" xr:uid="{00000000-0005-0000-0000-00005D190000}"/>
    <cellStyle name="Komma 4 3 2 4 3" xfId="2812" xr:uid="{00000000-0005-0000-0000-00005E190000}"/>
    <cellStyle name="Komma 4 3 2 4 3 2" xfId="7966" xr:uid="{00000000-0005-0000-0000-00005F190000}"/>
    <cellStyle name="Komma 4 3 2 4 4" xfId="4534" xr:uid="{00000000-0005-0000-0000-000060190000}"/>
    <cellStyle name="Komma 4 3 2 4 4 2" xfId="9682" xr:uid="{00000000-0005-0000-0000-000061190000}"/>
    <cellStyle name="Komma 4 3 2 4 5" xfId="6250" xr:uid="{00000000-0005-0000-0000-000062190000}"/>
    <cellStyle name="Komma 4 3 2 5" xfId="1919" xr:uid="{00000000-0005-0000-0000-000063190000}"/>
    <cellStyle name="Komma 4 3 2 5 2" xfId="3670" xr:uid="{00000000-0005-0000-0000-000064190000}"/>
    <cellStyle name="Komma 4 3 2 5 2 2" xfId="8820" xr:uid="{00000000-0005-0000-0000-000065190000}"/>
    <cellStyle name="Komma 4 3 2 5 3" xfId="5388" xr:uid="{00000000-0005-0000-0000-000066190000}"/>
    <cellStyle name="Komma 4 3 2 5 3 2" xfId="10536" xr:uid="{00000000-0005-0000-0000-000067190000}"/>
    <cellStyle name="Komma 4 3 2 5 4" xfId="7104" xr:uid="{00000000-0005-0000-0000-000068190000}"/>
    <cellStyle name="Komma 4 3 2 6" xfId="2808" xr:uid="{00000000-0005-0000-0000-000069190000}"/>
    <cellStyle name="Komma 4 3 2 6 2" xfId="7962" xr:uid="{00000000-0005-0000-0000-00006A190000}"/>
    <cellStyle name="Komma 4 3 2 7" xfId="4530" xr:uid="{00000000-0005-0000-0000-00006B190000}"/>
    <cellStyle name="Komma 4 3 2 7 2" xfId="9678" xr:uid="{00000000-0005-0000-0000-00006C190000}"/>
    <cellStyle name="Komma 4 3 2 8" xfId="6246" xr:uid="{00000000-0005-0000-0000-00006D190000}"/>
    <cellStyle name="Komma 4 3 3" xfId="579" xr:uid="{00000000-0005-0000-0000-00006E190000}"/>
    <cellStyle name="Komma 4 3 3 2" xfId="580" xr:uid="{00000000-0005-0000-0000-00006F190000}"/>
    <cellStyle name="Komma 4 3 3 2 2" xfId="1925" xr:uid="{00000000-0005-0000-0000-000070190000}"/>
    <cellStyle name="Komma 4 3 3 2 2 2" xfId="3676" xr:uid="{00000000-0005-0000-0000-000071190000}"/>
    <cellStyle name="Komma 4 3 3 2 2 2 2" xfId="8826" xr:uid="{00000000-0005-0000-0000-000072190000}"/>
    <cellStyle name="Komma 4 3 3 2 2 3" xfId="5394" xr:uid="{00000000-0005-0000-0000-000073190000}"/>
    <cellStyle name="Komma 4 3 3 2 2 3 2" xfId="10542" xr:uid="{00000000-0005-0000-0000-000074190000}"/>
    <cellStyle name="Komma 4 3 3 2 2 4" xfId="7110" xr:uid="{00000000-0005-0000-0000-000075190000}"/>
    <cellStyle name="Komma 4 3 3 2 3" xfId="2814" xr:uid="{00000000-0005-0000-0000-000076190000}"/>
    <cellStyle name="Komma 4 3 3 2 3 2" xfId="7968" xr:uid="{00000000-0005-0000-0000-000077190000}"/>
    <cellStyle name="Komma 4 3 3 2 4" xfId="4536" xr:uid="{00000000-0005-0000-0000-000078190000}"/>
    <cellStyle name="Komma 4 3 3 2 4 2" xfId="9684" xr:uid="{00000000-0005-0000-0000-000079190000}"/>
    <cellStyle name="Komma 4 3 3 2 5" xfId="6252" xr:uid="{00000000-0005-0000-0000-00007A190000}"/>
    <cellStyle name="Komma 4 3 3 3" xfId="1924" xr:uid="{00000000-0005-0000-0000-00007B190000}"/>
    <cellStyle name="Komma 4 3 3 3 2" xfId="3675" xr:uid="{00000000-0005-0000-0000-00007C190000}"/>
    <cellStyle name="Komma 4 3 3 3 2 2" xfId="8825" xr:uid="{00000000-0005-0000-0000-00007D190000}"/>
    <cellStyle name="Komma 4 3 3 3 3" xfId="5393" xr:uid="{00000000-0005-0000-0000-00007E190000}"/>
    <cellStyle name="Komma 4 3 3 3 3 2" xfId="10541" xr:uid="{00000000-0005-0000-0000-00007F190000}"/>
    <cellStyle name="Komma 4 3 3 3 4" xfId="7109" xr:uid="{00000000-0005-0000-0000-000080190000}"/>
    <cellStyle name="Komma 4 3 3 4" xfId="2813" xr:uid="{00000000-0005-0000-0000-000081190000}"/>
    <cellStyle name="Komma 4 3 3 4 2" xfId="7967" xr:uid="{00000000-0005-0000-0000-000082190000}"/>
    <cellStyle name="Komma 4 3 3 5" xfId="4535" xr:uid="{00000000-0005-0000-0000-000083190000}"/>
    <cellStyle name="Komma 4 3 3 5 2" xfId="9683" xr:uid="{00000000-0005-0000-0000-000084190000}"/>
    <cellStyle name="Komma 4 3 3 6" xfId="6251" xr:uid="{00000000-0005-0000-0000-000085190000}"/>
    <cellStyle name="Komma 4 3 4" xfId="581" xr:uid="{00000000-0005-0000-0000-000086190000}"/>
    <cellStyle name="Komma 4 3 4 2" xfId="1926" xr:uid="{00000000-0005-0000-0000-000087190000}"/>
    <cellStyle name="Komma 4 3 4 2 2" xfId="3677" xr:uid="{00000000-0005-0000-0000-000088190000}"/>
    <cellStyle name="Komma 4 3 4 2 2 2" xfId="8827" xr:uid="{00000000-0005-0000-0000-000089190000}"/>
    <cellStyle name="Komma 4 3 4 2 3" xfId="5395" xr:uid="{00000000-0005-0000-0000-00008A190000}"/>
    <cellStyle name="Komma 4 3 4 2 3 2" xfId="10543" xr:uid="{00000000-0005-0000-0000-00008B190000}"/>
    <cellStyle name="Komma 4 3 4 2 4" xfId="7111" xr:uid="{00000000-0005-0000-0000-00008C190000}"/>
    <cellStyle name="Komma 4 3 4 3" xfId="2815" xr:uid="{00000000-0005-0000-0000-00008D190000}"/>
    <cellStyle name="Komma 4 3 4 3 2" xfId="7969" xr:uid="{00000000-0005-0000-0000-00008E190000}"/>
    <cellStyle name="Komma 4 3 4 4" xfId="4537" xr:uid="{00000000-0005-0000-0000-00008F190000}"/>
    <cellStyle name="Komma 4 3 4 4 2" xfId="9685" xr:uid="{00000000-0005-0000-0000-000090190000}"/>
    <cellStyle name="Komma 4 3 4 5" xfId="6253" xr:uid="{00000000-0005-0000-0000-000091190000}"/>
    <cellStyle name="Komma 4 3 5" xfId="582" xr:uid="{00000000-0005-0000-0000-000092190000}"/>
    <cellStyle name="Komma 4 3 5 2" xfId="1927" xr:uid="{00000000-0005-0000-0000-000093190000}"/>
    <cellStyle name="Komma 4 3 5 2 2" xfId="3678" xr:uid="{00000000-0005-0000-0000-000094190000}"/>
    <cellStyle name="Komma 4 3 5 2 2 2" xfId="8828" xr:uid="{00000000-0005-0000-0000-000095190000}"/>
    <cellStyle name="Komma 4 3 5 2 3" xfId="5396" xr:uid="{00000000-0005-0000-0000-000096190000}"/>
    <cellStyle name="Komma 4 3 5 2 3 2" xfId="10544" xr:uid="{00000000-0005-0000-0000-000097190000}"/>
    <cellStyle name="Komma 4 3 5 2 4" xfId="7112" xr:uid="{00000000-0005-0000-0000-000098190000}"/>
    <cellStyle name="Komma 4 3 5 3" xfId="2816" xr:uid="{00000000-0005-0000-0000-000099190000}"/>
    <cellStyle name="Komma 4 3 5 3 2" xfId="7970" xr:uid="{00000000-0005-0000-0000-00009A190000}"/>
    <cellStyle name="Komma 4 3 5 4" xfId="4538" xr:uid="{00000000-0005-0000-0000-00009B190000}"/>
    <cellStyle name="Komma 4 3 5 4 2" xfId="9686" xr:uid="{00000000-0005-0000-0000-00009C190000}"/>
    <cellStyle name="Komma 4 3 5 5" xfId="6254" xr:uid="{00000000-0005-0000-0000-00009D190000}"/>
    <cellStyle name="Komma 4 3 6" xfId="1918" xr:uid="{00000000-0005-0000-0000-00009E190000}"/>
    <cellStyle name="Komma 4 3 6 2" xfId="3669" xr:uid="{00000000-0005-0000-0000-00009F190000}"/>
    <cellStyle name="Komma 4 3 6 2 2" xfId="8819" xr:uid="{00000000-0005-0000-0000-0000A0190000}"/>
    <cellStyle name="Komma 4 3 6 3" xfId="5387" xr:uid="{00000000-0005-0000-0000-0000A1190000}"/>
    <cellStyle name="Komma 4 3 6 3 2" xfId="10535" xr:uid="{00000000-0005-0000-0000-0000A2190000}"/>
    <cellStyle name="Komma 4 3 6 4" xfId="7103" xr:uid="{00000000-0005-0000-0000-0000A3190000}"/>
    <cellStyle name="Komma 4 3 7" xfId="2807" xr:uid="{00000000-0005-0000-0000-0000A4190000}"/>
    <cellStyle name="Komma 4 3 7 2" xfId="7961" xr:uid="{00000000-0005-0000-0000-0000A5190000}"/>
    <cellStyle name="Komma 4 3 8" xfId="4529" xr:uid="{00000000-0005-0000-0000-0000A6190000}"/>
    <cellStyle name="Komma 4 3 8 2" xfId="9677" xr:uid="{00000000-0005-0000-0000-0000A7190000}"/>
    <cellStyle name="Komma 4 3 9" xfId="6245" xr:uid="{00000000-0005-0000-0000-0000A8190000}"/>
    <cellStyle name="Komma 4 4" xfId="583" xr:uid="{00000000-0005-0000-0000-0000A9190000}"/>
    <cellStyle name="Komma 4 4 2" xfId="584" xr:uid="{00000000-0005-0000-0000-0000AA190000}"/>
    <cellStyle name="Komma 4 4 2 2" xfId="585" xr:uid="{00000000-0005-0000-0000-0000AB190000}"/>
    <cellStyle name="Komma 4 4 2 2 2" xfId="586" xr:uid="{00000000-0005-0000-0000-0000AC190000}"/>
    <cellStyle name="Komma 4 4 2 2 2 2" xfId="1931" xr:uid="{00000000-0005-0000-0000-0000AD190000}"/>
    <cellStyle name="Komma 4 4 2 2 2 2 2" xfId="3682" xr:uid="{00000000-0005-0000-0000-0000AE190000}"/>
    <cellStyle name="Komma 4 4 2 2 2 2 2 2" xfId="8832" xr:uid="{00000000-0005-0000-0000-0000AF190000}"/>
    <cellStyle name="Komma 4 4 2 2 2 2 3" xfId="5400" xr:uid="{00000000-0005-0000-0000-0000B0190000}"/>
    <cellStyle name="Komma 4 4 2 2 2 2 3 2" xfId="10548" xr:uid="{00000000-0005-0000-0000-0000B1190000}"/>
    <cellStyle name="Komma 4 4 2 2 2 2 4" xfId="7116" xr:uid="{00000000-0005-0000-0000-0000B2190000}"/>
    <cellStyle name="Komma 4 4 2 2 2 3" xfId="2820" xr:uid="{00000000-0005-0000-0000-0000B3190000}"/>
    <cellStyle name="Komma 4 4 2 2 2 3 2" xfId="7974" xr:uid="{00000000-0005-0000-0000-0000B4190000}"/>
    <cellStyle name="Komma 4 4 2 2 2 4" xfId="4542" xr:uid="{00000000-0005-0000-0000-0000B5190000}"/>
    <cellStyle name="Komma 4 4 2 2 2 4 2" xfId="9690" xr:uid="{00000000-0005-0000-0000-0000B6190000}"/>
    <cellStyle name="Komma 4 4 2 2 2 5" xfId="6258" xr:uid="{00000000-0005-0000-0000-0000B7190000}"/>
    <cellStyle name="Komma 4 4 2 2 3" xfId="1930" xr:uid="{00000000-0005-0000-0000-0000B8190000}"/>
    <cellStyle name="Komma 4 4 2 2 3 2" xfId="3681" xr:uid="{00000000-0005-0000-0000-0000B9190000}"/>
    <cellStyle name="Komma 4 4 2 2 3 2 2" xfId="8831" xr:uid="{00000000-0005-0000-0000-0000BA190000}"/>
    <cellStyle name="Komma 4 4 2 2 3 3" xfId="5399" xr:uid="{00000000-0005-0000-0000-0000BB190000}"/>
    <cellStyle name="Komma 4 4 2 2 3 3 2" xfId="10547" xr:uid="{00000000-0005-0000-0000-0000BC190000}"/>
    <cellStyle name="Komma 4 4 2 2 3 4" xfId="7115" xr:uid="{00000000-0005-0000-0000-0000BD190000}"/>
    <cellStyle name="Komma 4 4 2 2 4" xfId="2819" xr:uid="{00000000-0005-0000-0000-0000BE190000}"/>
    <cellStyle name="Komma 4 4 2 2 4 2" xfId="7973" xr:uid="{00000000-0005-0000-0000-0000BF190000}"/>
    <cellStyle name="Komma 4 4 2 2 5" xfId="4541" xr:uid="{00000000-0005-0000-0000-0000C0190000}"/>
    <cellStyle name="Komma 4 4 2 2 5 2" xfId="9689" xr:uid="{00000000-0005-0000-0000-0000C1190000}"/>
    <cellStyle name="Komma 4 4 2 2 6" xfId="6257" xr:uid="{00000000-0005-0000-0000-0000C2190000}"/>
    <cellStyle name="Komma 4 4 2 3" xfId="587" xr:uid="{00000000-0005-0000-0000-0000C3190000}"/>
    <cellStyle name="Komma 4 4 2 3 2" xfId="1932" xr:uid="{00000000-0005-0000-0000-0000C4190000}"/>
    <cellStyle name="Komma 4 4 2 3 2 2" xfId="3683" xr:uid="{00000000-0005-0000-0000-0000C5190000}"/>
    <cellStyle name="Komma 4 4 2 3 2 2 2" xfId="8833" xr:uid="{00000000-0005-0000-0000-0000C6190000}"/>
    <cellStyle name="Komma 4 4 2 3 2 3" xfId="5401" xr:uid="{00000000-0005-0000-0000-0000C7190000}"/>
    <cellStyle name="Komma 4 4 2 3 2 3 2" xfId="10549" xr:uid="{00000000-0005-0000-0000-0000C8190000}"/>
    <cellStyle name="Komma 4 4 2 3 2 4" xfId="7117" xr:uid="{00000000-0005-0000-0000-0000C9190000}"/>
    <cellStyle name="Komma 4 4 2 3 3" xfId="2821" xr:uid="{00000000-0005-0000-0000-0000CA190000}"/>
    <cellStyle name="Komma 4 4 2 3 3 2" xfId="7975" xr:uid="{00000000-0005-0000-0000-0000CB190000}"/>
    <cellStyle name="Komma 4 4 2 3 4" xfId="4543" xr:uid="{00000000-0005-0000-0000-0000CC190000}"/>
    <cellStyle name="Komma 4 4 2 3 4 2" xfId="9691" xr:uid="{00000000-0005-0000-0000-0000CD190000}"/>
    <cellStyle name="Komma 4 4 2 3 5" xfId="6259" xr:uid="{00000000-0005-0000-0000-0000CE190000}"/>
    <cellStyle name="Komma 4 4 2 4" xfId="588" xr:uid="{00000000-0005-0000-0000-0000CF190000}"/>
    <cellStyle name="Komma 4 4 2 4 2" xfId="1933" xr:uid="{00000000-0005-0000-0000-0000D0190000}"/>
    <cellStyle name="Komma 4 4 2 4 2 2" xfId="3684" xr:uid="{00000000-0005-0000-0000-0000D1190000}"/>
    <cellStyle name="Komma 4 4 2 4 2 2 2" xfId="8834" xr:uid="{00000000-0005-0000-0000-0000D2190000}"/>
    <cellStyle name="Komma 4 4 2 4 2 3" xfId="5402" xr:uid="{00000000-0005-0000-0000-0000D3190000}"/>
    <cellStyle name="Komma 4 4 2 4 2 3 2" xfId="10550" xr:uid="{00000000-0005-0000-0000-0000D4190000}"/>
    <cellStyle name="Komma 4 4 2 4 2 4" xfId="7118" xr:uid="{00000000-0005-0000-0000-0000D5190000}"/>
    <cellStyle name="Komma 4 4 2 4 3" xfId="2822" xr:uid="{00000000-0005-0000-0000-0000D6190000}"/>
    <cellStyle name="Komma 4 4 2 4 3 2" xfId="7976" xr:uid="{00000000-0005-0000-0000-0000D7190000}"/>
    <cellStyle name="Komma 4 4 2 4 4" xfId="4544" xr:uid="{00000000-0005-0000-0000-0000D8190000}"/>
    <cellStyle name="Komma 4 4 2 4 4 2" xfId="9692" xr:uid="{00000000-0005-0000-0000-0000D9190000}"/>
    <cellStyle name="Komma 4 4 2 4 5" xfId="6260" xr:uid="{00000000-0005-0000-0000-0000DA190000}"/>
    <cellStyle name="Komma 4 4 2 5" xfId="1929" xr:uid="{00000000-0005-0000-0000-0000DB190000}"/>
    <cellStyle name="Komma 4 4 2 5 2" xfId="3680" xr:uid="{00000000-0005-0000-0000-0000DC190000}"/>
    <cellStyle name="Komma 4 4 2 5 2 2" xfId="8830" xr:uid="{00000000-0005-0000-0000-0000DD190000}"/>
    <cellStyle name="Komma 4 4 2 5 3" xfId="5398" xr:uid="{00000000-0005-0000-0000-0000DE190000}"/>
    <cellStyle name="Komma 4 4 2 5 3 2" xfId="10546" xr:uid="{00000000-0005-0000-0000-0000DF190000}"/>
    <cellStyle name="Komma 4 4 2 5 4" xfId="7114" xr:uid="{00000000-0005-0000-0000-0000E0190000}"/>
    <cellStyle name="Komma 4 4 2 6" xfId="2818" xr:uid="{00000000-0005-0000-0000-0000E1190000}"/>
    <cellStyle name="Komma 4 4 2 6 2" xfId="7972" xr:uid="{00000000-0005-0000-0000-0000E2190000}"/>
    <cellStyle name="Komma 4 4 2 7" xfId="4540" xr:uid="{00000000-0005-0000-0000-0000E3190000}"/>
    <cellStyle name="Komma 4 4 2 7 2" xfId="9688" xr:uid="{00000000-0005-0000-0000-0000E4190000}"/>
    <cellStyle name="Komma 4 4 2 8" xfId="6256" xr:uid="{00000000-0005-0000-0000-0000E5190000}"/>
    <cellStyle name="Komma 4 4 3" xfId="589" xr:uid="{00000000-0005-0000-0000-0000E6190000}"/>
    <cellStyle name="Komma 4 4 3 2" xfId="590" xr:uid="{00000000-0005-0000-0000-0000E7190000}"/>
    <cellStyle name="Komma 4 4 3 2 2" xfId="1935" xr:uid="{00000000-0005-0000-0000-0000E8190000}"/>
    <cellStyle name="Komma 4 4 3 2 2 2" xfId="3686" xr:uid="{00000000-0005-0000-0000-0000E9190000}"/>
    <cellStyle name="Komma 4 4 3 2 2 2 2" xfId="8836" xr:uid="{00000000-0005-0000-0000-0000EA190000}"/>
    <cellStyle name="Komma 4 4 3 2 2 3" xfId="5404" xr:uid="{00000000-0005-0000-0000-0000EB190000}"/>
    <cellStyle name="Komma 4 4 3 2 2 3 2" xfId="10552" xr:uid="{00000000-0005-0000-0000-0000EC190000}"/>
    <cellStyle name="Komma 4 4 3 2 2 4" xfId="7120" xr:uid="{00000000-0005-0000-0000-0000ED190000}"/>
    <cellStyle name="Komma 4 4 3 2 3" xfId="2824" xr:uid="{00000000-0005-0000-0000-0000EE190000}"/>
    <cellStyle name="Komma 4 4 3 2 3 2" xfId="7978" xr:uid="{00000000-0005-0000-0000-0000EF190000}"/>
    <cellStyle name="Komma 4 4 3 2 4" xfId="4546" xr:uid="{00000000-0005-0000-0000-0000F0190000}"/>
    <cellStyle name="Komma 4 4 3 2 4 2" xfId="9694" xr:uid="{00000000-0005-0000-0000-0000F1190000}"/>
    <cellStyle name="Komma 4 4 3 2 5" xfId="6262" xr:uid="{00000000-0005-0000-0000-0000F2190000}"/>
    <cellStyle name="Komma 4 4 3 3" xfId="1934" xr:uid="{00000000-0005-0000-0000-0000F3190000}"/>
    <cellStyle name="Komma 4 4 3 3 2" xfId="3685" xr:uid="{00000000-0005-0000-0000-0000F4190000}"/>
    <cellStyle name="Komma 4 4 3 3 2 2" xfId="8835" xr:uid="{00000000-0005-0000-0000-0000F5190000}"/>
    <cellStyle name="Komma 4 4 3 3 3" xfId="5403" xr:uid="{00000000-0005-0000-0000-0000F6190000}"/>
    <cellStyle name="Komma 4 4 3 3 3 2" xfId="10551" xr:uid="{00000000-0005-0000-0000-0000F7190000}"/>
    <cellStyle name="Komma 4 4 3 3 4" xfId="7119" xr:uid="{00000000-0005-0000-0000-0000F8190000}"/>
    <cellStyle name="Komma 4 4 3 4" xfId="2823" xr:uid="{00000000-0005-0000-0000-0000F9190000}"/>
    <cellStyle name="Komma 4 4 3 4 2" xfId="7977" xr:uid="{00000000-0005-0000-0000-0000FA190000}"/>
    <cellStyle name="Komma 4 4 3 5" xfId="4545" xr:uid="{00000000-0005-0000-0000-0000FB190000}"/>
    <cellStyle name="Komma 4 4 3 5 2" xfId="9693" xr:uid="{00000000-0005-0000-0000-0000FC190000}"/>
    <cellStyle name="Komma 4 4 3 6" xfId="6261" xr:uid="{00000000-0005-0000-0000-0000FD190000}"/>
    <cellStyle name="Komma 4 4 4" xfId="591" xr:uid="{00000000-0005-0000-0000-0000FE190000}"/>
    <cellStyle name="Komma 4 4 4 2" xfId="1936" xr:uid="{00000000-0005-0000-0000-0000FF190000}"/>
    <cellStyle name="Komma 4 4 4 2 2" xfId="3687" xr:uid="{00000000-0005-0000-0000-0000001A0000}"/>
    <cellStyle name="Komma 4 4 4 2 2 2" xfId="8837" xr:uid="{00000000-0005-0000-0000-0000011A0000}"/>
    <cellStyle name="Komma 4 4 4 2 3" xfId="5405" xr:uid="{00000000-0005-0000-0000-0000021A0000}"/>
    <cellStyle name="Komma 4 4 4 2 3 2" xfId="10553" xr:uid="{00000000-0005-0000-0000-0000031A0000}"/>
    <cellStyle name="Komma 4 4 4 2 4" xfId="7121" xr:uid="{00000000-0005-0000-0000-0000041A0000}"/>
    <cellStyle name="Komma 4 4 4 3" xfId="2825" xr:uid="{00000000-0005-0000-0000-0000051A0000}"/>
    <cellStyle name="Komma 4 4 4 3 2" xfId="7979" xr:uid="{00000000-0005-0000-0000-0000061A0000}"/>
    <cellStyle name="Komma 4 4 4 4" xfId="4547" xr:uid="{00000000-0005-0000-0000-0000071A0000}"/>
    <cellStyle name="Komma 4 4 4 4 2" xfId="9695" xr:uid="{00000000-0005-0000-0000-0000081A0000}"/>
    <cellStyle name="Komma 4 4 4 5" xfId="6263" xr:uid="{00000000-0005-0000-0000-0000091A0000}"/>
    <cellStyle name="Komma 4 4 5" xfId="592" xr:uid="{00000000-0005-0000-0000-00000A1A0000}"/>
    <cellStyle name="Komma 4 4 5 2" xfId="1937" xr:uid="{00000000-0005-0000-0000-00000B1A0000}"/>
    <cellStyle name="Komma 4 4 5 2 2" xfId="3688" xr:uid="{00000000-0005-0000-0000-00000C1A0000}"/>
    <cellStyle name="Komma 4 4 5 2 2 2" xfId="8838" xr:uid="{00000000-0005-0000-0000-00000D1A0000}"/>
    <cellStyle name="Komma 4 4 5 2 3" xfId="5406" xr:uid="{00000000-0005-0000-0000-00000E1A0000}"/>
    <cellStyle name="Komma 4 4 5 2 3 2" xfId="10554" xr:uid="{00000000-0005-0000-0000-00000F1A0000}"/>
    <cellStyle name="Komma 4 4 5 2 4" xfId="7122" xr:uid="{00000000-0005-0000-0000-0000101A0000}"/>
    <cellStyle name="Komma 4 4 5 3" xfId="2826" xr:uid="{00000000-0005-0000-0000-0000111A0000}"/>
    <cellStyle name="Komma 4 4 5 3 2" xfId="7980" xr:uid="{00000000-0005-0000-0000-0000121A0000}"/>
    <cellStyle name="Komma 4 4 5 4" xfId="4548" xr:uid="{00000000-0005-0000-0000-0000131A0000}"/>
    <cellStyle name="Komma 4 4 5 4 2" xfId="9696" xr:uid="{00000000-0005-0000-0000-0000141A0000}"/>
    <cellStyle name="Komma 4 4 5 5" xfId="6264" xr:uid="{00000000-0005-0000-0000-0000151A0000}"/>
    <cellStyle name="Komma 4 4 6" xfId="1928" xr:uid="{00000000-0005-0000-0000-0000161A0000}"/>
    <cellStyle name="Komma 4 4 6 2" xfId="3679" xr:uid="{00000000-0005-0000-0000-0000171A0000}"/>
    <cellStyle name="Komma 4 4 6 2 2" xfId="8829" xr:uid="{00000000-0005-0000-0000-0000181A0000}"/>
    <cellStyle name="Komma 4 4 6 3" xfId="5397" xr:uid="{00000000-0005-0000-0000-0000191A0000}"/>
    <cellStyle name="Komma 4 4 6 3 2" xfId="10545" xr:uid="{00000000-0005-0000-0000-00001A1A0000}"/>
    <cellStyle name="Komma 4 4 6 4" xfId="7113" xr:uid="{00000000-0005-0000-0000-00001B1A0000}"/>
    <cellStyle name="Komma 4 4 7" xfId="2817" xr:uid="{00000000-0005-0000-0000-00001C1A0000}"/>
    <cellStyle name="Komma 4 4 7 2" xfId="7971" xr:uid="{00000000-0005-0000-0000-00001D1A0000}"/>
    <cellStyle name="Komma 4 4 8" xfId="4539" xr:uid="{00000000-0005-0000-0000-00001E1A0000}"/>
    <cellStyle name="Komma 4 4 8 2" xfId="9687" xr:uid="{00000000-0005-0000-0000-00001F1A0000}"/>
    <cellStyle name="Komma 4 4 9" xfId="6255" xr:uid="{00000000-0005-0000-0000-0000201A0000}"/>
    <cellStyle name="Komma 4 5" xfId="593" xr:uid="{00000000-0005-0000-0000-0000211A0000}"/>
    <cellStyle name="Komma 4 5 2" xfId="594" xr:uid="{00000000-0005-0000-0000-0000221A0000}"/>
    <cellStyle name="Komma 4 5 2 2" xfId="595" xr:uid="{00000000-0005-0000-0000-0000231A0000}"/>
    <cellStyle name="Komma 4 5 2 2 2" xfId="596" xr:uid="{00000000-0005-0000-0000-0000241A0000}"/>
    <cellStyle name="Komma 4 5 2 2 2 2" xfId="1941" xr:uid="{00000000-0005-0000-0000-0000251A0000}"/>
    <cellStyle name="Komma 4 5 2 2 2 2 2" xfId="3692" xr:uid="{00000000-0005-0000-0000-0000261A0000}"/>
    <cellStyle name="Komma 4 5 2 2 2 2 2 2" xfId="8842" xr:uid="{00000000-0005-0000-0000-0000271A0000}"/>
    <cellStyle name="Komma 4 5 2 2 2 2 3" xfId="5410" xr:uid="{00000000-0005-0000-0000-0000281A0000}"/>
    <cellStyle name="Komma 4 5 2 2 2 2 3 2" xfId="10558" xr:uid="{00000000-0005-0000-0000-0000291A0000}"/>
    <cellStyle name="Komma 4 5 2 2 2 2 4" xfId="7126" xr:uid="{00000000-0005-0000-0000-00002A1A0000}"/>
    <cellStyle name="Komma 4 5 2 2 2 3" xfId="2830" xr:uid="{00000000-0005-0000-0000-00002B1A0000}"/>
    <cellStyle name="Komma 4 5 2 2 2 3 2" xfId="7984" xr:uid="{00000000-0005-0000-0000-00002C1A0000}"/>
    <cellStyle name="Komma 4 5 2 2 2 4" xfId="4552" xr:uid="{00000000-0005-0000-0000-00002D1A0000}"/>
    <cellStyle name="Komma 4 5 2 2 2 4 2" xfId="9700" xr:uid="{00000000-0005-0000-0000-00002E1A0000}"/>
    <cellStyle name="Komma 4 5 2 2 2 5" xfId="6268" xr:uid="{00000000-0005-0000-0000-00002F1A0000}"/>
    <cellStyle name="Komma 4 5 2 2 3" xfId="1940" xr:uid="{00000000-0005-0000-0000-0000301A0000}"/>
    <cellStyle name="Komma 4 5 2 2 3 2" xfId="3691" xr:uid="{00000000-0005-0000-0000-0000311A0000}"/>
    <cellStyle name="Komma 4 5 2 2 3 2 2" xfId="8841" xr:uid="{00000000-0005-0000-0000-0000321A0000}"/>
    <cellStyle name="Komma 4 5 2 2 3 3" xfId="5409" xr:uid="{00000000-0005-0000-0000-0000331A0000}"/>
    <cellStyle name="Komma 4 5 2 2 3 3 2" xfId="10557" xr:uid="{00000000-0005-0000-0000-0000341A0000}"/>
    <cellStyle name="Komma 4 5 2 2 3 4" xfId="7125" xr:uid="{00000000-0005-0000-0000-0000351A0000}"/>
    <cellStyle name="Komma 4 5 2 2 4" xfId="2829" xr:uid="{00000000-0005-0000-0000-0000361A0000}"/>
    <cellStyle name="Komma 4 5 2 2 4 2" xfId="7983" xr:uid="{00000000-0005-0000-0000-0000371A0000}"/>
    <cellStyle name="Komma 4 5 2 2 5" xfId="4551" xr:uid="{00000000-0005-0000-0000-0000381A0000}"/>
    <cellStyle name="Komma 4 5 2 2 5 2" xfId="9699" xr:uid="{00000000-0005-0000-0000-0000391A0000}"/>
    <cellStyle name="Komma 4 5 2 2 6" xfId="6267" xr:uid="{00000000-0005-0000-0000-00003A1A0000}"/>
    <cellStyle name="Komma 4 5 2 3" xfId="597" xr:uid="{00000000-0005-0000-0000-00003B1A0000}"/>
    <cellStyle name="Komma 4 5 2 3 2" xfId="1942" xr:uid="{00000000-0005-0000-0000-00003C1A0000}"/>
    <cellStyle name="Komma 4 5 2 3 2 2" xfId="3693" xr:uid="{00000000-0005-0000-0000-00003D1A0000}"/>
    <cellStyle name="Komma 4 5 2 3 2 2 2" xfId="8843" xr:uid="{00000000-0005-0000-0000-00003E1A0000}"/>
    <cellStyle name="Komma 4 5 2 3 2 3" xfId="5411" xr:uid="{00000000-0005-0000-0000-00003F1A0000}"/>
    <cellStyle name="Komma 4 5 2 3 2 3 2" xfId="10559" xr:uid="{00000000-0005-0000-0000-0000401A0000}"/>
    <cellStyle name="Komma 4 5 2 3 2 4" xfId="7127" xr:uid="{00000000-0005-0000-0000-0000411A0000}"/>
    <cellStyle name="Komma 4 5 2 3 3" xfId="2831" xr:uid="{00000000-0005-0000-0000-0000421A0000}"/>
    <cellStyle name="Komma 4 5 2 3 3 2" xfId="7985" xr:uid="{00000000-0005-0000-0000-0000431A0000}"/>
    <cellStyle name="Komma 4 5 2 3 4" xfId="4553" xr:uid="{00000000-0005-0000-0000-0000441A0000}"/>
    <cellStyle name="Komma 4 5 2 3 4 2" xfId="9701" xr:uid="{00000000-0005-0000-0000-0000451A0000}"/>
    <cellStyle name="Komma 4 5 2 3 5" xfId="6269" xr:uid="{00000000-0005-0000-0000-0000461A0000}"/>
    <cellStyle name="Komma 4 5 2 4" xfId="598" xr:uid="{00000000-0005-0000-0000-0000471A0000}"/>
    <cellStyle name="Komma 4 5 2 4 2" xfId="1943" xr:uid="{00000000-0005-0000-0000-0000481A0000}"/>
    <cellStyle name="Komma 4 5 2 4 2 2" xfId="3694" xr:uid="{00000000-0005-0000-0000-0000491A0000}"/>
    <cellStyle name="Komma 4 5 2 4 2 2 2" xfId="8844" xr:uid="{00000000-0005-0000-0000-00004A1A0000}"/>
    <cellStyle name="Komma 4 5 2 4 2 3" xfId="5412" xr:uid="{00000000-0005-0000-0000-00004B1A0000}"/>
    <cellStyle name="Komma 4 5 2 4 2 3 2" xfId="10560" xr:uid="{00000000-0005-0000-0000-00004C1A0000}"/>
    <cellStyle name="Komma 4 5 2 4 2 4" xfId="7128" xr:uid="{00000000-0005-0000-0000-00004D1A0000}"/>
    <cellStyle name="Komma 4 5 2 4 3" xfId="2832" xr:uid="{00000000-0005-0000-0000-00004E1A0000}"/>
    <cellStyle name="Komma 4 5 2 4 3 2" xfId="7986" xr:uid="{00000000-0005-0000-0000-00004F1A0000}"/>
    <cellStyle name="Komma 4 5 2 4 4" xfId="4554" xr:uid="{00000000-0005-0000-0000-0000501A0000}"/>
    <cellStyle name="Komma 4 5 2 4 4 2" xfId="9702" xr:uid="{00000000-0005-0000-0000-0000511A0000}"/>
    <cellStyle name="Komma 4 5 2 4 5" xfId="6270" xr:uid="{00000000-0005-0000-0000-0000521A0000}"/>
    <cellStyle name="Komma 4 5 2 5" xfId="1939" xr:uid="{00000000-0005-0000-0000-0000531A0000}"/>
    <cellStyle name="Komma 4 5 2 5 2" xfId="3690" xr:uid="{00000000-0005-0000-0000-0000541A0000}"/>
    <cellStyle name="Komma 4 5 2 5 2 2" xfId="8840" xr:uid="{00000000-0005-0000-0000-0000551A0000}"/>
    <cellStyle name="Komma 4 5 2 5 3" xfId="5408" xr:uid="{00000000-0005-0000-0000-0000561A0000}"/>
    <cellStyle name="Komma 4 5 2 5 3 2" xfId="10556" xr:uid="{00000000-0005-0000-0000-0000571A0000}"/>
    <cellStyle name="Komma 4 5 2 5 4" xfId="7124" xr:uid="{00000000-0005-0000-0000-0000581A0000}"/>
    <cellStyle name="Komma 4 5 2 6" xfId="2828" xr:uid="{00000000-0005-0000-0000-0000591A0000}"/>
    <cellStyle name="Komma 4 5 2 6 2" xfId="7982" xr:uid="{00000000-0005-0000-0000-00005A1A0000}"/>
    <cellStyle name="Komma 4 5 2 7" xfId="4550" xr:uid="{00000000-0005-0000-0000-00005B1A0000}"/>
    <cellStyle name="Komma 4 5 2 7 2" xfId="9698" xr:uid="{00000000-0005-0000-0000-00005C1A0000}"/>
    <cellStyle name="Komma 4 5 2 8" xfId="6266" xr:uid="{00000000-0005-0000-0000-00005D1A0000}"/>
    <cellStyle name="Komma 4 5 3" xfId="599" xr:uid="{00000000-0005-0000-0000-00005E1A0000}"/>
    <cellStyle name="Komma 4 5 3 2" xfId="600" xr:uid="{00000000-0005-0000-0000-00005F1A0000}"/>
    <cellStyle name="Komma 4 5 3 2 2" xfId="1945" xr:uid="{00000000-0005-0000-0000-0000601A0000}"/>
    <cellStyle name="Komma 4 5 3 2 2 2" xfId="3696" xr:uid="{00000000-0005-0000-0000-0000611A0000}"/>
    <cellStyle name="Komma 4 5 3 2 2 2 2" xfId="8846" xr:uid="{00000000-0005-0000-0000-0000621A0000}"/>
    <cellStyle name="Komma 4 5 3 2 2 3" xfId="5414" xr:uid="{00000000-0005-0000-0000-0000631A0000}"/>
    <cellStyle name="Komma 4 5 3 2 2 3 2" xfId="10562" xr:uid="{00000000-0005-0000-0000-0000641A0000}"/>
    <cellStyle name="Komma 4 5 3 2 2 4" xfId="7130" xr:uid="{00000000-0005-0000-0000-0000651A0000}"/>
    <cellStyle name="Komma 4 5 3 2 3" xfId="2834" xr:uid="{00000000-0005-0000-0000-0000661A0000}"/>
    <cellStyle name="Komma 4 5 3 2 3 2" xfId="7988" xr:uid="{00000000-0005-0000-0000-0000671A0000}"/>
    <cellStyle name="Komma 4 5 3 2 4" xfId="4556" xr:uid="{00000000-0005-0000-0000-0000681A0000}"/>
    <cellStyle name="Komma 4 5 3 2 4 2" xfId="9704" xr:uid="{00000000-0005-0000-0000-0000691A0000}"/>
    <cellStyle name="Komma 4 5 3 2 5" xfId="6272" xr:uid="{00000000-0005-0000-0000-00006A1A0000}"/>
    <cellStyle name="Komma 4 5 3 3" xfId="1944" xr:uid="{00000000-0005-0000-0000-00006B1A0000}"/>
    <cellStyle name="Komma 4 5 3 3 2" xfId="3695" xr:uid="{00000000-0005-0000-0000-00006C1A0000}"/>
    <cellStyle name="Komma 4 5 3 3 2 2" xfId="8845" xr:uid="{00000000-0005-0000-0000-00006D1A0000}"/>
    <cellStyle name="Komma 4 5 3 3 3" xfId="5413" xr:uid="{00000000-0005-0000-0000-00006E1A0000}"/>
    <cellStyle name="Komma 4 5 3 3 3 2" xfId="10561" xr:uid="{00000000-0005-0000-0000-00006F1A0000}"/>
    <cellStyle name="Komma 4 5 3 3 4" xfId="7129" xr:uid="{00000000-0005-0000-0000-0000701A0000}"/>
    <cellStyle name="Komma 4 5 3 4" xfId="2833" xr:uid="{00000000-0005-0000-0000-0000711A0000}"/>
    <cellStyle name="Komma 4 5 3 4 2" xfId="7987" xr:uid="{00000000-0005-0000-0000-0000721A0000}"/>
    <cellStyle name="Komma 4 5 3 5" xfId="4555" xr:uid="{00000000-0005-0000-0000-0000731A0000}"/>
    <cellStyle name="Komma 4 5 3 5 2" xfId="9703" xr:uid="{00000000-0005-0000-0000-0000741A0000}"/>
    <cellStyle name="Komma 4 5 3 6" xfId="6271" xr:uid="{00000000-0005-0000-0000-0000751A0000}"/>
    <cellStyle name="Komma 4 5 4" xfId="601" xr:uid="{00000000-0005-0000-0000-0000761A0000}"/>
    <cellStyle name="Komma 4 5 4 2" xfId="1946" xr:uid="{00000000-0005-0000-0000-0000771A0000}"/>
    <cellStyle name="Komma 4 5 4 2 2" xfId="3697" xr:uid="{00000000-0005-0000-0000-0000781A0000}"/>
    <cellStyle name="Komma 4 5 4 2 2 2" xfId="8847" xr:uid="{00000000-0005-0000-0000-0000791A0000}"/>
    <cellStyle name="Komma 4 5 4 2 3" xfId="5415" xr:uid="{00000000-0005-0000-0000-00007A1A0000}"/>
    <cellStyle name="Komma 4 5 4 2 3 2" xfId="10563" xr:uid="{00000000-0005-0000-0000-00007B1A0000}"/>
    <cellStyle name="Komma 4 5 4 2 4" xfId="7131" xr:uid="{00000000-0005-0000-0000-00007C1A0000}"/>
    <cellStyle name="Komma 4 5 4 3" xfId="2835" xr:uid="{00000000-0005-0000-0000-00007D1A0000}"/>
    <cellStyle name="Komma 4 5 4 3 2" xfId="7989" xr:uid="{00000000-0005-0000-0000-00007E1A0000}"/>
    <cellStyle name="Komma 4 5 4 4" xfId="4557" xr:uid="{00000000-0005-0000-0000-00007F1A0000}"/>
    <cellStyle name="Komma 4 5 4 4 2" xfId="9705" xr:uid="{00000000-0005-0000-0000-0000801A0000}"/>
    <cellStyle name="Komma 4 5 4 5" xfId="6273" xr:uid="{00000000-0005-0000-0000-0000811A0000}"/>
    <cellStyle name="Komma 4 5 5" xfId="602" xr:uid="{00000000-0005-0000-0000-0000821A0000}"/>
    <cellStyle name="Komma 4 5 5 2" xfId="1947" xr:uid="{00000000-0005-0000-0000-0000831A0000}"/>
    <cellStyle name="Komma 4 5 5 2 2" xfId="3698" xr:uid="{00000000-0005-0000-0000-0000841A0000}"/>
    <cellStyle name="Komma 4 5 5 2 2 2" xfId="8848" xr:uid="{00000000-0005-0000-0000-0000851A0000}"/>
    <cellStyle name="Komma 4 5 5 2 3" xfId="5416" xr:uid="{00000000-0005-0000-0000-0000861A0000}"/>
    <cellStyle name="Komma 4 5 5 2 3 2" xfId="10564" xr:uid="{00000000-0005-0000-0000-0000871A0000}"/>
    <cellStyle name="Komma 4 5 5 2 4" xfId="7132" xr:uid="{00000000-0005-0000-0000-0000881A0000}"/>
    <cellStyle name="Komma 4 5 5 3" xfId="2836" xr:uid="{00000000-0005-0000-0000-0000891A0000}"/>
    <cellStyle name="Komma 4 5 5 3 2" xfId="7990" xr:uid="{00000000-0005-0000-0000-00008A1A0000}"/>
    <cellStyle name="Komma 4 5 5 4" xfId="4558" xr:uid="{00000000-0005-0000-0000-00008B1A0000}"/>
    <cellStyle name="Komma 4 5 5 4 2" xfId="9706" xr:uid="{00000000-0005-0000-0000-00008C1A0000}"/>
    <cellStyle name="Komma 4 5 5 5" xfId="6274" xr:uid="{00000000-0005-0000-0000-00008D1A0000}"/>
    <cellStyle name="Komma 4 5 6" xfId="1938" xr:uid="{00000000-0005-0000-0000-00008E1A0000}"/>
    <cellStyle name="Komma 4 5 6 2" xfId="3689" xr:uid="{00000000-0005-0000-0000-00008F1A0000}"/>
    <cellStyle name="Komma 4 5 6 2 2" xfId="8839" xr:uid="{00000000-0005-0000-0000-0000901A0000}"/>
    <cellStyle name="Komma 4 5 6 3" xfId="5407" xr:uid="{00000000-0005-0000-0000-0000911A0000}"/>
    <cellStyle name="Komma 4 5 6 3 2" xfId="10555" xr:uid="{00000000-0005-0000-0000-0000921A0000}"/>
    <cellStyle name="Komma 4 5 6 4" xfId="7123" xr:uid="{00000000-0005-0000-0000-0000931A0000}"/>
    <cellStyle name="Komma 4 5 7" xfId="2827" xr:uid="{00000000-0005-0000-0000-0000941A0000}"/>
    <cellStyle name="Komma 4 5 7 2" xfId="7981" xr:uid="{00000000-0005-0000-0000-0000951A0000}"/>
    <cellStyle name="Komma 4 5 8" xfId="4549" xr:uid="{00000000-0005-0000-0000-0000961A0000}"/>
    <cellStyle name="Komma 4 5 8 2" xfId="9697" xr:uid="{00000000-0005-0000-0000-0000971A0000}"/>
    <cellStyle name="Komma 4 5 9" xfId="6265" xr:uid="{00000000-0005-0000-0000-0000981A0000}"/>
    <cellStyle name="Komma 4 6" xfId="603" xr:uid="{00000000-0005-0000-0000-0000991A0000}"/>
    <cellStyle name="Komma 4 6 2" xfId="604" xr:uid="{00000000-0005-0000-0000-00009A1A0000}"/>
    <cellStyle name="Komma 4 6 2 2" xfId="605" xr:uid="{00000000-0005-0000-0000-00009B1A0000}"/>
    <cellStyle name="Komma 4 6 2 2 2" xfId="606" xr:uid="{00000000-0005-0000-0000-00009C1A0000}"/>
    <cellStyle name="Komma 4 6 2 2 2 2" xfId="1951" xr:uid="{00000000-0005-0000-0000-00009D1A0000}"/>
    <cellStyle name="Komma 4 6 2 2 2 2 2" xfId="3702" xr:uid="{00000000-0005-0000-0000-00009E1A0000}"/>
    <cellStyle name="Komma 4 6 2 2 2 2 2 2" xfId="8852" xr:uid="{00000000-0005-0000-0000-00009F1A0000}"/>
    <cellStyle name="Komma 4 6 2 2 2 2 3" xfId="5420" xr:uid="{00000000-0005-0000-0000-0000A01A0000}"/>
    <cellStyle name="Komma 4 6 2 2 2 2 3 2" xfId="10568" xr:uid="{00000000-0005-0000-0000-0000A11A0000}"/>
    <cellStyle name="Komma 4 6 2 2 2 2 4" xfId="7136" xr:uid="{00000000-0005-0000-0000-0000A21A0000}"/>
    <cellStyle name="Komma 4 6 2 2 2 3" xfId="2840" xr:uid="{00000000-0005-0000-0000-0000A31A0000}"/>
    <cellStyle name="Komma 4 6 2 2 2 3 2" xfId="7994" xr:uid="{00000000-0005-0000-0000-0000A41A0000}"/>
    <cellStyle name="Komma 4 6 2 2 2 4" xfId="4562" xr:uid="{00000000-0005-0000-0000-0000A51A0000}"/>
    <cellStyle name="Komma 4 6 2 2 2 4 2" xfId="9710" xr:uid="{00000000-0005-0000-0000-0000A61A0000}"/>
    <cellStyle name="Komma 4 6 2 2 2 5" xfId="6278" xr:uid="{00000000-0005-0000-0000-0000A71A0000}"/>
    <cellStyle name="Komma 4 6 2 2 3" xfId="1950" xr:uid="{00000000-0005-0000-0000-0000A81A0000}"/>
    <cellStyle name="Komma 4 6 2 2 3 2" xfId="3701" xr:uid="{00000000-0005-0000-0000-0000A91A0000}"/>
    <cellStyle name="Komma 4 6 2 2 3 2 2" xfId="8851" xr:uid="{00000000-0005-0000-0000-0000AA1A0000}"/>
    <cellStyle name="Komma 4 6 2 2 3 3" xfId="5419" xr:uid="{00000000-0005-0000-0000-0000AB1A0000}"/>
    <cellStyle name="Komma 4 6 2 2 3 3 2" xfId="10567" xr:uid="{00000000-0005-0000-0000-0000AC1A0000}"/>
    <cellStyle name="Komma 4 6 2 2 3 4" xfId="7135" xr:uid="{00000000-0005-0000-0000-0000AD1A0000}"/>
    <cellStyle name="Komma 4 6 2 2 4" xfId="2839" xr:uid="{00000000-0005-0000-0000-0000AE1A0000}"/>
    <cellStyle name="Komma 4 6 2 2 4 2" xfId="7993" xr:uid="{00000000-0005-0000-0000-0000AF1A0000}"/>
    <cellStyle name="Komma 4 6 2 2 5" xfId="4561" xr:uid="{00000000-0005-0000-0000-0000B01A0000}"/>
    <cellStyle name="Komma 4 6 2 2 5 2" xfId="9709" xr:uid="{00000000-0005-0000-0000-0000B11A0000}"/>
    <cellStyle name="Komma 4 6 2 2 6" xfId="6277" xr:uid="{00000000-0005-0000-0000-0000B21A0000}"/>
    <cellStyle name="Komma 4 6 2 3" xfId="607" xr:uid="{00000000-0005-0000-0000-0000B31A0000}"/>
    <cellStyle name="Komma 4 6 2 3 2" xfId="1952" xr:uid="{00000000-0005-0000-0000-0000B41A0000}"/>
    <cellStyle name="Komma 4 6 2 3 2 2" xfId="3703" xr:uid="{00000000-0005-0000-0000-0000B51A0000}"/>
    <cellStyle name="Komma 4 6 2 3 2 2 2" xfId="8853" xr:uid="{00000000-0005-0000-0000-0000B61A0000}"/>
    <cellStyle name="Komma 4 6 2 3 2 3" xfId="5421" xr:uid="{00000000-0005-0000-0000-0000B71A0000}"/>
    <cellStyle name="Komma 4 6 2 3 2 3 2" xfId="10569" xr:uid="{00000000-0005-0000-0000-0000B81A0000}"/>
    <cellStyle name="Komma 4 6 2 3 2 4" xfId="7137" xr:uid="{00000000-0005-0000-0000-0000B91A0000}"/>
    <cellStyle name="Komma 4 6 2 3 3" xfId="2841" xr:uid="{00000000-0005-0000-0000-0000BA1A0000}"/>
    <cellStyle name="Komma 4 6 2 3 3 2" xfId="7995" xr:uid="{00000000-0005-0000-0000-0000BB1A0000}"/>
    <cellStyle name="Komma 4 6 2 3 4" xfId="4563" xr:uid="{00000000-0005-0000-0000-0000BC1A0000}"/>
    <cellStyle name="Komma 4 6 2 3 4 2" xfId="9711" xr:uid="{00000000-0005-0000-0000-0000BD1A0000}"/>
    <cellStyle name="Komma 4 6 2 3 5" xfId="6279" xr:uid="{00000000-0005-0000-0000-0000BE1A0000}"/>
    <cellStyle name="Komma 4 6 2 4" xfId="608" xr:uid="{00000000-0005-0000-0000-0000BF1A0000}"/>
    <cellStyle name="Komma 4 6 2 4 2" xfId="1953" xr:uid="{00000000-0005-0000-0000-0000C01A0000}"/>
    <cellStyle name="Komma 4 6 2 4 2 2" xfId="3704" xr:uid="{00000000-0005-0000-0000-0000C11A0000}"/>
    <cellStyle name="Komma 4 6 2 4 2 2 2" xfId="8854" xr:uid="{00000000-0005-0000-0000-0000C21A0000}"/>
    <cellStyle name="Komma 4 6 2 4 2 3" xfId="5422" xr:uid="{00000000-0005-0000-0000-0000C31A0000}"/>
    <cellStyle name="Komma 4 6 2 4 2 3 2" xfId="10570" xr:uid="{00000000-0005-0000-0000-0000C41A0000}"/>
    <cellStyle name="Komma 4 6 2 4 2 4" xfId="7138" xr:uid="{00000000-0005-0000-0000-0000C51A0000}"/>
    <cellStyle name="Komma 4 6 2 4 3" xfId="2842" xr:uid="{00000000-0005-0000-0000-0000C61A0000}"/>
    <cellStyle name="Komma 4 6 2 4 3 2" xfId="7996" xr:uid="{00000000-0005-0000-0000-0000C71A0000}"/>
    <cellStyle name="Komma 4 6 2 4 4" xfId="4564" xr:uid="{00000000-0005-0000-0000-0000C81A0000}"/>
    <cellStyle name="Komma 4 6 2 4 4 2" xfId="9712" xr:uid="{00000000-0005-0000-0000-0000C91A0000}"/>
    <cellStyle name="Komma 4 6 2 4 5" xfId="6280" xr:uid="{00000000-0005-0000-0000-0000CA1A0000}"/>
    <cellStyle name="Komma 4 6 2 5" xfId="1949" xr:uid="{00000000-0005-0000-0000-0000CB1A0000}"/>
    <cellStyle name="Komma 4 6 2 5 2" xfId="3700" xr:uid="{00000000-0005-0000-0000-0000CC1A0000}"/>
    <cellStyle name="Komma 4 6 2 5 2 2" xfId="8850" xr:uid="{00000000-0005-0000-0000-0000CD1A0000}"/>
    <cellStyle name="Komma 4 6 2 5 3" xfId="5418" xr:uid="{00000000-0005-0000-0000-0000CE1A0000}"/>
    <cellStyle name="Komma 4 6 2 5 3 2" xfId="10566" xr:uid="{00000000-0005-0000-0000-0000CF1A0000}"/>
    <cellStyle name="Komma 4 6 2 5 4" xfId="7134" xr:uid="{00000000-0005-0000-0000-0000D01A0000}"/>
    <cellStyle name="Komma 4 6 2 6" xfId="2838" xr:uid="{00000000-0005-0000-0000-0000D11A0000}"/>
    <cellStyle name="Komma 4 6 2 6 2" xfId="7992" xr:uid="{00000000-0005-0000-0000-0000D21A0000}"/>
    <cellStyle name="Komma 4 6 2 7" xfId="4560" xr:uid="{00000000-0005-0000-0000-0000D31A0000}"/>
    <cellStyle name="Komma 4 6 2 7 2" xfId="9708" xr:uid="{00000000-0005-0000-0000-0000D41A0000}"/>
    <cellStyle name="Komma 4 6 2 8" xfId="6276" xr:uid="{00000000-0005-0000-0000-0000D51A0000}"/>
    <cellStyle name="Komma 4 6 3" xfId="609" xr:uid="{00000000-0005-0000-0000-0000D61A0000}"/>
    <cellStyle name="Komma 4 6 3 2" xfId="610" xr:uid="{00000000-0005-0000-0000-0000D71A0000}"/>
    <cellStyle name="Komma 4 6 3 2 2" xfId="1955" xr:uid="{00000000-0005-0000-0000-0000D81A0000}"/>
    <cellStyle name="Komma 4 6 3 2 2 2" xfId="3706" xr:uid="{00000000-0005-0000-0000-0000D91A0000}"/>
    <cellStyle name="Komma 4 6 3 2 2 2 2" xfId="8856" xr:uid="{00000000-0005-0000-0000-0000DA1A0000}"/>
    <cellStyle name="Komma 4 6 3 2 2 3" xfId="5424" xr:uid="{00000000-0005-0000-0000-0000DB1A0000}"/>
    <cellStyle name="Komma 4 6 3 2 2 3 2" xfId="10572" xr:uid="{00000000-0005-0000-0000-0000DC1A0000}"/>
    <cellStyle name="Komma 4 6 3 2 2 4" xfId="7140" xr:uid="{00000000-0005-0000-0000-0000DD1A0000}"/>
    <cellStyle name="Komma 4 6 3 2 3" xfId="2844" xr:uid="{00000000-0005-0000-0000-0000DE1A0000}"/>
    <cellStyle name="Komma 4 6 3 2 3 2" xfId="7998" xr:uid="{00000000-0005-0000-0000-0000DF1A0000}"/>
    <cellStyle name="Komma 4 6 3 2 4" xfId="4566" xr:uid="{00000000-0005-0000-0000-0000E01A0000}"/>
    <cellStyle name="Komma 4 6 3 2 4 2" xfId="9714" xr:uid="{00000000-0005-0000-0000-0000E11A0000}"/>
    <cellStyle name="Komma 4 6 3 2 5" xfId="6282" xr:uid="{00000000-0005-0000-0000-0000E21A0000}"/>
    <cellStyle name="Komma 4 6 3 3" xfId="1954" xr:uid="{00000000-0005-0000-0000-0000E31A0000}"/>
    <cellStyle name="Komma 4 6 3 3 2" xfId="3705" xr:uid="{00000000-0005-0000-0000-0000E41A0000}"/>
    <cellStyle name="Komma 4 6 3 3 2 2" xfId="8855" xr:uid="{00000000-0005-0000-0000-0000E51A0000}"/>
    <cellStyle name="Komma 4 6 3 3 3" xfId="5423" xr:uid="{00000000-0005-0000-0000-0000E61A0000}"/>
    <cellStyle name="Komma 4 6 3 3 3 2" xfId="10571" xr:uid="{00000000-0005-0000-0000-0000E71A0000}"/>
    <cellStyle name="Komma 4 6 3 3 4" xfId="7139" xr:uid="{00000000-0005-0000-0000-0000E81A0000}"/>
    <cellStyle name="Komma 4 6 3 4" xfId="2843" xr:uid="{00000000-0005-0000-0000-0000E91A0000}"/>
    <cellStyle name="Komma 4 6 3 4 2" xfId="7997" xr:uid="{00000000-0005-0000-0000-0000EA1A0000}"/>
    <cellStyle name="Komma 4 6 3 5" xfId="4565" xr:uid="{00000000-0005-0000-0000-0000EB1A0000}"/>
    <cellStyle name="Komma 4 6 3 5 2" xfId="9713" xr:uid="{00000000-0005-0000-0000-0000EC1A0000}"/>
    <cellStyle name="Komma 4 6 3 6" xfId="6281" xr:uid="{00000000-0005-0000-0000-0000ED1A0000}"/>
    <cellStyle name="Komma 4 6 4" xfId="611" xr:uid="{00000000-0005-0000-0000-0000EE1A0000}"/>
    <cellStyle name="Komma 4 6 4 2" xfId="1956" xr:uid="{00000000-0005-0000-0000-0000EF1A0000}"/>
    <cellStyle name="Komma 4 6 4 2 2" xfId="3707" xr:uid="{00000000-0005-0000-0000-0000F01A0000}"/>
    <cellStyle name="Komma 4 6 4 2 2 2" xfId="8857" xr:uid="{00000000-0005-0000-0000-0000F11A0000}"/>
    <cellStyle name="Komma 4 6 4 2 3" xfId="5425" xr:uid="{00000000-0005-0000-0000-0000F21A0000}"/>
    <cellStyle name="Komma 4 6 4 2 3 2" xfId="10573" xr:uid="{00000000-0005-0000-0000-0000F31A0000}"/>
    <cellStyle name="Komma 4 6 4 2 4" xfId="7141" xr:uid="{00000000-0005-0000-0000-0000F41A0000}"/>
    <cellStyle name="Komma 4 6 4 3" xfId="2845" xr:uid="{00000000-0005-0000-0000-0000F51A0000}"/>
    <cellStyle name="Komma 4 6 4 3 2" xfId="7999" xr:uid="{00000000-0005-0000-0000-0000F61A0000}"/>
    <cellStyle name="Komma 4 6 4 4" xfId="4567" xr:uid="{00000000-0005-0000-0000-0000F71A0000}"/>
    <cellStyle name="Komma 4 6 4 4 2" xfId="9715" xr:uid="{00000000-0005-0000-0000-0000F81A0000}"/>
    <cellStyle name="Komma 4 6 4 5" xfId="6283" xr:uid="{00000000-0005-0000-0000-0000F91A0000}"/>
    <cellStyle name="Komma 4 6 5" xfId="612" xr:uid="{00000000-0005-0000-0000-0000FA1A0000}"/>
    <cellStyle name="Komma 4 6 5 2" xfId="1957" xr:uid="{00000000-0005-0000-0000-0000FB1A0000}"/>
    <cellStyle name="Komma 4 6 5 2 2" xfId="3708" xr:uid="{00000000-0005-0000-0000-0000FC1A0000}"/>
    <cellStyle name="Komma 4 6 5 2 2 2" xfId="8858" xr:uid="{00000000-0005-0000-0000-0000FD1A0000}"/>
    <cellStyle name="Komma 4 6 5 2 3" xfId="5426" xr:uid="{00000000-0005-0000-0000-0000FE1A0000}"/>
    <cellStyle name="Komma 4 6 5 2 3 2" xfId="10574" xr:uid="{00000000-0005-0000-0000-0000FF1A0000}"/>
    <cellStyle name="Komma 4 6 5 2 4" xfId="7142" xr:uid="{00000000-0005-0000-0000-0000001B0000}"/>
    <cellStyle name="Komma 4 6 5 3" xfId="2846" xr:uid="{00000000-0005-0000-0000-0000011B0000}"/>
    <cellStyle name="Komma 4 6 5 3 2" xfId="8000" xr:uid="{00000000-0005-0000-0000-0000021B0000}"/>
    <cellStyle name="Komma 4 6 5 4" xfId="4568" xr:uid="{00000000-0005-0000-0000-0000031B0000}"/>
    <cellStyle name="Komma 4 6 5 4 2" xfId="9716" xr:uid="{00000000-0005-0000-0000-0000041B0000}"/>
    <cellStyle name="Komma 4 6 5 5" xfId="6284" xr:uid="{00000000-0005-0000-0000-0000051B0000}"/>
    <cellStyle name="Komma 4 6 6" xfId="1948" xr:uid="{00000000-0005-0000-0000-0000061B0000}"/>
    <cellStyle name="Komma 4 6 6 2" xfId="3699" xr:uid="{00000000-0005-0000-0000-0000071B0000}"/>
    <cellStyle name="Komma 4 6 6 2 2" xfId="8849" xr:uid="{00000000-0005-0000-0000-0000081B0000}"/>
    <cellStyle name="Komma 4 6 6 3" xfId="5417" xr:uid="{00000000-0005-0000-0000-0000091B0000}"/>
    <cellStyle name="Komma 4 6 6 3 2" xfId="10565" xr:uid="{00000000-0005-0000-0000-00000A1B0000}"/>
    <cellStyle name="Komma 4 6 6 4" xfId="7133" xr:uid="{00000000-0005-0000-0000-00000B1B0000}"/>
    <cellStyle name="Komma 4 6 7" xfId="2837" xr:uid="{00000000-0005-0000-0000-00000C1B0000}"/>
    <cellStyle name="Komma 4 6 7 2" xfId="7991" xr:uid="{00000000-0005-0000-0000-00000D1B0000}"/>
    <cellStyle name="Komma 4 6 8" xfId="4559" xr:uid="{00000000-0005-0000-0000-00000E1B0000}"/>
    <cellStyle name="Komma 4 6 8 2" xfId="9707" xr:uid="{00000000-0005-0000-0000-00000F1B0000}"/>
    <cellStyle name="Komma 4 6 9" xfId="6275" xr:uid="{00000000-0005-0000-0000-0000101B0000}"/>
    <cellStyle name="Komma 4 7" xfId="613" xr:uid="{00000000-0005-0000-0000-0000111B0000}"/>
    <cellStyle name="Komma 4 7 2" xfId="614" xr:uid="{00000000-0005-0000-0000-0000121B0000}"/>
    <cellStyle name="Komma 4 7 2 2" xfId="615" xr:uid="{00000000-0005-0000-0000-0000131B0000}"/>
    <cellStyle name="Komma 4 7 2 2 2" xfId="616" xr:uid="{00000000-0005-0000-0000-0000141B0000}"/>
    <cellStyle name="Komma 4 7 2 2 2 2" xfId="1961" xr:uid="{00000000-0005-0000-0000-0000151B0000}"/>
    <cellStyle name="Komma 4 7 2 2 2 2 2" xfId="3712" xr:uid="{00000000-0005-0000-0000-0000161B0000}"/>
    <cellStyle name="Komma 4 7 2 2 2 2 2 2" xfId="8862" xr:uid="{00000000-0005-0000-0000-0000171B0000}"/>
    <cellStyle name="Komma 4 7 2 2 2 2 3" xfId="5430" xr:uid="{00000000-0005-0000-0000-0000181B0000}"/>
    <cellStyle name="Komma 4 7 2 2 2 2 3 2" xfId="10578" xr:uid="{00000000-0005-0000-0000-0000191B0000}"/>
    <cellStyle name="Komma 4 7 2 2 2 2 4" xfId="7146" xr:uid="{00000000-0005-0000-0000-00001A1B0000}"/>
    <cellStyle name="Komma 4 7 2 2 2 3" xfId="2850" xr:uid="{00000000-0005-0000-0000-00001B1B0000}"/>
    <cellStyle name="Komma 4 7 2 2 2 3 2" xfId="8004" xr:uid="{00000000-0005-0000-0000-00001C1B0000}"/>
    <cellStyle name="Komma 4 7 2 2 2 4" xfId="4572" xr:uid="{00000000-0005-0000-0000-00001D1B0000}"/>
    <cellStyle name="Komma 4 7 2 2 2 4 2" xfId="9720" xr:uid="{00000000-0005-0000-0000-00001E1B0000}"/>
    <cellStyle name="Komma 4 7 2 2 2 5" xfId="6288" xr:uid="{00000000-0005-0000-0000-00001F1B0000}"/>
    <cellStyle name="Komma 4 7 2 2 3" xfId="1960" xr:uid="{00000000-0005-0000-0000-0000201B0000}"/>
    <cellStyle name="Komma 4 7 2 2 3 2" xfId="3711" xr:uid="{00000000-0005-0000-0000-0000211B0000}"/>
    <cellStyle name="Komma 4 7 2 2 3 2 2" xfId="8861" xr:uid="{00000000-0005-0000-0000-0000221B0000}"/>
    <cellStyle name="Komma 4 7 2 2 3 3" xfId="5429" xr:uid="{00000000-0005-0000-0000-0000231B0000}"/>
    <cellStyle name="Komma 4 7 2 2 3 3 2" xfId="10577" xr:uid="{00000000-0005-0000-0000-0000241B0000}"/>
    <cellStyle name="Komma 4 7 2 2 3 4" xfId="7145" xr:uid="{00000000-0005-0000-0000-0000251B0000}"/>
    <cellStyle name="Komma 4 7 2 2 4" xfId="2849" xr:uid="{00000000-0005-0000-0000-0000261B0000}"/>
    <cellStyle name="Komma 4 7 2 2 4 2" xfId="8003" xr:uid="{00000000-0005-0000-0000-0000271B0000}"/>
    <cellStyle name="Komma 4 7 2 2 5" xfId="4571" xr:uid="{00000000-0005-0000-0000-0000281B0000}"/>
    <cellStyle name="Komma 4 7 2 2 5 2" xfId="9719" xr:uid="{00000000-0005-0000-0000-0000291B0000}"/>
    <cellStyle name="Komma 4 7 2 2 6" xfId="6287" xr:uid="{00000000-0005-0000-0000-00002A1B0000}"/>
    <cellStyle name="Komma 4 7 2 3" xfId="617" xr:uid="{00000000-0005-0000-0000-00002B1B0000}"/>
    <cellStyle name="Komma 4 7 2 3 2" xfId="1962" xr:uid="{00000000-0005-0000-0000-00002C1B0000}"/>
    <cellStyle name="Komma 4 7 2 3 2 2" xfId="3713" xr:uid="{00000000-0005-0000-0000-00002D1B0000}"/>
    <cellStyle name="Komma 4 7 2 3 2 2 2" xfId="8863" xr:uid="{00000000-0005-0000-0000-00002E1B0000}"/>
    <cellStyle name="Komma 4 7 2 3 2 3" xfId="5431" xr:uid="{00000000-0005-0000-0000-00002F1B0000}"/>
    <cellStyle name="Komma 4 7 2 3 2 3 2" xfId="10579" xr:uid="{00000000-0005-0000-0000-0000301B0000}"/>
    <cellStyle name="Komma 4 7 2 3 2 4" xfId="7147" xr:uid="{00000000-0005-0000-0000-0000311B0000}"/>
    <cellStyle name="Komma 4 7 2 3 3" xfId="2851" xr:uid="{00000000-0005-0000-0000-0000321B0000}"/>
    <cellStyle name="Komma 4 7 2 3 3 2" xfId="8005" xr:uid="{00000000-0005-0000-0000-0000331B0000}"/>
    <cellStyle name="Komma 4 7 2 3 4" xfId="4573" xr:uid="{00000000-0005-0000-0000-0000341B0000}"/>
    <cellStyle name="Komma 4 7 2 3 4 2" xfId="9721" xr:uid="{00000000-0005-0000-0000-0000351B0000}"/>
    <cellStyle name="Komma 4 7 2 3 5" xfId="6289" xr:uid="{00000000-0005-0000-0000-0000361B0000}"/>
    <cellStyle name="Komma 4 7 2 4" xfId="618" xr:uid="{00000000-0005-0000-0000-0000371B0000}"/>
    <cellStyle name="Komma 4 7 2 4 2" xfId="1963" xr:uid="{00000000-0005-0000-0000-0000381B0000}"/>
    <cellStyle name="Komma 4 7 2 4 2 2" xfId="3714" xr:uid="{00000000-0005-0000-0000-0000391B0000}"/>
    <cellStyle name="Komma 4 7 2 4 2 2 2" xfId="8864" xr:uid="{00000000-0005-0000-0000-00003A1B0000}"/>
    <cellStyle name="Komma 4 7 2 4 2 3" xfId="5432" xr:uid="{00000000-0005-0000-0000-00003B1B0000}"/>
    <cellStyle name="Komma 4 7 2 4 2 3 2" xfId="10580" xr:uid="{00000000-0005-0000-0000-00003C1B0000}"/>
    <cellStyle name="Komma 4 7 2 4 2 4" xfId="7148" xr:uid="{00000000-0005-0000-0000-00003D1B0000}"/>
    <cellStyle name="Komma 4 7 2 4 3" xfId="2852" xr:uid="{00000000-0005-0000-0000-00003E1B0000}"/>
    <cellStyle name="Komma 4 7 2 4 3 2" xfId="8006" xr:uid="{00000000-0005-0000-0000-00003F1B0000}"/>
    <cellStyle name="Komma 4 7 2 4 4" xfId="4574" xr:uid="{00000000-0005-0000-0000-0000401B0000}"/>
    <cellStyle name="Komma 4 7 2 4 4 2" xfId="9722" xr:uid="{00000000-0005-0000-0000-0000411B0000}"/>
    <cellStyle name="Komma 4 7 2 4 5" xfId="6290" xr:uid="{00000000-0005-0000-0000-0000421B0000}"/>
    <cellStyle name="Komma 4 7 2 5" xfId="1959" xr:uid="{00000000-0005-0000-0000-0000431B0000}"/>
    <cellStyle name="Komma 4 7 2 5 2" xfId="3710" xr:uid="{00000000-0005-0000-0000-0000441B0000}"/>
    <cellStyle name="Komma 4 7 2 5 2 2" xfId="8860" xr:uid="{00000000-0005-0000-0000-0000451B0000}"/>
    <cellStyle name="Komma 4 7 2 5 3" xfId="5428" xr:uid="{00000000-0005-0000-0000-0000461B0000}"/>
    <cellStyle name="Komma 4 7 2 5 3 2" xfId="10576" xr:uid="{00000000-0005-0000-0000-0000471B0000}"/>
    <cellStyle name="Komma 4 7 2 5 4" xfId="7144" xr:uid="{00000000-0005-0000-0000-0000481B0000}"/>
    <cellStyle name="Komma 4 7 2 6" xfId="2848" xr:uid="{00000000-0005-0000-0000-0000491B0000}"/>
    <cellStyle name="Komma 4 7 2 6 2" xfId="8002" xr:uid="{00000000-0005-0000-0000-00004A1B0000}"/>
    <cellStyle name="Komma 4 7 2 7" xfId="4570" xr:uid="{00000000-0005-0000-0000-00004B1B0000}"/>
    <cellStyle name="Komma 4 7 2 7 2" xfId="9718" xr:uid="{00000000-0005-0000-0000-00004C1B0000}"/>
    <cellStyle name="Komma 4 7 2 8" xfId="6286" xr:uid="{00000000-0005-0000-0000-00004D1B0000}"/>
    <cellStyle name="Komma 4 7 3" xfId="619" xr:uid="{00000000-0005-0000-0000-00004E1B0000}"/>
    <cellStyle name="Komma 4 7 3 2" xfId="620" xr:uid="{00000000-0005-0000-0000-00004F1B0000}"/>
    <cellStyle name="Komma 4 7 3 2 2" xfId="1965" xr:uid="{00000000-0005-0000-0000-0000501B0000}"/>
    <cellStyle name="Komma 4 7 3 2 2 2" xfId="3716" xr:uid="{00000000-0005-0000-0000-0000511B0000}"/>
    <cellStyle name="Komma 4 7 3 2 2 2 2" xfId="8866" xr:uid="{00000000-0005-0000-0000-0000521B0000}"/>
    <cellStyle name="Komma 4 7 3 2 2 3" xfId="5434" xr:uid="{00000000-0005-0000-0000-0000531B0000}"/>
    <cellStyle name="Komma 4 7 3 2 2 3 2" xfId="10582" xr:uid="{00000000-0005-0000-0000-0000541B0000}"/>
    <cellStyle name="Komma 4 7 3 2 2 4" xfId="7150" xr:uid="{00000000-0005-0000-0000-0000551B0000}"/>
    <cellStyle name="Komma 4 7 3 2 3" xfId="2854" xr:uid="{00000000-0005-0000-0000-0000561B0000}"/>
    <cellStyle name="Komma 4 7 3 2 3 2" xfId="8008" xr:uid="{00000000-0005-0000-0000-0000571B0000}"/>
    <cellStyle name="Komma 4 7 3 2 4" xfId="4576" xr:uid="{00000000-0005-0000-0000-0000581B0000}"/>
    <cellStyle name="Komma 4 7 3 2 4 2" xfId="9724" xr:uid="{00000000-0005-0000-0000-0000591B0000}"/>
    <cellStyle name="Komma 4 7 3 2 5" xfId="6292" xr:uid="{00000000-0005-0000-0000-00005A1B0000}"/>
    <cellStyle name="Komma 4 7 3 3" xfId="1964" xr:uid="{00000000-0005-0000-0000-00005B1B0000}"/>
    <cellStyle name="Komma 4 7 3 3 2" xfId="3715" xr:uid="{00000000-0005-0000-0000-00005C1B0000}"/>
    <cellStyle name="Komma 4 7 3 3 2 2" xfId="8865" xr:uid="{00000000-0005-0000-0000-00005D1B0000}"/>
    <cellStyle name="Komma 4 7 3 3 3" xfId="5433" xr:uid="{00000000-0005-0000-0000-00005E1B0000}"/>
    <cellStyle name="Komma 4 7 3 3 3 2" xfId="10581" xr:uid="{00000000-0005-0000-0000-00005F1B0000}"/>
    <cellStyle name="Komma 4 7 3 3 4" xfId="7149" xr:uid="{00000000-0005-0000-0000-0000601B0000}"/>
    <cellStyle name="Komma 4 7 3 4" xfId="2853" xr:uid="{00000000-0005-0000-0000-0000611B0000}"/>
    <cellStyle name="Komma 4 7 3 4 2" xfId="8007" xr:uid="{00000000-0005-0000-0000-0000621B0000}"/>
    <cellStyle name="Komma 4 7 3 5" xfId="4575" xr:uid="{00000000-0005-0000-0000-0000631B0000}"/>
    <cellStyle name="Komma 4 7 3 5 2" xfId="9723" xr:uid="{00000000-0005-0000-0000-0000641B0000}"/>
    <cellStyle name="Komma 4 7 3 6" xfId="6291" xr:uid="{00000000-0005-0000-0000-0000651B0000}"/>
    <cellStyle name="Komma 4 7 4" xfId="621" xr:uid="{00000000-0005-0000-0000-0000661B0000}"/>
    <cellStyle name="Komma 4 7 4 2" xfId="1966" xr:uid="{00000000-0005-0000-0000-0000671B0000}"/>
    <cellStyle name="Komma 4 7 4 2 2" xfId="3717" xr:uid="{00000000-0005-0000-0000-0000681B0000}"/>
    <cellStyle name="Komma 4 7 4 2 2 2" xfId="8867" xr:uid="{00000000-0005-0000-0000-0000691B0000}"/>
    <cellStyle name="Komma 4 7 4 2 3" xfId="5435" xr:uid="{00000000-0005-0000-0000-00006A1B0000}"/>
    <cellStyle name="Komma 4 7 4 2 3 2" xfId="10583" xr:uid="{00000000-0005-0000-0000-00006B1B0000}"/>
    <cellStyle name="Komma 4 7 4 2 4" xfId="7151" xr:uid="{00000000-0005-0000-0000-00006C1B0000}"/>
    <cellStyle name="Komma 4 7 4 3" xfId="2855" xr:uid="{00000000-0005-0000-0000-00006D1B0000}"/>
    <cellStyle name="Komma 4 7 4 3 2" xfId="8009" xr:uid="{00000000-0005-0000-0000-00006E1B0000}"/>
    <cellStyle name="Komma 4 7 4 4" xfId="4577" xr:uid="{00000000-0005-0000-0000-00006F1B0000}"/>
    <cellStyle name="Komma 4 7 4 4 2" xfId="9725" xr:uid="{00000000-0005-0000-0000-0000701B0000}"/>
    <cellStyle name="Komma 4 7 4 5" xfId="6293" xr:uid="{00000000-0005-0000-0000-0000711B0000}"/>
    <cellStyle name="Komma 4 7 5" xfId="622" xr:uid="{00000000-0005-0000-0000-0000721B0000}"/>
    <cellStyle name="Komma 4 7 5 2" xfId="1967" xr:uid="{00000000-0005-0000-0000-0000731B0000}"/>
    <cellStyle name="Komma 4 7 5 2 2" xfId="3718" xr:uid="{00000000-0005-0000-0000-0000741B0000}"/>
    <cellStyle name="Komma 4 7 5 2 2 2" xfId="8868" xr:uid="{00000000-0005-0000-0000-0000751B0000}"/>
    <cellStyle name="Komma 4 7 5 2 3" xfId="5436" xr:uid="{00000000-0005-0000-0000-0000761B0000}"/>
    <cellStyle name="Komma 4 7 5 2 3 2" xfId="10584" xr:uid="{00000000-0005-0000-0000-0000771B0000}"/>
    <cellStyle name="Komma 4 7 5 2 4" xfId="7152" xr:uid="{00000000-0005-0000-0000-0000781B0000}"/>
    <cellStyle name="Komma 4 7 5 3" xfId="2856" xr:uid="{00000000-0005-0000-0000-0000791B0000}"/>
    <cellStyle name="Komma 4 7 5 3 2" xfId="8010" xr:uid="{00000000-0005-0000-0000-00007A1B0000}"/>
    <cellStyle name="Komma 4 7 5 4" xfId="4578" xr:uid="{00000000-0005-0000-0000-00007B1B0000}"/>
    <cellStyle name="Komma 4 7 5 4 2" xfId="9726" xr:uid="{00000000-0005-0000-0000-00007C1B0000}"/>
    <cellStyle name="Komma 4 7 5 5" xfId="6294" xr:uid="{00000000-0005-0000-0000-00007D1B0000}"/>
    <cellStyle name="Komma 4 7 6" xfId="1958" xr:uid="{00000000-0005-0000-0000-00007E1B0000}"/>
    <cellStyle name="Komma 4 7 6 2" xfId="3709" xr:uid="{00000000-0005-0000-0000-00007F1B0000}"/>
    <cellStyle name="Komma 4 7 6 2 2" xfId="8859" xr:uid="{00000000-0005-0000-0000-0000801B0000}"/>
    <cellStyle name="Komma 4 7 6 3" xfId="5427" xr:uid="{00000000-0005-0000-0000-0000811B0000}"/>
    <cellStyle name="Komma 4 7 6 3 2" xfId="10575" xr:uid="{00000000-0005-0000-0000-0000821B0000}"/>
    <cellStyle name="Komma 4 7 6 4" xfId="7143" xr:uid="{00000000-0005-0000-0000-0000831B0000}"/>
    <cellStyle name="Komma 4 7 7" xfId="2847" xr:uid="{00000000-0005-0000-0000-0000841B0000}"/>
    <cellStyle name="Komma 4 7 7 2" xfId="8001" xr:uid="{00000000-0005-0000-0000-0000851B0000}"/>
    <cellStyle name="Komma 4 7 8" xfId="4569" xr:uid="{00000000-0005-0000-0000-0000861B0000}"/>
    <cellStyle name="Komma 4 7 8 2" xfId="9717" xr:uid="{00000000-0005-0000-0000-0000871B0000}"/>
    <cellStyle name="Komma 4 7 9" xfId="6285" xr:uid="{00000000-0005-0000-0000-0000881B0000}"/>
    <cellStyle name="Komma 4 8" xfId="623" xr:uid="{00000000-0005-0000-0000-0000891B0000}"/>
    <cellStyle name="Komma 4 8 2" xfId="624" xr:uid="{00000000-0005-0000-0000-00008A1B0000}"/>
    <cellStyle name="Komma 4 8 2 2" xfId="625" xr:uid="{00000000-0005-0000-0000-00008B1B0000}"/>
    <cellStyle name="Komma 4 8 2 2 2" xfId="1970" xr:uid="{00000000-0005-0000-0000-00008C1B0000}"/>
    <cellStyle name="Komma 4 8 2 2 2 2" xfId="3721" xr:uid="{00000000-0005-0000-0000-00008D1B0000}"/>
    <cellStyle name="Komma 4 8 2 2 2 2 2" xfId="8871" xr:uid="{00000000-0005-0000-0000-00008E1B0000}"/>
    <cellStyle name="Komma 4 8 2 2 2 3" xfId="5439" xr:uid="{00000000-0005-0000-0000-00008F1B0000}"/>
    <cellStyle name="Komma 4 8 2 2 2 3 2" xfId="10587" xr:uid="{00000000-0005-0000-0000-0000901B0000}"/>
    <cellStyle name="Komma 4 8 2 2 2 4" xfId="7155" xr:uid="{00000000-0005-0000-0000-0000911B0000}"/>
    <cellStyle name="Komma 4 8 2 2 3" xfId="2859" xr:uid="{00000000-0005-0000-0000-0000921B0000}"/>
    <cellStyle name="Komma 4 8 2 2 3 2" xfId="8013" xr:uid="{00000000-0005-0000-0000-0000931B0000}"/>
    <cellStyle name="Komma 4 8 2 2 4" xfId="4581" xr:uid="{00000000-0005-0000-0000-0000941B0000}"/>
    <cellStyle name="Komma 4 8 2 2 4 2" xfId="9729" xr:uid="{00000000-0005-0000-0000-0000951B0000}"/>
    <cellStyle name="Komma 4 8 2 2 5" xfId="6297" xr:uid="{00000000-0005-0000-0000-0000961B0000}"/>
    <cellStyle name="Komma 4 8 2 3" xfId="1969" xr:uid="{00000000-0005-0000-0000-0000971B0000}"/>
    <cellStyle name="Komma 4 8 2 3 2" xfId="3720" xr:uid="{00000000-0005-0000-0000-0000981B0000}"/>
    <cellStyle name="Komma 4 8 2 3 2 2" xfId="8870" xr:uid="{00000000-0005-0000-0000-0000991B0000}"/>
    <cellStyle name="Komma 4 8 2 3 3" xfId="5438" xr:uid="{00000000-0005-0000-0000-00009A1B0000}"/>
    <cellStyle name="Komma 4 8 2 3 3 2" xfId="10586" xr:uid="{00000000-0005-0000-0000-00009B1B0000}"/>
    <cellStyle name="Komma 4 8 2 3 4" xfId="7154" xr:uid="{00000000-0005-0000-0000-00009C1B0000}"/>
    <cellStyle name="Komma 4 8 2 4" xfId="2858" xr:uid="{00000000-0005-0000-0000-00009D1B0000}"/>
    <cellStyle name="Komma 4 8 2 4 2" xfId="8012" xr:uid="{00000000-0005-0000-0000-00009E1B0000}"/>
    <cellStyle name="Komma 4 8 2 5" xfId="4580" xr:uid="{00000000-0005-0000-0000-00009F1B0000}"/>
    <cellStyle name="Komma 4 8 2 5 2" xfId="9728" xr:uid="{00000000-0005-0000-0000-0000A01B0000}"/>
    <cellStyle name="Komma 4 8 2 6" xfId="6296" xr:uid="{00000000-0005-0000-0000-0000A11B0000}"/>
    <cellStyle name="Komma 4 8 3" xfId="626" xr:uid="{00000000-0005-0000-0000-0000A21B0000}"/>
    <cellStyle name="Komma 4 8 3 2" xfId="1971" xr:uid="{00000000-0005-0000-0000-0000A31B0000}"/>
    <cellStyle name="Komma 4 8 3 2 2" xfId="3722" xr:uid="{00000000-0005-0000-0000-0000A41B0000}"/>
    <cellStyle name="Komma 4 8 3 2 2 2" xfId="8872" xr:uid="{00000000-0005-0000-0000-0000A51B0000}"/>
    <cellStyle name="Komma 4 8 3 2 3" xfId="5440" xr:uid="{00000000-0005-0000-0000-0000A61B0000}"/>
    <cellStyle name="Komma 4 8 3 2 3 2" xfId="10588" xr:uid="{00000000-0005-0000-0000-0000A71B0000}"/>
    <cellStyle name="Komma 4 8 3 2 4" xfId="7156" xr:uid="{00000000-0005-0000-0000-0000A81B0000}"/>
    <cellStyle name="Komma 4 8 3 3" xfId="2860" xr:uid="{00000000-0005-0000-0000-0000A91B0000}"/>
    <cellStyle name="Komma 4 8 3 3 2" xfId="8014" xr:uid="{00000000-0005-0000-0000-0000AA1B0000}"/>
    <cellStyle name="Komma 4 8 3 4" xfId="4582" xr:uid="{00000000-0005-0000-0000-0000AB1B0000}"/>
    <cellStyle name="Komma 4 8 3 4 2" xfId="9730" xr:uid="{00000000-0005-0000-0000-0000AC1B0000}"/>
    <cellStyle name="Komma 4 8 3 5" xfId="6298" xr:uid="{00000000-0005-0000-0000-0000AD1B0000}"/>
    <cellStyle name="Komma 4 8 4" xfId="627" xr:uid="{00000000-0005-0000-0000-0000AE1B0000}"/>
    <cellStyle name="Komma 4 8 4 2" xfId="1972" xr:uid="{00000000-0005-0000-0000-0000AF1B0000}"/>
    <cellStyle name="Komma 4 8 4 2 2" xfId="3723" xr:uid="{00000000-0005-0000-0000-0000B01B0000}"/>
    <cellStyle name="Komma 4 8 4 2 2 2" xfId="8873" xr:uid="{00000000-0005-0000-0000-0000B11B0000}"/>
    <cellStyle name="Komma 4 8 4 2 3" xfId="5441" xr:uid="{00000000-0005-0000-0000-0000B21B0000}"/>
    <cellStyle name="Komma 4 8 4 2 3 2" xfId="10589" xr:uid="{00000000-0005-0000-0000-0000B31B0000}"/>
    <cellStyle name="Komma 4 8 4 2 4" xfId="7157" xr:uid="{00000000-0005-0000-0000-0000B41B0000}"/>
    <cellStyle name="Komma 4 8 4 3" xfId="2861" xr:uid="{00000000-0005-0000-0000-0000B51B0000}"/>
    <cellStyle name="Komma 4 8 4 3 2" xfId="8015" xr:uid="{00000000-0005-0000-0000-0000B61B0000}"/>
    <cellStyle name="Komma 4 8 4 4" xfId="4583" xr:uid="{00000000-0005-0000-0000-0000B71B0000}"/>
    <cellStyle name="Komma 4 8 4 4 2" xfId="9731" xr:uid="{00000000-0005-0000-0000-0000B81B0000}"/>
    <cellStyle name="Komma 4 8 4 5" xfId="6299" xr:uid="{00000000-0005-0000-0000-0000B91B0000}"/>
    <cellStyle name="Komma 4 8 5" xfId="1968" xr:uid="{00000000-0005-0000-0000-0000BA1B0000}"/>
    <cellStyle name="Komma 4 8 5 2" xfId="3719" xr:uid="{00000000-0005-0000-0000-0000BB1B0000}"/>
    <cellStyle name="Komma 4 8 5 2 2" xfId="8869" xr:uid="{00000000-0005-0000-0000-0000BC1B0000}"/>
    <cellStyle name="Komma 4 8 5 3" xfId="5437" xr:uid="{00000000-0005-0000-0000-0000BD1B0000}"/>
    <cellStyle name="Komma 4 8 5 3 2" xfId="10585" xr:uid="{00000000-0005-0000-0000-0000BE1B0000}"/>
    <cellStyle name="Komma 4 8 5 4" xfId="7153" xr:uid="{00000000-0005-0000-0000-0000BF1B0000}"/>
    <cellStyle name="Komma 4 8 6" xfId="2857" xr:uid="{00000000-0005-0000-0000-0000C01B0000}"/>
    <cellStyle name="Komma 4 8 6 2" xfId="8011" xr:uid="{00000000-0005-0000-0000-0000C11B0000}"/>
    <cellStyle name="Komma 4 8 7" xfId="4579" xr:uid="{00000000-0005-0000-0000-0000C21B0000}"/>
    <cellStyle name="Komma 4 8 7 2" xfId="9727" xr:uid="{00000000-0005-0000-0000-0000C31B0000}"/>
    <cellStyle name="Komma 4 8 8" xfId="6295" xr:uid="{00000000-0005-0000-0000-0000C41B0000}"/>
    <cellStyle name="Komma 4 9" xfId="628" xr:uid="{00000000-0005-0000-0000-0000C51B0000}"/>
    <cellStyle name="Komma 4 9 2" xfId="629" xr:uid="{00000000-0005-0000-0000-0000C61B0000}"/>
    <cellStyle name="Komma 4 9 2 2" xfId="1974" xr:uid="{00000000-0005-0000-0000-0000C71B0000}"/>
    <cellStyle name="Komma 4 9 2 2 2" xfId="3725" xr:uid="{00000000-0005-0000-0000-0000C81B0000}"/>
    <cellStyle name="Komma 4 9 2 2 2 2" xfId="8875" xr:uid="{00000000-0005-0000-0000-0000C91B0000}"/>
    <cellStyle name="Komma 4 9 2 2 3" xfId="5443" xr:uid="{00000000-0005-0000-0000-0000CA1B0000}"/>
    <cellStyle name="Komma 4 9 2 2 3 2" xfId="10591" xr:uid="{00000000-0005-0000-0000-0000CB1B0000}"/>
    <cellStyle name="Komma 4 9 2 2 4" xfId="7159" xr:uid="{00000000-0005-0000-0000-0000CC1B0000}"/>
    <cellStyle name="Komma 4 9 2 3" xfId="2863" xr:uid="{00000000-0005-0000-0000-0000CD1B0000}"/>
    <cellStyle name="Komma 4 9 2 3 2" xfId="8017" xr:uid="{00000000-0005-0000-0000-0000CE1B0000}"/>
    <cellStyle name="Komma 4 9 2 4" xfId="4585" xr:uid="{00000000-0005-0000-0000-0000CF1B0000}"/>
    <cellStyle name="Komma 4 9 2 4 2" xfId="9733" xr:uid="{00000000-0005-0000-0000-0000D01B0000}"/>
    <cellStyle name="Komma 4 9 2 5" xfId="6301" xr:uid="{00000000-0005-0000-0000-0000D11B0000}"/>
    <cellStyle name="Komma 4 9 3" xfId="1973" xr:uid="{00000000-0005-0000-0000-0000D21B0000}"/>
    <cellStyle name="Komma 4 9 3 2" xfId="3724" xr:uid="{00000000-0005-0000-0000-0000D31B0000}"/>
    <cellStyle name="Komma 4 9 3 2 2" xfId="8874" xr:uid="{00000000-0005-0000-0000-0000D41B0000}"/>
    <cellStyle name="Komma 4 9 3 3" xfId="5442" xr:uid="{00000000-0005-0000-0000-0000D51B0000}"/>
    <cellStyle name="Komma 4 9 3 3 2" xfId="10590" xr:uid="{00000000-0005-0000-0000-0000D61B0000}"/>
    <cellStyle name="Komma 4 9 3 4" xfId="7158" xr:uid="{00000000-0005-0000-0000-0000D71B0000}"/>
    <cellStyle name="Komma 4 9 4" xfId="2862" xr:uid="{00000000-0005-0000-0000-0000D81B0000}"/>
    <cellStyle name="Komma 4 9 4 2" xfId="8016" xr:uid="{00000000-0005-0000-0000-0000D91B0000}"/>
    <cellStyle name="Komma 4 9 5" xfId="4584" xr:uid="{00000000-0005-0000-0000-0000DA1B0000}"/>
    <cellStyle name="Komma 4 9 5 2" xfId="9732" xr:uid="{00000000-0005-0000-0000-0000DB1B0000}"/>
    <cellStyle name="Komma 4 9 6" xfId="6300" xr:uid="{00000000-0005-0000-0000-0000DC1B0000}"/>
    <cellStyle name="Komma 5" xfId="630" xr:uid="{00000000-0005-0000-0000-0000DD1B0000}"/>
    <cellStyle name="Komma 5 10" xfId="631" xr:uid="{00000000-0005-0000-0000-0000DE1B0000}"/>
    <cellStyle name="Komma 5 10 2" xfId="1976" xr:uid="{00000000-0005-0000-0000-0000DF1B0000}"/>
    <cellStyle name="Komma 5 10 2 2" xfId="3727" xr:uid="{00000000-0005-0000-0000-0000E01B0000}"/>
    <cellStyle name="Komma 5 10 2 2 2" xfId="8877" xr:uid="{00000000-0005-0000-0000-0000E11B0000}"/>
    <cellStyle name="Komma 5 10 2 3" xfId="5445" xr:uid="{00000000-0005-0000-0000-0000E21B0000}"/>
    <cellStyle name="Komma 5 10 2 3 2" xfId="10593" xr:uid="{00000000-0005-0000-0000-0000E31B0000}"/>
    <cellStyle name="Komma 5 10 2 4" xfId="7161" xr:uid="{00000000-0005-0000-0000-0000E41B0000}"/>
    <cellStyle name="Komma 5 10 3" xfId="2865" xr:uid="{00000000-0005-0000-0000-0000E51B0000}"/>
    <cellStyle name="Komma 5 10 3 2" xfId="8019" xr:uid="{00000000-0005-0000-0000-0000E61B0000}"/>
    <cellStyle name="Komma 5 10 4" xfId="4587" xr:uid="{00000000-0005-0000-0000-0000E71B0000}"/>
    <cellStyle name="Komma 5 10 4 2" xfId="9735" xr:uid="{00000000-0005-0000-0000-0000E81B0000}"/>
    <cellStyle name="Komma 5 10 5" xfId="6303" xr:uid="{00000000-0005-0000-0000-0000E91B0000}"/>
    <cellStyle name="Komma 5 11" xfId="632" xr:uid="{00000000-0005-0000-0000-0000EA1B0000}"/>
    <cellStyle name="Komma 5 11 2" xfId="1977" xr:uid="{00000000-0005-0000-0000-0000EB1B0000}"/>
    <cellStyle name="Komma 5 11 2 2" xfId="3728" xr:uid="{00000000-0005-0000-0000-0000EC1B0000}"/>
    <cellStyle name="Komma 5 11 2 2 2" xfId="8878" xr:uid="{00000000-0005-0000-0000-0000ED1B0000}"/>
    <cellStyle name="Komma 5 11 2 3" xfId="5446" xr:uid="{00000000-0005-0000-0000-0000EE1B0000}"/>
    <cellStyle name="Komma 5 11 2 3 2" xfId="10594" xr:uid="{00000000-0005-0000-0000-0000EF1B0000}"/>
    <cellStyle name="Komma 5 11 2 4" xfId="7162" xr:uid="{00000000-0005-0000-0000-0000F01B0000}"/>
    <cellStyle name="Komma 5 11 3" xfId="2866" xr:uid="{00000000-0005-0000-0000-0000F11B0000}"/>
    <cellStyle name="Komma 5 11 3 2" xfId="8020" xr:uid="{00000000-0005-0000-0000-0000F21B0000}"/>
    <cellStyle name="Komma 5 11 4" xfId="4588" xr:uid="{00000000-0005-0000-0000-0000F31B0000}"/>
    <cellStyle name="Komma 5 11 4 2" xfId="9736" xr:uid="{00000000-0005-0000-0000-0000F41B0000}"/>
    <cellStyle name="Komma 5 11 5" xfId="6304" xr:uid="{00000000-0005-0000-0000-0000F51B0000}"/>
    <cellStyle name="Komma 5 12" xfId="1975" xr:uid="{00000000-0005-0000-0000-0000F61B0000}"/>
    <cellStyle name="Komma 5 12 2" xfId="3726" xr:uid="{00000000-0005-0000-0000-0000F71B0000}"/>
    <cellStyle name="Komma 5 12 2 2" xfId="8876" xr:uid="{00000000-0005-0000-0000-0000F81B0000}"/>
    <cellStyle name="Komma 5 12 3" xfId="5444" xr:uid="{00000000-0005-0000-0000-0000F91B0000}"/>
    <cellStyle name="Komma 5 12 3 2" xfId="10592" xr:uid="{00000000-0005-0000-0000-0000FA1B0000}"/>
    <cellStyle name="Komma 5 12 4" xfId="7160" xr:uid="{00000000-0005-0000-0000-0000FB1B0000}"/>
    <cellStyle name="Komma 5 13" xfId="2864" xr:uid="{00000000-0005-0000-0000-0000FC1B0000}"/>
    <cellStyle name="Komma 5 13 2" xfId="8018" xr:uid="{00000000-0005-0000-0000-0000FD1B0000}"/>
    <cellStyle name="Komma 5 14" xfId="4586" xr:uid="{00000000-0005-0000-0000-0000FE1B0000}"/>
    <cellStyle name="Komma 5 14 2" xfId="9734" xr:uid="{00000000-0005-0000-0000-0000FF1B0000}"/>
    <cellStyle name="Komma 5 15" xfId="6302" xr:uid="{00000000-0005-0000-0000-0000001C0000}"/>
    <cellStyle name="Komma 5 2" xfId="633" xr:uid="{00000000-0005-0000-0000-0000011C0000}"/>
    <cellStyle name="Komma 5 2 2" xfId="634" xr:uid="{00000000-0005-0000-0000-0000021C0000}"/>
    <cellStyle name="Komma 5 2 2 2" xfId="635" xr:uid="{00000000-0005-0000-0000-0000031C0000}"/>
    <cellStyle name="Komma 5 2 2 2 2" xfId="636" xr:uid="{00000000-0005-0000-0000-0000041C0000}"/>
    <cellStyle name="Komma 5 2 2 2 2 2" xfId="1981" xr:uid="{00000000-0005-0000-0000-0000051C0000}"/>
    <cellStyle name="Komma 5 2 2 2 2 2 2" xfId="3732" xr:uid="{00000000-0005-0000-0000-0000061C0000}"/>
    <cellStyle name="Komma 5 2 2 2 2 2 2 2" xfId="8882" xr:uid="{00000000-0005-0000-0000-0000071C0000}"/>
    <cellStyle name="Komma 5 2 2 2 2 2 3" xfId="5450" xr:uid="{00000000-0005-0000-0000-0000081C0000}"/>
    <cellStyle name="Komma 5 2 2 2 2 2 3 2" xfId="10598" xr:uid="{00000000-0005-0000-0000-0000091C0000}"/>
    <cellStyle name="Komma 5 2 2 2 2 2 4" xfId="7166" xr:uid="{00000000-0005-0000-0000-00000A1C0000}"/>
    <cellStyle name="Komma 5 2 2 2 2 3" xfId="2870" xr:uid="{00000000-0005-0000-0000-00000B1C0000}"/>
    <cellStyle name="Komma 5 2 2 2 2 3 2" xfId="8024" xr:uid="{00000000-0005-0000-0000-00000C1C0000}"/>
    <cellStyle name="Komma 5 2 2 2 2 4" xfId="4592" xr:uid="{00000000-0005-0000-0000-00000D1C0000}"/>
    <cellStyle name="Komma 5 2 2 2 2 4 2" xfId="9740" xr:uid="{00000000-0005-0000-0000-00000E1C0000}"/>
    <cellStyle name="Komma 5 2 2 2 2 5" xfId="6308" xr:uid="{00000000-0005-0000-0000-00000F1C0000}"/>
    <cellStyle name="Komma 5 2 2 2 3" xfId="1980" xr:uid="{00000000-0005-0000-0000-0000101C0000}"/>
    <cellStyle name="Komma 5 2 2 2 3 2" xfId="3731" xr:uid="{00000000-0005-0000-0000-0000111C0000}"/>
    <cellStyle name="Komma 5 2 2 2 3 2 2" xfId="8881" xr:uid="{00000000-0005-0000-0000-0000121C0000}"/>
    <cellStyle name="Komma 5 2 2 2 3 3" xfId="5449" xr:uid="{00000000-0005-0000-0000-0000131C0000}"/>
    <cellStyle name="Komma 5 2 2 2 3 3 2" xfId="10597" xr:uid="{00000000-0005-0000-0000-0000141C0000}"/>
    <cellStyle name="Komma 5 2 2 2 3 4" xfId="7165" xr:uid="{00000000-0005-0000-0000-0000151C0000}"/>
    <cellStyle name="Komma 5 2 2 2 4" xfId="2869" xr:uid="{00000000-0005-0000-0000-0000161C0000}"/>
    <cellStyle name="Komma 5 2 2 2 4 2" xfId="8023" xr:uid="{00000000-0005-0000-0000-0000171C0000}"/>
    <cellStyle name="Komma 5 2 2 2 5" xfId="4591" xr:uid="{00000000-0005-0000-0000-0000181C0000}"/>
    <cellStyle name="Komma 5 2 2 2 5 2" xfId="9739" xr:uid="{00000000-0005-0000-0000-0000191C0000}"/>
    <cellStyle name="Komma 5 2 2 2 6" xfId="6307" xr:uid="{00000000-0005-0000-0000-00001A1C0000}"/>
    <cellStyle name="Komma 5 2 2 3" xfId="637" xr:uid="{00000000-0005-0000-0000-00001B1C0000}"/>
    <cellStyle name="Komma 5 2 2 3 2" xfId="1982" xr:uid="{00000000-0005-0000-0000-00001C1C0000}"/>
    <cellStyle name="Komma 5 2 2 3 2 2" xfId="3733" xr:uid="{00000000-0005-0000-0000-00001D1C0000}"/>
    <cellStyle name="Komma 5 2 2 3 2 2 2" xfId="8883" xr:uid="{00000000-0005-0000-0000-00001E1C0000}"/>
    <cellStyle name="Komma 5 2 2 3 2 3" xfId="5451" xr:uid="{00000000-0005-0000-0000-00001F1C0000}"/>
    <cellStyle name="Komma 5 2 2 3 2 3 2" xfId="10599" xr:uid="{00000000-0005-0000-0000-0000201C0000}"/>
    <cellStyle name="Komma 5 2 2 3 2 4" xfId="7167" xr:uid="{00000000-0005-0000-0000-0000211C0000}"/>
    <cellStyle name="Komma 5 2 2 3 3" xfId="2871" xr:uid="{00000000-0005-0000-0000-0000221C0000}"/>
    <cellStyle name="Komma 5 2 2 3 3 2" xfId="8025" xr:uid="{00000000-0005-0000-0000-0000231C0000}"/>
    <cellStyle name="Komma 5 2 2 3 4" xfId="4593" xr:uid="{00000000-0005-0000-0000-0000241C0000}"/>
    <cellStyle name="Komma 5 2 2 3 4 2" xfId="9741" xr:uid="{00000000-0005-0000-0000-0000251C0000}"/>
    <cellStyle name="Komma 5 2 2 3 5" xfId="6309" xr:uid="{00000000-0005-0000-0000-0000261C0000}"/>
    <cellStyle name="Komma 5 2 2 4" xfId="638" xr:uid="{00000000-0005-0000-0000-0000271C0000}"/>
    <cellStyle name="Komma 5 2 2 4 2" xfId="1983" xr:uid="{00000000-0005-0000-0000-0000281C0000}"/>
    <cellStyle name="Komma 5 2 2 4 2 2" xfId="3734" xr:uid="{00000000-0005-0000-0000-0000291C0000}"/>
    <cellStyle name="Komma 5 2 2 4 2 2 2" xfId="8884" xr:uid="{00000000-0005-0000-0000-00002A1C0000}"/>
    <cellStyle name="Komma 5 2 2 4 2 3" xfId="5452" xr:uid="{00000000-0005-0000-0000-00002B1C0000}"/>
    <cellStyle name="Komma 5 2 2 4 2 3 2" xfId="10600" xr:uid="{00000000-0005-0000-0000-00002C1C0000}"/>
    <cellStyle name="Komma 5 2 2 4 2 4" xfId="7168" xr:uid="{00000000-0005-0000-0000-00002D1C0000}"/>
    <cellStyle name="Komma 5 2 2 4 3" xfId="2872" xr:uid="{00000000-0005-0000-0000-00002E1C0000}"/>
    <cellStyle name="Komma 5 2 2 4 3 2" xfId="8026" xr:uid="{00000000-0005-0000-0000-00002F1C0000}"/>
    <cellStyle name="Komma 5 2 2 4 4" xfId="4594" xr:uid="{00000000-0005-0000-0000-0000301C0000}"/>
    <cellStyle name="Komma 5 2 2 4 4 2" xfId="9742" xr:uid="{00000000-0005-0000-0000-0000311C0000}"/>
    <cellStyle name="Komma 5 2 2 4 5" xfId="6310" xr:uid="{00000000-0005-0000-0000-0000321C0000}"/>
    <cellStyle name="Komma 5 2 2 5" xfId="1979" xr:uid="{00000000-0005-0000-0000-0000331C0000}"/>
    <cellStyle name="Komma 5 2 2 5 2" xfId="3730" xr:uid="{00000000-0005-0000-0000-0000341C0000}"/>
    <cellStyle name="Komma 5 2 2 5 2 2" xfId="8880" xr:uid="{00000000-0005-0000-0000-0000351C0000}"/>
    <cellStyle name="Komma 5 2 2 5 3" xfId="5448" xr:uid="{00000000-0005-0000-0000-0000361C0000}"/>
    <cellStyle name="Komma 5 2 2 5 3 2" xfId="10596" xr:uid="{00000000-0005-0000-0000-0000371C0000}"/>
    <cellStyle name="Komma 5 2 2 5 4" xfId="7164" xr:uid="{00000000-0005-0000-0000-0000381C0000}"/>
    <cellStyle name="Komma 5 2 2 6" xfId="2868" xr:uid="{00000000-0005-0000-0000-0000391C0000}"/>
    <cellStyle name="Komma 5 2 2 6 2" xfId="8022" xr:uid="{00000000-0005-0000-0000-00003A1C0000}"/>
    <cellStyle name="Komma 5 2 2 7" xfId="4590" xr:uid="{00000000-0005-0000-0000-00003B1C0000}"/>
    <cellStyle name="Komma 5 2 2 7 2" xfId="9738" xr:uid="{00000000-0005-0000-0000-00003C1C0000}"/>
    <cellStyle name="Komma 5 2 2 8" xfId="6306" xr:uid="{00000000-0005-0000-0000-00003D1C0000}"/>
    <cellStyle name="Komma 5 2 3" xfId="639" xr:uid="{00000000-0005-0000-0000-00003E1C0000}"/>
    <cellStyle name="Komma 5 2 3 2" xfId="640" xr:uid="{00000000-0005-0000-0000-00003F1C0000}"/>
    <cellStyle name="Komma 5 2 3 2 2" xfId="1985" xr:uid="{00000000-0005-0000-0000-0000401C0000}"/>
    <cellStyle name="Komma 5 2 3 2 2 2" xfId="3736" xr:uid="{00000000-0005-0000-0000-0000411C0000}"/>
    <cellStyle name="Komma 5 2 3 2 2 2 2" xfId="8886" xr:uid="{00000000-0005-0000-0000-0000421C0000}"/>
    <cellStyle name="Komma 5 2 3 2 2 3" xfId="5454" xr:uid="{00000000-0005-0000-0000-0000431C0000}"/>
    <cellStyle name="Komma 5 2 3 2 2 3 2" xfId="10602" xr:uid="{00000000-0005-0000-0000-0000441C0000}"/>
    <cellStyle name="Komma 5 2 3 2 2 4" xfId="7170" xr:uid="{00000000-0005-0000-0000-0000451C0000}"/>
    <cellStyle name="Komma 5 2 3 2 3" xfId="2874" xr:uid="{00000000-0005-0000-0000-0000461C0000}"/>
    <cellStyle name="Komma 5 2 3 2 3 2" xfId="8028" xr:uid="{00000000-0005-0000-0000-0000471C0000}"/>
    <cellStyle name="Komma 5 2 3 2 4" xfId="4596" xr:uid="{00000000-0005-0000-0000-0000481C0000}"/>
    <cellStyle name="Komma 5 2 3 2 4 2" xfId="9744" xr:uid="{00000000-0005-0000-0000-0000491C0000}"/>
    <cellStyle name="Komma 5 2 3 2 5" xfId="6312" xr:uid="{00000000-0005-0000-0000-00004A1C0000}"/>
    <cellStyle name="Komma 5 2 3 3" xfId="1984" xr:uid="{00000000-0005-0000-0000-00004B1C0000}"/>
    <cellStyle name="Komma 5 2 3 3 2" xfId="3735" xr:uid="{00000000-0005-0000-0000-00004C1C0000}"/>
    <cellStyle name="Komma 5 2 3 3 2 2" xfId="8885" xr:uid="{00000000-0005-0000-0000-00004D1C0000}"/>
    <cellStyle name="Komma 5 2 3 3 3" xfId="5453" xr:uid="{00000000-0005-0000-0000-00004E1C0000}"/>
    <cellStyle name="Komma 5 2 3 3 3 2" xfId="10601" xr:uid="{00000000-0005-0000-0000-00004F1C0000}"/>
    <cellStyle name="Komma 5 2 3 3 4" xfId="7169" xr:uid="{00000000-0005-0000-0000-0000501C0000}"/>
    <cellStyle name="Komma 5 2 3 4" xfId="2873" xr:uid="{00000000-0005-0000-0000-0000511C0000}"/>
    <cellStyle name="Komma 5 2 3 4 2" xfId="8027" xr:uid="{00000000-0005-0000-0000-0000521C0000}"/>
    <cellStyle name="Komma 5 2 3 5" xfId="4595" xr:uid="{00000000-0005-0000-0000-0000531C0000}"/>
    <cellStyle name="Komma 5 2 3 5 2" xfId="9743" xr:uid="{00000000-0005-0000-0000-0000541C0000}"/>
    <cellStyle name="Komma 5 2 3 6" xfId="6311" xr:uid="{00000000-0005-0000-0000-0000551C0000}"/>
    <cellStyle name="Komma 5 2 4" xfId="641" xr:uid="{00000000-0005-0000-0000-0000561C0000}"/>
    <cellStyle name="Komma 5 2 4 2" xfId="1986" xr:uid="{00000000-0005-0000-0000-0000571C0000}"/>
    <cellStyle name="Komma 5 2 4 2 2" xfId="3737" xr:uid="{00000000-0005-0000-0000-0000581C0000}"/>
    <cellStyle name="Komma 5 2 4 2 2 2" xfId="8887" xr:uid="{00000000-0005-0000-0000-0000591C0000}"/>
    <cellStyle name="Komma 5 2 4 2 3" xfId="5455" xr:uid="{00000000-0005-0000-0000-00005A1C0000}"/>
    <cellStyle name="Komma 5 2 4 2 3 2" xfId="10603" xr:uid="{00000000-0005-0000-0000-00005B1C0000}"/>
    <cellStyle name="Komma 5 2 4 2 4" xfId="7171" xr:uid="{00000000-0005-0000-0000-00005C1C0000}"/>
    <cellStyle name="Komma 5 2 4 3" xfId="2875" xr:uid="{00000000-0005-0000-0000-00005D1C0000}"/>
    <cellStyle name="Komma 5 2 4 3 2" xfId="8029" xr:uid="{00000000-0005-0000-0000-00005E1C0000}"/>
    <cellStyle name="Komma 5 2 4 4" xfId="4597" xr:uid="{00000000-0005-0000-0000-00005F1C0000}"/>
    <cellStyle name="Komma 5 2 4 4 2" xfId="9745" xr:uid="{00000000-0005-0000-0000-0000601C0000}"/>
    <cellStyle name="Komma 5 2 4 5" xfId="6313" xr:uid="{00000000-0005-0000-0000-0000611C0000}"/>
    <cellStyle name="Komma 5 2 5" xfId="642" xr:uid="{00000000-0005-0000-0000-0000621C0000}"/>
    <cellStyle name="Komma 5 2 5 2" xfId="1987" xr:uid="{00000000-0005-0000-0000-0000631C0000}"/>
    <cellStyle name="Komma 5 2 5 2 2" xfId="3738" xr:uid="{00000000-0005-0000-0000-0000641C0000}"/>
    <cellStyle name="Komma 5 2 5 2 2 2" xfId="8888" xr:uid="{00000000-0005-0000-0000-0000651C0000}"/>
    <cellStyle name="Komma 5 2 5 2 3" xfId="5456" xr:uid="{00000000-0005-0000-0000-0000661C0000}"/>
    <cellStyle name="Komma 5 2 5 2 3 2" xfId="10604" xr:uid="{00000000-0005-0000-0000-0000671C0000}"/>
    <cellStyle name="Komma 5 2 5 2 4" xfId="7172" xr:uid="{00000000-0005-0000-0000-0000681C0000}"/>
    <cellStyle name="Komma 5 2 5 3" xfId="2876" xr:uid="{00000000-0005-0000-0000-0000691C0000}"/>
    <cellStyle name="Komma 5 2 5 3 2" xfId="8030" xr:uid="{00000000-0005-0000-0000-00006A1C0000}"/>
    <cellStyle name="Komma 5 2 5 4" xfId="4598" xr:uid="{00000000-0005-0000-0000-00006B1C0000}"/>
    <cellStyle name="Komma 5 2 5 4 2" xfId="9746" xr:uid="{00000000-0005-0000-0000-00006C1C0000}"/>
    <cellStyle name="Komma 5 2 5 5" xfId="6314" xr:uid="{00000000-0005-0000-0000-00006D1C0000}"/>
    <cellStyle name="Komma 5 2 6" xfId="1978" xr:uid="{00000000-0005-0000-0000-00006E1C0000}"/>
    <cellStyle name="Komma 5 2 6 2" xfId="3729" xr:uid="{00000000-0005-0000-0000-00006F1C0000}"/>
    <cellStyle name="Komma 5 2 6 2 2" xfId="8879" xr:uid="{00000000-0005-0000-0000-0000701C0000}"/>
    <cellStyle name="Komma 5 2 6 3" xfId="5447" xr:uid="{00000000-0005-0000-0000-0000711C0000}"/>
    <cellStyle name="Komma 5 2 6 3 2" xfId="10595" xr:uid="{00000000-0005-0000-0000-0000721C0000}"/>
    <cellStyle name="Komma 5 2 6 4" xfId="7163" xr:uid="{00000000-0005-0000-0000-0000731C0000}"/>
    <cellStyle name="Komma 5 2 7" xfId="2867" xr:uid="{00000000-0005-0000-0000-0000741C0000}"/>
    <cellStyle name="Komma 5 2 7 2" xfId="8021" xr:uid="{00000000-0005-0000-0000-0000751C0000}"/>
    <cellStyle name="Komma 5 2 8" xfId="4589" xr:uid="{00000000-0005-0000-0000-0000761C0000}"/>
    <cellStyle name="Komma 5 2 8 2" xfId="9737" xr:uid="{00000000-0005-0000-0000-0000771C0000}"/>
    <cellStyle name="Komma 5 2 9" xfId="6305" xr:uid="{00000000-0005-0000-0000-0000781C0000}"/>
    <cellStyle name="Komma 5 3" xfId="643" xr:uid="{00000000-0005-0000-0000-0000791C0000}"/>
    <cellStyle name="Komma 5 3 2" xfId="644" xr:uid="{00000000-0005-0000-0000-00007A1C0000}"/>
    <cellStyle name="Komma 5 3 2 2" xfId="645" xr:uid="{00000000-0005-0000-0000-00007B1C0000}"/>
    <cellStyle name="Komma 5 3 2 2 2" xfId="646" xr:uid="{00000000-0005-0000-0000-00007C1C0000}"/>
    <cellStyle name="Komma 5 3 2 2 2 2" xfId="1991" xr:uid="{00000000-0005-0000-0000-00007D1C0000}"/>
    <cellStyle name="Komma 5 3 2 2 2 2 2" xfId="3742" xr:uid="{00000000-0005-0000-0000-00007E1C0000}"/>
    <cellStyle name="Komma 5 3 2 2 2 2 2 2" xfId="8892" xr:uid="{00000000-0005-0000-0000-00007F1C0000}"/>
    <cellStyle name="Komma 5 3 2 2 2 2 3" xfId="5460" xr:uid="{00000000-0005-0000-0000-0000801C0000}"/>
    <cellStyle name="Komma 5 3 2 2 2 2 3 2" xfId="10608" xr:uid="{00000000-0005-0000-0000-0000811C0000}"/>
    <cellStyle name="Komma 5 3 2 2 2 2 4" xfId="7176" xr:uid="{00000000-0005-0000-0000-0000821C0000}"/>
    <cellStyle name="Komma 5 3 2 2 2 3" xfId="2880" xr:uid="{00000000-0005-0000-0000-0000831C0000}"/>
    <cellStyle name="Komma 5 3 2 2 2 3 2" xfId="8034" xr:uid="{00000000-0005-0000-0000-0000841C0000}"/>
    <cellStyle name="Komma 5 3 2 2 2 4" xfId="4602" xr:uid="{00000000-0005-0000-0000-0000851C0000}"/>
    <cellStyle name="Komma 5 3 2 2 2 4 2" xfId="9750" xr:uid="{00000000-0005-0000-0000-0000861C0000}"/>
    <cellStyle name="Komma 5 3 2 2 2 5" xfId="6318" xr:uid="{00000000-0005-0000-0000-0000871C0000}"/>
    <cellStyle name="Komma 5 3 2 2 3" xfId="1990" xr:uid="{00000000-0005-0000-0000-0000881C0000}"/>
    <cellStyle name="Komma 5 3 2 2 3 2" xfId="3741" xr:uid="{00000000-0005-0000-0000-0000891C0000}"/>
    <cellStyle name="Komma 5 3 2 2 3 2 2" xfId="8891" xr:uid="{00000000-0005-0000-0000-00008A1C0000}"/>
    <cellStyle name="Komma 5 3 2 2 3 3" xfId="5459" xr:uid="{00000000-0005-0000-0000-00008B1C0000}"/>
    <cellStyle name="Komma 5 3 2 2 3 3 2" xfId="10607" xr:uid="{00000000-0005-0000-0000-00008C1C0000}"/>
    <cellStyle name="Komma 5 3 2 2 3 4" xfId="7175" xr:uid="{00000000-0005-0000-0000-00008D1C0000}"/>
    <cellStyle name="Komma 5 3 2 2 4" xfId="2879" xr:uid="{00000000-0005-0000-0000-00008E1C0000}"/>
    <cellStyle name="Komma 5 3 2 2 4 2" xfId="8033" xr:uid="{00000000-0005-0000-0000-00008F1C0000}"/>
    <cellStyle name="Komma 5 3 2 2 5" xfId="4601" xr:uid="{00000000-0005-0000-0000-0000901C0000}"/>
    <cellStyle name="Komma 5 3 2 2 5 2" xfId="9749" xr:uid="{00000000-0005-0000-0000-0000911C0000}"/>
    <cellStyle name="Komma 5 3 2 2 6" xfId="6317" xr:uid="{00000000-0005-0000-0000-0000921C0000}"/>
    <cellStyle name="Komma 5 3 2 3" xfId="647" xr:uid="{00000000-0005-0000-0000-0000931C0000}"/>
    <cellStyle name="Komma 5 3 2 3 2" xfId="1992" xr:uid="{00000000-0005-0000-0000-0000941C0000}"/>
    <cellStyle name="Komma 5 3 2 3 2 2" xfId="3743" xr:uid="{00000000-0005-0000-0000-0000951C0000}"/>
    <cellStyle name="Komma 5 3 2 3 2 2 2" xfId="8893" xr:uid="{00000000-0005-0000-0000-0000961C0000}"/>
    <cellStyle name="Komma 5 3 2 3 2 3" xfId="5461" xr:uid="{00000000-0005-0000-0000-0000971C0000}"/>
    <cellStyle name="Komma 5 3 2 3 2 3 2" xfId="10609" xr:uid="{00000000-0005-0000-0000-0000981C0000}"/>
    <cellStyle name="Komma 5 3 2 3 2 4" xfId="7177" xr:uid="{00000000-0005-0000-0000-0000991C0000}"/>
    <cellStyle name="Komma 5 3 2 3 3" xfId="2881" xr:uid="{00000000-0005-0000-0000-00009A1C0000}"/>
    <cellStyle name="Komma 5 3 2 3 3 2" xfId="8035" xr:uid="{00000000-0005-0000-0000-00009B1C0000}"/>
    <cellStyle name="Komma 5 3 2 3 4" xfId="4603" xr:uid="{00000000-0005-0000-0000-00009C1C0000}"/>
    <cellStyle name="Komma 5 3 2 3 4 2" xfId="9751" xr:uid="{00000000-0005-0000-0000-00009D1C0000}"/>
    <cellStyle name="Komma 5 3 2 3 5" xfId="6319" xr:uid="{00000000-0005-0000-0000-00009E1C0000}"/>
    <cellStyle name="Komma 5 3 2 4" xfId="648" xr:uid="{00000000-0005-0000-0000-00009F1C0000}"/>
    <cellStyle name="Komma 5 3 2 4 2" xfId="1993" xr:uid="{00000000-0005-0000-0000-0000A01C0000}"/>
    <cellStyle name="Komma 5 3 2 4 2 2" xfId="3744" xr:uid="{00000000-0005-0000-0000-0000A11C0000}"/>
    <cellStyle name="Komma 5 3 2 4 2 2 2" xfId="8894" xr:uid="{00000000-0005-0000-0000-0000A21C0000}"/>
    <cellStyle name="Komma 5 3 2 4 2 3" xfId="5462" xr:uid="{00000000-0005-0000-0000-0000A31C0000}"/>
    <cellStyle name="Komma 5 3 2 4 2 3 2" xfId="10610" xr:uid="{00000000-0005-0000-0000-0000A41C0000}"/>
    <cellStyle name="Komma 5 3 2 4 2 4" xfId="7178" xr:uid="{00000000-0005-0000-0000-0000A51C0000}"/>
    <cellStyle name="Komma 5 3 2 4 3" xfId="2882" xr:uid="{00000000-0005-0000-0000-0000A61C0000}"/>
    <cellStyle name="Komma 5 3 2 4 3 2" xfId="8036" xr:uid="{00000000-0005-0000-0000-0000A71C0000}"/>
    <cellStyle name="Komma 5 3 2 4 4" xfId="4604" xr:uid="{00000000-0005-0000-0000-0000A81C0000}"/>
    <cellStyle name="Komma 5 3 2 4 4 2" xfId="9752" xr:uid="{00000000-0005-0000-0000-0000A91C0000}"/>
    <cellStyle name="Komma 5 3 2 4 5" xfId="6320" xr:uid="{00000000-0005-0000-0000-0000AA1C0000}"/>
    <cellStyle name="Komma 5 3 2 5" xfId="1989" xr:uid="{00000000-0005-0000-0000-0000AB1C0000}"/>
    <cellStyle name="Komma 5 3 2 5 2" xfId="3740" xr:uid="{00000000-0005-0000-0000-0000AC1C0000}"/>
    <cellStyle name="Komma 5 3 2 5 2 2" xfId="8890" xr:uid="{00000000-0005-0000-0000-0000AD1C0000}"/>
    <cellStyle name="Komma 5 3 2 5 3" xfId="5458" xr:uid="{00000000-0005-0000-0000-0000AE1C0000}"/>
    <cellStyle name="Komma 5 3 2 5 3 2" xfId="10606" xr:uid="{00000000-0005-0000-0000-0000AF1C0000}"/>
    <cellStyle name="Komma 5 3 2 5 4" xfId="7174" xr:uid="{00000000-0005-0000-0000-0000B01C0000}"/>
    <cellStyle name="Komma 5 3 2 6" xfId="2878" xr:uid="{00000000-0005-0000-0000-0000B11C0000}"/>
    <cellStyle name="Komma 5 3 2 6 2" xfId="8032" xr:uid="{00000000-0005-0000-0000-0000B21C0000}"/>
    <cellStyle name="Komma 5 3 2 7" xfId="4600" xr:uid="{00000000-0005-0000-0000-0000B31C0000}"/>
    <cellStyle name="Komma 5 3 2 7 2" xfId="9748" xr:uid="{00000000-0005-0000-0000-0000B41C0000}"/>
    <cellStyle name="Komma 5 3 2 8" xfId="6316" xr:uid="{00000000-0005-0000-0000-0000B51C0000}"/>
    <cellStyle name="Komma 5 3 3" xfId="649" xr:uid="{00000000-0005-0000-0000-0000B61C0000}"/>
    <cellStyle name="Komma 5 3 3 2" xfId="650" xr:uid="{00000000-0005-0000-0000-0000B71C0000}"/>
    <cellStyle name="Komma 5 3 3 2 2" xfId="1995" xr:uid="{00000000-0005-0000-0000-0000B81C0000}"/>
    <cellStyle name="Komma 5 3 3 2 2 2" xfId="3746" xr:uid="{00000000-0005-0000-0000-0000B91C0000}"/>
    <cellStyle name="Komma 5 3 3 2 2 2 2" xfId="8896" xr:uid="{00000000-0005-0000-0000-0000BA1C0000}"/>
    <cellStyle name="Komma 5 3 3 2 2 3" xfId="5464" xr:uid="{00000000-0005-0000-0000-0000BB1C0000}"/>
    <cellStyle name="Komma 5 3 3 2 2 3 2" xfId="10612" xr:uid="{00000000-0005-0000-0000-0000BC1C0000}"/>
    <cellStyle name="Komma 5 3 3 2 2 4" xfId="7180" xr:uid="{00000000-0005-0000-0000-0000BD1C0000}"/>
    <cellStyle name="Komma 5 3 3 2 3" xfId="2884" xr:uid="{00000000-0005-0000-0000-0000BE1C0000}"/>
    <cellStyle name="Komma 5 3 3 2 3 2" xfId="8038" xr:uid="{00000000-0005-0000-0000-0000BF1C0000}"/>
    <cellStyle name="Komma 5 3 3 2 4" xfId="4606" xr:uid="{00000000-0005-0000-0000-0000C01C0000}"/>
    <cellStyle name="Komma 5 3 3 2 4 2" xfId="9754" xr:uid="{00000000-0005-0000-0000-0000C11C0000}"/>
    <cellStyle name="Komma 5 3 3 2 5" xfId="6322" xr:uid="{00000000-0005-0000-0000-0000C21C0000}"/>
    <cellStyle name="Komma 5 3 3 3" xfId="1994" xr:uid="{00000000-0005-0000-0000-0000C31C0000}"/>
    <cellStyle name="Komma 5 3 3 3 2" xfId="3745" xr:uid="{00000000-0005-0000-0000-0000C41C0000}"/>
    <cellStyle name="Komma 5 3 3 3 2 2" xfId="8895" xr:uid="{00000000-0005-0000-0000-0000C51C0000}"/>
    <cellStyle name="Komma 5 3 3 3 3" xfId="5463" xr:uid="{00000000-0005-0000-0000-0000C61C0000}"/>
    <cellStyle name="Komma 5 3 3 3 3 2" xfId="10611" xr:uid="{00000000-0005-0000-0000-0000C71C0000}"/>
    <cellStyle name="Komma 5 3 3 3 4" xfId="7179" xr:uid="{00000000-0005-0000-0000-0000C81C0000}"/>
    <cellStyle name="Komma 5 3 3 4" xfId="2883" xr:uid="{00000000-0005-0000-0000-0000C91C0000}"/>
    <cellStyle name="Komma 5 3 3 4 2" xfId="8037" xr:uid="{00000000-0005-0000-0000-0000CA1C0000}"/>
    <cellStyle name="Komma 5 3 3 5" xfId="4605" xr:uid="{00000000-0005-0000-0000-0000CB1C0000}"/>
    <cellStyle name="Komma 5 3 3 5 2" xfId="9753" xr:uid="{00000000-0005-0000-0000-0000CC1C0000}"/>
    <cellStyle name="Komma 5 3 3 6" xfId="6321" xr:uid="{00000000-0005-0000-0000-0000CD1C0000}"/>
    <cellStyle name="Komma 5 3 4" xfId="651" xr:uid="{00000000-0005-0000-0000-0000CE1C0000}"/>
    <cellStyle name="Komma 5 3 4 2" xfId="1996" xr:uid="{00000000-0005-0000-0000-0000CF1C0000}"/>
    <cellStyle name="Komma 5 3 4 2 2" xfId="3747" xr:uid="{00000000-0005-0000-0000-0000D01C0000}"/>
    <cellStyle name="Komma 5 3 4 2 2 2" xfId="8897" xr:uid="{00000000-0005-0000-0000-0000D11C0000}"/>
    <cellStyle name="Komma 5 3 4 2 3" xfId="5465" xr:uid="{00000000-0005-0000-0000-0000D21C0000}"/>
    <cellStyle name="Komma 5 3 4 2 3 2" xfId="10613" xr:uid="{00000000-0005-0000-0000-0000D31C0000}"/>
    <cellStyle name="Komma 5 3 4 2 4" xfId="7181" xr:uid="{00000000-0005-0000-0000-0000D41C0000}"/>
    <cellStyle name="Komma 5 3 4 3" xfId="2885" xr:uid="{00000000-0005-0000-0000-0000D51C0000}"/>
    <cellStyle name="Komma 5 3 4 3 2" xfId="8039" xr:uid="{00000000-0005-0000-0000-0000D61C0000}"/>
    <cellStyle name="Komma 5 3 4 4" xfId="4607" xr:uid="{00000000-0005-0000-0000-0000D71C0000}"/>
    <cellStyle name="Komma 5 3 4 4 2" xfId="9755" xr:uid="{00000000-0005-0000-0000-0000D81C0000}"/>
    <cellStyle name="Komma 5 3 4 5" xfId="6323" xr:uid="{00000000-0005-0000-0000-0000D91C0000}"/>
    <cellStyle name="Komma 5 3 5" xfId="652" xr:uid="{00000000-0005-0000-0000-0000DA1C0000}"/>
    <cellStyle name="Komma 5 3 5 2" xfId="1997" xr:uid="{00000000-0005-0000-0000-0000DB1C0000}"/>
    <cellStyle name="Komma 5 3 5 2 2" xfId="3748" xr:uid="{00000000-0005-0000-0000-0000DC1C0000}"/>
    <cellStyle name="Komma 5 3 5 2 2 2" xfId="8898" xr:uid="{00000000-0005-0000-0000-0000DD1C0000}"/>
    <cellStyle name="Komma 5 3 5 2 3" xfId="5466" xr:uid="{00000000-0005-0000-0000-0000DE1C0000}"/>
    <cellStyle name="Komma 5 3 5 2 3 2" xfId="10614" xr:uid="{00000000-0005-0000-0000-0000DF1C0000}"/>
    <cellStyle name="Komma 5 3 5 2 4" xfId="7182" xr:uid="{00000000-0005-0000-0000-0000E01C0000}"/>
    <cellStyle name="Komma 5 3 5 3" xfId="2886" xr:uid="{00000000-0005-0000-0000-0000E11C0000}"/>
    <cellStyle name="Komma 5 3 5 3 2" xfId="8040" xr:uid="{00000000-0005-0000-0000-0000E21C0000}"/>
    <cellStyle name="Komma 5 3 5 4" xfId="4608" xr:uid="{00000000-0005-0000-0000-0000E31C0000}"/>
    <cellStyle name="Komma 5 3 5 4 2" xfId="9756" xr:uid="{00000000-0005-0000-0000-0000E41C0000}"/>
    <cellStyle name="Komma 5 3 5 5" xfId="6324" xr:uid="{00000000-0005-0000-0000-0000E51C0000}"/>
    <cellStyle name="Komma 5 3 6" xfId="1988" xr:uid="{00000000-0005-0000-0000-0000E61C0000}"/>
    <cellStyle name="Komma 5 3 6 2" xfId="3739" xr:uid="{00000000-0005-0000-0000-0000E71C0000}"/>
    <cellStyle name="Komma 5 3 6 2 2" xfId="8889" xr:uid="{00000000-0005-0000-0000-0000E81C0000}"/>
    <cellStyle name="Komma 5 3 6 3" xfId="5457" xr:uid="{00000000-0005-0000-0000-0000E91C0000}"/>
    <cellStyle name="Komma 5 3 6 3 2" xfId="10605" xr:uid="{00000000-0005-0000-0000-0000EA1C0000}"/>
    <cellStyle name="Komma 5 3 6 4" xfId="7173" xr:uid="{00000000-0005-0000-0000-0000EB1C0000}"/>
    <cellStyle name="Komma 5 3 7" xfId="2877" xr:uid="{00000000-0005-0000-0000-0000EC1C0000}"/>
    <cellStyle name="Komma 5 3 7 2" xfId="8031" xr:uid="{00000000-0005-0000-0000-0000ED1C0000}"/>
    <cellStyle name="Komma 5 3 8" xfId="4599" xr:uid="{00000000-0005-0000-0000-0000EE1C0000}"/>
    <cellStyle name="Komma 5 3 8 2" xfId="9747" xr:uid="{00000000-0005-0000-0000-0000EF1C0000}"/>
    <cellStyle name="Komma 5 3 9" xfId="6315" xr:uid="{00000000-0005-0000-0000-0000F01C0000}"/>
    <cellStyle name="Komma 5 4" xfId="653" xr:uid="{00000000-0005-0000-0000-0000F11C0000}"/>
    <cellStyle name="Komma 5 4 2" xfId="654" xr:uid="{00000000-0005-0000-0000-0000F21C0000}"/>
    <cellStyle name="Komma 5 4 2 2" xfId="655" xr:uid="{00000000-0005-0000-0000-0000F31C0000}"/>
    <cellStyle name="Komma 5 4 2 2 2" xfId="656" xr:uid="{00000000-0005-0000-0000-0000F41C0000}"/>
    <cellStyle name="Komma 5 4 2 2 2 2" xfId="2001" xr:uid="{00000000-0005-0000-0000-0000F51C0000}"/>
    <cellStyle name="Komma 5 4 2 2 2 2 2" xfId="3752" xr:uid="{00000000-0005-0000-0000-0000F61C0000}"/>
    <cellStyle name="Komma 5 4 2 2 2 2 2 2" xfId="8902" xr:uid="{00000000-0005-0000-0000-0000F71C0000}"/>
    <cellStyle name="Komma 5 4 2 2 2 2 3" xfId="5470" xr:uid="{00000000-0005-0000-0000-0000F81C0000}"/>
    <cellStyle name="Komma 5 4 2 2 2 2 3 2" xfId="10618" xr:uid="{00000000-0005-0000-0000-0000F91C0000}"/>
    <cellStyle name="Komma 5 4 2 2 2 2 4" xfId="7186" xr:uid="{00000000-0005-0000-0000-0000FA1C0000}"/>
    <cellStyle name="Komma 5 4 2 2 2 3" xfId="2890" xr:uid="{00000000-0005-0000-0000-0000FB1C0000}"/>
    <cellStyle name="Komma 5 4 2 2 2 3 2" xfId="8044" xr:uid="{00000000-0005-0000-0000-0000FC1C0000}"/>
    <cellStyle name="Komma 5 4 2 2 2 4" xfId="4612" xr:uid="{00000000-0005-0000-0000-0000FD1C0000}"/>
    <cellStyle name="Komma 5 4 2 2 2 4 2" xfId="9760" xr:uid="{00000000-0005-0000-0000-0000FE1C0000}"/>
    <cellStyle name="Komma 5 4 2 2 2 5" xfId="6328" xr:uid="{00000000-0005-0000-0000-0000FF1C0000}"/>
    <cellStyle name="Komma 5 4 2 2 3" xfId="2000" xr:uid="{00000000-0005-0000-0000-0000001D0000}"/>
    <cellStyle name="Komma 5 4 2 2 3 2" xfId="3751" xr:uid="{00000000-0005-0000-0000-0000011D0000}"/>
    <cellStyle name="Komma 5 4 2 2 3 2 2" xfId="8901" xr:uid="{00000000-0005-0000-0000-0000021D0000}"/>
    <cellStyle name="Komma 5 4 2 2 3 3" xfId="5469" xr:uid="{00000000-0005-0000-0000-0000031D0000}"/>
    <cellStyle name="Komma 5 4 2 2 3 3 2" xfId="10617" xr:uid="{00000000-0005-0000-0000-0000041D0000}"/>
    <cellStyle name="Komma 5 4 2 2 3 4" xfId="7185" xr:uid="{00000000-0005-0000-0000-0000051D0000}"/>
    <cellStyle name="Komma 5 4 2 2 4" xfId="2889" xr:uid="{00000000-0005-0000-0000-0000061D0000}"/>
    <cellStyle name="Komma 5 4 2 2 4 2" xfId="8043" xr:uid="{00000000-0005-0000-0000-0000071D0000}"/>
    <cellStyle name="Komma 5 4 2 2 5" xfId="4611" xr:uid="{00000000-0005-0000-0000-0000081D0000}"/>
    <cellStyle name="Komma 5 4 2 2 5 2" xfId="9759" xr:uid="{00000000-0005-0000-0000-0000091D0000}"/>
    <cellStyle name="Komma 5 4 2 2 6" xfId="6327" xr:uid="{00000000-0005-0000-0000-00000A1D0000}"/>
    <cellStyle name="Komma 5 4 2 3" xfId="657" xr:uid="{00000000-0005-0000-0000-00000B1D0000}"/>
    <cellStyle name="Komma 5 4 2 3 2" xfId="2002" xr:uid="{00000000-0005-0000-0000-00000C1D0000}"/>
    <cellStyle name="Komma 5 4 2 3 2 2" xfId="3753" xr:uid="{00000000-0005-0000-0000-00000D1D0000}"/>
    <cellStyle name="Komma 5 4 2 3 2 2 2" xfId="8903" xr:uid="{00000000-0005-0000-0000-00000E1D0000}"/>
    <cellStyle name="Komma 5 4 2 3 2 3" xfId="5471" xr:uid="{00000000-0005-0000-0000-00000F1D0000}"/>
    <cellStyle name="Komma 5 4 2 3 2 3 2" xfId="10619" xr:uid="{00000000-0005-0000-0000-0000101D0000}"/>
    <cellStyle name="Komma 5 4 2 3 2 4" xfId="7187" xr:uid="{00000000-0005-0000-0000-0000111D0000}"/>
    <cellStyle name="Komma 5 4 2 3 3" xfId="2891" xr:uid="{00000000-0005-0000-0000-0000121D0000}"/>
    <cellStyle name="Komma 5 4 2 3 3 2" xfId="8045" xr:uid="{00000000-0005-0000-0000-0000131D0000}"/>
    <cellStyle name="Komma 5 4 2 3 4" xfId="4613" xr:uid="{00000000-0005-0000-0000-0000141D0000}"/>
    <cellStyle name="Komma 5 4 2 3 4 2" xfId="9761" xr:uid="{00000000-0005-0000-0000-0000151D0000}"/>
    <cellStyle name="Komma 5 4 2 3 5" xfId="6329" xr:uid="{00000000-0005-0000-0000-0000161D0000}"/>
    <cellStyle name="Komma 5 4 2 4" xfId="658" xr:uid="{00000000-0005-0000-0000-0000171D0000}"/>
    <cellStyle name="Komma 5 4 2 4 2" xfId="2003" xr:uid="{00000000-0005-0000-0000-0000181D0000}"/>
    <cellStyle name="Komma 5 4 2 4 2 2" xfId="3754" xr:uid="{00000000-0005-0000-0000-0000191D0000}"/>
    <cellStyle name="Komma 5 4 2 4 2 2 2" xfId="8904" xr:uid="{00000000-0005-0000-0000-00001A1D0000}"/>
    <cellStyle name="Komma 5 4 2 4 2 3" xfId="5472" xr:uid="{00000000-0005-0000-0000-00001B1D0000}"/>
    <cellStyle name="Komma 5 4 2 4 2 3 2" xfId="10620" xr:uid="{00000000-0005-0000-0000-00001C1D0000}"/>
    <cellStyle name="Komma 5 4 2 4 2 4" xfId="7188" xr:uid="{00000000-0005-0000-0000-00001D1D0000}"/>
    <cellStyle name="Komma 5 4 2 4 3" xfId="2892" xr:uid="{00000000-0005-0000-0000-00001E1D0000}"/>
    <cellStyle name="Komma 5 4 2 4 3 2" xfId="8046" xr:uid="{00000000-0005-0000-0000-00001F1D0000}"/>
    <cellStyle name="Komma 5 4 2 4 4" xfId="4614" xr:uid="{00000000-0005-0000-0000-0000201D0000}"/>
    <cellStyle name="Komma 5 4 2 4 4 2" xfId="9762" xr:uid="{00000000-0005-0000-0000-0000211D0000}"/>
    <cellStyle name="Komma 5 4 2 4 5" xfId="6330" xr:uid="{00000000-0005-0000-0000-0000221D0000}"/>
    <cellStyle name="Komma 5 4 2 5" xfId="1999" xr:uid="{00000000-0005-0000-0000-0000231D0000}"/>
    <cellStyle name="Komma 5 4 2 5 2" xfId="3750" xr:uid="{00000000-0005-0000-0000-0000241D0000}"/>
    <cellStyle name="Komma 5 4 2 5 2 2" xfId="8900" xr:uid="{00000000-0005-0000-0000-0000251D0000}"/>
    <cellStyle name="Komma 5 4 2 5 3" xfId="5468" xr:uid="{00000000-0005-0000-0000-0000261D0000}"/>
    <cellStyle name="Komma 5 4 2 5 3 2" xfId="10616" xr:uid="{00000000-0005-0000-0000-0000271D0000}"/>
    <cellStyle name="Komma 5 4 2 5 4" xfId="7184" xr:uid="{00000000-0005-0000-0000-0000281D0000}"/>
    <cellStyle name="Komma 5 4 2 6" xfId="2888" xr:uid="{00000000-0005-0000-0000-0000291D0000}"/>
    <cellStyle name="Komma 5 4 2 6 2" xfId="8042" xr:uid="{00000000-0005-0000-0000-00002A1D0000}"/>
    <cellStyle name="Komma 5 4 2 7" xfId="4610" xr:uid="{00000000-0005-0000-0000-00002B1D0000}"/>
    <cellStyle name="Komma 5 4 2 7 2" xfId="9758" xr:uid="{00000000-0005-0000-0000-00002C1D0000}"/>
    <cellStyle name="Komma 5 4 2 8" xfId="6326" xr:uid="{00000000-0005-0000-0000-00002D1D0000}"/>
    <cellStyle name="Komma 5 4 3" xfId="659" xr:uid="{00000000-0005-0000-0000-00002E1D0000}"/>
    <cellStyle name="Komma 5 4 3 2" xfId="660" xr:uid="{00000000-0005-0000-0000-00002F1D0000}"/>
    <cellStyle name="Komma 5 4 3 2 2" xfId="2005" xr:uid="{00000000-0005-0000-0000-0000301D0000}"/>
    <cellStyle name="Komma 5 4 3 2 2 2" xfId="3756" xr:uid="{00000000-0005-0000-0000-0000311D0000}"/>
    <cellStyle name="Komma 5 4 3 2 2 2 2" xfId="8906" xr:uid="{00000000-0005-0000-0000-0000321D0000}"/>
    <cellStyle name="Komma 5 4 3 2 2 3" xfId="5474" xr:uid="{00000000-0005-0000-0000-0000331D0000}"/>
    <cellStyle name="Komma 5 4 3 2 2 3 2" xfId="10622" xr:uid="{00000000-0005-0000-0000-0000341D0000}"/>
    <cellStyle name="Komma 5 4 3 2 2 4" xfId="7190" xr:uid="{00000000-0005-0000-0000-0000351D0000}"/>
    <cellStyle name="Komma 5 4 3 2 3" xfId="2894" xr:uid="{00000000-0005-0000-0000-0000361D0000}"/>
    <cellStyle name="Komma 5 4 3 2 3 2" xfId="8048" xr:uid="{00000000-0005-0000-0000-0000371D0000}"/>
    <cellStyle name="Komma 5 4 3 2 4" xfId="4616" xr:uid="{00000000-0005-0000-0000-0000381D0000}"/>
    <cellStyle name="Komma 5 4 3 2 4 2" xfId="9764" xr:uid="{00000000-0005-0000-0000-0000391D0000}"/>
    <cellStyle name="Komma 5 4 3 2 5" xfId="6332" xr:uid="{00000000-0005-0000-0000-00003A1D0000}"/>
    <cellStyle name="Komma 5 4 3 3" xfId="2004" xr:uid="{00000000-0005-0000-0000-00003B1D0000}"/>
    <cellStyle name="Komma 5 4 3 3 2" xfId="3755" xr:uid="{00000000-0005-0000-0000-00003C1D0000}"/>
    <cellStyle name="Komma 5 4 3 3 2 2" xfId="8905" xr:uid="{00000000-0005-0000-0000-00003D1D0000}"/>
    <cellStyle name="Komma 5 4 3 3 3" xfId="5473" xr:uid="{00000000-0005-0000-0000-00003E1D0000}"/>
    <cellStyle name="Komma 5 4 3 3 3 2" xfId="10621" xr:uid="{00000000-0005-0000-0000-00003F1D0000}"/>
    <cellStyle name="Komma 5 4 3 3 4" xfId="7189" xr:uid="{00000000-0005-0000-0000-0000401D0000}"/>
    <cellStyle name="Komma 5 4 3 4" xfId="2893" xr:uid="{00000000-0005-0000-0000-0000411D0000}"/>
    <cellStyle name="Komma 5 4 3 4 2" xfId="8047" xr:uid="{00000000-0005-0000-0000-0000421D0000}"/>
    <cellStyle name="Komma 5 4 3 5" xfId="4615" xr:uid="{00000000-0005-0000-0000-0000431D0000}"/>
    <cellStyle name="Komma 5 4 3 5 2" xfId="9763" xr:uid="{00000000-0005-0000-0000-0000441D0000}"/>
    <cellStyle name="Komma 5 4 3 6" xfId="6331" xr:uid="{00000000-0005-0000-0000-0000451D0000}"/>
    <cellStyle name="Komma 5 4 4" xfId="661" xr:uid="{00000000-0005-0000-0000-0000461D0000}"/>
    <cellStyle name="Komma 5 4 4 2" xfId="2006" xr:uid="{00000000-0005-0000-0000-0000471D0000}"/>
    <cellStyle name="Komma 5 4 4 2 2" xfId="3757" xr:uid="{00000000-0005-0000-0000-0000481D0000}"/>
    <cellStyle name="Komma 5 4 4 2 2 2" xfId="8907" xr:uid="{00000000-0005-0000-0000-0000491D0000}"/>
    <cellStyle name="Komma 5 4 4 2 3" xfId="5475" xr:uid="{00000000-0005-0000-0000-00004A1D0000}"/>
    <cellStyle name="Komma 5 4 4 2 3 2" xfId="10623" xr:uid="{00000000-0005-0000-0000-00004B1D0000}"/>
    <cellStyle name="Komma 5 4 4 2 4" xfId="7191" xr:uid="{00000000-0005-0000-0000-00004C1D0000}"/>
    <cellStyle name="Komma 5 4 4 3" xfId="2895" xr:uid="{00000000-0005-0000-0000-00004D1D0000}"/>
    <cellStyle name="Komma 5 4 4 3 2" xfId="8049" xr:uid="{00000000-0005-0000-0000-00004E1D0000}"/>
    <cellStyle name="Komma 5 4 4 4" xfId="4617" xr:uid="{00000000-0005-0000-0000-00004F1D0000}"/>
    <cellStyle name="Komma 5 4 4 4 2" xfId="9765" xr:uid="{00000000-0005-0000-0000-0000501D0000}"/>
    <cellStyle name="Komma 5 4 4 5" xfId="6333" xr:uid="{00000000-0005-0000-0000-0000511D0000}"/>
    <cellStyle name="Komma 5 4 5" xfId="662" xr:uid="{00000000-0005-0000-0000-0000521D0000}"/>
    <cellStyle name="Komma 5 4 5 2" xfId="2007" xr:uid="{00000000-0005-0000-0000-0000531D0000}"/>
    <cellStyle name="Komma 5 4 5 2 2" xfId="3758" xr:uid="{00000000-0005-0000-0000-0000541D0000}"/>
    <cellStyle name="Komma 5 4 5 2 2 2" xfId="8908" xr:uid="{00000000-0005-0000-0000-0000551D0000}"/>
    <cellStyle name="Komma 5 4 5 2 3" xfId="5476" xr:uid="{00000000-0005-0000-0000-0000561D0000}"/>
    <cellStyle name="Komma 5 4 5 2 3 2" xfId="10624" xr:uid="{00000000-0005-0000-0000-0000571D0000}"/>
    <cellStyle name="Komma 5 4 5 2 4" xfId="7192" xr:uid="{00000000-0005-0000-0000-0000581D0000}"/>
    <cellStyle name="Komma 5 4 5 3" xfId="2896" xr:uid="{00000000-0005-0000-0000-0000591D0000}"/>
    <cellStyle name="Komma 5 4 5 3 2" xfId="8050" xr:uid="{00000000-0005-0000-0000-00005A1D0000}"/>
    <cellStyle name="Komma 5 4 5 4" xfId="4618" xr:uid="{00000000-0005-0000-0000-00005B1D0000}"/>
    <cellStyle name="Komma 5 4 5 4 2" xfId="9766" xr:uid="{00000000-0005-0000-0000-00005C1D0000}"/>
    <cellStyle name="Komma 5 4 5 5" xfId="6334" xr:uid="{00000000-0005-0000-0000-00005D1D0000}"/>
    <cellStyle name="Komma 5 4 6" xfId="1998" xr:uid="{00000000-0005-0000-0000-00005E1D0000}"/>
    <cellStyle name="Komma 5 4 6 2" xfId="3749" xr:uid="{00000000-0005-0000-0000-00005F1D0000}"/>
    <cellStyle name="Komma 5 4 6 2 2" xfId="8899" xr:uid="{00000000-0005-0000-0000-0000601D0000}"/>
    <cellStyle name="Komma 5 4 6 3" xfId="5467" xr:uid="{00000000-0005-0000-0000-0000611D0000}"/>
    <cellStyle name="Komma 5 4 6 3 2" xfId="10615" xr:uid="{00000000-0005-0000-0000-0000621D0000}"/>
    <cellStyle name="Komma 5 4 6 4" xfId="7183" xr:uid="{00000000-0005-0000-0000-0000631D0000}"/>
    <cellStyle name="Komma 5 4 7" xfId="2887" xr:uid="{00000000-0005-0000-0000-0000641D0000}"/>
    <cellStyle name="Komma 5 4 7 2" xfId="8041" xr:uid="{00000000-0005-0000-0000-0000651D0000}"/>
    <cellStyle name="Komma 5 4 8" xfId="4609" xr:uid="{00000000-0005-0000-0000-0000661D0000}"/>
    <cellStyle name="Komma 5 4 8 2" xfId="9757" xr:uid="{00000000-0005-0000-0000-0000671D0000}"/>
    <cellStyle name="Komma 5 4 9" xfId="6325" xr:uid="{00000000-0005-0000-0000-0000681D0000}"/>
    <cellStyle name="Komma 5 5" xfId="663" xr:uid="{00000000-0005-0000-0000-0000691D0000}"/>
    <cellStyle name="Komma 5 5 2" xfId="664" xr:uid="{00000000-0005-0000-0000-00006A1D0000}"/>
    <cellStyle name="Komma 5 5 2 2" xfId="665" xr:uid="{00000000-0005-0000-0000-00006B1D0000}"/>
    <cellStyle name="Komma 5 5 2 2 2" xfId="666" xr:uid="{00000000-0005-0000-0000-00006C1D0000}"/>
    <cellStyle name="Komma 5 5 2 2 2 2" xfId="2011" xr:uid="{00000000-0005-0000-0000-00006D1D0000}"/>
    <cellStyle name="Komma 5 5 2 2 2 2 2" xfId="3762" xr:uid="{00000000-0005-0000-0000-00006E1D0000}"/>
    <cellStyle name="Komma 5 5 2 2 2 2 2 2" xfId="8912" xr:uid="{00000000-0005-0000-0000-00006F1D0000}"/>
    <cellStyle name="Komma 5 5 2 2 2 2 3" xfId="5480" xr:uid="{00000000-0005-0000-0000-0000701D0000}"/>
    <cellStyle name="Komma 5 5 2 2 2 2 3 2" xfId="10628" xr:uid="{00000000-0005-0000-0000-0000711D0000}"/>
    <cellStyle name="Komma 5 5 2 2 2 2 4" xfId="7196" xr:uid="{00000000-0005-0000-0000-0000721D0000}"/>
    <cellStyle name="Komma 5 5 2 2 2 3" xfId="2900" xr:uid="{00000000-0005-0000-0000-0000731D0000}"/>
    <cellStyle name="Komma 5 5 2 2 2 3 2" xfId="8054" xr:uid="{00000000-0005-0000-0000-0000741D0000}"/>
    <cellStyle name="Komma 5 5 2 2 2 4" xfId="4622" xr:uid="{00000000-0005-0000-0000-0000751D0000}"/>
    <cellStyle name="Komma 5 5 2 2 2 4 2" xfId="9770" xr:uid="{00000000-0005-0000-0000-0000761D0000}"/>
    <cellStyle name="Komma 5 5 2 2 2 5" xfId="6338" xr:uid="{00000000-0005-0000-0000-0000771D0000}"/>
    <cellStyle name="Komma 5 5 2 2 3" xfId="2010" xr:uid="{00000000-0005-0000-0000-0000781D0000}"/>
    <cellStyle name="Komma 5 5 2 2 3 2" xfId="3761" xr:uid="{00000000-0005-0000-0000-0000791D0000}"/>
    <cellStyle name="Komma 5 5 2 2 3 2 2" xfId="8911" xr:uid="{00000000-0005-0000-0000-00007A1D0000}"/>
    <cellStyle name="Komma 5 5 2 2 3 3" xfId="5479" xr:uid="{00000000-0005-0000-0000-00007B1D0000}"/>
    <cellStyle name="Komma 5 5 2 2 3 3 2" xfId="10627" xr:uid="{00000000-0005-0000-0000-00007C1D0000}"/>
    <cellStyle name="Komma 5 5 2 2 3 4" xfId="7195" xr:uid="{00000000-0005-0000-0000-00007D1D0000}"/>
    <cellStyle name="Komma 5 5 2 2 4" xfId="2899" xr:uid="{00000000-0005-0000-0000-00007E1D0000}"/>
    <cellStyle name="Komma 5 5 2 2 4 2" xfId="8053" xr:uid="{00000000-0005-0000-0000-00007F1D0000}"/>
    <cellStyle name="Komma 5 5 2 2 5" xfId="4621" xr:uid="{00000000-0005-0000-0000-0000801D0000}"/>
    <cellStyle name="Komma 5 5 2 2 5 2" xfId="9769" xr:uid="{00000000-0005-0000-0000-0000811D0000}"/>
    <cellStyle name="Komma 5 5 2 2 6" xfId="6337" xr:uid="{00000000-0005-0000-0000-0000821D0000}"/>
    <cellStyle name="Komma 5 5 2 3" xfId="667" xr:uid="{00000000-0005-0000-0000-0000831D0000}"/>
    <cellStyle name="Komma 5 5 2 3 2" xfId="2012" xr:uid="{00000000-0005-0000-0000-0000841D0000}"/>
    <cellStyle name="Komma 5 5 2 3 2 2" xfId="3763" xr:uid="{00000000-0005-0000-0000-0000851D0000}"/>
    <cellStyle name="Komma 5 5 2 3 2 2 2" xfId="8913" xr:uid="{00000000-0005-0000-0000-0000861D0000}"/>
    <cellStyle name="Komma 5 5 2 3 2 3" xfId="5481" xr:uid="{00000000-0005-0000-0000-0000871D0000}"/>
    <cellStyle name="Komma 5 5 2 3 2 3 2" xfId="10629" xr:uid="{00000000-0005-0000-0000-0000881D0000}"/>
    <cellStyle name="Komma 5 5 2 3 2 4" xfId="7197" xr:uid="{00000000-0005-0000-0000-0000891D0000}"/>
    <cellStyle name="Komma 5 5 2 3 3" xfId="2901" xr:uid="{00000000-0005-0000-0000-00008A1D0000}"/>
    <cellStyle name="Komma 5 5 2 3 3 2" xfId="8055" xr:uid="{00000000-0005-0000-0000-00008B1D0000}"/>
    <cellStyle name="Komma 5 5 2 3 4" xfId="4623" xr:uid="{00000000-0005-0000-0000-00008C1D0000}"/>
    <cellStyle name="Komma 5 5 2 3 4 2" xfId="9771" xr:uid="{00000000-0005-0000-0000-00008D1D0000}"/>
    <cellStyle name="Komma 5 5 2 3 5" xfId="6339" xr:uid="{00000000-0005-0000-0000-00008E1D0000}"/>
    <cellStyle name="Komma 5 5 2 4" xfId="668" xr:uid="{00000000-0005-0000-0000-00008F1D0000}"/>
    <cellStyle name="Komma 5 5 2 4 2" xfId="2013" xr:uid="{00000000-0005-0000-0000-0000901D0000}"/>
    <cellStyle name="Komma 5 5 2 4 2 2" xfId="3764" xr:uid="{00000000-0005-0000-0000-0000911D0000}"/>
    <cellStyle name="Komma 5 5 2 4 2 2 2" xfId="8914" xr:uid="{00000000-0005-0000-0000-0000921D0000}"/>
    <cellStyle name="Komma 5 5 2 4 2 3" xfId="5482" xr:uid="{00000000-0005-0000-0000-0000931D0000}"/>
    <cellStyle name="Komma 5 5 2 4 2 3 2" xfId="10630" xr:uid="{00000000-0005-0000-0000-0000941D0000}"/>
    <cellStyle name="Komma 5 5 2 4 2 4" xfId="7198" xr:uid="{00000000-0005-0000-0000-0000951D0000}"/>
    <cellStyle name="Komma 5 5 2 4 3" xfId="2902" xr:uid="{00000000-0005-0000-0000-0000961D0000}"/>
    <cellStyle name="Komma 5 5 2 4 3 2" xfId="8056" xr:uid="{00000000-0005-0000-0000-0000971D0000}"/>
    <cellStyle name="Komma 5 5 2 4 4" xfId="4624" xr:uid="{00000000-0005-0000-0000-0000981D0000}"/>
    <cellStyle name="Komma 5 5 2 4 4 2" xfId="9772" xr:uid="{00000000-0005-0000-0000-0000991D0000}"/>
    <cellStyle name="Komma 5 5 2 4 5" xfId="6340" xr:uid="{00000000-0005-0000-0000-00009A1D0000}"/>
    <cellStyle name="Komma 5 5 2 5" xfId="2009" xr:uid="{00000000-0005-0000-0000-00009B1D0000}"/>
    <cellStyle name="Komma 5 5 2 5 2" xfId="3760" xr:uid="{00000000-0005-0000-0000-00009C1D0000}"/>
    <cellStyle name="Komma 5 5 2 5 2 2" xfId="8910" xr:uid="{00000000-0005-0000-0000-00009D1D0000}"/>
    <cellStyle name="Komma 5 5 2 5 3" xfId="5478" xr:uid="{00000000-0005-0000-0000-00009E1D0000}"/>
    <cellStyle name="Komma 5 5 2 5 3 2" xfId="10626" xr:uid="{00000000-0005-0000-0000-00009F1D0000}"/>
    <cellStyle name="Komma 5 5 2 5 4" xfId="7194" xr:uid="{00000000-0005-0000-0000-0000A01D0000}"/>
    <cellStyle name="Komma 5 5 2 6" xfId="2898" xr:uid="{00000000-0005-0000-0000-0000A11D0000}"/>
    <cellStyle name="Komma 5 5 2 6 2" xfId="8052" xr:uid="{00000000-0005-0000-0000-0000A21D0000}"/>
    <cellStyle name="Komma 5 5 2 7" xfId="4620" xr:uid="{00000000-0005-0000-0000-0000A31D0000}"/>
    <cellStyle name="Komma 5 5 2 7 2" xfId="9768" xr:uid="{00000000-0005-0000-0000-0000A41D0000}"/>
    <cellStyle name="Komma 5 5 2 8" xfId="6336" xr:uid="{00000000-0005-0000-0000-0000A51D0000}"/>
    <cellStyle name="Komma 5 5 3" xfId="669" xr:uid="{00000000-0005-0000-0000-0000A61D0000}"/>
    <cellStyle name="Komma 5 5 3 2" xfId="670" xr:uid="{00000000-0005-0000-0000-0000A71D0000}"/>
    <cellStyle name="Komma 5 5 3 2 2" xfId="2015" xr:uid="{00000000-0005-0000-0000-0000A81D0000}"/>
    <cellStyle name="Komma 5 5 3 2 2 2" xfId="3766" xr:uid="{00000000-0005-0000-0000-0000A91D0000}"/>
    <cellStyle name="Komma 5 5 3 2 2 2 2" xfId="8916" xr:uid="{00000000-0005-0000-0000-0000AA1D0000}"/>
    <cellStyle name="Komma 5 5 3 2 2 3" xfId="5484" xr:uid="{00000000-0005-0000-0000-0000AB1D0000}"/>
    <cellStyle name="Komma 5 5 3 2 2 3 2" xfId="10632" xr:uid="{00000000-0005-0000-0000-0000AC1D0000}"/>
    <cellStyle name="Komma 5 5 3 2 2 4" xfId="7200" xr:uid="{00000000-0005-0000-0000-0000AD1D0000}"/>
    <cellStyle name="Komma 5 5 3 2 3" xfId="2904" xr:uid="{00000000-0005-0000-0000-0000AE1D0000}"/>
    <cellStyle name="Komma 5 5 3 2 3 2" xfId="8058" xr:uid="{00000000-0005-0000-0000-0000AF1D0000}"/>
    <cellStyle name="Komma 5 5 3 2 4" xfId="4626" xr:uid="{00000000-0005-0000-0000-0000B01D0000}"/>
    <cellStyle name="Komma 5 5 3 2 4 2" xfId="9774" xr:uid="{00000000-0005-0000-0000-0000B11D0000}"/>
    <cellStyle name="Komma 5 5 3 2 5" xfId="6342" xr:uid="{00000000-0005-0000-0000-0000B21D0000}"/>
    <cellStyle name="Komma 5 5 3 3" xfId="2014" xr:uid="{00000000-0005-0000-0000-0000B31D0000}"/>
    <cellStyle name="Komma 5 5 3 3 2" xfId="3765" xr:uid="{00000000-0005-0000-0000-0000B41D0000}"/>
    <cellStyle name="Komma 5 5 3 3 2 2" xfId="8915" xr:uid="{00000000-0005-0000-0000-0000B51D0000}"/>
    <cellStyle name="Komma 5 5 3 3 3" xfId="5483" xr:uid="{00000000-0005-0000-0000-0000B61D0000}"/>
    <cellStyle name="Komma 5 5 3 3 3 2" xfId="10631" xr:uid="{00000000-0005-0000-0000-0000B71D0000}"/>
    <cellStyle name="Komma 5 5 3 3 4" xfId="7199" xr:uid="{00000000-0005-0000-0000-0000B81D0000}"/>
    <cellStyle name="Komma 5 5 3 4" xfId="2903" xr:uid="{00000000-0005-0000-0000-0000B91D0000}"/>
    <cellStyle name="Komma 5 5 3 4 2" xfId="8057" xr:uid="{00000000-0005-0000-0000-0000BA1D0000}"/>
    <cellStyle name="Komma 5 5 3 5" xfId="4625" xr:uid="{00000000-0005-0000-0000-0000BB1D0000}"/>
    <cellStyle name="Komma 5 5 3 5 2" xfId="9773" xr:uid="{00000000-0005-0000-0000-0000BC1D0000}"/>
    <cellStyle name="Komma 5 5 3 6" xfId="6341" xr:uid="{00000000-0005-0000-0000-0000BD1D0000}"/>
    <cellStyle name="Komma 5 5 4" xfId="671" xr:uid="{00000000-0005-0000-0000-0000BE1D0000}"/>
    <cellStyle name="Komma 5 5 4 2" xfId="2016" xr:uid="{00000000-0005-0000-0000-0000BF1D0000}"/>
    <cellStyle name="Komma 5 5 4 2 2" xfId="3767" xr:uid="{00000000-0005-0000-0000-0000C01D0000}"/>
    <cellStyle name="Komma 5 5 4 2 2 2" xfId="8917" xr:uid="{00000000-0005-0000-0000-0000C11D0000}"/>
    <cellStyle name="Komma 5 5 4 2 3" xfId="5485" xr:uid="{00000000-0005-0000-0000-0000C21D0000}"/>
    <cellStyle name="Komma 5 5 4 2 3 2" xfId="10633" xr:uid="{00000000-0005-0000-0000-0000C31D0000}"/>
    <cellStyle name="Komma 5 5 4 2 4" xfId="7201" xr:uid="{00000000-0005-0000-0000-0000C41D0000}"/>
    <cellStyle name="Komma 5 5 4 3" xfId="2905" xr:uid="{00000000-0005-0000-0000-0000C51D0000}"/>
    <cellStyle name="Komma 5 5 4 3 2" xfId="8059" xr:uid="{00000000-0005-0000-0000-0000C61D0000}"/>
    <cellStyle name="Komma 5 5 4 4" xfId="4627" xr:uid="{00000000-0005-0000-0000-0000C71D0000}"/>
    <cellStyle name="Komma 5 5 4 4 2" xfId="9775" xr:uid="{00000000-0005-0000-0000-0000C81D0000}"/>
    <cellStyle name="Komma 5 5 4 5" xfId="6343" xr:uid="{00000000-0005-0000-0000-0000C91D0000}"/>
    <cellStyle name="Komma 5 5 5" xfId="672" xr:uid="{00000000-0005-0000-0000-0000CA1D0000}"/>
    <cellStyle name="Komma 5 5 5 2" xfId="2017" xr:uid="{00000000-0005-0000-0000-0000CB1D0000}"/>
    <cellStyle name="Komma 5 5 5 2 2" xfId="3768" xr:uid="{00000000-0005-0000-0000-0000CC1D0000}"/>
    <cellStyle name="Komma 5 5 5 2 2 2" xfId="8918" xr:uid="{00000000-0005-0000-0000-0000CD1D0000}"/>
    <cellStyle name="Komma 5 5 5 2 3" xfId="5486" xr:uid="{00000000-0005-0000-0000-0000CE1D0000}"/>
    <cellStyle name="Komma 5 5 5 2 3 2" xfId="10634" xr:uid="{00000000-0005-0000-0000-0000CF1D0000}"/>
    <cellStyle name="Komma 5 5 5 2 4" xfId="7202" xr:uid="{00000000-0005-0000-0000-0000D01D0000}"/>
    <cellStyle name="Komma 5 5 5 3" xfId="2906" xr:uid="{00000000-0005-0000-0000-0000D11D0000}"/>
    <cellStyle name="Komma 5 5 5 3 2" xfId="8060" xr:uid="{00000000-0005-0000-0000-0000D21D0000}"/>
    <cellStyle name="Komma 5 5 5 4" xfId="4628" xr:uid="{00000000-0005-0000-0000-0000D31D0000}"/>
    <cellStyle name="Komma 5 5 5 4 2" xfId="9776" xr:uid="{00000000-0005-0000-0000-0000D41D0000}"/>
    <cellStyle name="Komma 5 5 5 5" xfId="6344" xr:uid="{00000000-0005-0000-0000-0000D51D0000}"/>
    <cellStyle name="Komma 5 5 6" xfId="2008" xr:uid="{00000000-0005-0000-0000-0000D61D0000}"/>
    <cellStyle name="Komma 5 5 6 2" xfId="3759" xr:uid="{00000000-0005-0000-0000-0000D71D0000}"/>
    <cellStyle name="Komma 5 5 6 2 2" xfId="8909" xr:uid="{00000000-0005-0000-0000-0000D81D0000}"/>
    <cellStyle name="Komma 5 5 6 3" xfId="5477" xr:uid="{00000000-0005-0000-0000-0000D91D0000}"/>
    <cellStyle name="Komma 5 5 6 3 2" xfId="10625" xr:uid="{00000000-0005-0000-0000-0000DA1D0000}"/>
    <cellStyle name="Komma 5 5 6 4" xfId="7193" xr:uid="{00000000-0005-0000-0000-0000DB1D0000}"/>
    <cellStyle name="Komma 5 5 7" xfId="2897" xr:uid="{00000000-0005-0000-0000-0000DC1D0000}"/>
    <cellStyle name="Komma 5 5 7 2" xfId="8051" xr:uid="{00000000-0005-0000-0000-0000DD1D0000}"/>
    <cellStyle name="Komma 5 5 8" xfId="4619" xr:uid="{00000000-0005-0000-0000-0000DE1D0000}"/>
    <cellStyle name="Komma 5 5 8 2" xfId="9767" xr:uid="{00000000-0005-0000-0000-0000DF1D0000}"/>
    <cellStyle name="Komma 5 5 9" xfId="6335" xr:uid="{00000000-0005-0000-0000-0000E01D0000}"/>
    <cellStyle name="Komma 5 6" xfId="673" xr:uid="{00000000-0005-0000-0000-0000E11D0000}"/>
    <cellStyle name="Komma 5 6 2" xfId="674" xr:uid="{00000000-0005-0000-0000-0000E21D0000}"/>
    <cellStyle name="Komma 5 6 2 2" xfId="675" xr:uid="{00000000-0005-0000-0000-0000E31D0000}"/>
    <cellStyle name="Komma 5 6 2 2 2" xfId="676" xr:uid="{00000000-0005-0000-0000-0000E41D0000}"/>
    <cellStyle name="Komma 5 6 2 2 2 2" xfId="2021" xr:uid="{00000000-0005-0000-0000-0000E51D0000}"/>
    <cellStyle name="Komma 5 6 2 2 2 2 2" xfId="3772" xr:uid="{00000000-0005-0000-0000-0000E61D0000}"/>
    <cellStyle name="Komma 5 6 2 2 2 2 2 2" xfId="8922" xr:uid="{00000000-0005-0000-0000-0000E71D0000}"/>
    <cellStyle name="Komma 5 6 2 2 2 2 3" xfId="5490" xr:uid="{00000000-0005-0000-0000-0000E81D0000}"/>
    <cellStyle name="Komma 5 6 2 2 2 2 3 2" xfId="10638" xr:uid="{00000000-0005-0000-0000-0000E91D0000}"/>
    <cellStyle name="Komma 5 6 2 2 2 2 4" xfId="7206" xr:uid="{00000000-0005-0000-0000-0000EA1D0000}"/>
    <cellStyle name="Komma 5 6 2 2 2 3" xfId="2910" xr:uid="{00000000-0005-0000-0000-0000EB1D0000}"/>
    <cellStyle name="Komma 5 6 2 2 2 3 2" xfId="8064" xr:uid="{00000000-0005-0000-0000-0000EC1D0000}"/>
    <cellStyle name="Komma 5 6 2 2 2 4" xfId="4632" xr:uid="{00000000-0005-0000-0000-0000ED1D0000}"/>
    <cellStyle name="Komma 5 6 2 2 2 4 2" xfId="9780" xr:uid="{00000000-0005-0000-0000-0000EE1D0000}"/>
    <cellStyle name="Komma 5 6 2 2 2 5" xfId="6348" xr:uid="{00000000-0005-0000-0000-0000EF1D0000}"/>
    <cellStyle name="Komma 5 6 2 2 3" xfId="2020" xr:uid="{00000000-0005-0000-0000-0000F01D0000}"/>
    <cellStyle name="Komma 5 6 2 2 3 2" xfId="3771" xr:uid="{00000000-0005-0000-0000-0000F11D0000}"/>
    <cellStyle name="Komma 5 6 2 2 3 2 2" xfId="8921" xr:uid="{00000000-0005-0000-0000-0000F21D0000}"/>
    <cellStyle name="Komma 5 6 2 2 3 3" xfId="5489" xr:uid="{00000000-0005-0000-0000-0000F31D0000}"/>
    <cellStyle name="Komma 5 6 2 2 3 3 2" xfId="10637" xr:uid="{00000000-0005-0000-0000-0000F41D0000}"/>
    <cellStyle name="Komma 5 6 2 2 3 4" xfId="7205" xr:uid="{00000000-0005-0000-0000-0000F51D0000}"/>
    <cellStyle name="Komma 5 6 2 2 4" xfId="2909" xr:uid="{00000000-0005-0000-0000-0000F61D0000}"/>
    <cellStyle name="Komma 5 6 2 2 4 2" xfId="8063" xr:uid="{00000000-0005-0000-0000-0000F71D0000}"/>
    <cellStyle name="Komma 5 6 2 2 5" xfId="4631" xr:uid="{00000000-0005-0000-0000-0000F81D0000}"/>
    <cellStyle name="Komma 5 6 2 2 5 2" xfId="9779" xr:uid="{00000000-0005-0000-0000-0000F91D0000}"/>
    <cellStyle name="Komma 5 6 2 2 6" xfId="6347" xr:uid="{00000000-0005-0000-0000-0000FA1D0000}"/>
    <cellStyle name="Komma 5 6 2 3" xfId="677" xr:uid="{00000000-0005-0000-0000-0000FB1D0000}"/>
    <cellStyle name="Komma 5 6 2 3 2" xfId="2022" xr:uid="{00000000-0005-0000-0000-0000FC1D0000}"/>
    <cellStyle name="Komma 5 6 2 3 2 2" xfId="3773" xr:uid="{00000000-0005-0000-0000-0000FD1D0000}"/>
    <cellStyle name="Komma 5 6 2 3 2 2 2" xfId="8923" xr:uid="{00000000-0005-0000-0000-0000FE1D0000}"/>
    <cellStyle name="Komma 5 6 2 3 2 3" xfId="5491" xr:uid="{00000000-0005-0000-0000-0000FF1D0000}"/>
    <cellStyle name="Komma 5 6 2 3 2 3 2" xfId="10639" xr:uid="{00000000-0005-0000-0000-0000001E0000}"/>
    <cellStyle name="Komma 5 6 2 3 2 4" xfId="7207" xr:uid="{00000000-0005-0000-0000-0000011E0000}"/>
    <cellStyle name="Komma 5 6 2 3 3" xfId="2911" xr:uid="{00000000-0005-0000-0000-0000021E0000}"/>
    <cellStyle name="Komma 5 6 2 3 3 2" xfId="8065" xr:uid="{00000000-0005-0000-0000-0000031E0000}"/>
    <cellStyle name="Komma 5 6 2 3 4" xfId="4633" xr:uid="{00000000-0005-0000-0000-0000041E0000}"/>
    <cellStyle name="Komma 5 6 2 3 4 2" xfId="9781" xr:uid="{00000000-0005-0000-0000-0000051E0000}"/>
    <cellStyle name="Komma 5 6 2 3 5" xfId="6349" xr:uid="{00000000-0005-0000-0000-0000061E0000}"/>
    <cellStyle name="Komma 5 6 2 4" xfId="678" xr:uid="{00000000-0005-0000-0000-0000071E0000}"/>
    <cellStyle name="Komma 5 6 2 4 2" xfId="2023" xr:uid="{00000000-0005-0000-0000-0000081E0000}"/>
    <cellStyle name="Komma 5 6 2 4 2 2" xfId="3774" xr:uid="{00000000-0005-0000-0000-0000091E0000}"/>
    <cellStyle name="Komma 5 6 2 4 2 2 2" xfId="8924" xr:uid="{00000000-0005-0000-0000-00000A1E0000}"/>
    <cellStyle name="Komma 5 6 2 4 2 3" xfId="5492" xr:uid="{00000000-0005-0000-0000-00000B1E0000}"/>
    <cellStyle name="Komma 5 6 2 4 2 3 2" xfId="10640" xr:uid="{00000000-0005-0000-0000-00000C1E0000}"/>
    <cellStyle name="Komma 5 6 2 4 2 4" xfId="7208" xr:uid="{00000000-0005-0000-0000-00000D1E0000}"/>
    <cellStyle name="Komma 5 6 2 4 3" xfId="2912" xr:uid="{00000000-0005-0000-0000-00000E1E0000}"/>
    <cellStyle name="Komma 5 6 2 4 3 2" xfId="8066" xr:uid="{00000000-0005-0000-0000-00000F1E0000}"/>
    <cellStyle name="Komma 5 6 2 4 4" xfId="4634" xr:uid="{00000000-0005-0000-0000-0000101E0000}"/>
    <cellStyle name="Komma 5 6 2 4 4 2" xfId="9782" xr:uid="{00000000-0005-0000-0000-0000111E0000}"/>
    <cellStyle name="Komma 5 6 2 4 5" xfId="6350" xr:uid="{00000000-0005-0000-0000-0000121E0000}"/>
    <cellStyle name="Komma 5 6 2 5" xfId="2019" xr:uid="{00000000-0005-0000-0000-0000131E0000}"/>
    <cellStyle name="Komma 5 6 2 5 2" xfId="3770" xr:uid="{00000000-0005-0000-0000-0000141E0000}"/>
    <cellStyle name="Komma 5 6 2 5 2 2" xfId="8920" xr:uid="{00000000-0005-0000-0000-0000151E0000}"/>
    <cellStyle name="Komma 5 6 2 5 3" xfId="5488" xr:uid="{00000000-0005-0000-0000-0000161E0000}"/>
    <cellStyle name="Komma 5 6 2 5 3 2" xfId="10636" xr:uid="{00000000-0005-0000-0000-0000171E0000}"/>
    <cellStyle name="Komma 5 6 2 5 4" xfId="7204" xr:uid="{00000000-0005-0000-0000-0000181E0000}"/>
    <cellStyle name="Komma 5 6 2 6" xfId="2908" xr:uid="{00000000-0005-0000-0000-0000191E0000}"/>
    <cellStyle name="Komma 5 6 2 6 2" xfId="8062" xr:uid="{00000000-0005-0000-0000-00001A1E0000}"/>
    <cellStyle name="Komma 5 6 2 7" xfId="4630" xr:uid="{00000000-0005-0000-0000-00001B1E0000}"/>
    <cellStyle name="Komma 5 6 2 7 2" xfId="9778" xr:uid="{00000000-0005-0000-0000-00001C1E0000}"/>
    <cellStyle name="Komma 5 6 2 8" xfId="6346" xr:uid="{00000000-0005-0000-0000-00001D1E0000}"/>
    <cellStyle name="Komma 5 6 3" xfId="679" xr:uid="{00000000-0005-0000-0000-00001E1E0000}"/>
    <cellStyle name="Komma 5 6 3 2" xfId="680" xr:uid="{00000000-0005-0000-0000-00001F1E0000}"/>
    <cellStyle name="Komma 5 6 3 2 2" xfId="2025" xr:uid="{00000000-0005-0000-0000-0000201E0000}"/>
    <cellStyle name="Komma 5 6 3 2 2 2" xfId="3776" xr:uid="{00000000-0005-0000-0000-0000211E0000}"/>
    <cellStyle name="Komma 5 6 3 2 2 2 2" xfId="8926" xr:uid="{00000000-0005-0000-0000-0000221E0000}"/>
    <cellStyle name="Komma 5 6 3 2 2 3" xfId="5494" xr:uid="{00000000-0005-0000-0000-0000231E0000}"/>
    <cellStyle name="Komma 5 6 3 2 2 3 2" xfId="10642" xr:uid="{00000000-0005-0000-0000-0000241E0000}"/>
    <cellStyle name="Komma 5 6 3 2 2 4" xfId="7210" xr:uid="{00000000-0005-0000-0000-0000251E0000}"/>
    <cellStyle name="Komma 5 6 3 2 3" xfId="2914" xr:uid="{00000000-0005-0000-0000-0000261E0000}"/>
    <cellStyle name="Komma 5 6 3 2 3 2" xfId="8068" xr:uid="{00000000-0005-0000-0000-0000271E0000}"/>
    <cellStyle name="Komma 5 6 3 2 4" xfId="4636" xr:uid="{00000000-0005-0000-0000-0000281E0000}"/>
    <cellStyle name="Komma 5 6 3 2 4 2" xfId="9784" xr:uid="{00000000-0005-0000-0000-0000291E0000}"/>
    <cellStyle name="Komma 5 6 3 2 5" xfId="6352" xr:uid="{00000000-0005-0000-0000-00002A1E0000}"/>
    <cellStyle name="Komma 5 6 3 3" xfId="2024" xr:uid="{00000000-0005-0000-0000-00002B1E0000}"/>
    <cellStyle name="Komma 5 6 3 3 2" xfId="3775" xr:uid="{00000000-0005-0000-0000-00002C1E0000}"/>
    <cellStyle name="Komma 5 6 3 3 2 2" xfId="8925" xr:uid="{00000000-0005-0000-0000-00002D1E0000}"/>
    <cellStyle name="Komma 5 6 3 3 3" xfId="5493" xr:uid="{00000000-0005-0000-0000-00002E1E0000}"/>
    <cellStyle name="Komma 5 6 3 3 3 2" xfId="10641" xr:uid="{00000000-0005-0000-0000-00002F1E0000}"/>
    <cellStyle name="Komma 5 6 3 3 4" xfId="7209" xr:uid="{00000000-0005-0000-0000-0000301E0000}"/>
    <cellStyle name="Komma 5 6 3 4" xfId="2913" xr:uid="{00000000-0005-0000-0000-0000311E0000}"/>
    <cellStyle name="Komma 5 6 3 4 2" xfId="8067" xr:uid="{00000000-0005-0000-0000-0000321E0000}"/>
    <cellStyle name="Komma 5 6 3 5" xfId="4635" xr:uid="{00000000-0005-0000-0000-0000331E0000}"/>
    <cellStyle name="Komma 5 6 3 5 2" xfId="9783" xr:uid="{00000000-0005-0000-0000-0000341E0000}"/>
    <cellStyle name="Komma 5 6 3 6" xfId="6351" xr:uid="{00000000-0005-0000-0000-0000351E0000}"/>
    <cellStyle name="Komma 5 6 4" xfId="681" xr:uid="{00000000-0005-0000-0000-0000361E0000}"/>
    <cellStyle name="Komma 5 6 4 2" xfId="2026" xr:uid="{00000000-0005-0000-0000-0000371E0000}"/>
    <cellStyle name="Komma 5 6 4 2 2" xfId="3777" xr:uid="{00000000-0005-0000-0000-0000381E0000}"/>
    <cellStyle name="Komma 5 6 4 2 2 2" xfId="8927" xr:uid="{00000000-0005-0000-0000-0000391E0000}"/>
    <cellStyle name="Komma 5 6 4 2 3" xfId="5495" xr:uid="{00000000-0005-0000-0000-00003A1E0000}"/>
    <cellStyle name="Komma 5 6 4 2 3 2" xfId="10643" xr:uid="{00000000-0005-0000-0000-00003B1E0000}"/>
    <cellStyle name="Komma 5 6 4 2 4" xfId="7211" xr:uid="{00000000-0005-0000-0000-00003C1E0000}"/>
    <cellStyle name="Komma 5 6 4 3" xfId="2915" xr:uid="{00000000-0005-0000-0000-00003D1E0000}"/>
    <cellStyle name="Komma 5 6 4 3 2" xfId="8069" xr:uid="{00000000-0005-0000-0000-00003E1E0000}"/>
    <cellStyle name="Komma 5 6 4 4" xfId="4637" xr:uid="{00000000-0005-0000-0000-00003F1E0000}"/>
    <cellStyle name="Komma 5 6 4 4 2" xfId="9785" xr:uid="{00000000-0005-0000-0000-0000401E0000}"/>
    <cellStyle name="Komma 5 6 4 5" xfId="6353" xr:uid="{00000000-0005-0000-0000-0000411E0000}"/>
    <cellStyle name="Komma 5 6 5" xfId="682" xr:uid="{00000000-0005-0000-0000-0000421E0000}"/>
    <cellStyle name="Komma 5 6 5 2" xfId="2027" xr:uid="{00000000-0005-0000-0000-0000431E0000}"/>
    <cellStyle name="Komma 5 6 5 2 2" xfId="3778" xr:uid="{00000000-0005-0000-0000-0000441E0000}"/>
    <cellStyle name="Komma 5 6 5 2 2 2" xfId="8928" xr:uid="{00000000-0005-0000-0000-0000451E0000}"/>
    <cellStyle name="Komma 5 6 5 2 3" xfId="5496" xr:uid="{00000000-0005-0000-0000-0000461E0000}"/>
    <cellStyle name="Komma 5 6 5 2 3 2" xfId="10644" xr:uid="{00000000-0005-0000-0000-0000471E0000}"/>
    <cellStyle name="Komma 5 6 5 2 4" xfId="7212" xr:uid="{00000000-0005-0000-0000-0000481E0000}"/>
    <cellStyle name="Komma 5 6 5 3" xfId="2916" xr:uid="{00000000-0005-0000-0000-0000491E0000}"/>
    <cellStyle name="Komma 5 6 5 3 2" xfId="8070" xr:uid="{00000000-0005-0000-0000-00004A1E0000}"/>
    <cellStyle name="Komma 5 6 5 4" xfId="4638" xr:uid="{00000000-0005-0000-0000-00004B1E0000}"/>
    <cellStyle name="Komma 5 6 5 4 2" xfId="9786" xr:uid="{00000000-0005-0000-0000-00004C1E0000}"/>
    <cellStyle name="Komma 5 6 5 5" xfId="6354" xr:uid="{00000000-0005-0000-0000-00004D1E0000}"/>
    <cellStyle name="Komma 5 6 6" xfId="2018" xr:uid="{00000000-0005-0000-0000-00004E1E0000}"/>
    <cellStyle name="Komma 5 6 6 2" xfId="3769" xr:uid="{00000000-0005-0000-0000-00004F1E0000}"/>
    <cellStyle name="Komma 5 6 6 2 2" xfId="8919" xr:uid="{00000000-0005-0000-0000-0000501E0000}"/>
    <cellStyle name="Komma 5 6 6 3" xfId="5487" xr:uid="{00000000-0005-0000-0000-0000511E0000}"/>
    <cellStyle name="Komma 5 6 6 3 2" xfId="10635" xr:uid="{00000000-0005-0000-0000-0000521E0000}"/>
    <cellStyle name="Komma 5 6 6 4" xfId="7203" xr:uid="{00000000-0005-0000-0000-0000531E0000}"/>
    <cellStyle name="Komma 5 6 7" xfId="2907" xr:uid="{00000000-0005-0000-0000-0000541E0000}"/>
    <cellStyle name="Komma 5 6 7 2" xfId="8061" xr:uid="{00000000-0005-0000-0000-0000551E0000}"/>
    <cellStyle name="Komma 5 6 8" xfId="4629" xr:uid="{00000000-0005-0000-0000-0000561E0000}"/>
    <cellStyle name="Komma 5 6 8 2" xfId="9777" xr:uid="{00000000-0005-0000-0000-0000571E0000}"/>
    <cellStyle name="Komma 5 6 9" xfId="6345" xr:uid="{00000000-0005-0000-0000-0000581E0000}"/>
    <cellStyle name="Komma 5 7" xfId="683" xr:uid="{00000000-0005-0000-0000-0000591E0000}"/>
    <cellStyle name="Komma 5 7 2" xfId="684" xr:uid="{00000000-0005-0000-0000-00005A1E0000}"/>
    <cellStyle name="Komma 5 7 2 2" xfId="685" xr:uid="{00000000-0005-0000-0000-00005B1E0000}"/>
    <cellStyle name="Komma 5 7 2 2 2" xfId="686" xr:uid="{00000000-0005-0000-0000-00005C1E0000}"/>
    <cellStyle name="Komma 5 7 2 2 2 2" xfId="2031" xr:uid="{00000000-0005-0000-0000-00005D1E0000}"/>
    <cellStyle name="Komma 5 7 2 2 2 2 2" xfId="3782" xr:uid="{00000000-0005-0000-0000-00005E1E0000}"/>
    <cellStyle name="Komma 5 7 2 2 2 2 2 2" xfId="8932" xr:uid="{00000000-0005-0000-0000-00005F1E0000}"/>
    <cellStyle name="Komma 5 7 2 2 2 2 3" xfId="5500" xr:uid="{00000000-0005-0000-0000-0000601E0000}"/>
    <cellStyle name="Komma 5 7 2 2 2 2 3 2" xfId="10648" xr:uid="{00000000-0005-0000-0000-0000611E0000}"/>
    <cellStyle name="Komma 5 7 2 2 2 2 4" xfId="7216" xr:uid="{00000000-0005-0000-0000-0000621E0000}"/>
    <cellStyle name="Komma 5 7 2 2 2 3" xfId="2920" xr:uid="{00000000-0005-0000-0000-0000631E0000}"/>
    <cellStyle name="Komma 5 7 2 2 2 3 2" xfId="8074" xr:uid="{00000000-0005-0000-0000-0000641E0000}"/>
    <cellStyle name="Komma 5 7 2 2 2 4" xfId="4642" xr:uid="{00000000-0005-0000-0000-0000651E0000}"/>
    <cellStyle name="Komma 5 7 2 2 2 4 2" xfId="9790" xr:uid="{00000000-0005-0000-0000-0000661E0000}"/>
    <cellStyle name="Komma 5 7 2 2 2 5" xfId="6358" xr:uid="{00000000-0005-0000-0000-0000671E0000}"/>
    <cellStyle name="Komma 5 7 2 2 3" xfId="2030" xr:uid="{00000000-0005-0000-0000-0000681E0000}"/>
    <cellStyle name="Komma 5 7 2 2 3 2" xfId="3781" xr:uid="{00000000-0005-0000-0000-0000691E0000}"/>
    <cellStyle name="Komma 5 7 2 2 3 2 2" xfId="8931" xr:uid="{00000000-0005-0000-0000-00006A1E0000}"/>
    <cellStyle name="Komma 5 7 2 2 3 3" xfId="5499" xr:uid="{00000000-0005-0000-0000-00006B1E0000}"/>
    <cellStyle name="Komma 5 7 2 2 3 3 2" xfId="10647" xr:uid="{00000000-0005-0000-0000-00006C1E0000}"/>
    <cellStyle name="Komma 5 7 2 2 3 4" xfId="7215" xr:uid="{00000000-0005-0000-0000-00006D1E0000}"/>
    <cellStyle name="Komma 5 7 2 2 4" xfId="2919" xr:uid="{00000000-0005-0000-0000-00006E1E0000}"/>
    <cellStyle name="Komma 5 7 2 2 4 2" xfId="8073" xr:uid="{00000000-0005-0000-0000-00006F1E0000}"/>
    <cellStyle name="Komma 5 7 2 2 5" xfId="4641" xr:uid="{00000000-0005-0000-0000-0000701E0000}"/>
    <cellStyle name="Komma 5 7 2 2 5 2" xfId="9789" xr:uid="{00000000-0005-0000-0000-0000711E0000}"/>
    <cellStyle name="Komma 5 7 2 2 6" xfId="6357" xr:uid="{00000000-0005-0000-0000-0000721E0000}"/>
    <cellStyle name="Komma 5 7 2 3" xfId="687" xr:uid="{00000000-0005-0000-0000-0000731E0000}"/>
    <cellStyle name="Komma 5 7 2 3 2" xfId="2032" xr:uid="{00000000-0005-0000-0000-0000741E0000}"/>
    <cellStyle name="Komma 5 7 2 3 2 2" xfId="3783" xr:uid="{00000000-0005-0000-0000-0000751E0000}"/>
    <cellStyle name="Komma 5 7 2 3 2 2 2" xfId="8933" xr:uid="{00000000-0005-0000-0000-0000761E0000}"/>
    <cellStyle name="Komma 5 7 2 3 2 3" xfId="5501" xr:uid="{00000000-0005-0000-0000-0000771E0000}"/>
    <cellStyle name="Komma 5 7 2 3 2 3 2" xfId="10649" xr:uid="{00000000-0005-0000-0000-0000781E0000}"/>
    <cellStyle name="Komma 5 7 2 3 2 4" xfId="7217" xr:uid="{00000000-0005-0000-0000-0000791E0000}"/>
    <cellStyle name="Komma 5 7 2 3 3" xfId="2921" xr:uid="{00000000-0005-0000-0000-00007A1E0000}"/>
    <cellStyle name="Komma 5 7 2 3 3 2" xfId="8075" xr:uid="{00000000-0005-0000-0000-00007B1E0000}"/>
    <cellStyle name="Komma 5 7 2 3 4" xfId="4643" xr:uid="{00000000-0005-0000-0000-00007C1E0000}"/>
    <cellStyle name="Komma 5 7 2 3 4 2" xfId="9791" xr:uid="{00000000-0005-0000-0000-00007D1E0000}"/>
    <cellStyle name="Komma 5 7 2 3 5" xfId="6359" xr:uid="{00000000-0005-0000-0000-00007E1E0000}"/>
    <cellStyle name="Komma 5 7 2 4" xfId="688" xr:uid="{00000000-0005-0000-0000-00007F1E0000}"/>
    <cellStyle name="Komma 5 7 2 4 2" xfId="2033" xr:uid="{00000000-0005-0000-0000-0000801E0000}"/>
    <cellStyle name="Komma 5 7 2 4 2 2" xfId="3784" xr:uid="{00000000-0005-0000-0000-0000811E0000}"/>
    <cellStyle name="Komma 5 7 2 4 2 2 2" xfId="8934" xr:uid="{00000000-0005-0000-0000-0000821E0000}"/>
    <cellStyle name="Komma 5 7 2 4 2 3" xfId="5502" xr:uid="{00000000-0005-0000-0000-0000831E0000}"/>
    <cellStyle name="Komma 5 7 2 4 2 3 2" xfId="10650" xr:uid="{00000000-0005-0000-0000-0000841E0000}"/>
    <cellStyle name="Komma 5 7 2 4 2 4" xfId="7218" xr:uid="{00000000-0005-0000-0000-0000851E0000}"/>
    <cellStyle name="Komma 5 7 2 4 3" xfId="2922" xr:uid="{00000000-0005-0000-0000-0000861E0000}"/>
    <cellStyle name="Komma 5 7 2 4 3 2" xfId="8076" xr:uid="{00000000-0005-0000-0000-0000871E0000}"/>
    <cellStyle name="Komma 5 7 2 4 4" xfId="4644" xr:uid="{00000000-0005-0000-0000-0000881E0000}"/>
    <cellStyle name="Komma 5 7 2 4 4 2" xfId="9792" xr:uid="{00000000-0005-0000-0000-0000891E0000}"/>
    <cellStyle name="Komma 5 7 2 4 5" xfId="6360" xr:uid="{00000000-0005-0000-0000-00008A1E0000}"/>
    <cellStyle name="Komma 5 7 2 5" xfId="2029" xr:uid="{00000000-0005-0000-0000-00008B1E0000}"/>
    <cellStyle name="Komma 5 7 2 5 2" xfId="3780" xr:uid="{00000000-0005-0000-0000-00008C1E0000}"/>
    <cellStyle name="Komma 5 7 2 5 2 2" xfId="8930" xr:uid="{00000000-0005-0000-0000-00008D1E0000}"/>
    <cellStyle name="Komma 5 7 2 5 3" xfId="5498" xr:uid="{00000000-0005-0000-0000-00008E1E0000}"/>
    <cellStyle name="Komma 5 7 2 5 3 2" xfId="10646" xr:uid="{00000000-0005-0000-0000-00008F1E0000}"/>
    <cellStyle name="Komma 5 7 2 5 4" xfId="7214" xr:uid="{00000000-0005-0000-0000-0000901E0000}"/>
    <cellStyle name="Komma 5 7 2 6" xfId="2918" xr:uid="{00000000-0005-0000-0000-0000911E0000}"/>
    <cellStyle name="Komma 5 7 2 6 2" xfId="8072" xr:uid="{00000000-0005-0000-0000-0000921E0000}"/>
    <cellStyle name="Komma 5 7 2 7" xfId="4640" xr:uid="{00000000-0005-0000-0000-0000931E0000}"/>
    <cellStyle name="Komma 5 7 2 7 2" xfId="9788" xr:uid="{00000000-0005-0000-0000-0000941E0000}"/>
    <cellStyle name="Komma 5 7 2 8" xfId="6356" xr:uid="{00000000-0005-0000-0000-0000951E0000}"/>
    <cellStyle name="Komma 5 7 3" xfId="689" xr:uid="{00000000-0005-0000-0000-0000961E0000}"/>
    <cellStyle name="Komma 5 7 3 2" xfId="690" xr:uid="{00000000-0005-0000-0000-0000971E0000}"/>
    <cellStyle name="Komma 5 7 3 2 2" xfId="2035" xr:uid="{00000000-0005-0000-0000-0000981E0000}"/>
    <cellStyle name="Komma 5 7 3 2 2 2" xfId="3786" xr:uid="{00000000-0005-0000-0000-0000991E0000}"/>
    <cellStyle name="Komma 5 7 3 2 2 2 2" xfId="8936" xr:uid="{00000000-0005-0000-0000-00009A1E0000}"/>
    <cellStyle name="Komma 5 7 3 2 2 3" xfId="5504" xr:uid="{00000000-0005-0000-0000-00009B1E0000}"/>
    <cellStyle name="Komma 5 7 3 2 2 3 2" xfId="10652" xr:uid="{00000000-0005-0000-0000-00009C1E0000}"/>
    <cellStyle name="Komma 5 7 3 2 2 4" xfId="7220" xr:uid="{00000000-0005-0000-0000-00009D1E0000}"/>
    <cellStyle name="Komma 5 7 3 2 3" xfId="2924" xr:uid="{00000000-0005-0000-0000-00009E1E0000}"/>
    <cellStyle name="Komma 5 7 3 2 3 2" xfId="8078" xr:uid="{00000000-0005-0000-0000-00009F1E0000}"/>
    <cellStyle name="Komma 5 7 3 2 4" xfId="4646" xr:uid="{00000000-0005-0000-0000-0000A01E0000}"/>
    <cellStyle name="Komma 5 7 3 2 4 2" xfId="9794" xr:uid="{00000000-0005-0000-0000-0000A11E0000}"/>
    <cellStyle name="Komma 5 7 3 2 5" xfId="6362" xr:uid="{00000000-0005-0000-0000-0000A21E0000}"/>
    <cellStyle name="Komma 5 7 3 3" xfId="2034" xr:uid="{00000000-0005-0000-0000-0000A31E0000}"/>
    <cellStyle name="Komma 5 7 3 3 2" xfId="3785" xr:uid="{00000000-0005-0000-0000-0000A41E0000}"/>
    <cellStyle name="Komma 5 7 3 3 2 2" xfId="8935" xr:uid="{00000000-0005-0000-0000-0000A51E0000}"/>
    <cellStyle name="Komma 5 7 3 3 3" xfId="5503" xr:uid="{00000000-0005-0000-0000-0000A61E0000}"/>
    <cellStyle name="Komma 5 7 3 3 3 2" xfId="10651" xr:uid="{00000000-0005-0000-0000-0000A71E0000}"/>
    <cellStyle name="Komma 5 7 3 3 4" xfId="7219" xr:uid="{00000000-0005-0000-0000-0000A81E0000}"/>
    <cellStyle name="Komma 5 7 3 4" xfId="2923" xr:uid="{00000000-0005-0000-0000-0000A91E0000}"/>
    <cellStyle name="Komma 5 7 3 4 2" xfId="8077" xr:uid="{00000000-0005-0000-0000-0000AA1E0000}"/>
    <cellStyle name="Komma 5 7 3 5" xfId="4645" xr:uid="{00000000-0005-0000-0000-0000AB1E0000}"/>
    <cellStyle name="Komma 5 7 3 5 2" xfId="9793" xr:uid="{00000000-0005-0000-0000-0000AC1E0000}"/>
    <cellStyle name="Komma 5 7 3 6" xfId="6361" xr:uid="{00000000-0005-0000-0000-0000AD1E0000}"/>
    <cellStyle name="Komma 5 7 4" xfId="691" xr:uid="{00000000-0005-0000-0000-0000AE1E0000}"/>
    <cellStyle name="Komma 5 7 4 2" xfId="2036" xr:uid="{00000000-0005-0000-0000-0000AF1E0000}"/>
    <cellStyle name="Komma 5 7 4 2 2" xfId="3787" xr:uid="{00000000-0005-0000-0000-0000B01E0000}"/>
    <cellStyle name="Komma 5 7 4 2 2 2" xfId="8937" xr:uid="{00000000-0005-0000-0000-0000B11E0000}"/>
    <cellStyle name="Komma 5 7 4 2 3" xfId="5505" xr:uid="{00000000-0005-0000-0000-0000B21E0000}"/>
    <cellStyle name="Komma 5 7 4 2 3 2" xfId="10653" xr:uid="{00000000-0005-0000-0000-0000B31E0000}"/>
    <cellStyle name="Komma 5 7 4 2 4" xfId="7221" xr:uid="{00000000-0005-0000-0000-0000B41E0000}"/>
    <cellStyle name="Komma 5 7 4 3" xfId="2925" xr:uid="{00000000-0005-0000-0000-0000B51E0000}"/>
    <cellStyle name="Komma 5 7 4 3 2" xfId="8079" xr:uid="{00000000-0005-0000-0000-0000B61E0000}"/>
    <cellStyle name="Komma 5 7 4 4" xfId="4647" xr:uid="{00000000-0005-0000-0000-0000B71E0000}"/>
    <cellStyle name="Komma 5 7 4 4 2" xfId="9795" xr:uid="{00000000-0005-0000-0000-0000B81E0000}"/>
    <cellStyle name="Komma 5 7 4 5" xfId="6363" xr:uid="{00000000-0005-0000-0000-0000B91E0000}"/>
    <cellStyle name="Komma 5 7 5" xfId="692" xr:uid="{00000000-0005-0000-0000-0000BA1E0000}"/>
    <cellStyle name="Komma 5 7 5 2" xfId="2037" xr:uid="{00000000-0005-0000-0000-0000BB1E0000}"/>
    <cellStyle name="Komma 5 7 5 2 2" xfId="3788" xr:uid="{00000000-0005-0000-0000-0000BC1E0000}"/>
    <cellStyle name="Komma 5 7 5 2 2 2" xfId="8938" xr:uid="{00000000-0005-0000-0000-0000BD1E0000}"/>
    <cellStyle name="Komma 5 7 5 2 3" xfId="5506" xr:uid="{00000000-0005-0000-0000-0000BE1E0000}"/>
    <cellStyle name="Komma 5 7 5 2 3 2" xfId="10654" xr:uid="{00000000-0005-0000-0000-0000BF1E0000}"/>
    <cellStyle name="Komma 5 7 5 2 4" xfId="7222" xr:uid="{00000000-0005-0000-0000-0000C01E0000}"/>
    <cellStyle name="Komma 5 7 5 3" xfId="2926" xr:uid="{00000000-0005-0000-0000-0000C11E0000}"/>
    <cellStyle name="Komma 5 7 5 3 2" xfId="8080" xr:uid="{00000000-0005-0000-0000-0000C21E0000}"/>
    <cellStyle name="Komma 5 7 5 4" xfId="4648" xr:uid="{00000000-0005-0000-0000-0000C31E0000}"/>
    <cellStyle name="Komma 5 7 5 4 2" xfId="9796" xr:uid="{00000000-0005-0000-0000-0000C41E0000}"/>
    <cellStyle name="Komma 5 7 5 5" xfId="6364" xr:uid="{00000000-0005-0000-0000-0000C51E0000}"/>
    <cellStyle name="Komma 5 7 6" xfId="2028" xr:uid="{00000000-0005-0000-0000-0000C61E0000}"/>
    <cellStyle name="Komma 5 7 6 2" xfId="3779" xr:uid="{00000000-0005-0000-0000-0000C71E0000}"/>
    <cellStyle name="Komma 5 7 6 2 2" xfId="8929" xr:uid="{00000000-0005-0000-0000-0000C81E0000}"/>
    <cellStyle name="Komma 5 7 6 3" xfId="5497" xr:uid="{00000000-0005-0000-0000-0000C91E0000}"/>
    <cellStyle name="Komma 5 7 6 3 2" xfId="10645" xr:uid="{00000000-0005-0000-0000-0000CA1E0000}"/>
    <cellStyle name="Komma 5 7 6 4" xfId="7213" xr:uid="{00000000-0005-0000-0000-0000CB1E0000}"/>
    <cellStyle name="Komma 5 7 7" xfId="2917" xr:uid="{00000000-0005-0000-0000-0000CC1E0000}"/>
    <cellStyle name="Komma 5 7 7 2" xfId="8071" xr:uid="{00000000-0005-0000-0000-0000CD1E0000}"/>
    <cellStyle name="Komma 5 7 8" xfId="4639" xr:uid="{00000000-0005-0000-0000-0000CE1E0000}"/>
    <cellStyle name="Komma 5 7 8 2" xfId="9787" xr:uid="{00000000-0005-0000-0000-0000CF1E0000}"/>
    <cellStyle name="Komma 5 7 9" xfId="6355" xr:uid="{00000000-0005-0000-0000-0000D01E0000}"/>
    <cellStyle name="Komma 5 8" xfId="693" xr:uid="{00000000-0005-0000-0000-0000D11E0000}"/>
    <cellStyle name="Komma 5 8 2" xfId="694" xr:uid="{00000000-0005-0000-0000-0000D21E0000}"/>
    <cellStyle name="Komma 5 8 2 2" xfId="695" xr:uid="{00000000-0005-0000-0000-0000D31E0000}"/>
    <cellStyle name="Komma 5 8 2 2 2" xfId="2040" xr:uid="{00000000-0005-0000-0000-0000D41E0000}"/>
    <cellStyle name="Komma 5 8 2 2 2 2" xfId="3791" xr:uid="{00000000-0005-0000-0000-0000D51E0000}"/>
    <cellStyle name="Komma 5 8 2 2 2 2 2" xfId="8941" xr:uid="{00000000-0005-0000-0000-0000D61E0000}"/>
    <cellStyle name="Komma 5 8 2 2 2 3" xfId="5509" xr:uid="{00000000-0005-0000-0000-0000D71E0000}"/>
    <cellStyle name="Komma 5 8 2 2 2 3 2" xfId="10657" xr:uid="{00000000-0005-0000-0000-0000D81E0000}"/>
    <cellStyle name="Komma 5 8 2 2 2 4" xfId="7225" xr:uid="{00000000-0005-0000-0000-0000D91E0000}"/>
    <cellStyle name="Komma 5 8 2 2 3" xfId="2929" xr:uid="{00000000-0005-0000-0000-0000DA1E0000}"/>
    <cellStyle name="Komma 5 8 2 2 3 2" xfId="8083" xr:uid="{00000000-0005-0000-0000-0000DB1E0000}"/>
    <cellStyle name="Komma 5 8 2 2 4" xfId="4651" xr:uid="{00000000-0005-0000-0000-0000DC1E0000}"/>
    <cellStyle name="Komma 5 8 2 2 4 2" xfId="9799" xr:uid="{00000000-0005-0000-0000-0000DD1E0000}"/>
    <cellStyle name="Komma 5 8 2 2 5" xfId="6367" xr:uid="{00000000-0005-0000-0000-0000DE1E0000}"/>
    <cellStyle name="Komma 5 8 2 3" xfId="2039" xr:uid="{00000000-0005-0000-0000-0000DF1E0000}"/>
    <cellStyle name="Komma 5 8 2 3 2" xfId="3790" xr:uid="{00000000-0005-0000-0000-0000E01E0000}"/>
    <cellStyle name="Komma 5 8 2 3 2 2" xfId="8940" xr:uid="{00000000-0005-0000-0000-0000E11E0000}"/>
    <cellStyle name="Komma 5 8 2 3 3" xfId="5508" xr:uid="{00000000-0005-0000-0000-0000E21E0000}"/>
    <cellStyle name="Komma 5 8 2 3 3 2" xfId="10656" xr:uid="{00000000-0005-0000-0000-0000E31E0000}"/>
    <cellStyle name="Komma 5 8 2 3 4" xfId="7224" xr:uid="{00000000-0005-0000-0000-0000E41E0000}"/>
    <cellStyle name="Komma 5 8 2 4" xfId="2928" xr:uid="{00000000-0005-0000-0000-0000E51E0000}"/>
    <cellStyle name="Komma 5 8 2 4 2" xfId="8082" xr:uid="{00000000-0005-0000-0000-0000E61E0000}"/>
    <cellStyle name="Komma 5 8 2 5" xfId="4650" xr:uid="{00000000-0005-0000-0000-0000E71E0000}"/>
    <cellStyle name="Komma 5 8 2 5 2" xfId="9798" xr:uid="{00000000-0005-0000-0000-0000E81E0000}"/>
    <cellStyle name="Komma 5 8 2 6" xfId="6366" xr:uid="{00000000-0005-0000-0000-0000E91E0000}"/>
    <cellStyle name="Komma 5 8 3" xfId="696" xr:uid="{00000000-0005-0000-0000-0000EA1E0000}"/>
    <cellStyle name="Komma 5 8 3 2" xfId="2041" xr:uid="{00000000-0005-0000-0000-0000EB1E0000}"/>
    <cellStyle name="Komma 5 8 3 2 2" xfId="3792" xr:uid="{00000000-0005-0000-0000-0000EC1E0000}"/>
    <cellStyle name="Komma 5 8 3 2 2 2" xfId="8942" xr:uid="{00000000-0005-0000-0000-0000ED1E0000}"/>
    <cellStyle name="Komma 5 8 3 2 3" xfId="5510" xr:uid="{00000000-0005-0000-0000-0000EE1E0000}"/>
    <cellStyle name="Komma 5 8 3 2 3 2" xfId="10658" xr:uid="{00000000-0005-0000-0000-0000EF1E0000}"/>
    <cellStyle name="Komma 5 8 3 2 4" xfId="7226" xr:uid="{00000000-0005-0000-0000-0000F01E0000}"/>
    <cellStyle name="Komma 5 8 3 3" xfId="2930" xr:uid="{00000000-0005-0000-0000-0000F11E0000}"/>
    <cellStyle name="Komma 5 8 3 3 2" xfId="8084" xr:uid="{00000000-0005-0000-0000-0000F21E0000}"/>
    <cellStyle name="Komma 5 8 3 4" xfId="4652" xr:uid="{00000000-0005-0000-0000-0000F31E0000}"/>
    <cellStyle name="Komma 5 8 3 4 2" xfId="9800" xr:uid="{00000000-0005-0000-0000-0000F41E0000}"/>
    <cellStyle name="Komma 5 8 3 5" xfId="6368" xr:uid="{00000000-0005-0000-0000-0000F51E0000}"/>
    <cellStyle name="Komma 5 8 4" xfId="697" xr:uid="{00000000-0005-0000-0000-0000F61E0000}"/>
    <cellStyle name="Komma 5 8 4 2" xfId="2042" xr:uid="{00000000-0005-0000-0000-0000F71E0000}"/>
    <cellStyle name="Komma 5 8 4 2 2" xfId="3793" xr:uid="{00000000-0005-0000-0000-0000F81E0000}"/>
    <cellStyle name="Komma 5 8 4 2 2 2" xfId="8943" xr:uid="{00000000-0005-0000-0000-0000F91E0000}"/>
    <cellStyle name="Komma 5 8 4 2 3" xfId="5511" xr:uid="{00000000-0005-0000-0000-0000FA1E0000}"/>
    <cellStyle name="Komma 5 8 4 2 3 2" xfId="10659" xr:uid="{00000000-0005-0000-0000-0000FB1E0000}"/>
    <cellStyle name="Komma 5 8 4 2 4" xfId="7227" xr:uid="{00000000-0005-0000-0000-0000FC1E0000}"/>
    <cellStyle name="Komma 5 8 4 3" xfId="2931" xr:uid="{00000000-0005-0000-0000-0000FD1E0000}"/>
    <cellStyle name="Komma 5 8 4 3 2" xfId="8085" xr:uid="{00000000-0005-0000-0000-0000FE1E0000}"/>
    <cellStyle name="Komma 5 8 4 4" xfId="4653" xr:uid="{00000000-0005-0000-0000-0000FF1E0000}"/>
    <cellStyle name="Komma 5 8 4 4 2" xfId="9801" xr:uid="{00000000-0005-0000-0000-0000001F0000}"/>
    <cellStyle name="Komma 5 8 4 5" xfId="6369" xr:uid="{00000000-0005-0000-0000-0000011F0000}"/>
    <cellStyle name="Komma 5 8 5" xfId="2038" xr:uid="{00000000-0005-0000-0000-0000021F0000}"/>
    <cellStyle name="Komma 5 8 5 2" xfId="3789" xr:uid="{00000000-0005-0000-0000-0000031F0000}"/>
    <cellStyle name="Komma 5 8 5 2 2" xfId="8939" xr:uid="{00000000-0005-0000-0000-0000041F0000}"/>
    <cellStyle name="Komma 5 8 5 3" xfId="5507" xr:uid="{00000000-0005-0000-0000-0000051F0000}"/>
    <cellStyle name="Komma 5 8 5 3 2" xfId="10655" xr:uid="{00000000-0005-0000-0000-0000061F0000}"/>
    <cellStyle name="Komma 5 8 5 4" xfId="7223" xr:uid="{00000000-0005-0000-0000-0000071F0000}"/>
    <cellStyle name="Komma 5 8 6" xfId="2927" xr:uid="{00000000-0005-0000-0000-0000081F0000}"/>
    <cellStyle name="Komma 5 8 6 2" xfId="8081" xr:uid="{00000000-0005-0000-0000-0000091F0000}"/>
    <cellStyle name="Komma 5 8 7" xfId="4649" xr:uid="{00000000-0005-0000-0000-00000A1F0000}"/>
    <cellStyle name="Komma 5 8 7 2" xfId="9797" xr:uid="{00000000-0005-0000-0000-00000B1F0000}"/>
    <cellStyle name="Komma 5 8 8" xfId="6365" xr:uid="{00000000-0005-0000-0000-00000C1F0000}"/>
    <cellStyle name="Komma 5 9" xfId="698" xr:uid="{00000000-0005-0000-0000-00000D1F0000}"/>
    <cellStyle name="Komma 5 9 2" xfId="699" xr:uid="{00000000-0005-0000-0000-00000E1F0000}"/>
    <cellStyle name="Komma 5 9 2 2" xfId="2044" xr:uid="{00000000-0005-0000-0000-00000F1F0000}"/>
    <cellStyle name="Komma 5 9 2 2 2" xfId="3795" xr:uid="{00000000-0005-0000-0000-0000101F0000}"/>
    <cellStyle name="Komma 5 9 2 2 2 2" xfId="8945" xr:uid="{00000000-0005-0000-0000-0000111F0000}"/>
    <cellStyle name="Komma 5 9 2 2 3" xfId="5513" xr:uid="{00000000-0005-0000-0000-0000121F0000}"/>
    <cellStyle name="Komma 5 9 2 2 3 2" xfId="10661" xr:uid="{00000000-0005-0000-0000-0000131F0000}"/>
    <cellStyle name="Komma 5 9 2 2 4" xfId="7229" xr:uid="{00000000-0005-0000-0000-0000141F0000}"/>
    <cellStyle name="Komma 5 9 2 3" xfId="2933" xr:uid="{00000000-0005-0000-0000-0000151F0000}"/>
    <cellStyle name="Komma 5 9 2 3 2" xfId="8087" xr:uid="{00000000-0005-0000-0000-0000161F0000}"/>
    <cellStyle name="Komma 5 9 2 4" xfId="4655" xr:uid="{00000000-0005-0000-0000-0000171F0000}"/>
    <cellStyle name="Komma 5 9 2 4 2" xfId="9803" xr:uid="{00000000-0005-0000-0000-0000181F0000}"/>
    <cellStyle name="Komma 5 9 2 5" xfId="6371" xr:uid="{00000000-0005-0000-0000-0000191F0000}"/>
    <cellStyle name="Komma 5 9 3" xfId="2043" xr:uid="{00000000-0005-0000-0000-00001A1F0000}"/>
    <cellStyle name="Komma 5 9 3 2" xfId="3794" xr:uid="{00000000-0005-0000-0000-00001B1F0000}"/>
    <cellStyle name="Komma 5 9 3 2 2" xfId="8944" xr:uid="{00000000-0005-0000-0000-00001C1F0000}"/>
    <cellStyle name="Komma 5 9 3 3" xfId="5512" xr:uid="{00000000-0005-0000-0000-00001D1F0000}"/>
    <cellStyle name="Komma 5 9 3 3 2" xfId="10660" xr:uid="{00000000-0005-0000-0000-00001E1F0000}"/>
    <cellStyle name="Komma 5 9 3 4" xfId="7228" xr:uid="{00000000-0005-0000-0000-00001F1F0000}"/>
    <cellStyle name="Komma 5 9 4" xfId="2932" xr:uid="{00000000-0005-0000-0000-0000201F0000}"/>
    <cellStyle name="Komma 5 9 4 2" xfId="8086" xr:uid="{00000000-0005-0000-0000-0000211F0000}"/>
    <cellStyle name="Komma 5 9 5" xfId="4654" xr:uid="{00000000-0005-0000-0000-0000221F0000}"/>
    <cellStyle name="Komma 5 9 5 2" xfId="9802" xr:uid="{00000000-0005-0000-0000-0000231F0000}"/>
    <cellStyle name="Komma 5 9 6" xfId="6370" xr:uid="{00000000-0005-0000-0000-0000241F0000}"/>
    <cellStyle name="Komma 6" xfId="700" xr:uid="{00000000-0005-0000-0000-0000251F0000}"/>
    <cellStyle name="Komma 6 10" xfId="6372" xr:uid="{00000000-0005-0000-0000-0000261F0000}"/>
    <cellStyle name="Komma 6 2" xfId="701" xr:uid="{00000000-0005-0000-0000-0000271F0000}"/>
    <cellStyle name="Komma 6 2 2" xfId="702" xr:uid="{00000000-0005-0000-0000-0000281F0000}"/>
    <cellStyle name="Komma 6 2 2 2" xfId="703" xr:uid="{00000000-0005-0000-0000-0000291F0000}"/>
    <cellStyle name="Komma 6 2 2 2 2" xfId="704" xr:uid="{00000000-0005-0000-0000-00002A1F0000}"/>
    <cellStyle name="Komma 6 2 2 2 2 2" xfId="2049" xr:uid="{00000000-0005-0000-0000-00002B1F0000}"/>
    <cellStyle name="Komma 6 2 2 2 2 2 2" xfId="3800" xr:uid="{00000000-0005-0000-0000-00002C1F0000}"/>
    <cellStyle name="Komma 6 2 2 2 2 2 2 2" xfId="8950" xr:uid="{00000000-0005-0000-0000-00002D1F0000}"/>
    <cellStyle name="Komma 6 2 2 2 2 2 3" xfId="5518" xr:uid="{00000000-0005-0000-0000-00002E1F0000}"/>
    <cellStyle name="Komma 6 2 2 2 2 2 3 2" xfId="10666" xr:uid="{00000000-0005-0000-0000-00002F1F0000}"/>
    <cellStyle name="Komma 6 2 2 2 2 2 4" xfId="7234" xr:uid="{00000000-0005-0000-0000-0000301F0000}"/>
    <cellStyle name="Komma 6 2 2 2 2 3" xfId="2938" xr:uid="{00000000-0005-0000-0000-0000311F0000}"/>
    <cellStyle name="Komma 6 2 2 2 2 3 2" xfId="8092" xr:uid="{00000000-0005-0000-0000-0000321F0000}"/>
    <cellStyle name="Komma 6 2 2 2 2 4" xfId="4660" xr:uid="{00000000-0005-0000-0000-0000331F0000}"/>
    <cellStyle name="Komma 6 2 2 2 2 4 2" xfId="9808" xr:uid="{00000000-0005-0000-0000-0000341F0000}"/>
    <cellStyle name="Komma 6 2 2 2 2 5" xfId="6376" xr:uid="{00000000-0005-0000-0000-0000351F0000}"/>
    <cellStyle name="Komma 6 2 2 2 3" xfId="2048" xr:uid="{00000000-0005-0000-0000-0000361F0000}"/>
    <cellStyle name="Komma 6 2 2 2 3 2" xfId="3799" xr:uid="{00000000-0005-0000-0000-0000371F0000}"/>
    <cellStyle name="Komma 6 2 2 2 3 2 2" xfId="8949" xr:uid="{00000000-0005-0000-0000-0000381F0000}"/>
    <cellStyle name="Komma 6 2 2 2 3 3" xfId="5517" xr:uid="{00000000-0005-0000-0000-0000391F0000}"/>
    <cellStyle name="Komma 6 2 2 2 3 3 2" xfId="10665" xr:uid="{00000000-0005-0000-0000-00003A1F0000}"/>
    <cellStyle name="Komma 6 2 2 2 3 4" xfId="7233" xr:uid="{00000000-0005-0000-0000-00003B1F0000}"/>
    <cellStyle name="Komma 6 2 2 2 4" xfId="2937" xr:uid="{00000000-0005-0000-0000-00003C1F0000}"/>
    <cellStyle name="Komma 6 2 2 2 4 2" xfId="8091" xr:uid="{00000000-0005-0000-0000-00003D1F0000}"/>
    <cellStyle name="Komma 6 2 2 2 5" xfId="4659" xr:uid="{00000000-0005-0000-0000-00003E1F0000}"/>
    <cellStyle name="Komma 6 2 2 2 5 2" xfId="9807" xr:uid="{00000000-0005-0000-0000-00003F1F0000}"/>
    <cellStyle name="Komma 6 2 2 2 6" xfId="6375" xr:uid="{00000000-0005-0000-0000-0000401F0000}"/>
    <cellStyle name="Komma 6 2 2 3" xfId="705" xr:uid="{00000000-0005-0000-0000-0000411F0000}"/>
    <cellStyle name="Komma 6 2 2 3 2" xfId="2050" xr:uid="{00000000-0005-0000-0000-0000421F0000}"/>
    <cellStyle name="Komma 6 2 2 3 2 2" xfId="3801" xr:uid="{00000000-0005-0000-0000-0000431F0000}"/>
    <cellStyle name="Komma 6 2 2 3 2 2 2" xfId="8951" xr:uid="{00000000-0005-0000-0000-0000441F0000}"/>
    <cellStyle name="Komma 6 2 2 3 2 3" xfId="5519" xr:uid="{00000000-0005-0000-0000-0000451F0000}"/>
    <cellStyle name="Komma 6 2 2 3 2 3 2" xfId="10667" xr:uid="{00000000-0005-0000-0000-0000461F0000}"/>
    <cellStyle name="Komma 6 2 2 3 2 4" xfId="7235" xr:uid="{00000000-0005-0000-0000-0000471F0000}"/>
    <cellStyle name="Komma 6 2 2 3 3" xfId="2939" xr:uid="{00000000-0005-0000-0000-0000481F0000}"/>
    <cellStyle name="Komma 6 2 2 3 3 2" xfId="8093" xr:uid="{00000000-0005-0000-0000-0000491F0000}"/>
    <cellStyle name="Komma 6 2 2 3 4" xfId="4661" xr:uid="{00000000-0005-0000-0000-00004A1F0000}"/>
    <cellStyle name="Komma 6 2 2 3 4 2" xfId="9809" xr:uid="{00000000-0005-0000-0000-00004B1F0000}"/>
    <cellStyle name="Komma 6 2 2 3 5" xfId="6377" xr:uid="{00000000-0005-0000-0000-00004C1F0000}"/>
    <cellStyle name="Komma 6 2 2 4" xfId="706" xr:uid="{00000000-0005-0000-0000-00004D1F0000}"/>
    <cellStyle name="Komma 6 2 2 4 2" xfId="2051" xr:uid="{00000000-0005-0000-0000-00004E1F0000}"/>
    <cellStyle name="Komma 6 2 2 4 2 2" xfId="3802" xr:uid="{00000000-0005-0000-0000-00004F1F0000}"/>
    <cellStyle name="Komma 6 2 2 4 2 2 2" xfId="8952" xr:uid="{00000000-0005-0000-0000-0000501F0000}"/>
    <cellStyle name="Komma 6 2 2 4 2 3" xfId="5520" xr:uid="{00000000-0005-0000-0000-0000511F0000}"/>
    <cellStyle name="Komma 6 2 2 4 2 3 2" xfId="10668" xr:uid="{00000000-0005-0000-0000-0000521F0000}"/>
    <cellStyle name="Komma 6 2 2 4 2 4" xfId="7236" xr:uid="{00000000-0005-0000-0000-0000531F0000}"/>
    <cellStyle name="Komma 6 2 2 4 3" xfId="2940" xr:uid="{00000000-0005-0000-0000-0000541F0000}"/>
    <cellStyle name="Komma 6 2 2 4 3 2" xfId="8094" xr:uid="{00000000-0005-0000-0000-0000551F0000}"/>
    <cellStyle name="Komma 6 2 2 4 4" xfId="4662" xr:uid="{00000000-0005-0000-0000-0000561F0000}"/>
    <cellStyle name="Komma 6 2 2 4 4 2" xfId="9810" xr:uid="{00000000-0005-0000-0000-0000571F0000}"/>
    <cellStyle name="Komma 6 2 2 4 5" xfId="6378" xr:uid="{00000000-0005-0000-0000-0000581F0000}"/>
    <cellStyle name="Komma 6 2 2 5" xfId="2047" xr:uid="{00000000-0005-0000-0000-0000591F0000}"/>
    <cellStyle name="Komma 6 2 2 5 2" xfId="3798" xr:uid="{00000000-0005-0000-0000-00005A1F0000}"/>
    <cellStyle name="Komma 6 2 2 5 2 2" xfId="8948" xr:uid="{00000000-0005-0000-0000-00005B1F0000}"/>
    <cellStyle name="Komma 6 2 2 5 3" xfId="5516" xr:uid="{00000000-0005-0000-0000-00005C1F0000}"/>
    <cellStyle name="Komma 6 2 2 5 3 2" xfId="10664" xr:uid="{00000000-0005-0000-0000-00005D1F0000}"/>
    <cellStyle name="Komma 6 2 2 5 4" xfId="7232" xr:uid="{00000000-0005-0000-0000-00005E1F0000}"/>
    <cellStyle name="Komma 6 2 2 6" xfId="2936" xr:uid="{00000000-0005-0000-0000-00005F1F0000}"/>
    <cellStyle name="Komma 6 2 2 6 2" xfId="8090" xr:uid="{00000000-0005-0000-0000-0000601F0000}"/>
    <cellStyle name="Komma 6 2 2 7" xfId="4658" xr:uid="{00000000-0005-0000-0000-0000611F0000}"/>
    <cellStyle name="Komma 6 2 2 7 2" xfId="9806" xr:uid="{00000000-0005-0000-0000-0000621F0000}"/>
    <cellStyle name="Komma 6 2 2 8" xfId="6374" xr:uid="{00000000-0005-0000-0000-0000631F0000}"/>
    <cellStyle name="Komma 6 2 3" xfId="707" xr:uid="{00000000-0005-0000-0000-0000641F0000}"/>
    <cellStyle name="Komma 6 2 3 2" xfId="708" xr:uid="{00000000-0005-0000-0000-0000651F0000}"/>
    <cellStyle name="Komma 6 2 3 2 2" xfId="2053" xr:uid="{00000000-0005-0000-0000-0000661F0000}"/>
    <cellStyle name="Komma 6 2 3 2 2 2" xfId="3804" xr:uid="{00000000-0005-0000-0000-0000671F0000}"/>
    <cellStyle name="Komma 6 2 3 2 2 2 2" xfId="8954" xr:uid="{00000000-0005-0000-0000-0000681F0000}"/>
    <cellStyle name="Komma 6 2 3 2 2 3" xfId="5522" xr:uid="{00000000-0005-0000-0000-0000691F0000}"/>
    <cellStyle name="Komma 6 2 3 2 2 3 2" xfId="10670" xr:uid="{00000000-0005-0000-0000-00006A1F0000}"/>
    <cellStyle name="Komma 6 2 3 2 2 4" xfId="7238" xr:uid="{00000000-0005-0000-0000-00006B1F0000}"/>
    <cellStyle name="Komma 6 2 3 2 3" xfId="2942" xr:uid="{00000000-0005-0000-0000-00006C1F0000}"/>
    <cellStyle name="Komma 6 2 3 2 3 2" xfId="8096" xr:uid="{00000000-0005-0000-0000-00006D1F0000}"/>
    <cellStyle name="Komma 6 2 3 2 4" xfId="4664" xr:uid="{00000000-0005-0000-0000-00006E1F0000}"/>
    <cellStyle name="Komma 6 2 3 2 4 2" xfId="9812" xr:uid="{00000000-0005-0000-0000-00006F1F0000}"/>
    <cellStyle name="Komma 6 2 3 2 5" xfId="6380" xr:uid="{00000000-0005-0000-0000-0000701F0000}"/>
    <cellStyle name="Komma 6 2 3 3" xfId="2052" xr:uid="{00000000-0005-0000-0000-0000711F0000}"/>
    <cellStyle name="Komma 6 2 3 3 2" xfId="3803" xr:uid="{00000000-0005-0000-0000-0000721F0000}"/>
    <cellStyle name="Komma 6 2 3 3 2 2" xfId="8953" xr:uid="{00000000-0005-0000-0000-0000731F0000}"/>
    <cellStyle name="Komma 6 2 3 3 3" xfId="5521" xr:uid="{00000000-0005-0000-0000-0000741F0000}"/>
    <cellStyle name="Komma 6 2 3 3 3 2" xfId="10669" xr:uid="{00000000-0005-0000-0000-0000751F0000}"/>
    <cellStyle name="Komma 6 2 3 3 4" xfId="7237" xr:uid="{00000000-0005-0000-0000-0000761F0000}"/>
    <cellStyle name="Komma 6 2 3 4" xfId="2941" xr:uid="{00000000-0005-0000-0000-0000771F0000}"/>
    <cellStyle name="Komma 6 2 3 4 2" xfId="8095" xr:uid="{00000000-0005-0000-0000-0000781F0000}"/>
    <cellStyle name="Komma 6 2 3 5" xfId="4663" xr:uid="{00000000-0005-0000-0000-0000791F0000}"/>
    <cellStyle name="Komma 6 2 3 5 2" xfId="9811" xr:uid="{00000000-0005-0000-0000-00007A1F0000}"/>
    <cellStyle name="Komma 6 2 3 6" xfId="6379" xr:uid="{00000000-0005-0000-0000-00007B1F0000}"/>
    <cellStyle name="Komma 6 2 4" xfId="709" xr:uid="{00000000-0005-0000-0000-00007C1F0000}"/>
    <cellStyle name="Komma 6 2 4 2" xfId="2054" xr:uid="{00000000-0005-0000-0000-00007D1F0000}"/>
    <cellStyle name="Komma 6 2 4 2 2" xfId="3805" xr:uid="{00000000-0005-0000-0000-00007E1F0000}"/>
    <cellStyle name="Komma 6 2 4 2 2 2" xfId="8955" xr:uid="{00000000-0005-0000-0000-00007F1F0000}"/>
    <cellStyle name="Komma 6 2 4 2 3" xfId="5523" xr:uid="{00000000-0005-0000-0000-0000801F0000}"/>
    <cellStyle name="Komma 6 2 4 2 3 2" xfId="10671" xr:uid="{00000000-0005-0000-0000-0000811F0000}"/>
    <cellStyle name="Komma 6 2 4 2 4" xfId="7239" xr:uid="{00000000-0005-0000-0000-0000821F0000}"/>
    <cellStyle name="Komma 6 2 4 3" xfId="2943" xr:uid="{00000000-0005-0000-0000-0000831F0000}"/>
    <cellStyle name="Komma 6 2 4 3 2" xfId="8097" xr:uid="{00000000-0005-0000-0000-0000841F0000}"/>
    <cellStyle name="Komma 6 2 4 4" xfId="4665" xr:uid="{00000000-0005-0000-0000-0000851F0000}"/>
    <cellStyle name="Komma 6 2 4 4 2" xfId="9813" xr:uid="{00000000-0005-0000-0000-0000861F0000}"/>
    <cellStyle name="Komma 6 2 4 5" xfId="6381" xr:uid="{00000000-0005-0000-0000-0000871F0000}"/>
    <cellStyle name="Komma 6 2 5" xfId="710" xr:uid="{00000000-0005-0000-0000-0000881F0000}"/>
    <cellStyle name="Komma 6 2 5 2" xfId="2055" xr:uid="{00000000-0005-0000-0000-0000891F0000}"/>
    <cellStyle name="Komma 6 2 5 2 2" xfId="3806" xr:uid="{00000000-0005-0000-0000-00008A1F0000}"/>
    <cellStyle name="Komma 6 2 5 2 2 2" xfId="8956" xr:uid="{00000000-0005-0000-0000-00008B1F0000}"/>
    <cellStyle name="Komma 6 2 5 2 3" xfId="5524" xr:uid="{00000000-0005-0000-0000-00008C1F0000}"/>
    <cellStyle name="Komma 6 2 5 2 3 2" xfId="10672" xr:uid="{00000000-0005-0000-0000-00008D1F0000}"/>
    <cellStyle name="Komma 6 2 5 2 4" xfId="7240" xr:uid="{00000000-0005-0000-0000-00008E1F0000}"/>
    <cellStyle name="Komma 6 2 5 3" xfId="2944" xr:uid="{00000000-0005-0000-0000-00008F1F0000}"/>
    <cellStyle name="Komma 6 2 5 3 2" xfId="8098" xr:uid="{00000000-0005-0000-0000-0000901F0000}"/>
    <cellStyle name="Komma 6 2 5 4" xfId="4666" xr:uid="{00000000-0005-0000-0000-0000911F0000}"/>
    <cellStyle name="Komma 6 2 5 4 2" xfId="9814" xr:uid="{00000000-0005-0000-0000-0000921F0000}"/>
    <cellStyle name="Komma 6 2 5 5" xfId="6382" xr:uid="{00000000-0005-0000-0000-0000931F0000}"/>
    <cellStyle name="Komma 6 2 6" xfId="2046" xr:uid="{00000000-0005-0000-0000-0000941F0000}"/>
    <cellStyle name="Komma 6 2 6 2" xfId="3797" xr:uid="{00000000-0005-0000-0000-0000951F0000}"/>
    <cellStyle name="Komma 6 2 6 2 2" xfId="8947" xr:uid="{00000000-0005-0000-0000-0000961F0000}"/>
    <cellStyle name="Komma 6 2 6 3" xfId="5515" xr:uid="{00000000-0005-0000-0000-0000971F0000}"/>
    <cellStyle name="Komma 6 2 6 3 2" xfId="10663" xr:uid="{00000000-0005-0000-0000-0000981F0000}"/>
    <cellStyle name="Komma 6 2 6 4" xfId="7231" xr:uid="{00000000-0005-0000-0000-0000991F0000}"/>
    <cellStyle name="Komma 6 2 7" xfId="2935" xr:uid="{00000000-0005-0000-0000-00009A1F0000}"/>
    <cellStyle name="Komma 6 2 7 2" xfId="8089" xr:uid="{00000000-0005-0000-0000-00009B1F0000}"/>
    <cellStyle name="Komma 6 2 8" xfId="4657" xr:uid="{00000000-0005-0000-0000-00009C1F0000}"/>
    <cellStyle name="Komma 6 2 8 2" xfId="9805" xr:uid="{00000000-0005-0000-0000-00009D1F0000}"/>
    <cellStyle name="Komma 6 2 9" xfId="6373" xr:uid="{00000000-0005-0000-0000-00009E1F0000}"/>
    <cellStyle name="Komma 6 3" xfId="711" xr:uid="{00000000-0005-0000-0000-00009F1F0000}"/>
    <cellStyle name="Komma 6 3 2" xfId="712" xr:uid="{00000000-0005-0000-0000-0000A01F0000}"/>
    <cellStyle name="Komma 6 3 2 2" xfId="713" xr:uid="{00000000-0005-0000-0000-0000A11F0000}"/>
    <cellStyle name="Komma 6 3 2 2 2" xfId="2058" xr:uid="{00000000-0005-0000-0000-0000A21F0000}"/>
    <cellStyle name="Komma 6 3 2 2 2 2" xfId="3809" xr:uid="{00000000-0005-0000-0000-0000A31F0000}"/>
    <cellStyle name="Komma 6 3 2 2 2 2 2" xfId="8959" xr:uid="{00000000-0005-0000-0000-0000A41F0000}"/>
    <cellStyle name="Komma 6 3 2 2 2 3" xfId="5527" xr:uid="{00000000-0005-0000-0000-0000A51F0000}"/>
    <cellStyle name="Komma 6 3 2 2 2 3 2" xfId="10675" xr:uid="{00000000-0005-0000-0000-0000A61F0000}"/>
    <cellStyle name="Komma 6 3 2 2 2 4" xfId="7243" xr:uid="{00000000-0005-0000-0000-0000A71F0000}"/>
    <cellStyle name="Komma 6 3 2 2 3" xfId="2947" xr:uid="{00000000-0005-0000-0000-0000A81F0000}"/>
    <cellStyle name="Komma 6 3 2 2 3 2" xfId="8101" xr:uid="{00000000-0005-0000-0000-0000A91F0000}"/>
    <cellStyle name="Komma 6 3 2 2 4" xfId="4669" xr:uid="{00000000-0005-0000-0000-0000AA1F0000}"/>
    <cellStyle name="Komma 6 3 2 2 4 2" xfId="9817" xr:uid="{00000000-0005-0000-0000-0000AB1F0000}"/>
    <cellStyle name="Komma 6 3 2 2 5" xfId="6385" xr:uid="{00000000-0005-0000-0000-0000AC1F0000}"/>
    <cellStyle name="Komma 6 3 2 3" xfId="2057" xr:uid="{00000000-0005-0000-0000-0000AD1F0000}"/>
    <cellStyle name="Komma 6 3 2 3 2" xfId="3808" xr:uid="{00000000-0005-0000-0000-0000AE1F0000}"/>
    <cellStyle name="Komma 6 3 2 3 2 2" xfId="8958" xr:uid="{00000000-0005-0000-0000-0000AF1F0000}"/>
    <cellStyle name="Komma 6 3 2 3 3" xfId="5526" xr:uid="{00000000-0005-0000-0000-0000B01F0000}"/>
    <cellStyle name="Komma 6 3 2 3 3 2" xfId="10674" xr:uid="{00000000-0005-0000-0000-0000B11F0000}"/>
    <cellStyle name="Komma 6 3 2 3 4" xfId="7242" xr:uid="{00000000-0005-0000-0000-0000B21F0000}"/>
    <cellStyle name="Komma 6 3 2 4" xfId="2946" xr:uid="{00000000-0005-0000-0000-0000B31F0000}"/>
    <cellStyle name="Komma 6 3 2 4 2" xfId="8100" xr:uid="{00000000-0005-0000-0000-0000B41F0000}"/>
    <cellStyle name="Komma 6 3 2 5" xfId="4668" xr:uid="{00000000-0005-0000-0000-0000B51F0000}"/>
    <cellStyle name="Komma 6 3 2 5 2" xfId="9816" xr:uid="{00000000-0005-0000-0000-0000B61F0000}"/>
    <cellStyle name="Komma 6 3 2 6" xfId="6384" xr:uid="{00000000-0005-0000-0000-0000B71F0000}"/>
    <cellStyle name="Komma 6 3 3" xfId="714" xr:uid="{00000000-0005-0000-0000-0000B81F0000}"/>
    <cellStyle name="Komma 6 3 3 2" xfId="2059" xr:uid="{00000000-0005-0000-0000-0000B91F0000}"/>
    <cellStyle name="Komma 6 3 3 2 2" xfId="3810" xr:uid="{00000000-0005-0000-0000-0000BA1F0000}"/>
    <cellStyle name="Komma 6 3 3 2 2 2" xfId="8960" xr:uid="{00000000-0005-0000-0000-0000BB1F0000}"/>
    <cellStyle name="Komma 6 3 3 2 3" xfId="5528" xr:uid="{00000000-0005-0000-0000-0000BC1F0000}"/>
    <cellStyle name="Komma 6 3 3 2 3 2" xfId="10676" xr:uid="{00000000-0005-0000-0000-0000BD1F0000}"/>
    <cellStyle name="Komma 6 3 3 2 4" xfId="7244" xr:uid="{00000000-0005-0000-0000-0000BE1F0000}"/>
    <cellStyle name="Komma 6 3 3 3" xfId="2948" xr:uid="{00000000-0005-0000-0000-0000BF1F0000}"/>
    <cellStyle name="Komma 6 3 3 3 2" xfId="8102" xr:uid="{00000000-0005-0000-0000-0000C01F0000}"/>
    <cellStyle name="Komma 6 3 3 4" xfId="4670" xr:uid="{00000000-0005-0000-0000-0000C11F0000}"/>
    <cellStyle name="Komma 6 3 3 4 2" xfId="9818" xr:uid="{00000000-0005-0000-0000-0000C21F0000}"/>
    <cellStyle name="Komma 6 3 3 5" xfId="6386" xr:uid="{00000000-0005-0000-0000-0000C31F0000}"/>
    <cellStyle name="Komma 6 3 4" xfId="715" xr:uid="{00000000-0005-0000-0000-0000C41F0000}"/>
    <cellStyle name="Komma 6 3 4 2" xfId="2060" xr:uid="{00000000-0005-0000-0000-0000C51F0000}"/>
    <cellStyle name="Komma 6 3 4 2 2" xfId="3811" xr:uid="{00000000-0005-0000-0000-0000C61F0000}"/>
    <cellStyle name="Komma 6 3 4 2 2 2" xfId="8961" xr:uid="{00000000-0005-0000-0000-0000C71F0000}"/>
    <cellStyle name="Komma 6 3 4 2 3" xfId="5529" xr:uid="{00000000-0005-0000-0000-0000C81F0000}"/>
    <cellStyle name="Komma 6 3 4 2 3 2" xfId="10677" xr:uid="{00000000-0005-0000-0000-0000C91F0000}"/>
    <cellStyle name="Komma 6 3 4 2 4" xfId="7245" xr:uid="{00000000-0005-0000-0000-0000CA1F0000}"/>
    <cellStyle name="Komma 6 3 4 3" xfId="2949" xr:uid="{00000000-0005-0000-0000-0000CB1F0000}"/>
    <cellStyle name="Komma 6 3 4 3 2" xfId="8103" xr:uid="{00000000-0005-0000-0000-0000CC1F0000}"/>
    <cellStyle name="Komma 6 3 4 4" xfId="4671" xr:uid="{00000000-0005-0000-0000-0000CD1F0000}"/>
    <cellStyle name="Komma 6 3 4 4 2" xfId="9819" xr:uid="{00000000-0005-0000-0000-0000CE1F0000}"/>
    <cellStyle name="Komma 6 3 4 5" xfId="6387" xr:uid="{00000000-0005-0000-0000-0000CF1F0000}"/>
    <cellStyle name="Komma 6 3 5" xfId="2056" xr:uid="{00000000-0005-0000-0000-0000D01F0000}"/>
    <cellStyle name="Komma 6 3 5 2" xfId="3807" xr:uid="{00000000-0005-0000-0000-0000D11F0000}"/>
    <cellStyle name="Komma 6 3 5 2 2" xfId="8957" xr:uid="{00000000-0005-0000-0000-0000D21F0000}"/>
    <cellStyle name="Komma 6 3 5 3" xfId="5525" xr:uid="{00000000-0005-0000-0000-0000D31F0000}"/>
    <cellStyle name="Komma 6 3 5 3 2" xfId="10673" xr:uid="{00000000-0005-0000-0000-0000D41F0000}"/>
    <cellStyle name="Komma 6 3 5 4" xfId="7241" xr:uid="{00000000-0005-0000-0000-0000D51F0000}"/>
    <cellStyle name="Komma 6 3 6" xfId="2945" xr:uid="{00000000-0005-0000-0000-0000D61F0000}"/>
    <cellStyle name="Komma 6 3 6 2" xfId="8099" xr:uid="{00000000-0005-0000-0000-0000D71F0000}"/>
    <cellStyle name="Komma 6 3 7" xfId="4667" xr:uid="{00000000-0005-0000-0000-0000D81F0000}"/>
    <cellStyle name="Komma 6 3 7 2" xfId="9815" xr:uid="{00000000-0005-0000-0000-0000D91F0000}"/>
    <cellStyle name="Komma 6 3 8" xfId="6383" xr:uid="{00000000-0005-0000-0000-0000DA1F0000}"/>
    <cellStyle name="Komma 6 4" xfId="716" xr:uid="{00000000-0005-0000-0000-0000DB1F0000}"/>
    <cellStyle name="Komma 6 4 2" xfId="717" xr:uid="{00000000-0005-0000-0000-0000DC1F0000}"/>
    <cellStyle name="Komma 6 4 2 2" xfId="2062" xr:uid="{00000000-0005-0000-0000-0000DD1F0000}"/>
    <cellStyle name="Komma 6 4 2 2 2" xfId="3813" xr:uid="{00000000-0005-0000-0000-0000DE1F0000}"/>
    <cellStyle name="Komma 6 4 2 2 2 2" xfId="8963" xr:uid="{00000000-0005-0000-0000-0000DF1F0000}"/>
    <cellStyle name="Komma 6 4 2 2 3" xfId="5531" xr:uid="{00000000-0005-0000-0000-0000E01F0000}"/>
    <cellStyle name="Komma 6 4 2 2 3 2" xfId="10679" xr:uid="{00000000-0005-0000-0000-0000E11F0000}"/>
    <cellStyle name="Komma 6 4 2 2 4" xfId="7247" xr:uid="{00000000-0005-0000-0000-0000E21F0000}"/>
    <cellStyle name="Komma 6 4 2 3" xfId="2951" xr:uid="{00000000-0005-0000-0000-0000E31F0000}"/>
    <cellStyle name="Komma 6 4 2 3 2" xfId="8105" xr:uid="{00000000-0005-0000-0000-0000E41F0000}"/>
    <cellStyle name="Komma 6 4 2 4" xfId="4673" xr:uid="{00000000-0005-0000-0000-0000E51F0000}"/>
    <cellStyle name="Komma 6 4 2 4 2" xfId="9821" xr:uid="{00000000-0005-0000-0000-0000E61F0000}"/>
    <cellStyle name="Komma 6 4 2 5" xfId="6389" xr:uid="{00000000-0005-0000-0000-0000E71F0000}"/>
    <cellStyle name="Komma 6 4 3" xfId="2061" xr:uid="{00000000-0005-0000-0000-0000E81F0000}"/>
    <cellStyle name="Komma 6 4 3 2" xfId="3812" xr:uid="{00000000-0005-0000-0000-0000E91F0000}"/>
    <cellStyle name="Komma 6 4 3 2 2" xfId="8962" xr:uid="{00000000-0005-0000-0000-0000EA1F0000}"/>
    <cellStyle name="Komma 6 4 3 3" xfId="5530" xr:uid="{00000000-0005-0000-0000-0000EB1F0000}"/>
    <cellStyle name="Komma 6 4 3 3 2" xfId="10678" xr:uid="{00000000-0005-0000-0000-0000EC1F0000}"/>
    <cellStyle name="Komma 6 4 3 4" xfId="7246" xr:uid="{00000000-0005-0000-0000-0000ED1F0000}"/>
    <cellStyle name="Komma 6 4 4" xfId="2950" xr:uid="{00000000-0005-0000-0000-0000EE1F0000}"/>
    <cellStyle name="Komma 6 4 4 2" xfId="8104" xr:uid="{00000000-0005-0000-0000-0000EF1F0000}"/>
    <cellStyle name="Komma 6 4 5" xfId="4672" xr:uid="{00000000-0005-0000-0000-0000F01F0000}"/>
    <cellStyle name="Komma 6 4 5 2" xfId="9820" xr:uid="{00000000-0005-0000-0000-0000F11F0000}"/>
    <cellStyle name="Komma 6 4 6" xfId="6388" xr:uid="{00000000-0005-0000-0000-0000F21F0000}"/>
    <cellStyle name="Komma 6 5" xfId="718" xr:uid="{00000000-0005-0000-0000-0000F31F0000}"/>
    <cellStyle name="Komma 6 5 2" xfId="2063" xr:uid="{00000000-0005-0000-0000-0000F41F0000}"/>
    <cellStyle name="Komma 6 5 2 2" xfId="3814" xr:uid="{00000000-0005-0000-0000-0000F51F0000}"/>
    <cellStyle name="Komma 6 5 2 2 2" xfId="8964" xr:uid="{00000000-0005-0000-0000-0000F61F0000}"/>
    <cellStyle name="Komma 6 5 2 3" xfId="5532" xr:uid="{00000000-0005-0000-0000-0000F71F0000}"/>
    <cellStyle name="Komma 6 5 2 3 2" xfId="10680" xr:uid="{00000000-0005-0000-0000-0000F81F0000}"/>
    <cellStyle name="Komma 6 5 2 4" xfId="7248" xr:uid="{00000000-0005-0000-0000-0000F91F0000}"/>
    <cellStyle name="Komma 6 5 3" xfId="2952" xr:uid="{00000000-0005-0000-0000-0000FA1F0000}"/>
    <cellStyle name="Komma 6 5 3 2" xfId="8106" xr:uid="{00000000-0005-0000-0000-0000FB1F0000}"/>
    <cellStyle name="Komma 6 5 4" xfId="4674" xr:uid="{00000000-0005-0000-0000-0000FC1F0000}"/>
    <cellStyle name="Komma 6 5 4 2" xfId="9822" xr:uid="{00000000-0005-0000-0000-0000FD1F0000}"/>
    <cellStyle name="Komma 6 5 5" xfId="6390" xr:uid="{00000000-0005-0000-0000-0000FE1F0000}"/>
    <cellStyle name="Komma 6 6" xfId="719" xr:uid="{00000000-0005-0000-0000-0000FF1F0000}"/>
    <cellStyle name="Komma 6 6 2" xfId="2064" xr:uid="{00000000-0005-0000-0000-000000200000}"/>
    <cellStyle name="Komma 6 6 2 2" xfId="3815" xr:uid="{00000000-0005-0000-0000-000001200000}"/>
    <cellStyle name="Komma 6 6 2 2 2" xfId="8965" xr:uid="{00000000-0005-0000-0000-000002200000}"/>
    <cellStyle name="Komma 6 6 2 3" xfId="5533" xr:uid="{00000000-0005-0000-0000-000003200000}"/>
    <cellStyle name="Komma 6 6 2 3 2" xfId="10681" xr:uid="{00000000-0005-0000-0000-000004200000}"/>
    <cellStyle name="Komma 6 6 2 4" xfId="7249" xr:uid="{00000000-0005-0000-0000-000005200000}"/>
    <cellStyle name="Komma 6 6 3" xfId="2953" xr:uid="{00000000-0005-0000-0000-000006200000}"/>
    <cellStyle name="Komma 6 6 3 2" xfId="8107" xr:uid="{00000000-0005-0000-0000-000007200000}"/>
    <cellStyle name="Komma 6 6 4" xfId="4675" xr:uid="{00000000-0005-0000-0000-000008200000}"/>
    <cellStyle name="Komma 6 6 4 2" xfId="9823" xr:uid="{00000000-0005-0000-0000-000009200000}"/>
    <cellStyle name="Komma 6 6 5" xfId="6391" xr:uid="{00000000-0005-0000-0000-00000A200000}"/>
    <cellStyle name="Komma 6 7" xfId="2045" xr:uid="{00000000-0005-0000-0000-00000B200000}"/>
    <cellStyle name="Komma 6 7 2" xfId="3796" xr:uid="{00000000-0005-0000-0000-00000C200000}"/>
    <cellStyle name="Komma 6 7 2 2" xfId="8946" xr:uid="{00000000-0005-0000-0000-00000D200000}"/>
    <cellStyle name="Komma 6 7 3" xfId="5514" xr:uid="{00000000-0005-0000-0000-00000E200000}"/>
    <cellStyle name="Komma 6 7 3 2" xfId="10662" xr:uid="{00000000-0005-0000-0000-00000F200000}"/>
    <cellStyle name="Komma 6 7 4" xfId="7230" xr:uid="{00000000-0005-0000-0000-000010200000}"/>
    <cellStyle name="Komma 6 8" xfId="2934" xr:uid="{00000000-0005-0000-0000-000011200000}"/>
    <cellStyle name="Komma 6 8 2" xfId="8088" xr:uid="{00000000-0005-0000-0000-000012200000}"/>
    <cellStyle name="Komma 6 9" xfId="4656" xr:uid="{00000000-0005-0000-0000-000013200000}"/>
    <cellStyle name="Komma 6 9 2" xfId="9804" xr:uid="{00000000-0005-0000-0000-000014200000}"/>
    <cellStyle name="Komma 7" xfId="720" xr:uid="{00000000-0005-0000-0000-000015200000}"/>
    <cellStyle name="Komma 7 2" xfId="721" xr:uid="{00000000-0005-0000-0000-000016200000}"/>
    <cellStyle name="Komma 7 2 2" xfId="722" xr:uid="{00000000-0005-0000-0000-000017200000}"/>
    <cellStyle name="Komma 7 2 2 2" xfId="723" xr:uid="{00000000-0005-0000-0000-000018200000}"/>
    <cellStyle name="Komma 7 2 2 2 2" xfId="2068" xr:uid="{00000000-0005-0000-0000-000019200000}"/>
    <cellStyle name="Komma 7 2 2 2 2 2" xfId="3819" xr:uid="{00000000-0005-0000-0000-00001A200000}"/>
    <cellStyle name="Komma 7 2 2 2 2 2 2" xfId="8969" xr:uid="{00000000-0005-0000-0000-00001B200000}"/>
    <cellStyle name="Komma 7 2 2 2 2 3" xfId="5537" xr:uid="{00000000-0005-0000-0000-00001C200000}"/>
    <cellStyle name="Komma 7 2 2 2 2 3 2" xfId="10685" xr:uid="{00000000-0005-0000-0000-00001D200000}"/>
    <cellStyle name="Komma 7 2 2 2 2 4" xfId="7253" xr:uid="{00000000-0005-0000-0000-00001E200000}"/>
    <cellStyle name="Komma 7 2 2 2 3" xfId="2957" xr:uid="{00000000-0005-0000-0000-00001F200000}"/>
    <cellStyle name="Komma 7 2 2 2 3 2" xfId="8111" xr:uid="{00000000-0005-0000-0000-000020200000}"/>
    <cellStyle name="Komma 7 2 2 2 4" xfId="4679" xr:uid="{00000000-0005-0000-0000-000021200000}"/>
    <cellStyle name="Komma 7 2 2 2 4 2" xfId="9827" xr:uid="{00000000-0005-0000-0000-000022200000}"/>
    <cellStyle name="Komma 7 2 2 2 5" xfId="6395" xr:uid="{00000000-0005-0000-0000-000023200000}"/>
    <cellStyle name="Komma 7 2 2 3" xfId="2067" xr:uid="{00000000-0005-0000-0000-000024200000}"/>
    <cellStyle name="Komma 7 2 2 3 2" xfId="3818" xr:uid="{00000000-0005-0000-0000-000025200000}"/>
    <cellStyle name="Komma 7 2 2 3 2 2" xfId="8968" xr:uid="{00000000-0005-0000-0000-000026200000}"/>
    <cellStyle name="Komma 7 2 2 3 3" xfId="5536" xr:uid="{00000000-0005-0000-0000-000027200000}"/>
    <cellStyle name="Komma 7 2 2 3 3 2" xfId="10684" xr:uid="{00000000-0005-0000-0000-000028200000}"/>
    <cellStyle name="Komma 7 2 2 3 4" xfId="7252" xr:uid="{00000000-0005-0000-0000-000029200000}"/>
    <cellStyle name="Komma 7 2 2 4" xfId="2956" xr:uid="{00000000-0005-0000-0000-00002A200000}"/>
    <cellStyle name="Komma 7 2 2 4 2" xfId="8110" xr:uid="{00000000-0005-0000-0000-00002B200000}"/>
    <cellStyle name="Komma 7 2 2 5" xfId="4678" xr:uid="{00000000-0005-0000-0000-00002C200000}"/>
    <cellStyle name="Komma 7 2 2 5 2" xfId="9826" xr:uid="{00000000-0005-0000-0000-00002D200000}"/>
    <cellStyle name="Komma 7 2 2 6" xfId="6394" xr:uid="{00000000-0005-0000-0000-00002E200000}"/>
    <cellStyle name="Komma 7 2 3" xfId="724" xr:uid="{00000000-0005-0000-0000-00002F200000}"/>
    <cellStyle name="Komma 7 2 3 2" xfId="2069" xr:uid="{00000000-0005-0000-0000-000030200000}"/>
    <cellStyle name="Komma 7 2 3 2 2" xfId="3820" xr:uid="{00000000-0005-0000-0000-000031200000}"/>
    <cellStyle name="Komma 7 2 3 2 2 2" xfId="8970" xr:uid="{00000000-0005-0000-0000-000032200000}"/>
    <cellStyle name="Komma 7 2 3 2 3" xfId="5538" xr:uid="{00000000-0005-0000-0000-000033200000}"/>
    <cellStyle name="Komma 7 2 3 2 3 2" xfId="10686" xr:uid="{00000000-0005-0000-0000-000034200000}"/>
    <cellStyle name="Komma 7 2 3 2 4" xfId="7254" xr:uid="{00000000-0005-0000-0000-000035200000}"/>
    <cellStyle name="Komma 7 2 3 3" xfId="2958" xr:uid="{00000000-0005-0000-0000-000036200000}"/>
    <cellStyle name="Komma 7 2 3 3 2" xfId="8112" xr:uid="{00000000-0005-0000-0000-000037200000}"/>
    <cellStyle name="Komma 7 2 3 4" xfId="4680" xr:uid="{00000000-0005-0000-0000-000038200000}"/>
    <cellStyle name="Komma 7 2 3 4 2" xfId="9828" xr:uid="{00000000-0005-0000-0000-000039200000}"/>
    <cellStyle name="Komma 7 2 3 5" xfId="6396" xr:uid="{00000000-0005-0000-0000-00003A200000}"/>
    <cellStyle name="Komma 7 2 4" xfId="725" xr:uid="{00000000-0005-0000-0000-00003B200000}"/>
    <cellStyle name="Komma 7 2 4 2" xfId="2070" xr:uid="{00000000-0005-0000-0000-00003C200000}"/>
    <cellStyle name="Komma 7 2 4 2 2" xfId="3821" xr:uid="{00000000-0005-0000-0000-00003D200000}"/>
    <cellStyle name="Komma 7 2 4 2 2 2" xfId="8971" xr:uid="{00000000-0005-0000-0000-00003E200000}"/>
    <cellStyle name="Komma 7 2 4 2 3" xfId="5539" xr:uid="{00000000-0005-0000-0000-00003F200000}"/>
    <cellStyle name="Komma 7 2 4 2 3 2" xfId="10687" xr:uid="{00000000-0005-0000-0000-000040200000}"/>
    <cellStyle name="Komma 7 2 4 2 4" xfId="7255" xr:uid="{00000000-0005-0000-0000-000041200000}"/>
    <cellStyle name="Komma 7 2 4 3" xfId="2959" xr:uid="{00000000-0005-0000-0000-000042200000}"/>
    <cellStyle name="Komma 7 2 4 3 2" xfId="8113" xr:uid="{00000000-0005-0000-0000-000043200000}"/>
    <cellStyle name="Komma 7 2 4 4" xfId="4681" xr:uid="{00000000-0005-0000-0000-000044200000}"/>
    <cellStyle name="Komma 7 2 4 4 2" xfId="9829" xr:uid="{00000000-0005-0000-0000-000045200000}"/>
    <cellStyle name="Komma 7 2 4 5" xfId="6397" xr:uid="{00000000-0005-0000-0000-000046200000}"/>
    <cellStyle name="Komma 7 2 5" xfId="2066" xr:uid="{00000000-0005-0000-0000-000047200000}"/>
    <cellStyle name="Komma 7 2 5 2" xfId="3817" xr:uid="{00000000-0005-0000-0000-000048200000}"/>
    <cellStyle name="Komma 7 2 5 2 2" xfId="8967" xr:uid="{00000000-0005-0000-0000-000049200000}"/>
    <cellStyle name="Komma 7 2 5 3" xfId="5535" xr:uid="{00000000-0005-0000-0000-00004A200000}"/>
    <cellStyle name="Komma 7 2 5 3 2" xfId="10683" xr:uid="{00000000-0005-0000-0000-00004B200000}"/>
    <cellStyle name="Komma 7 2 5 4" xfId="7251" xr:uid="{00000000-0005-0000-0000-00004C200000}"/>
    <cellStyle name="Komma 7 2 6" xfId="2955" xr:uid="{00000000-0005-0000-0000-00004D200000}"/>
    <cellStyle name="Komma 7 2 6 2" xfId="8109" xr:uid="{00000000-0005-0000-0000-00004E200000}"/>
    <cellStyle name="Komma 7 2 7" xfId="4677" xr:uid="{00000000-0005-0000-0000-00004F200000}"/>
    <cellStyle name="Komma 7 2 7 2" xfId="9825" xr:uid="{00000000-0005-0000-0000-000050200000}"/>
    <cellStyle name="Komma 7 2 8" xfId="6393" xr:uid="{00000000-0005-0000-0000-000051200000}"/>
    <cellStyle name="Komma 7 3" xfId="726" xr:uid="{00000000-0005-0000-0000-000052200000}"/>
    <cellStyle name="Komma 7 3 2" xfId="727" xr:uid="{00000000-0005-0000-0000-000053200000}"/>
    <cellStyle name="Komma 7 3 2 2" xfId="2072" xr:uid="{00000000-0005-0000-0000-000054200000}"/>
    <cellStyle name="Komma 7 3 2 2 2" xfId="3823" xr:uid="{00000000-0005-0000-0000-000055200000}"/>
    <cellStyle name="Komma 7 3 2 2 2 2" xfId="8973" xr:uid="{00000000-0005-0000-0000-000056200000}"/>
    <cellStyle name="Komma 7 3 2 2 3" xfId="5541" xr:uid="{00000000-0005-0000-0000-000057200000}"/>
    <cellStyle name="Komma 7 3 2 2 3 2" xfId="10689" xr:uid="{00000000-0005-0000-0000-000058200000}"/>
    <cellStyle name="Komma 7 3 2 2 4" xfId="7257" xr:uid="{00000000-0005-0000-0000-000059200000}"/>
    <cellStyle name="Komma 7 3 2 3" xfId="2961" xr:uid="{00000000-0005-0000-0000-00005A200000}"/>
    <cellStyle name="Komma 7 3 2 3 2" xfId="8115" xr:uid="{00000000-0005-0000-0000-00005B200000}"/>
    <cellStyle name="Komma 7 3 2 4" xfId="4683" xr:uid="{00000000-0005-0000-0000-00005C200000}"/>
    <cellStyle name="Komma 7 3 2 4 2" xfId="9831" xr:uid="{00000000-0005-0000-0000-00005D200000}"/>
    <cellStyle name="Komma 7 3 2 5" xfId="6399" xr:uid="{00000000-0005-0000-0000-00005E200000}"/>
    <cellStyle name="Komma 7 3 3" xfId="2071" xr:uid="{00000000-0005-0000-0000-00005F200000}"/>
    <cellStyle name="Komma 7 3 3 2" xfId="3822" xr:uid="{00000000-0005-0000-0000-000060200000}"/>
    <cellStyle name="Komma 7 3 3 2 2" xfId="8972" xr:uid="{00000000-0005-0000-0000-000061200000}"/>
    <cellStyle name="Komma 7 3 3 3" xfId="5540" xr:uid="{00000000-0005-0000-0000-000062200000}"/>
    <cellStyle name="Komma 7 3 3 3 2" xfId="10688" xr:uid="{00000000-0005-0000-0000-000063200000}"/>
    <cellStyle name="Komma 7 3 3 4" xfId="7256" xr:uid="{00000000-0005-0000-0000-000064200000}"/>
    <cellStyle name="Komma 7 3 4" xfId="2960" xr:uid="{00000000-0005-0000-0000-000065200000}"/>
    <cellStyle name="Komma 7 3 4 2" xfId="8114" xr:uid="{00000000-0005-0000-0000-000066200000}"/>
    <cellStyle name="Komma 7 3 5" xfId="4682" xr:uid="{00000000-0005-0000-0000-000067200000}"/>
    <cellStyle name="Komma 7 3 5 2" xfId="9830" xr:uid="{00000000-0005-0000-0000-000068200000}"/>
    <cellStyle name="Komma 7 3 6" xfId="6398" xr:uid="{00000000-0005-0000-0000-000069200000}"/>
    <cellStyle name="Komma 7 4" xfId="728" xr:uid="{00000000-0005-0000-0000-00006A200000}"/>
    <cellStyle name="Komma 7 4 2" xfId="2073" xr:uid="{00000000-0005-0000-0000-00006B200000}"/>
    <cellStyle name="Komma 7 4 2 2" xfId="3824" xr:uid="{00000000-0005-0000-0000-00006C200000}"/>
    <cellStyle name="Komma 7 4 2 2 2" xfId="8974" xr:uid="{00000000-0005-0000-0000-00006D200000}"/>
    <cellStyle name="Komma 7 4 2 3" xfId="5542" xr:uid="{00000000-0005-0000-0000-00006E200000}"/>
    <cellStyle name="Komma 7 4 2 3 2" xfId="10690" xr:uid="{00000000-0005-0000-0000-00006F200000}"/>
    <cellStyle name="Komma 7 4 2 4" xfId="7258" xr:uid="{00000000-0005-0000-0000-000070200000}"/>
    <cellStyle name="Komma 7 4 3" xfId="2962" xr:uid="{00000000-0005-0000-0000-000071200000}"/>
    <cellStyle name="Komma 7 4 3 2" xfId="8116" xr:uid="{00000000-0005-0000-0000-000072200000}"/>
    <cellStyle name="Komma 7 4 4" xfId="4684" xr:uid="{00000000-0005-0000-0000-000073200000}"/>
    <cellStyle name="Komma 7 4 4 2" xfId="9832" xr:uid="{00000000-0005-0000-0000-000074200000}"/>
    <cellStyle name="Komma 7 4 5" xfId="6400" xr:uid="{00000000-0005-0000-0000-000075200000}"/>
    <cellStyle name="Komma 7 5" xfId="729" xr:uid="{00000000-0005-0000-0000-000076200000}"/>
    <cellStyle name="Komma 7 5 2" xfId="2074" xr:uid="{00000000-0005-0000-0000-000077200000}"/>
    <cellStyle name="Komma 7 5 2 2" xfId="3825" xr:uid="{00000000-0005-0000-0000-000078200000}"/>
    <cellStyle name="Komma 7 5 2 2 2" xfId="8975" xr:uid="{00000000-0005-0000-0000-000079200000}"/>
    <cellStyle name="Komma 7 5 2 3" xfId="5543" xr:uid="{00000000-0005-0000-0000-00007A200000}"/>
    <cellStyle name="Komma 7 5 2 3 2" xfId="10691" xr:uid="{00000000-0005-0000-0000-00007B200000}"/>
    <cellStyle name="Komma 7 5 2 4" xfId="7259" xr:uid="{00000000-0005-0000-0000-00007C200000}"/>
    <cellStyle name="Komma 7 5 3" xfId="2963" xr:uid="{00000000-0005-0000-0000-00007D200000}"/>
    <cellStyle name="Komma 7 5 3 2" xfId="8117" xr:uid="{00000000-0005-0000-0000-00007E200000}"/>
    <cellStyle name="Komma 7 5 4" xfId="4685" xr:uid="{00000000-0005-0000-0000-00007F200000}"/>
    <cellStyle name="Komma 7 5 4 2" xfId="9833" xr:uid="{00000000-0005-0000-0000-000080200000}"/>
    <cellStyle name="Komma 7 5 5" xfId="6401" xr:uid="{00000000-0005-0000-0000-000081200000}"/>
    <cellStyle name="Komma 7 6" xfId="2065" xr:uid="{00000000-0005-0000-0000-000082200000}"/>
    <cellStyle name="Komma 7 6 2" xfId="3816" xr:uid="{00000000-0005-0000-0000-000083200000}"/>
    <cellStyle name="Komma 7 6 2 2" xfId="8966" xr:uid="{00000000-0005-0000-0000-000084200000}"/>
    <cellStyle name="Komma 7 6 3" xfId="5534" xr:uid="{00000000-0005-0000-0000-000085200000}"/>
    <cellStyle name="Komma 7 6 3 2" xfId="10682" xr:uid="{00000000-0005-0000-0000-000086200000}"/>
    <cellStyle name="Komma 7 6 4" xfId="7250" xr:uid="{00000000-0005-0000-0000-000087200000}"/>
    <cellStyle name="Komma 7 7" xfId="2954" xr:uid="{00000000-0005-0000-0000-000088200000}"/>
    <cellStyle name="Komma 7 7 2" xfId="8108" xr:uid="{00000000-0005-0000-0000-000089200000}"/>
    <cellStyle name="Komma 7 8" xfId="4676" xr:uid="{00000000-0005-0000-0000-00008A200000}"/>
    <cellStyle name="Komma 7 8 2" xfId="9824" xr:uid="{00000000-0005-0000-0000-00008B200000}"/>
    <cellStyle name="Komma 7 9" xfId="6392" xr:uid="{00000000-0005-0000-0000-00008C200000}"/>
    <cellStyle name="Komma 8" xfId="730" xr:uid="{00000000-0005-0000-0000-00008D200000}"/>
    <cellStyle name="Komma 8 2" xfId="731" xr:uid="{00000000-0005-0000-0000-00008E200000}"/>
    <cellStyle name="Komma 8 2 2" xfId="732" xr:uid="{00000000-0005-0000-0000-00008F200000}"/>
    <cellStyle name="Komma 8 2 2 2" xfId="733" xr:uid="{00000000-0005-0000-0000-000090200000}"/>
    <cellStyle name="Komma 8 2 2 2 2" xfId="2078" xr:uid="{00000000-0005-0000-0000-000091200000}"/>
    <cellStyle name="Komma 8 2 2 2 2 2" xfId="3829" xr:uid="{00000000-0005-0000-0000-000092200000}"/>
    <cellStyle name="Komma 8 2 2 2 2 2 2" xfId="8979" xr:uid="{00000000-0005-0000-0000-000093200000}"/>
    <cellStyle name="Komma 8 2 2 2 2 3" xfId="5547" xr:uid="{00000000-0005-0000-0000-000094200000}"/>
    <cellStyle name="Komma 8 2 2 2 2 3 2" xfId="10695" xr:uid="{00000000-0005-0000-0000-000095200000}"/>
    <cellStyle name="Komma 8 2 2 2 2 4" xfId="7263" xr:uid="{00000000-0005-0000-0000-000096200000}"/>
    <cellStyle name="Komma 8 2 2 2 3" xfId="2967" xr:uid="{00000000-0005-0000-0000-000097200000}"/>
    <cellStyle name="Komma 8 2 2 2 3 2" xfId="8121" xr:uid="{00000000-0005-0000-0000-000098200000}"/>
    <cellStyle name="Komma 8 2 2 2 4" xfId="4689" xr:uid="{00000000-0005-0000-0000-000099200000}"/>
    <cellStyle name="Komma 8 2 2 2 4 2" xfId="9837" xr:uid="{00000000-0005-0000-0000-00009A200000}"/>
    <cellStyle name="Komma 8 2 2 2 5" xfId="6405" xr:uid="{00000000-0005-0000-0000-00009B200000}"/>
    <cellStyle name="Komma 8 2 2 3" xfId="2077" xr:uid="{00000000-0005-0000-0000-00009C200000}"/>
    <cellStyle name="Komma 8 2 2 3 2" xfId="3828" xr:uid="{00000000-0005-0000-0000-00009D200000}"/>
    <cellStyle name="Komma 8 2 2 3 2 2" xfId="8978" xr:uid="{00000000-0005-0000-0000-00009E200000}"/>
    <cellStyle name="Komma 8 2 2 3 3" xfId="5546" xr:uid="{00000000-0005-0000-0000-00009F200000}"/>
    <cellStyle name="Komma 8 2 2 3 3 2" xfId="10694" xr:uid="{00000000-0005-0000-0000-0000A0200000}"/>
    <cellStyle name="Komma 8 2 2 3 4" xfId="7262" xr:uid="{00000000-0005-0000-0000-0000A1200000}"/>
    <cellStyle name="Komma 8 2 2 4" xfId="2966" xr:uid="{00000000-0005-0000-0000-0000A2200000}"/>
    <cellStyle name="Komma 8 2 2 4 2" xfId="8120" xr:uid="{00000000-0005-0000-0000-0000A3200000}"/>
    <cellStyle name="Komma 8 2 2 5" xfId="4688" xr:uid="{00000000-0005-0000-0000-0000A4200000}"/>
    <cellStyle name="Komma 8 2 2 5 2" xfId="9836" xr:uid="{00000000-0005-0000-0000-0000A5200000}"/>
    <cellStyle name="Komma 8 2 2 6" xfId="6404" xr:uid="{00000000-0005-0000-0000-0000A6200000}"/>
    <cellStyle name="Komma 8 2 3" xfId="734" xr:uid="{00000000-0005-0000-0000-0000A7200000}"/>
    <cellStyle name="Komma 8 2 3 2" xfId="2079" xr:uid="{00000000-0005-0000-0000-0000A8200000}"/>
    <cellStyle name="Komma 8 2 3 2 2" xfId="3830" xr:uid="{00000000-0005-0000-0000-0000A9200000}"/>
    <cellStyle name="Komma 8 2 3 2 2 2" xfId="8980" xr:uid="{00000000-0005-0000-0000-0000AA200000}"/>
    <cellStyle name="Komma 8 2 3 2 3" xfId="5548" xr:uid="{00000000-0005-0000-0000-0000AB200000}"/>
    <cellStyle name="Komma 8 2 3 2 3 2" xfId="10696" xr:uid="{00000000-0005-0000-0000-0000AC200000}"/>
    <cellStyle name="Komma 8 2 3 2 4" xfId="7264" xr:uid="{00000000-0005-0000-0000-0000AD200000}"/>
    <cellStyle name="Komma 8 2 3 3" xfId="2968" xr:uid="{00000000-0005-0000-0000-0000AE200000}"/>
    <cellStyle name="Komma 8 2 3 3 2" xfId="8122" xr:uid="{00000000-0005-0000-0000-0000AF200000}"/>
    <cellStyle name="Komma 8 2 3 4" xfId="4690" xr:uid="{00000000-0005-0000-0000-0000B0200000}"/>
    <cellStyle name="Komma 8 2 3 4 2" xfId="9838" xr:uid="{00000000-0005-0000-0000-0000B1200000}"/>
    <cellStyle name="Komma 8 2 3 5" xfId="6406" xr:uid="{00000000-0005-0000-0000-0000B2200000}"/>
    <cellStyle name="Komma 8 2 4" xfId="735" xr:uid="{00000000-0005-0000-0000-0000B3200000}"/>
    <cellStyle name="Komma 8 2 4 2" xfId="2080" xr:uid="{00000000-0005-0000-0000-0000B4200000}"/>
    <cellStyle name="Komma 8 2 4 2 2" xfId="3831" xr:uid="{00000000-0005-0000-0000-0000B5200000}"/>
    <cellStyle name="Komma 8 2 4 2 2 2" xfId="8981" xr:uid="{00000000-0005-0000-0000-0000B6200000}"/>
    <cellStyle name="Komma 8 2 4 2 3" xfId="5549" xr:uid="{00000000-0005-0000-0000-0000B7200000}"/>
    <cellStyle name="Komma 8 2 4 2 3 2" xfId="10697" xr:uid="{00000000-0005-0000-0000-0000B8200000}"/>
    <cellStyle name="Komma 8 2 4 2 4" xfId="7265" xr:uid="{00000000-0005-0000-0000-0000B9200000}"/>
    <cellStyle name="Komma 8 2 4 3" xfId="2969" xr:uid="{00000000-0005-0000-0000-0000BA200000}"/>
    <cellStyle name="Komma 8 2 4 3 2" xfId="8123" xr:uid="{00000000-0005-0000-0000-0000BB200000}"/>
    <cellStyle name="Komma 8 2 4 4" xfId="4691" xr:uid="{00000000-0005-0000-0000-0000BC200000}"/>
    <cellStyle name="Komma 8 2 4 4 2" xfId="9839" xr:uid="{00000000-0005-0000-0000-0000BD200000}"/>
    <cellStyle name="Komma 8 2 4 5" xfId="6407" xr:uid="{00000000-0005-0000-0000-0000BE200000}"/>
    <cellStyle name="Komma 8 2 5" xfId="2076" xr:uid="{00000000-0005-0000-0000-0000BF200000}"/>
    <cellStyle name="Komma 8 2 5 2" xfId="3827" xr:uid="{00000000-0005-0000-0000-0000C0200000}"/>
    <cellStyle name="Komma 8 2 5 2 2" xfId="8977" xr:uid="{00000000-0005-0000-0000-0000C1200000}"/>
    <cellStyle name="Komma 8 2 5 3" xfId="5545" xr:uid="{00000000-0005-0000-0000-0000C2200000}"/>
    <cellStyle name="Komma 8 2 5 3 2" xfId="10693" xr:uid="{00000000-0005-0000-0000-0000C3200000}"/>
    <cellStyle name="Komma 8 2 5 4" xfId="7261" xr:uid="{00000000-0005-0000-0000-0000C4200000}"/>
    <cellStyle name="Komma 8 2 6" xfId="2965" xr:uid="{00000000-0005-0000-0000-0000C5200000}"/>
    <cellStyle name="Komma 8 2 6 2" xfId="8119" xr:uid="{00000000-0005-0000-0000-0000C6200000}"/>
    <cellStyle name="Komma 8 2 7" xfId="4687" xr:uid="{00000000-0005-0000-0000-0000C7200000}"/>
    <cellStyle name="Komma 8 2 7 2" xfId="9835" xr:uid="{00000000-0005-0000-0000-0000C8200000}"/>
    <cellStyle name="Komma 8 2 8" xfId="6403" xr:uid="{00000000-0005-0000-0000-0000C9200000}"/>
    <cellStyle name="Komma 8 3" xfId="736" xr:uid="{00000000-0005-0000-0000-0000CA200000}"/>
    <cellStyle name="Komma 8 3 2" xfId="737" xr:uid="{00000000-0005-0000-0000-0000CB200000}"/>
    <cellStyle name="Komma 8 3 2 2" xfId="2082" xr:uid="{00000000-0005-0000-0000-0000CC200000}"/>
    <cellStyle name="Komma 8 3 2 2 2" xfId="3833" xr:uid="{00000000-0005-0000-0000-0000CD200000}"/>
    <cellStyle name="Komma 8 3 2 2 2 2" xfId="8983" xr:uid="{00000000-0005-0000-0000-0000CE200000}"/>
    <cellStyle name="Komma 8 3 2 2 3" xfId="5551" xr:uid="{00000000-0005-0000-0000-0000CF200000}"/>
    <cellStyle name="Komma 8 3 2 2 3 2" xfId="10699" xr:uid="{00000000-0005-0000-0000-0000D0200000}"/>
    <cellStyle name="Komma 8 3 2 2 4" xfId="7267" xr:uid="{00000000-0005-0000-0000-0000D1200000}"/>
    <cellStyle name="Komma 8 3 2 3" xfId="2971" xr:uid="{00000000-0005-0000-0000-0000D2200000}"/>
    <cellStyle name="Komma 8 3 2 3 2" xfId="8125" xr:uid="{00000000-0005-0000-0000-0000D3200000}"/>
    <cellStyle name="Komma 8 3 2 4" xfId="4693" xr:uid="{00000000-0005-0000-0000-0000D4200000}"/>
    <cellStyle name="Komma 8 3 2 4 2" xfId="9841" xr:uid="{00000000-0005-0000-0000-0000D5200000}"/>
    <cellStyle name="Komma 8 3 2 5" xfId="6409" xr:uid="{00000000-0005-0000-0000-0000D6200000}"/>
    <cellStyle name="Komma 8 3 3" xfId="2081" xr:uid="{00000000-0005-0000-0000-0000D7200000}"/>
    <cellStyle name="Komma 8 3 3 2" xfId="3832" xr:uid="{00000000-0005-0000-0000-0000D8200000}"/>
    <cellStyle name="Komma 8 3 3 2 2" xfId="8982" xr:uid="{00000000-0005-0000-0000-0000D9200000}"/>
    <cellStyle name="Komma 8 3 3 3" xfId="5550" xr:uid="{00000000-0005-0000-0000-0000DA200000}"/>
    <cellStyle name="Komma 8 3 3 3 2" xfId="10698" xr:uid="{00000000-0005-0000-0000-0000DB200000}"/>
    <cellStyle name="Komma 8 3 3 4" xfId="7266" xr:uid="{00000000-0005-0000-0000-0000DC200000}"/>
    <cellStyle name="Komma 8 3 4" xfId="2970" xr:uid="{00000000-0005-0000-0000-0000DD200000}"/>
    <cellStyle name="Komma 8 3 4 2" xfId="8124" xr:uid="{00000000-0005-0000-0000-0000DE200000}"/>
    <cellStyle name="Komma 8 3 5" xfId="4692" xr:uid="{00000000-0005-0000-0000-0000DF200000}"/>
    <cellStyle name="Komma 8 3 5 2" xfId="9840" xr:uid="{00000000-0005-0000-0000-0000E0200000}"/>
    <cellStyle name="Komma 8 3 6" xfId="6408" xr:uid="{00000000-0005-0000-0000-0000E1200000}"/>
    <cellStyle name="Komma 8 4" xfId="738" xr:uid="{00000000-0005-0000-0000-0000E2200000}"/>
    <cellStyle name="Komma 8 4 2" xfId="2083" xr:uid="{00000000-0005-0000-0000-0000E3200000}"/>
    <cellStyle name="Komma 8 4 2 2" xfId="3834" xr:uid="{00000000-0005-0000-0000-0000E4200000}"/>
    <cellStyle name="Komma 8 4 2 2 2" xfId="8984" xr:uid="{00000000-0005-0000-0000-0000E5200000}"/>
    <cellStyle name="Komma 8 4 2 3" xfId="5552" xr:uid="{00000000-0005-0000-0000-0000E6200000}"/>
    <cellStyle name="Komma 8 4 2 3 2" xfId="10700" xr:uid="{00000000-0005-0000-0000-0000E7200000}"/>
    <cellStyle name="Komma 8 4 2 4" xfId="7268" xr:uid="{00000000-0005-0000-0000-0000E8200000}"/>
    <cellStyle name="Komma 8 4 3" xfId="2972" xr:uid="{00000000-0005-0000-0000-0000E9200000}"/>
    <cellStyle name="Komma 8 4 3 2" xfId="8126" xr:uid="{00000000-0005-0000-0000-0000EA200000}"/>
    <cellStyle name="Komma 8 4 4" xfId="4694" xr:uid="{00000000-0005-0000-0000-0000EB200000}"/>
    <cellStyle name="Komma 8 4 4 2" xfId="9842" xr:uid="{00000000-0005-0000-0000-0000EC200000}"/>
    <cellStyle name="Komma 8 4 5" xfId="6410" xr:uid="{00000000-0005-0000-0000-0000ED200000}"/>
    <cellStyle name="Komma 8 5" xfId="739" xr:uid="{00000000-0005-0000-0000-0000EE200000}"/>
    <cellStyle name="Komma 8 5 2" xfId="2084" xr:uid="{00000000-0005-0000-0000-0000EF200000}"/>
    <cellStyle name="Komma 8 5 2 2" xfId="3835" xr:uid="{00000000-0005-0000-0000-0000F0200000}"/>
    <cellStyle name="Komma 8 5 2 2 2" xfId="8985" xr:uid="{00000000-0005-0000-0000-0000F1200000}"/>
    <cellStyle name="Komma 8 5 2 3" xfId="5553" xr:uid="{00000000-0005-0000-0000-0000F2200000}"/>
    <cellStyle name="Komma 8 5 2 3 2" xfId="10701" xr:uid="{00000000-0005-0000-0000-0000F3200000}"/>
    <cellStyle name="Komma 8 5 2 4" xfId="7269" xr:uid="{00000000-0005-0000-0000-0000F4200000}"/>
    <cellStyle name="Komma 8 5 3" xfId="2973" xr:uid="{00000000-0005-0000-0000-0000F5200000}"/>
    <cellStyle name="Komma 8 5 3 2" xfId="8127" xr:uid="{00000000-0005-0000-0000-0000F6200000}"/>
    <cellStyle name="Komma 8 5 4" xfId="4695" xr:uid="{00000000-0005-0000-0000-0000F7200000}"/>
    <cellStyle name="Komma 8 5 4 2" xfId="9843" xr:uid="{00000000-0005-0000-0000-0000F8200000}"/>
    <cellStyle name="Komma 8 5 5" xfId="6411" xr:uid="{00000000-0005-0000-0000-0000F9200000}"/>
    <cellStyle name="Komma 8 6" xfId="2075" xr:uid="{00000000-0005-0000-0000-0000FA200000}"/>
    <cellStyle name="Komma 8 6 2" xfId="3826" xr:uid="{00000000-0005-0000-0000-0000FB200000}"/>
    <cellStyle name="Komma 8 6 2 2" xfId="8976" xr:uid="{00000000-0005-0000-0000-0000FC200000}"/>
    <cellStyle name="Komma 8 6 3" xfId="5544" xr:uid="{00000000-0005-0000-0000-0000FD200000}"/>
    <cellStyle name="Komma 8 6 3 2" xfId="10692" xr:uid="{00000000-0005-0000-0000-0000FE200000}"/>
    <cellStyle name="Komma 8 6 4" xfId="7260" xr:uid="{00000000-0005-0000-0000-0000FF200000}"/>
    <cellStyle name="Komma 8 7" xfId="2964" xr:uid="{00000000-0005-0000-0000-000000210000}"/>
    <cellStyle name="Komma 8 7 2" xfId="8118" xr:uid="{00000000-0005-0000-0000-000001210000}"/>
    <cellStyle name="Komma 8 8" xfId="4686" xr:uid="{00000000-0005-0000-0000-000002210000}"/>
    <cellStyle name="Komma 8 8 2" xfId="9834" xr:uid="{00000000-0005-0000-0000-000003210000}"/>
    <cellStyle name="Komma 8 9" xfId="6402" xr:uid="{00000000-0005-0000-0000-000004210000}"/>
    <cellStyle name="Komma 9" xfId="740" xr:uid="{00000000-0005-0000-0000-000005210000}"/>
    <cellStyle name="Komma 9 2" xfId="741" xr:uid="{00000000-0005-0000-0000-000006210000}"/>
    <cellStyle name="Komma 9 2 2" xfId="742" xr:uid="{00000000-0005-0000-0000-000007210000}"/>
    <cellStyle name="Komma 9 2 2 2" xfId="743" xr:uid="{00000000-0005-0000-0000-000008210000}"/>
    <cellStyle name="Komma 9 2 2 2 2" xfId="2088" xr:uid="{00000000-0005-0000-0000-000009210000}"/>
    <cellStyle name="Komma 9 2 2 2 2 2" xfId="3839" xr:uid="{00000000-0005-0000-0000-00000A210000}"/>
    <cellStyle name="Komma 9 2 2 2 2 2 2" xfId="8989" xr:uid="{00000000-0005-0000-0000-00000B210000}"/>
    <cellStyle name="Komma 9 2 2 2 2 3" xfId="5557" xr:uid="{00000000-0005-0000-0000-00000C210000}"/>
    <cellStyle name="Komma 9 2 2 2 2 3 2" xfId="10705" xr:uid="{00000000-0005-0000-0000-00000D210000}"/>
    <cellStyle name="Komma 9 2 2 2 2 4" xfId="7273" xr:uid="{00000000-0005-0000-0000-00000E210000}"/>
    <cellStyle name="Komma 9 2 2 2 3" xfId="2977" xr:uid="{00000000-0005-0000-0000-00000F210000}"/>
    <cellStyle name="Komma 9 2 2 2 3 2" xfId="8131" xr:uid="{00000000-0005-0000-0000-000010210000}"/>
    <cellStyle name="Komma 9 2 2 2 4" xfId="4699" xr:uid="{00000000-0005-0000-0000-000011210000}"/>
    <cellStyle name="Komma 9 2 2 2 4 2" xfId="9847" xr:uid="{00000000-0005-0000-0000-000012210000}"/>
    <cellStyle name="Komma 9 2 2 2 5" xfId="6415" xr:uid="{00000000-0005-0000-0000-000013210000}"/>
    <cellStyle name="Komma 9 2 2 3" xfId="2087" xr:uid="{00000000-0005-0000-0000-000014210000}"/>
    <cellStyle name="Komma 9 2 2 3 2" xfId="3838" xr:uid="{00000000-0005-0000-0000-000015210000}"/>
    <cellStyle name="Komma 9 2 2 3 2 2" xfId="8988" xr:uid="{00000000-0005-0000-0000-000016210000}"/>
    <cellStyle name="Komma 9 2 2 3 3" xfId="5556" xr:uid="{00000000-0005-0000-0000-000017210000}"/>
    <cellStyle name="Komma 9 2 2 3 3 2" xfId="10704" xr:uid="{00000000-0005-0000-0000-000018210000}"/>
    <cellStyle name="Komma 9 2 2 3 4" xfId="7272" xr:uid="{00000000-0005-0000-0000-000019210000}"/>
    <cellStyle name="Komma 9 2 2 4" xfId="2976" xr:uid="{00000000-0005-0000-0000-00001A210000}"/>
    <cellStyle name="Komma 9 2 2 4 2" xfId="8130" xr:uid="{00000000-0005-0000-0000-00001B210000}"/>
    <cellStyle name="Komma 9 2 2 5" xfId="4698" xr:uid="{00000000-0005-0000-0000-00001C210000}"/>
    <cellStyle name="Komma 9 2 2 5 2" xfId="9846" xr:uid="{00000000-0005-0000-0000-00001D210000}"/>
    <cellStyle name="Komma 9 2 2 6" xfId="6414" xr:uid="{00000000-0005-0000-0000-00001E210000}"/>
    <cellStyle name="Komma 9 2 3" xfId="744" xr:uid="{00000000-0005-0000-0000-00001F210000}"/>
    <cellStyle name="Komma 9 2 3 2" xfId="2089" xr:uid="{00000000-0005-0000-0000-000020210000}"/>
    <cellStyle name="Komma 9 2 3 2 2" xfId="3840" xr:uid="{00000000-0005-0000-0000-000021210000}"/>
    <cellStyle name="Komma 9 2 3 2 2 2" xfId="8990" xr:uid="{00000000-0005-0000-0000-000022210000}"/>
    <cellStyle name="Komma 9 2 3 2 3" xfId="5558" xr:uid="{00000000-0005-0000-0000-000023210000}"/>
    <cellStyle name="Komma 9 2 3 2 3 2" xfId="10706" xr:uid="{00000000-0005-0000-0000-000024210000}"/>
    <cellStyle name="Komma 9 2 3 2 4" xfId="7274" xr:uid="{00000000-0005-0000-0000-000025210000}"/>
    <cellStyle name="Komma 9 2 3 3" xfId="2978" xr:uid="{00000000-0005-0000-0000-000026210000}"/>
    <cellStyle name="Komma 9 2 3 3 2" xfId="8132" xr:uid="{00000000-0005-0000-0000-000027210000}"/>
    <cellStyle name="Komma 9 2 3 4" xfId="4700" xr:uid="{00000000-0005-0000-0000-000028210000}"/>
    <cellStyle name="Komma 9 2 3 4 2" xfId="9848" xr:uid="{00000000-0005-0000-0000-000029210000}"/>
    <cellStyle name="Komma 9 2 3 5" xfId="6416" xr:uid="{00000000-0005-0000-0000-00002A210000}"/>
    <cellStyle name="Komma 9 2 4" xfId="745" xr:uid="{00000000-0005-0000-0000-00002B210000}"/>
    <cellStyle name="Komma 9 2 4 2" xfId="2090" xr:uid="{00000000-0005-0000-0000-00002C210000}"/>
    <cellStyle name="Komma 9 2 4 2 2" xfId="3841" xr:uid="{00000000-0005-0000-0000-00002D210000}"/>
    <cellStyle name="Komma 9 2 4 2 2 2" xfId="8991" xr:uid="{00000000-0005-0000-0000-00002E210000}"/>
    <cellStyle name="Komma 9 2 4 2 3" xfId="5559" xr:uid="{00000000-0005-0000-0000-00002F210000}"/>
    <cellStyle name="Komma 9 2 4 2 3 2" xfId="10707" xr:uid="{00000000-0005-0000-0000-000030210000}"/>
    <cellStyle name="Komma 9 2 4 2 4" xfId="7275" xr:uid="{00000000-0005-0000-0000-000031210000}"/>
    <cellStyle name="Komma 9 2 4 3" xfId="2979" xr:uid="{00000000-0005-0000-0000-000032210000}"/>
    <cellStyle name="Komma 9 2 4 3 2" xfId="8133" xr:uid="{00000000-0005-0000-0000-000033210000}"/>
    <cellStyle name="Komma 9 2 4 4" xfId="4701" xr:uid="{00000000-0005-0000-0000-000034210000}"/>
    <cellStyle name="Komma 9 2 4 4 2" xfId="9849" xr:uid="{00000000-0005-0000-0000-000035210000}"/>
    <cellStyle name="Komma 9 2 4 5" xfId="6417" xr:uid="{00000000-0005-0000-0000-000036210000}"/>
    <cellStyle name="Komma 9 2 5" xfId="2086" xr:uid="{00000000-0005-0000-0000-000037210000}"/>
    <cellStyle name="Komma 9 2 5 2" xfId="3837" xr:uid="{00000000-0005-0000-0000-000038210000}"/>
    <cellStyle name="Komma 9 2 5 2 2" xfId="8987" xr:uid="{00000000-0005-0000-0000-000039210000}"/>
    <cellStyle name="Komma 9 2 5 3" xfId="5555" xr:uid="{00000000-0005-0000-0000-00003A210000}"/>
    <cellStyle name="Komma 9 2 5 3 2" xfId="10703" xr:uid="{00000000-0005-0000-0000-00003B210000}"/>
    <cellStyle name="Komma 9 2 5 4" xfId="7271" xr:uid="{00000000-0005-0000-0000-00003C210000}"/>
    <cellStyle name="Komma 9 2 6" xfId="2975" xr:uid="{00000000-0005-0000-0000-00003D210000}"/>
    <cellStyle name="Komma 9 2 6 2" xfId="8129" xr:uid="{00000000-0005-0000-0000-00003E210000}"/>
    <cellStyle name="Komma 9 2 7" xfId="4697" xr:uid="{00000000-0005-0000-0000-00003F210000}"/>
    <cellStyle name="Komma 9 2 7 2" xfId="9845" xr:uid="{00000000-0005-0000-0000-000040210000}"/>
    <cellStyle name="Komma 9 2 8" xfId="6413" xr:uid="{00000000-0005-0000-0000-000041210000}"/>
    <cellStyle name="Komma 9 3" xfId="746" xr:uid="{00000000-0005-0000-0000-000042210000}"/>
    <cellStyle name="Komma 9 3 2" xfId="747" xr:uid="{00000000-0005-0000-0000-000043210000}"/>
    <cellStyle name="Komma 9 3 2 2" xfId="2092" xr:uid="{00000000-0005-0000-0000-000044210000}"/>
    <cellStyle name="Komma 9 3 2 2 2" xfId="3843" xr:uid="{00000000-0005-0000-0000-000045210000}"/>
    <cellStyle name="Komma 9 3 2 2 2 2" xfId="8993" xr:uid="{00000000-0005-0000-0000-000046210000}"/>
    <cellStyle name="Komma 9 3 2 2 3" xfId="5561" xr:uid="{00000000-0005-0000-0000-000047210000}"/>
    <cellStyle name="Komma 9 3 2 2 3 2" xfId="10709" xr:uid="{00000000-0005-0000-0000-000048210000}"/>
    <cellStyle name="Komma 9 3 2 2 4" xfId="7277" xr:uid="{00000000-0005-0000-0000-000049210000}"/>
    <cellStyle name="Komma 9 3 2 3" xfId="2981" xr:uid="{00000000-0005-0000-0000-00004A210000}"/>
    <cellStyle name="Komma 9 3 2 3 2" xfId="8135" xr:uid="{00000000-0005-0000-0000-00004B210000}"/>
    <cellStyle name="Komma 9 3 2 4" xfId="4703" xr:uid="{00000000-0005-0000-0000-00004C210000}"/>
    <cellStyle name="Komma 9 3 2 4 2" xfId="9851" xr:uid="{00000000-0005-0000-0000-00004D210000}"/>
    <cellStyle name="Komma 9 3 2 5" xfId="6419" xr:uid="{00000000-0005-0000-0000-00004E210000}"/>
    <cellStyle name="Komma 9 3 3" xfId="2091" xr:uid="{00000000-0005-0000-0000-00004F210000}"/>
    <cellStyle name="Komma 9 3 3 2" xfId="3842" xr:uid="{00000000-0005-0000-0000-000050210000}"/>
    <cellStyle name="Komma 9 3 3 2 2" xfId="8992" xr:uid="{00000000-0005-0000-0000-000051210000}"/>
    <cellStyle name="Komma 9 3 3 3" xfId="5560" xr:uid="{00000000-0005-0000-0000-000052210000}"/>
    <cellStyle name="Komma 9 3 3 3 2" xfId="10708" xr:uid="{00000000-0005-0000-0000-000053210000}"/>
    <cellStyle name="Komma 9 3 3 4" xfId="7276" xr:uid="{00000000-0005-0000-0000-000054210000}"/>
    <cellStyle name="Komma 9 3 4" xfId="2980" xr:uid="{00000000-0005-0000-0000-000055210000}"/>
    <cellStyle name="Komma 9 3 4 2" xfId="8134" xr:uid="{00000000-0005-0000-0000-000056210000}"/>
    <cellStyle name="Komma 9 3 5" xfId="4702" xr:uid="{00000000-0005-0000-0000-000057210000}"/>
    <cellStyle name="Komma 9 3 5 2" xfId="9850" xr:uid="{00000000-0005-0000-0000-000058210000}"/>
    <cellStyle name="Komma 9 3 6" xfId="6418" xr:uid="{00000000-0005-0000-0000-000059210000}"/>
    <cellStyle name="Komma 9 4" xfId="748" xr:uid="{00000000-0005-0000-0000-00005A210000}"/>
    <cellStyle name="Komma 9 4 2" xfId="2093" xr:uid="{00000000-0005-0000-0000-00005B210000}"/>
    <cellStyle name="Komma 9 4 2 2" xfId="3844" xr:uid="{00000000-0005-0000-0000-00005C210000}"/>
    <cellStyle name="Komma 9 4 2 2 2" xfId="8994" xr:uid="{00000000-0005-0000-0000-00005D210000}"/>
    <cellStyle name="Komma 9 4 2 3" xfId="5562" xr:uid="{00000000-0005-0000-0000-00005E210000}"/>
    <cellStyle name="Komma 9 4 2 3 2" xfId="10710" xr:uid="{00000000-0005-0000-0000-00005F210000}"/>
    <cellStyle name="Komma 9 4 2 4" xfId="7278" xr:uid="{00000000-0005-0000-0000-000060210000}"/>
    <cellStyle name="Komma 9 4 3" xfId="2982" xr:uid="{00000000-0005-0000-0000-000061210000}"/>
    <cellStyle name="Komma 9 4 3 2" xfId="8136" xr:uid="{00000000-0005-0000-0000-000062210000}"/>
    <cellStyle name="Komma 9 4 4" xfId="4704" xr:uid="{00000000-0005-0000-0000-000063210000}"/>
    <cellStyle name="Komma 9 4 4 2" xfId="9852" xr:uid="{00000000-0005-0000-0000-000064210000}"/>
    <cellStyle name="Komma 9 4 5" xfId="6420" xr:uid="{00000000-0005-0000-0000-000065210000}"/>
    <cellStyle name="Komma 9 5" xfId="749" xr:uid="{00000000-0005-0000-0000-000066210000}"/>
    <cellStyle name="Komma 9 5 2" xfId="2094" xr:uid="{00000000-0005-0000-0000-000067210000}"/>
    <cellStyle name="Komma 9 5 2 2" xfId="3845" xr:uid="{00000000-0005-0000-0000-000068210000}"/>
    <cellStyle name="Komma 9 5 2 2 2" xfId="8995" xr:uid="{00000000-0005-0000-0000-000069210000}"/>
    <cellStyle name="Komma 9 5 2 3" xfId="5563" xr:uid="{00000000-0005-0000-0000-00006A210000}"/>
    <cellStyle name="Komma 9 5 2 3 2" xfId="10711" xr:uid="{00000000-0005-0000-0000-00006B210000}"/>
    <cellStyle name="Komma 9 5 2 4" xfId="7279" xr:uid="{00000000-0005-0000-0000-00006C210000}"/>
    <cellStyle name="Komma 9 5 3" xfId="2983" xr:uid="{00000000-0005-0000-0000-00006D210000}"/>
    <cellStyle name="Komma 9 5 3 2" xfId="8137" xr:uid="{00000000-0005-0000-0000-00006E210000}"/>
    <cellStyle name="Komma 9 5 4" xfId="4705" xr:uid="{00000000-0005-0000-0000-00006F210000}"/>
    <cellStyle name="Komma 9 5 4 2" xfId="9853" xr:uid="{00000000-0005-0000-0000-000070210000}"/>
    <cellStyle name="Komma 9 5 5" xfId="6421" xr:uid="{00000000-0005-0000-0000-000071210000}"/>
    <cellStyle name="Komma 9 6" xfId="2085" xr:uid="{00000000-0005-0000-0000-000072210000}"/>
    <cellStyle name="Komma 9 6 2" xfId="3836" xr:uid="{00000000-0005-0000-0000-000073210000}"/>
    <cellStyle name="Komma 9 6 2 2" xfId="8986" xr:uid="{00000000-0005-0000-0000-000074210000}"/>
    <cellStyle name="Komma 9 6 3" xfId="5554" xr:uid="{00000000-0005-0000-0000-000075210000}"/>
    <cellStyle name="Komma 9 6 3 2" xfId="10702" xr:uid="{00000000-0005-0000-0000-000076210000}"/>
    <cellStyle name="Komma 9 6 4" xfId="7270" xr:uid="{00000000-0005-0000-0000-000077210000}"/>
    <cellStyle name="Komma 9 7" xfId="2974" xr:uid="{00000000-0005-0000-0000-000078210000}"/>
    <cellStyle name="Komma 9 7 2" xfId="8128" xr:uid="{00000000-0005-0000-0000-000079210000}"/>
    <cellStyle name="Komma 9 8" xfId="4696" xr:uid="{00000000-0005-0000-0000-00007A210000}"/>
    <cellStyle name="Komma 9 8 2" xfId="9844" xr:uid="{00000000-0005-0000-0000-00007B210000}"/>
    <cellStyle name="Komma 9 9" xfId="6412" xr:uid="{00000000-0005-0000-0000-00007C210000}"/>
    <cellStyle name="Komma0" xfId="750" xr:uid="{00000000-0005-0000-0000-00007D210000}"/>
    <cellStyle name="Link" xfId="2271" builtinId="8"/>
    <cellStyle name="Link 10" xfId="751" xr:uid="{00000000-0005-0000-0000-00007F210000}"/>
    <cellStyle name="Link 11" xfId="752" xr:uid="{00000000-0005-0000-0000-000080210000}"/>
    <cellStyle name="Link 12" xfId="753" xr:uid="{00000000-0005-0000-0000-000081210000}"/>
    <cellStyle name="Link 2" xfId="754" xr:uid="{00000000-0005-0000-0000-000082210000}"/>
    <cellStyle name="Link 2 2" xfId="755" xr:uid="{00000000-0005-0000-0000-000083210000}"/>
    <cellStyle name="Link 2 3" xfId="756" xr:uid="{00000000-0005-0000-0000-000084210000}"/>
    <cellStyle name="Link 2_40 Fleisch Standard" xfId="757" xr:uid="{00000000-0005-0000-0000-000085210000}"/>
    <cellStyle name="Link 3" xfId="758" xr:uid="{00000000-0005-0000-0000-000086210000}"/>
    <cellStyle name="Link 4" xfId="759" xr:uid="{00000000-0005-0000-0000-000087210000}"/>
    <cellStyle name="Link 5" xfId="760" xr:uid="{00000000-0005-0000-0000-000088210000}"/>
    <cellStyle name="Link 6" xfId="761" xr:uid="{00000000-0005-0000-0000-000089210000}"/>
    <cellStyle name="Link 7" xfId="762" xr:uid="{00000000-0005-0000-0000-00008A210000}"/>
    <cellStyle name="Link 8" xfId="763" xr:uid="{00000000-0005-0000-0000-00008B210000}"/>
    <cellStyle name="Link 9" xfId="764" xr:uid="{00000000-0005-0000-0000-00008C210000}"/>
    <cellStyle name="Milliers 2" xfId="765" xr:uid="{00000000-0005-0000-0000-00008D210000}"/>
    <cellStyle name="Milliers 2 10" xfId="766" xr:uid="{00000000-0005-0000-0000-00008E210000}"/>
    <cellStyle name="Milliers 2 10 2" xfId="2096" xr:uid="{00000000-0005-0000-0000-00008F210000}"/>
    <cellStyle name="Milliers 2 10 2 2" xfId="3847" xr:uid="{00000000-0005-0000-0000-000090210000}"/>
    <cellStyle name="Milliers 2 10 2 2 2" xfId="8997" xr:uid="{00000000-0005-0000-0000-000091210000}"/>
    <cellStyle name="Milliers 2 10 2 3" xfId="5565" xr:uid="{00000000-0005-0000-0000-000092210000}"/>
    <cellStyle name="Milliers 2 10 2 3 2" xfId="10713" xr:uid="{00000000-0005-0000-0000-000093210000}"/>
    <cellStyle name="Milliers 2 10 2 4" xfId="7281" xr:uid="{00000000-0005-0000-0000-000094210000}"/>
    <cellStyle name="Milliers 2 10 3" xfId="2985" xr:uid="{00000000-0005-0000-0000-000095210000}"/>
    <cellStyle name="Milliers 2 10 3 2" xfId="8139" xr:uid="{00000000-0005-0000-0000-000096210000}"/>
    <cellStyle name="Milliers 2 10 4" xfId="4707" xr:uid="{00000000-0005-0000-0000-000097210000}"/>
    <cellStyle name="Milliers 2 10 4 2" xfId="9855" xr:uid="{00000000-0005-0000-0000-000098210000}"/>
    <cellStyle name="Milliers 2 10 5" xfId="6423" xr:uid="{00000000-0005-0000-0000-000099210000}"/>
    <cellStyle name="Milliers 2 11" xfId="767" xr:uid="{00000000-0005-0000-0000-00009A210000}"/>
    <cellStyle name="Milliers 2 11 2" xfId="2097" xr:uid="{00000000-0005-0000-0000-00009B210000}"/>
    <cellStyle name="Milliers 2 11 2 2" xfId="3848" xr:uid="{00000000-0005-0000-0000-00009C210000}"/>
    <cellStyle name="Milliers 2 11 2 2 2" xfId="8998" xr:uid="{00000000-0005-0000-0000-00009D210000}"/>
    <cellStyle name="Milliers 2 11 2 3" xfId="5566" xr:uid="{00000000-0005-0000-0000-00009E210000}"/>
    <cellStyle name="Milliers 2 11 2 3 2" xfId="10714" xr:uid="{00000000-0005-0000-0000-00009F210000}"/>
    <cellStyle name="Milliers 2 11 2 4" xfId="7282" xr:uid="{00000000-0005-0000-0000-0000A0210000}"/>
    <cellStyle name="Milliers 2 11 3" xfId="2986" xr:uid="{00000000-0005-0000-0000-0000A1210000}"/>
    <cellStyle name="Milliers 2 11 3 2" xfId="8140" xr:uid="{00000000-0005-0000-0000-0000A2210000}"/>
    <cellStyle name="Milliers 2 11 4" xfId="4708" xr:uid="{00000000-0005-0000-0000-0000A3210000}"/>
    <cellStyle name="Milliers 2 11 4 2" xfId="9856" xr:uid="{00000000-0005-0000-0000-0000A4210000}"/>
    <cellStyle name="Milliers 2 11 5" xfId="6424" xr:uid="{00000000-0005-0000-0000-0000A5210000}"/>
    <cellStyle name="Milliers 2 12" xfId="2095" xr:uid="{00000000-0005-0000-0000-0000A6210000}"/>
    <cellStyle name="Milliers 2 12 2" xfId="3846" xr:uid="{00000000-0005-0000-0000-0000A7210000}"/>
    <cellStyle name="Milliers 2 12 2 2" xfId="8996" xr:uid="{00000000-0005-0000-0000-0000A8210000}"/>
    <cellStyle name="Milliers 2 12 3" xfId="5564" xr:uid="{00000000-0005-0000-0000-0000A9210000}"/>
    <cellStyle name="Milliers 2 12 3 2" xfId="10712" xr:uid="{00000000-0005-0000-0000-0000AA210000}"/>
    <cellStyle name="Milliers 2 12 4" xfId="7280" xr:uid="{00000000-0005-0000-0000-0000AB210000}"/>
    <cellStyle name="Milliers 2 13" xfId="2984" xr:uid="{00000000-0005-0000-0000-0000AC210000}"/>
    <cellStyle name="Milliers 2 13 2" xfId="8138" xr:uid="{00000000-0005-0000-0000-0000AD210000}"/>
    <cellStyle name="Milliers 2 14" xfId="4706" xr:uid="{00000000-0005-0000-0000-0000AE210000}"/>
    <cellStyle name="Milliers 2 14 2" xfId="9854" xr:uid="{00000000-0005-0000-0000-0000AF210000}"/>
    <cellStyle name="Milliers 2 15" xfId="6422" xr:uid="{00000000-0005-0000-0000-0000B0210000}"/>
    <cellStyle name="Milliers 2 2" xfId="768" xr:uid="{00000000-0005-0000-0000-0000B1210000}"/>
    <cellStyle name="Milliers 2 2 2" xfId="769" xr:uid="{00000000-0005-0000-0000-0000B2210000}"/>
    <cellStyle name="Milliers 2 2 2 2" xfId="770" xr:uid="{00000000-0005-0000-0000-0000B3210000}"/>
    <cellStyle name="Milliers 2 2 2 2 2" xfId="771" xr:uid="{00000000-0005-0000-0000-0000B4210000}"/>
    <cellStyle name="Milliers 2 2 2 2 2 2" xfId="2101" xr:uid="{00000000-0005-0000-0000-0000B5210000}"/>
    <cellStyle name="Milliers 2 2 2 2 2 2 2" xfId="3852" xr:uid="{00000000-0005-0000-0000-0000B6210000}"/>
    <cellStyle name="Milliers 2 2 2 2 2 2 2 2" xfId="9002" xr:uid="{00000000-0005-0000-0000-0000B7210000}"/>
    <cellStyle name="Milliers 2 2 2 2 2 2 3" xfId="5570" xr:uid="{00000000-0005-0000-0000-0000B8210000}"/>
    <cellStyle name="Milliers 2 2 2 2 2 2 3 2" xfId="10718" xr:uid="{00000000-0005-0000-0000-0000B9210000}"/>
    <cellStyle name="Milliers 2 2 2 2 2 2 4" xfId="7286" xr:uid="{00000000-0005-0000-0000-0000BA210000}"/>
    <cellStyle name="Milliers 2 2 2 2 2 3" xfId="2990" xr:uid="{00000000-0005-0000-0000-0000BB210000}"/>
    <cellStyle name="Milliers 2 2 2 2 2 3 2" xfId="8144" xr:uid="{00000000-0005-0000-0000-0000BC210000}"/>
    <cellStyle name="Milliers 2 2 2 2 2 4" xfId="4712" xr:uid="{00000000-0005-0000-0000-0000BD210000}"/>
    <cellStyle name="Milliers 2 2 2 2 2 4 2" xfId="9860" xr:uid="{00000000-0005-0000-0000-0000BE210000}"/>
    <cellStyle name="Milliers 2 2 2 2 2 5" xfId="6428" xr:uid="{00000000-0005-0000-0000-0000BF210000}"/>
    <cellStyle name="Milliers 2 2 2 2 3" xfId="2100" xr:uid="{00000000-0005-0000-0000-0000C0210000}"/>
    <cellStyle name="Milliers 2 2 2 2 3 2" xfId="3851" xr:uid="{00000000-0005-0000-0000-0000C1210000}"/>
    <cellStyle name="Milliers 2 2 2 2 3 2 2" xfId="9001" xr:uid="{00000000-0005-0000-0000-0000C2210000}"/>
    <cellStyle name="Milliers 2 2 2 2 3 3" xfId="5569" xr:uid="{00000000-0005-0000-0000-0000C3210000}"/>
    <cellStyle name="Milliers 2 2 2 2 3 3 2" xfId="10717" xr:uid="{00000000-0005-0000-0000-0000C4210000}"/>
    <cellStyle name="Milliers 2 2 2 2 3 4" xfId="7285" xr:uid="{00000000-0005-0000-0000-0000C5210000}"/>
    <cellStyle name="Milliers 2 2 2 2 4" xfId="2989" xr:uid="{00000000-0005-0000-0000-0000C6210000}"/>
    <cellStyle name="Milliers 2 2 2 2 4 2" xfId="8143" xr:uid="{00000000-0005-0000-0000-0000C7210000}"/>
    <cellStyle name="Milliers 2 2 2 2 5" xfId="4711" xr:uid="{00000000-0005-0000-0000-0000C8210000}"/>
    <cellStyle name="Milliers 2 2 2 2 5 2" xfId="9859" xr:uid="{00000000-0005-0000-0000-0000C9210000}"/>
    <cellStyle name="Milliers 2 2 2 2 6" xfId="6427" xr:uid="{00000000-0005-0000-0000-0000CA210000}"/>
    <cellStyle name="Milliers 2 2 2 3" xfId="772" xr:uid="{00000000-0005-0000-0000-0000CB210000}"/>
    <cellStyle name="Milliers 2 2 2 3 2" xfId="2102" xr:uid="{00000000-0005-0000-0000-0000CC210000}"/>
    <cellStyle name="Milliers 2 2 2 3 2 2" xfId="3853" xr:uid="{00000000-0005-0000-0000-0000CD210000}"/>
    <cellStyle name="Milliers 2 2 2 3 2 2 2" xfId="9003" xr:uid="{00000000-0005-0000-0000-0000CE210000}"/>
    <cellStyle name="Milliers 2 2 2 3 2 3" xfId="5571" xr:uid="{00000000-0005-0000-0000-0000CF210000}"/>
    <cellStyle name="Milliers 2 2 2 3 2 3 2" xfId="10719" xr:uid="{00000000-0005-0000-0000-0000D0210000}"/>
    <cellStyle name="Milliers 2 2 2 3 2 4" xfId="7287" xr:uid="{00000000-0005-0000-0000-0000D1210000}"/>
    <cellStyle name="Milliers 2 2 2 3 3" xfId="2991" xr:uid="{00000000-0005-0000-0000-0000D2210000}"/>
    <cellStyle name="Milliers 2 2 2 3 3 2" xfId="8145" xr:uid="{00000000-0005-0000-0000-0000D3210000}"/>
    <cellStyle name="Milliers 2 2 2 3 4" xfId="4713" xr:uid="{00000000-0005-0000-0000-0000D4210000}"/>
    <cellStyle name="Milliers 2 2 2 3 4 2" xfId="9861" xr:uid="{00000000-0005-0000-0000-0000D5210000}"/>
    <cellStyle name="Milliers 2 2 2 3 5" xfId="6429" xr:uid="{00000000-0005-0000-0000-0000D6210000}"/>
    <cellStyle name="Milliers 2 2 2 4" xfId="773" xr:uid="{00000000-0005-0000-0000-0000D7210000}"/>
    <cellStyle name="Milliers 2 2 2 4 2" xfId="2103" xr:uid="{00000000-0005-0000-0000-0000D8210000}"/>
    <cellStyle name="Milliers 2 2 2 4 2 2" xfId="3854" xr:uid="{00000000-0005-0000-0000-0000D9210000}"/>
    <cellStyle name="Milliers 2 2 2 4 2 2 2" xfId="9004" xr:uid="{00000000-0005-0000-0000-0000DA210000}"/>
    <cellStyle name="Milliers 2 2 2 4 2 3" xfId="5572" xr:uid="{00000000-0005-0000-0000-0000DB210000}"/>
    <cellStyle name="Milliers 2 2 2 4 2 3 2" xfId="10720" xr:uid="{00000000-0005-0000-0000-0000DC210000}"/>
    <cellStyle name="Milliers 2 2 2 4 2 4" xfId="7288" xr:uid="{00000000-0005-0000-0000-0000DD210000}"/>
    <cellStyle name="Milliers 2 2 2 4 3" xfId="2992" xr:uid="{00000000-0005-0000-0000-0000DE210000}"/>
    <cellStyle name="Milliers 2 2 2 4 3 2" xfId="8146" xr:uid="{00000000-0005-0000-0000-0000DF210000}"/>
    <cellStyle name="Milliers 2 2 2 4 4" xfId="4714" xr:uid="{00000000-0005-0000-0000-0000E0210000}"/>
    <cellStyle name="Milliers 2 2 2 4 4 2" xfId="9862" xr:uid="{00000000-0005-0000-0000-0000E1210000}"/>
    <cellStyle name="Milliers 2 2 2 4 5" xfId="6430" xr:uid="{00000000-0005-0000-0000-0000E2210000}"/>
    <cellStyle name="Milliers 2 2 2 5" xfId="2099" xr:uid="{00000000-0005-0000-0000-0000E3210000}"/>
    <cellStyle name="Milliers 2 2 2 5 2" xfId="3850" xr:uid="{00000000-0005-0000-0000-0000E4210000}"/>
    <cellStyle name="Milliers 2 2 2 5 2 2" xfId="9000" xr:uid="{00000000-0005-0000-0000-0000E5210000}"/>
    <cellStyle name="Milliers 2 2 2 5 3" xfId="5568" xr:uid="{00000000-0005-0000-0000-0000E6210000}"/>
    <cellStyle name="Milliers 2 2 2 5 3 2" xfId="10716" xr:uid="{00000000-0005-0000-0000-0000E7210000}"/>
    <cellStyle name="Milliers 2 2 2 5 4" xfId="7284" xr:uid="{00000000-0005-0000-0000-0000E8210000}"/>
    <cellStyle name="Milliers 2 2 2 6" xfId="2988" xr:uid="{00000000-0005-0000-0000-0000E9210000}"/>
    <cellStyle name="Milliers 2 2 2 6 2" xfId="8142" xr:uid="{00000000-0005-0000-0000-0000EA210000}"/>
    <cellStyle name="Milliers 2 2 2 7" xfId="4710" xr:uid="{00000000-0005-0000-0000-0000EB210000}"/>
    <cellStyle name="Milliers 2 2 2 7 2" xfId="9858" xr:uid="{00000000-0005-0000-0000-0000EC210000}"/>
    <cellStyle name="Milliers 2 2 2 8" xfId="6426" xr:uid="{00000000-0005-0000-0000-0000ED210000}"/>
    <cellStyle name="Milliers 2 2 3" xfId="774" xr:uid="{00000000-0005-0000-0000-0000EE210000}"/>
    <cellStyle name="Milliers 2 2 3 2" xfId="775" xr:uid="{00000000-0005-0000-0000-0000EF210000}"/>
    <cellStyle name="Milliers 2 2 3 2 2" xfId="2105" xr:uid="{00000000-0005-0000-0000-0000F0210000}"/>
    <cellStyle name="Milliers 2 2 3 2 2 2" xfId="3856" xr:uid="{00000000-0005-0000-0000-0000F1210000}"/>
    <cellStyle name="Milliers 2 2 3 2 2 2 2" xfId="9006" xr:uid="{00000000-0005-0000-0000-0000F2210000}"/>
    <cellStyle name="Milliers 2 2 3 2 2 3" xfId="5574" xr:uid="{00000000-0005-0000-0000-0000F3210000}"/>
    <cellStyle name="Milliers 2 2 3 2 2 3 2" xfId="10722" xr:uid="{00000000-0005-0000-0000-0000F4210000}"/>
    <cellStyle name="Milliers 2 2 3 2 2 4" xfId="7290" xr:uid="{00000000-0005-0000-0000-0000F5210000}"/>
    <cellStyle name="Milliers 2 2 3 2 3" xfId="2994" xr:uid="{00000000-0005-0000-0000-0000F6210000}"/>
    <cellStyle name="Milliers 2 2 3 2 3 2" xfId="8148" xr:uid="{00000000-0005-0000-0000-0000F7210000}"/>
    <cellStyle name="Milliers 2 2 3 2 4" xfId="4716" xr:uid="{00000000-0005-0000-0000-0000F8210000}"/>
    <cellStyle name="Milliers 2 2 3 2 4 2" xfId="9864" xr:uid="{00000000-0005-0000-0000-0000F9210000}"/>
    <cellStyle name="Milliers 2 2 3 2 5" xfId="6432" xr:uid="{00000000-0005-0000-0000-0000FA210000}"/>
    <cellStyle name="Milliers 2 2 3 3" xfId="2104" xr:uid="{00000000-0005-0000-0000-0000FB210000}"/>
    <cellStyle name="Milliers 2 2 3 3 2" xfId="3855" xr:uid="{00000000-0005-0000-0000-0000FC210000}"/>
    <cellStyle name="Milliers 2 2 3 3 2 2" xfId="9005" xr:uid="{00000000-0005-0000-0000-0000FD210000}"/>
    <cellStyle name="Milliers 2 2 3 3 3" xfId="5573" xr:uid="{00000000-0005-0000-0000-0000FE210000}"/>
    <cellStyle name="Milliers 2 2 3 3 3 2" xfId="10721" xr:uid="{00000000-0005-0000-0000-0000FF210000}"/>
    <cellStyle name="Milliers 2 2 3 3 4" xfId="7289" xr:uid="{00000000-0005-0000-0000-000000220000}"/>
    <cellStyle name="Milliers 2 2 3 4" xfId="2993" xr:uid="{00000000-0005-0000-0000-000001220000}"/>
    <cellStyle name="Milliers 2 2 3 4 2" xfId="8147" xr:uid="{00000000-0005-0000-0000-000002220000}"/>
    <cellStyle name="Milliers 2 2 3 5" xfId="4715" xr:uid="{00000000-0005-0000-0000-000003220000}"/>
    <cellStyle name="Milliers 2 2 3 5 2" xfId="9863" xr:uid="{00000000-0005-0000-0000-000004220000}"/>
    <cellStyle name="Milliers 2 2 3 6" xfId="6431" xr:uid="{00000000-0005-0000-0000-000005220000}"/>
    <cellStyle name="Milliers 2 2 4" xfId="776" xr:uid="{00000000-0005-0000-0000-000006220000}"/>
    <cellStyle name="Milliers 2 2 4 2" xfId="2106" xr:uid="{00000000-0005-0000-0000-000007220000}"/>
    <cellStyle name="Milliers 2 2 4 2 2" xfId="3857" xr:uid="{00000000-0005-0000-0000-000008220000}"/>
    <cellStyle name="Milliers 2 2 4 2 2 2" xfId="9007" xr:uid="{00000000-0005-0000-0000-000009220000}"/>
    <cellStyle name="Milliers 2 2 4 2 3" xfId="5575" xr:uid="{00000000-0005-0000-0000-00000A220000}"/>
    <cellStyle name="Milliers 2 2 4 2 3 2" xfId="10723" xr:uid="{00000000-0005-0000-0000-00000B220000}"/>
    <cellStyle name="Milliers 2 2 4 2 4" xfId="7291" xr:uid="{00000000-0005-0000-0000-00000C220000}"/>
    <cellStyle name="Milliers 2 2 4 3" xfId="2995" xr:uid="{00000000-0005-0000-0000-00000D220000}"/>
    <cellStyle name="Milliers 2 2 4 3 2" xfId="8149" xr:uid="{00000000-0005-0000-0000-00000E220000}"/>
    <cellStyle name="Milliers 2 2 4 4" xfId="4717" xr:uid="{00000000-0005-0000-0000-00000F220000}"/>
    <cellStyle name="Milliers 2 2 4 4 2" xfId="9865" xr:uid="{00000000-0005-0000-0000-000010220000}"/>
    <cellStyle name="Milliers 2 2 4 5" xfId="6433" xr:uid="{00000000-0005-0000-0000-000011220000}"/>
    <cellStyle name="Milliers 2 2 5" xfId="777" xr:uid="{00000000-0005-0000-0000-000012220000}"/>
    <cellStyle name="Milliers 2 2 5 2" xfId="2107" xr:uid="{00000000-0005-0000-0000-000013220000}"/>
    <cellStyle name="Milliers 2 2 5 2 2" xfId="3858" xr:uid="{00000000-0005-0000-0000-000014220000}"/>
    <cellStyle name="Milliers 2 2 5 2 2 2" xfId="9008" xr:uid="{00000000-0005-0000-0000-000015220000}"/>
    <cellStyle name="Milliers 2 2 5 2 3" xfId="5576" xr:uid="{00000000-0005-0000-0000-000016220000}"/>
    <cellStyle name="Milliers 2 2 5 2 3 2" xfId="10724" xr:uid="{00000000-0005-0000-0000-000017220000}"/>
    <cellStyle name="Milliers 2 2 5 2 4" xfId="7292" xr:uid="{00000000-0005-0000-0000-000018220000}"/>
    <cellStyle name="Milliers 2 2 5 3" xfId="2996" xr:uid="{00000000-0005-0000-0000-000019220000}"/>
    <cellStyle name="Milliers 2 2 5 3 2" xfId="8150" xr:uid="{00000000-0005-0000-0000-00001A220000}"/>
    <cellStyle name="Milliers 2 2 5 4" xfId="4718" xr:uid="{00000000-0005-0000-0000-00001B220000}"/>
    <cellStyle name="Milliers 2 2 5 4 2" xfId="9866" xr:uid="{00000000-0005-0000-0000-00001C220000}"/>
    <cellStyle name="Milliers 2 2 5 5" xfId="6434" xr:uid="{00000000-0005-0000-0000-00001D220000}"/>
    <cellStyle name="Milliers 2 2 6" xfId="2098" xr:uid="{00000000-0005-0000-0000-00001E220000}"/>
    <cellStyle name="Milliers 2 2 6 2" xfId="3849" xr:uid="{00000000-0005-0000-0000-00001F220000}"/>
    <cellStyle name="Milliers 2 2 6 2 2" xfId="8999" xr:uid="{00000000-0005-0000-0000-000020220000}"/>
    <cellStyle name="Milliers 2 2 6 3" xfId="5567" xr:uid="{00000000-0005-0000-0000-000021220000}"/>
    <cellStyle name="Milliers 2 2 6 3 2" xfId="10715" xr:uid="{00000000-0005-0000-0000-000022220000}"/>
    <cellStyle name="Milliers 2 2 6 4" xfId="7283" xr:uid="{00000000-0005-0000-0000-000023220000}"/>
    <cellStyle name="Milliers 2 2 7" xfId="2987" xr:uid="{00000000-0005-0000-0000-000024220000}"/>
    <cellStyle name="Milliers 2 2 7 2" xfId="8141" xr:uid="{00000000-0005-0000-0000-000025220000}"/>
    <cellStyle name="Milliers 2 2 8" xfId="4709" xr:uid="{00000000-0005-0000-0000-000026220000}"/>
    <cellStyle name="Milliers 2 2 8 2" xfId="9857" xr:uid="{00000000-0005-0000-0000-000027220000}"/>
    <cellStyle name="Milliers 2 2 9" xfId="6425" xr:uid="{00000000-0005-0000-0000-000028220000}"/>
    <cellStyle name="Milliers 2 3" xfId="778" xr:uid="{00000000-0005-0000-0000-000029220000}"/>
    <cellStyle name="Milliers 2 3 2" xfId="779" xr:uid="{00000000-0005-0000-0000-00002A220000}"/>
    <cellStyle name="Milliers 2 3 2 2" xfId="780" xr:uid="{00000000-0005-0000-0000-00002B220000}"/>
    <cellStyle name="Milliers 2 3 2 2 2" xfId="781" xr:uid="{00000000-0005-0000-0000-00002C220000}"/>
    <cellStyle name="Milliers 2 3 2 2 2 2" xfId="2111" xr:uid="{00000000-0005-0000-0000-00002D220000}"/>
    <cellStyle name="Milliers 2 3 2 2 2 2 2" xfId="3862" xr:uid="{00000000-0005-0000-0000-00002E220000}"/>
    <cellStyle name="Milliers 2 3 2 2 2 2 2 2" xfId="9012" xr:uid="{00000000-0005-0000-0000-00002F220000}"/>
    <cellStyle name="Milliers 2 3 2 2 2 2 3" xfId="5580" xr:uid="{00000000-0005-0000-0000-000030220000}"/>
    <cellStyle name="Milliers 2 3 2 2 2 2 3 2" xfId="10728" xr:uid="{00000000-0005-0000-0000-000031220000}"/>
    <cellStyle name="Milliers 2 3 2 2 2 2 4" xfId="7296" xr:uid="{00000000-0005-0000-0000-000032220000}"/>
    <cellStyle name="Milliers 2 3 2 2 2 3" xfId="3000" xr:uid="{00000000-0005-0000-0000-000033220000}"/>
    <cellStyle name="Milliers 2 3 2 2 2 3 2" xfId="8154" xr:uid="{00000000-0005-0000-0000-000034220000}"/>
    <cellStyle name="Milliers 2 3 2 2 2 4" xfId="4722" xr:uid="{00000000-0005-0000-0000-000035220000}"/>
    <cellStyle name="Milliers 2 3 2 2 2 4 2" xfId="9870" xr:uid="{00000000-0005-0000-0000-000036220000}"/>
    <cellStyle name="Milliers 2 3 2 2 2 5" xfId="6438" xr:uid="{00000000-0005-0000-0000-000037220000}"/>
    <cellStyle name="Milliers 2 3 2 2 3" xfId="2110" xr:uid="{00000000-0005-0000-0000-000038220000}"/>
    <cellStyle name="Milliers 2 3 2 2 3 2" xfId="3861" xr:uid="{00000000-0005-0000-0000-000039220000}"/>
    <cellStyle name="Milliers 2 3 2 2 3 2 2" xfId="9011" xr:uid="{00000000-0005-0000-0000-00003A220000}"/>
    <cellStyle name="Milliers 2 3 2 2 3 3" xfId="5579" xr:uid="{00000000-0005-0000-0000-00003B220000}"/>
    <cellStyle name="Milliers 2 3 2 2 3 3 2" xfId="10727" xr:uid="{00000000-0005-0000-0000-00003C220000}"/>
    <cellStyle name="Milliers 2 3 2 2 3 4" xfId="7295" xr:uid="{00000000-0005-0000-0000-00003D220000}"/>
    <cellStyle name="Milliers 2 3 2 2 4" xfId="2999" xr:uid="{00000000-0005-0000-0000-00003E220000}"/>
    <cellStyle name="Milliers 2 3 2 2 4 2" xfId="8153" xr:uid="{00000000-0005-0000-0000-00003F220000}"/>
    <cellStyle name="Milliers 2 3 2 2 5" xfId="4721" xr:uid="{00000000-0005-0000-0000-000040220000}"/>
    <cellStyle name="Milliers 2 3 2 2 5 2" xfId="9869" xr:uid="{00000000-0005-0000-0000-000041220000}"/>
    <cellStyle name="Milliers 2 3 2 2 6" xfId="6437" xr:uid="{00000000-0005-0000-0000-000042220000}"/>
    <cellStyle name="Milliers 2 3 2 3" xfId="782" xr:uid="{00000000-0005-0000-0000-000043220000}"/>
    <cellStyle name="Milliers 2 3 2 3 2" xfId="2112" xr:uid="{00000000-0005-0000-0000-000044220000}"/>
    <cellStyle name="Milliers 2 3 2 3 2 2" xfId="3863" xr:uid="{00000000-0005-0000-0000-000045220000}"/>
    <cellStyle name="Milliers 2 3 2 3 2 2 2" xfId="9013" xr:uid="{00000000-0005-0000-0000-000046220000}"/>
    <cellStyle name="Milliers 2 3 2 3 2 3" xfId="5581" xr:uid="{00000000-0005-0000-0000-000047220000}"/>
    <cellStyle name="Milliers 2 3 2 3 2 3 2" xfId="10729" xr:uid="{00000000-0005-0000-0000-000048220000}"/>
    <cellStyle name="Milliers 2 3 2 3 2 4" xfId="7297" xr:uid="{00000000-0005-0000-0000-000049220000}"/>
    <cellStyle name="Milliers 2 3 2 3 3" xfId="3001" xr:uid="{00000000-0005-0000-0000-00004A220000}"/>
    <cellStyle name="Milliers 2 3 2 3 3 2" xfId="8155" xr:uid="{00000000-0005-0000-0000-00004B220000}"/>
    <cellStyle name="Milliers 2 3 2 3 4" xfId="4723" xr:uid="{00000000-0005-0000-0000-00004C220000}"/>
    <cellStyle name="Milliers 2 3 2 3 4 2" xfId="9871" xr:uid="{00000000-0005-0000-0000-00004D220000}"/>
    <cellStyle name="Milliers 2 3 2 3 5" xfId="6439" xr:uid="{00000000-0005-0000-0000-00004E220000}"/>
    <cellStyle name="Milliers 2 3 2 4" xfId="783" xr:uid="{00000000-0005-0000-0000-00004F220000}"/>
    <cellStyle name="Milliers 2 3 2 4 2" xfId="2113" xr:uid="{00000000-0005-0000-0000-000050220000}"/>
    <cellStyle name="Milliers 2 3 2 4 2 2" xfId="3864" xr:uid="{00000000-0005-0000-0000-000051220000}"/>
    <cellStyle name="Milliers 2 3 2 4 2 2 2" xfId="9014" xr:uid="{00000000-0005-0000-0000-000052220000}"/>
    <cellStyle name="Milliers 2 3 2 4 2 3" xfId="5582" xr:uid="{00000000-0005-0000-0000-000053220000}"/>
    <cellStyle name="Milliers 2 3 2 4 2 3 2" xfId="10730" xr:uid="{00000000-0005-0000-0000-000054220000}"/>
    <cellStyle name="Milliers 2 3 2 4 2 4" xfId="7298" xr:uid="{00000000-0005-0000-0000-000055220000}"/>
    <cellStyle name="Milliers 2 3 2 4 3" xfId="3002" xr:uid="{00000000-0005-0000-0000-000056220000}"/>
    <cellStyle name="Milliers 2 3 2 4 3 2" xfId="8156" xr:uid="{00000000-0005-0000-0000-000057220000}"/>
    <cellStyle name="Milliers 2 3 2 4 4" xfId="4724" xr:uid="{00000000-0005-0000-0000-000058220000}"/>
    <cellStyle name="Milliers 2 3 2 4 4 2" xfId="9872" xr:uid="{00000000-0005-0000-0000-000059220000}"/>
    <cellStyle name="Milliers 2 3 2 4 5" xfId="6440" xr:uid="{00000000-0005-0000-0000-00005A220000}"/>
    <cellStyle name="Milliers 2 3 2 5" xfId="2109" xr:uid="{00000000-0005-0000-0000-00005B220000}"/>
    <cellStyle name="Milliers 2 3 2 5 2" xfId="3860" xr:uid="{00000000-0005-0000-0000-00005C220000}"/>
    <cellStyle name="Milliers 2 3 2 5 2 2" xfId="9010" xr:uid="{00000000-0005-0000-0000-00005D220000}"/>
    <cellStyle name="Milliers 2 3 2 5 3" xfId="5578" xr:uid="{00000000-0005-0000-0000-00005E220000}"/>
    <cellStyle name="Milliers 2 3 2 5 3 2" xfId="10726" xr:uid="{00000000-0005-0000-0000-00005F220000}"/>
    <cellStyle name="Milliers 2 3 2 5 4" xfId="7294" xr:uid="{00000000-0005-0000-0000-000060220000}"/>
    <cellStyle name="Milliers 2 3 2 6" xfId="2998" xr:uid="{00000000-0005-0000-0000-000061220000}"/>
    <cellStyle name="Milliers 2 3 2 6 2" xfId="8152" xr:uid="{00000000-0005-0000-0000-000062220000}"/>
    <cellStyle name="Milliers 2 3 2 7" xfId="4720" xr:uid="{00000000-0005-0000-0000-000063220000}"/>
    <cellStyle name="Milliers 2 3 2 7 2" xfId="9868" xr:uid="{00000000-0005-0000-0000-000064220000}"/>
    <cellStyle name="Milliers 2 3 2 8" xfId="6436" xr:uid="{00000000-0005-0000-0000-000065220000}"/>
    <cellStyle name="Milliers 2 3 3" xfId="784" xr:uid="{00000000-0005-0000-0000-000066220000}"/>
    <cellStyle name="Milliers 2 3 3 2" xfId="785" xr:uid="{00000000-0005-0000-0000-000067220000}"/>
    <cellStyle name="Milliers 2 3 3 2 2" xfId="2115" xr:uid="{00000000-0005-0000-0000-000068220000}"/>
    <cellStyle name="Milliers 2 3 3 2 2 2" xfId="3866" xr:uid="{00000000-0005-0000-0000-000069220000}"/>
    <cellStyle name="Milliers 2 3 3 2 2 2 2" xfId="9016" xr:uid="{00000000-0005-0000-0000-00006A220000}"/>
    <cellStyle name="Milliers 2 3 3 2 2 3" xfId="5584" xr:uid="{00000000-0005-0000-0000-00006B220000}"/>
    <cellStyle name="Milliers 2 3 3 2 2 3 2" xfId="10732" xr:uid="{00000000-0005-0000-0000-00006C220000}"/>
    <cellStyle name="Milliers 2 3 3 2 2 4" xfId="7300" xr:uid="{00000000-0005-0000-0000-00006D220000}"/>
    <cellStyle name="Milliers 2 3 3 2 3" xfId="3004" xr:uid="{00000000-0005-0000-0000-00006E220000}"/>
    <cellStyle name="Milliers 2 3 3 2 3 2" xfId="8158" xr:uid="{00000000-0005-0000-0000-00006F220000}"/>
    <cellStyle name="Milliers 2 3 3 2 4" xfId="4726" xr:uid="{00000000-0005-0000-0000-000070220000}"/>
    <cellStyle name="Milliers 2 3 3 2 4 2" xfId="9874" xr:uid="{00000000-0005-0000-0000-000071220000}"/>
    <cellStyle name="Milliers 2 3 3 2 5" xfId="6442" xr:uid="{00000000-0005-0000-0000-000072220000}"/>
    <cellStyle name="Milliers 2 3 3 3" xfId="2114" xr:uid="{00000000-0005-0000-0000-000073220000}"/>
    <cellStyle name="Milliers 2 3 3 3 2" xfId="3865" xr:uid="{00000000-0005-0000-0000-000074220000}"/>
    <cellStyle name="Milliers 2 3 3 3 2 2" xfId="9015" xr:uid="{00000000-0005-0000-0000-000075220000}"/>
    <cellStyle name="Milliers 2 3 3 3 3" xfId="5583" xr:uid="{00000000-0005-0000-0000-000076220000}"/>
    <cellStyle name="Milliers 2 3 3 3 3 2" xfId="10731" xr:uid="{00000000-0005-0000-0000-000077220000}"/>
    <cellStyle name="Milliers 2 3 3 3 4" xfId="7299" xr:uid="{00000000-0005-0000-0000-000078220000}"/>
    <cellStyle name="Milliers 2 3 3 4" xfId="3003" xr:uid="{00000000-0005-0000-0000-000079220000}"/>
    <cellStyle name="Milliers 2 3 3 4 2" xfId="8157" xr:uid="{00000000-0005-0000-0000-00007A220000}"/>
    <cellStyle name="Milliers 2 3 3 5" xfId="4725" xr:uid="{00000000-0005-0000-0000-00007B220000}"/>
    <cellStyle name="Milliers 2 3 3 5 2" xfId="9873" xr:uid="{00000000-0005-0000-0000-00007C220000}"/>
    <cellStyle name="Milliers 2 3 3 6" xfId="6441" xr:uid="{00000000-0005-0000-0000-00007D220000}"/>
    <cellStyle name="Milliers 2 3 4" xfId="786" xr:uid="{00000000-0005-0000-0000-00007E220000}"/>
    <cellStyle name="Milliers 2 3 4 2" xfId="2116" xr:uid="{00000000-0005-0000-0000-00007F220000}"/>
    <cellStyle name="Milliers 2 3 4 2 2" xfId="3867" xr:uid="{00000000-0005-0000-0000-000080220000}"/>
    <cellStyle name="Milliers 2 3 4 2 2 2" xfId="9017" xr:uid="{00000000-0005-0000-0000-000081220000}"/>
    <cellStyle name="Milliers 2 3 4 2 3" xfId="5585" xr:uid="{00000000-0005-0000-0000-000082220000}"/>
    <cellStyle name="Milliers 2 3 4 2 3 2" xfId="10733" xr:uid="{00000000-0005-0000-0000-000083220000}"/>
    <cellStyle name="Milliers 2 3 4 2 4" xfId="7301" xr:uid="{00000000-0005-0000-0000-000084220000}"/>
    <cellStyle name="Milliers 2 3 4 3" xfId="3005" xr:uid="{00000000-0005-0000-0000-000085220000}"/>
    <cellStyle name="Milliers 2 3 4 3 2" xfId="8159" xr:uid="{00000000-0005-0000-0000-000086220000}"/>
    <cellStyle name="Milliers 2 3 4 4" xfId="4727" xr:uid="{00000000-0005-0000-0000-000087220000}"/>
    <cellStyle name="Milliers 2 3 4 4 2" xfId="9875" xr:uid="{00000000-0005-0000-0000-000088220000}"/>
    <cellStyle name="Milliers 2 3 4 5" xfId="6443" xr:uid="{00000000-0005-0000-0000-000089220000}"/>
    <cellStyle name="Milliers 2 3 5" xfId="787" xr:uid="{00000000-0005-0000-0000-00008A220000}"/>
    <cellStyle name="Milliers 2 3 5 2" xfId="2117" xr:uid="{00000000-0005-0000-0000-00008B220000}"/>
    <cellStyle name="Milliers 2 3 5 2 2" xfId="3868" xr:uid="{00000000-0005-0000-0000-00008C220000}"/>
    <cellStyle name="Milliers 2 3 5 2 2 2" xfId="9018" xr:uid="{00000000-0005-0000-0000-00008D220000}"/>
    <cellStyle name="Milliers 2 3 5 2 3" xfId="5586" xr:uid="{00000000-0005-0000-0000-00008E220000}"/>
    <cellStyle name="Milliers 2 3 5 2 3 2" xfId="10734" xr:uid="{00000000-0005-0000-0000-00008F220000}"/>
    <cellStyle name="Milliers 2 3 5 2 4" xfId="7302" xr:uid="{00000000-0005-0000-0000-000090220000}"/>
    <cellStyle name="Milliers 2 3 5 3" xfId="3006" xr:uid="{00000000-0005-0000-0000-000091220000}"/>
    <cellStyle name="Milliers 2 3 5 3 2" xfId="8160" xr:uid="{00000000-0005-0000-0000-000092220000}"/>
    <cellStyle name="Milliers 2 3 5 4" xfId="4728" xr:uid="{00000000-0005-0000-0000-000093220000}"/>
    <cellStyle name="Milliers 2 3 5 4 2" xfId="9876" xr:uid="{00000000-0005-0000-0000-000094220000}"/>
    <cellStyle name="Milliers 2 3 5 5" xfId="6444" xr:uid="{00000000-0005-0000-0000-000095220000}"/>
    <cellStyle name="Milliers 2 3 6" xfId="2108" xr:uid="{00000000-0005-0000-0000-000096220000}"/>
    <cellStyle name="Milliers 2 3 6 2" xfId="3859" xr:uid="{00000000-0005-0000-0000-000097220000}"/>
    <cellStyle name="Milliers 2 3 6 2 2" xfId="9009" xr:uid="{00000000-0005-0000-0000-000098220000}"/>
    <cellStyle name="Milliers 2 3 6 3" xfId="5577" xr:uid="{00000000-0005-0000-0000-000099220000}"/>
    <cellStyle name="Milliers 2 3 6 3 2" xfId="10725" xr:uid="{00000000-0005-0000-0000-00009A220000}"/>
    <cellStyle name="Milliers 2 3 6 4" xfId="7293" xr:uid="{00000000-0005-0000-0000-00009B220000}"/>
    <cellStyle name="Milliers 2 3 7" xfId="2997" xr:uid="{00000000-0005-0000-0000-00009C220000}"/>
    <cellStyle name="Milliers 2 3 7 2" xfId="8151" xr:uid="{00000000-0005-0000-0000-00009D220000}"/>
    <cellStyle name="Milliers 2 3 8" xfId="4719" xr:uid="{00000000-0005-0000-0000-00009E220000}"/>
    <cellStyle name="Milliers 2 3 8 2" xfId="9867" xr:uid="{00000000-0005-0000-0000-00009F220000}"/>
    <cellStyle name="Milliers 2 3 9" xfId="6435" xr:uid="{00000000-0005-0000-0000-0000A0220000}"/>
    <cellStyle name="Milliers 2 4" xfId="788" xr:uid="{00000000-0005-0000-0000-0000A1220000}"/>
    <cellStyle name="Milliers 2 4 2" xfId="789" xr:uid="{00000000-0005-0000-0000-0000A2220000}"/>
    <cellStyle name="Milliers 2 4 2 2" xfId="790" xr:uid="{00000000-0005-0000-0000-0000A3220000}"/>
    <cellStyle name="Milliers 2 4 2 2 2" xfId="791" xr:uid="{00000000-0005-0000-0000-0000A4220000}"/>
    <cellStyle name="Milliers 2 4 2 2 2 2" xfId="2121" xr:uid="{00000000-0005-0000-0000-0000A5220000}"/>
    <cellStyle name="Milliers 2 4 2 2 2 2 2" xfId="3872" xr:uid="{00000000-0005-0000-0000-0000A6220000}"/>
    <cellStyle name="Milliers 2 4 2 2 2 2 2 2" xfId="9022" xr:uid="{00000000-0005-0000-0000-0000A7220000}"/>
    <cellStyle name="Milliers 2 4 2 2 2 2 3" xfId="5590" xr:uid="{00000000-0005-0000-0000-0000A8220000}"/>
    <cellStyle name="Milliers 2 4 2 2 2 2 3 2" xfId="10738" xr:uid="{00000000-0005-0000-0000-0000A9220000}"/>
    <cellStyle name="Milliers 2 4 2 2 2 2 4" xfId="7306" xr:uid="{00000000-0005-0000-0000-0000AA220000}"/>
    <cellStyle name="Milliers 2 4 2 2 2 3" xfId="3010" xr:uid="{00000000-0005-0000-0000-0000AB220000}"/>
    <cellStyle name="Milliers 2 4 2 2 2 3 2" xfId="8164" xr:uid="{00000000-0005-0000-0000-0000AC220000}"/>
    <cellStyle name="Milliers 2 4 2 2 2 4" xfId="4732" xr:uid="{00000000-0005-0000-0000-0000AD220000}"/>
    <cellStyle name="Milliers 2 4 2 2 2 4 2" xfId="9880" xr:uid="{00000000-0005-0000-0000-0000AE220000}"/>
    <cellStyle name="Milliers 2 4 2 2 2 5" xfId="6448" xr:uid="{00000000-0005-0000-0000-0000AF220000}"/>
    <cellStyle name="Milliers 2 4 2 2 3" xfId="2120" xr:uid="{00000000-0005-0000-0000-0000B0220000}"/>
    <cellStyle name="Milliers 2 4 2 2 3 2" xfId="3871" xr:uid="{00000000-0005-0000-0000-0000B1220000}"/>
    <cellStyle name="Milliers 2 4 2 2 3 2 2" xfId="9021" xr:uid="{00000000-0005-0000-0000-0000B2220000}"/>
    <cellStyle name="Milliers 2 4 2 2 3 3" xfId="5589" xr:uid="{00000000-0005-0000-0000-0000B3220000}"/>
    <cellStyle name="Milliers 2 4 2 2 3 3 2" xfId="10737" xr:uid="{00000000-0005-0000-0000-0000B4220000}"/>
    <cellStyle name="Milliers 2 4 2 2 3 4" xfId="7305" xr:uid="{00000000-0005-0000-0000-0000B5220000}"/>
    <cellStyle name="Milliers 2 4 2 2 4" xfId="3009" xr:uid="{00000000-0005-0000-0000-0000B6220000}"/>
    <cellStyle name="Milliers 2 4 2 2 4 2" xfId="8163" xr:uid="{00000000-0005-0000-0000-0000B7220000}"/>
    <cellStyle name="Milliers 2 4 2 2 5" xfId="4731" xr:uid="{00000000-0005-0000-0000-0000B8220000}"/>
    <cellStyle name="Milliers 2 4 2 2 5 2" xfId="9879" xr:uid="{00000000-0005-0000-0000-0000B9220000}"/>
    <cellStyle name="Milliers 2 4 2 2 6" xfId="6447" xr:uid="{00000000-0005-0000-0000-0000BA220000}"/>
    <cellStyle name="Milliers 2 4 2 3" xfId="792" xr:uid="{00000000-0005-0000-0000-0000BB220000}"/>
    <cellStyle name="Milliers 2 4 2 3 2" xfId="2122" xr:uid="{00000000-0005-0000-0000-0000BC220000}"/>
    <cellStyle name="Milliers 2 4 2 3 2 2" xfId="3873" xr:uid="{00000000-0005-0000-0000-0000BD220000}"/>
    <cellStyle name="Milliers 2 4 2 3 2 2 2" xfId="9023" xr:uid="{00000000-0005-0000-0000-0000BE220000}"/>
    <cellStyle name="Milliers 2 4 2 3 2 3" xfId="5591" xr:uid="{00000000-0005-0000-0000-0000BF220000}"/>
    <cellStyle name="Milliers 2 4 2 3 2 3 2" xfId="10739" xr:uid="{00000000-0005-0000-0000-0000C0220000}"/>
    <cellStyle name="Milliers 2 4 2 3 2 4" xfId="7307" xr:uid="{00000000-0005-0000-0000-0000C1220000}"/>
    <cellStyle name="Milliers 2 4 2 3 3" xfId="3011" xr:uid="{00000000-0005-0000-0000-0000C2220000}"/>
    <cellStyle name="Milliers 2 4 2 3 3 2" xfId="8165" xr:uid="{00000000-0005-0000-0000-0000C3220000}"/>
    <cellStyle name="Milliers 2 4 2 3 4" xfId="4733" xr:uid="{00000000-0005-0000-0000-0000C4220000}"/>
    <cellStyle name="Milliers 2 4 2 3 4 2" xfId="9881" xr:uid="{00000000-0005-0000-0000-0000C5220000}"/>
    <cellStyle name="Milliers 2 4 2 3 5" xfId="6449" xr:uid="{00000000-0005-0000-0000-0000C6220000}"/>
    <cellStyle name="Milliers 2 4 2 4" xfId="793" xr:uid="{00000000-0005-0000-0000-0000C7220000}"/>
    <cellStyle name="Milliers 2 4 2 4 2" xfId="2123" xr:uid="{00000000-0005-0000-0000-0000C8220000}"/>
    <cellStyle name="Milliers 2 4 2 4 2 2" xfId="3874" xr:uid="{00000000-0005-0000-0000-0000C9220000}"/>
    <cellStyle name="Milliers 2 4 2 4 2 2 2" xfId="9024" xr:uid="{00000000-0005-0000-0000-0000CA220000}"/>
    <cellStyle name="Milliers 2 4 2 4 2 3" xfId="5592" xr:uid="{00000000-0005-0000-0000-0000CB220000}"/>
    <cellStyle name="Milliers 2 4 2 4 2 3 2" xfId="10740" xr:uid="{00000000-0005-0000-0000-0000CC220000}"/>
    <cellStyle name="Milliers 2 4 2 4 2 4" xfId="7308" xr:uid="{00000000-0005-0000-0000-0000CD220000}"/>
    <cellStyle name="Milliers 2 4 2 4 3" xfId="3012" xr:uid="{00000000-0005-0000-0000-0000CE220000}"/>
    <cellStyle name="Milliers 2 4 2 4 3 2" xfId="8166" xr:uid="{00000000-0005-0000-0000-0000CF220000}"/>
    <cellStyle name="Milliers 2 4 2 4 4" xfId="4734" xr:uid="{00000000-0005-0000-0000-0000D0220000}"/>
    <cellStyle name="Milliers 2 4 2 4 4 2" xfId="9882" xr:uid="{00000000-0005-0000-0000-0000D1220000}"/>
    <cellStyle name="Milliers 2 4 2 4 5" xfId="6450" xr:uid="{00000000-0005-0000-0000-0000D2220000}"/>
    <cellStyle name="Milliers 2 4 2 5" xfId="2119" xr:uid="{00000000-0005-0000-0000-0000D3220000}"/>
    <cellStyle name="Milliers 2 4 2 5 2" xfId="3870" xr:uid="{00000000-0005-0000-0000-0000D4220000}"/>
    <cellStyle name="Milliers 2 4 2 5 2 2" xfId="9020" xr:uid="{00000000-0005-0000-0000-0000D5220000}"/>
    <cellStyle name="Milliers 2 4 2 5 3" xfId="5588" xr:uid="{00000000-0005-0000-0000-0000D6220000}"/>
    <cellStyle name="Milliers 2 4 2 5 3 2" xfId="10736" xr:uid="{00000000-0005-0000-0000-0000D7220000}"/>
    <cellStyle name="Milliers 2 4 2 5 4" xfId="7304" xr:uid="{00000000-0005-0000-0000-0000D8220000}"/>
    <cellStyle name="Milliers 2 4 2 6" xfId="3008" xr:uid="{00000000-0005-0000-0000-0000D9220000}"/>
    <cellStyle name="Milliers 2 4 2 6 2" xfId="8162" xr:uid="{00000000-0005-0000-0000-0000DA220000}"/>
    <cellStyle name="Milliers 2 4 2 7" xfId="4730" xr:uid="{00000000-0005-0000-0000-0000DB220000}"/>
    <cellStyle name="Milliers 2 4 2 7 2" xfId="9878" xr:uid="{00000000-0005-0000-0000-0000DC220000}"/>
    <cellStyle name="Milliers 2 4 2 8" xfId="6446" xr:uid="{00000000-0005-0000-0000-0000DD220000}"/>
    <cellStyle name="Milliers 2 4 3" xfId="794" xr:uid="{00000000-0005-0000-0000-0000DE220000}"/>
    <cellStyle name="Milliers 2 4 3 2" xfId="795" xr:uid="{00000000-0005-0000-0000-0000DF220000}"/>
    <cellStyle name="Milliers 2 4 3 2 2" xfId="2125" xr:uid="{00000000-0005-0000-0000-0000E0220000}"/>
    <cellStyle name="Milliers 2 4 3 2 2 2" xfId="3876" xr:uid="{00000000-0005-0000-0000-0000E1220000}"/>
    <cellStyle name="Milliers 2 4 3 2 2 2 2" xfId="9026" xr:uid="{00000000-0005-0000-0000-0000E2220000}"/>
    <cellStyle name="Milliers 2 4 3 2 2 3" xfId="5594" xr:uid="{00000000-0005-0000-0000-0000E3220000}"/>
    <cellStyle name="Milliers 2 4 3 2 2 3 2" xfId="10742" xr:uid="{00000000-0005-0000-0000-0000E4220000}"/>
    <cellStyle name="Milliers 2 4 3 2 2 4" xfId="7310" xr:uid="{00000000-0005-0000-0000-0000E5220000}"/>
    <cellStyle name="Milliers 2 4 3 2 3" xfId="3014" xr:uid="{00000000-0005-0000-0000-0000E6220000}"/>
    <cellStyle name="Milliers 2 4 3 2 3 2" xfId="8168" xr:uid="{00000000-0005-0000-0000-0000E7220000}"/>
    <cellStyle name="Milliers 2 4 3 2 4" xfId="4736" xr:uid="{00000000-0005-0000-0000-0000E8220000}"/>
    <cellStyle name="Milliers 2 4 3 2 4 2" xfId="9884" xr:uid="{00000000-0005-0000-0000-0000E9220000}"/>
    <cellStyle name="Milliers 2 4 3 2 5" xfId="6452" xr:uid="{00000000-0005-0000-0000-0000EA220000}"/>
    <cellStyle name="Milliers 2 4 3 3" xfId="2124" xr:uid="{00000000-0005-0000-0000-0000EB220000}"/>
    <cellStyle name="Milliers 2 4 3 3 2" xfId="3875" xr:uid="{00000000-0005-0000-0000-0000EC220000}"/>
    <cellStyle name="Milliers 2 4 3 3 2 2" xfId="9025" xr:uid="{00000000-0005-0000-0000-0000ED220000}"/>
    <cellStyle name="Milliers 2 4 3 3 3" xfId="5593" xr:uid="{00000000-0005-0000-0000-0000EE220000}"/>
    <cellStyle name="Milliers 2 4 3 3 3 2" xfId="10741" xr:uid="{00000000-0005-0000-0000-0000EF220000}"/>
    <cellStyle name="Milliers 2 4 3 3 4" xfId="7309" xr:uid="{00000000-0005-0000-0000-0000F0220000}"/>
    <cellStyle name="Milliers 2 4 3 4" xfId="3013" xr:uid="{00000000-0005-0000-0000-0000F1220000}"/>
    <cellStyle name="Milliers 2 4 3 4 2" xfId="8167" xr:uid="{00000000-0005-0000-0000-0000F2220000}"/>
    <cellStyle name="Milliers 2 4 3 5" xfId="4735" xr:uid="{00000000-0005-0000-0000-0000F3220000}"/>
    <cellStyle name="Milliers 2 4 3 5 2" xfId="9883" xr:uid="{00000000-0005-0000-0000-0000F4220000}"/>
    <cellStyle name="Milliers 2 4 3 6" xfId="6451" xr:uid="{00000000-0005-0000-0000-0000F5220000}"/>
    <cellStyle name="Milliers 2 4 4" xfId="796" xr:uid="{00000000-0005-0000-0000-0000F6220000}"/>
    <cellStyle name="Milliers 2 4 4 2" xfId="2126" xr:uid="{00000000-0005-0000-0000-0000F7220000}"/>
    <cellStyle name="Milliers 2 4 4 2 2" xfId="3877" xr:uid="{00000000-0005-0000-0000-0000F8220000}"/>
    <cellStyle name="Milliers 2 4 4 2 2 2" xfId="9027" xr:uid="{00000000-0005-0000-0000-0000F9220000}"/>
    <cellStyle name="Milliers 2 4 4 2 3" xfId="5595" xr:uid="{00000000-0005-0000-0000-0000FA220000}"/>
    <cellStyle name="Milliers 2 4 4 2 3 2" xfId="10743" xr:uid="{00000000-0005-0000-0000-0000FB220000}"/>
    <cellStyle name="Milliers 2 4 4 2 4" xfId="7311" xr:uid="{00000000-0005-0000-0000-0000FC220000}"/>
    <cellStyle name="Milliers 2 4 4 3" xfId="3015" xr:uid="{00000000-0005-0000-0000-0000FD220000}"/>
    <cellStyle name="Milliers 2 4 4 3 2" xfId="8169" xr:uid="{00000000-0005-0000-0000-0000FE220000}"/>
    <cellStyle name="Milliers 2 4 4 4" xfId="4737" xr:uid="{00000000-0005-0000-0000-0000FF220000}"/>
    <cellStyle name="Milliers 2 4 4 4 2" xfId="9885" xr:uid="{00000000-0005-0000-0000-000000230000}"/>
    <cellStyle name="Milliers 2 4 4 5" xfId="6453" xr:uid="{00000000-0005-0000-0000-000001230000}"/>
    <cellStyle name="Milliers 2 4 5" xfId="797" xr:uid="{00000000-0005-0000-0000-000002230000}"/>
    <cellStyle name="Milliers 2 4 5 2" xfId="2127" xr:uid="{00000000-0005-0000-0000-000003230000}"/>
    <cellStyle name="Milliers 2 4 5 2 2" xfId="3878" xr:uid="{00000000-0005-0000-0000-000004230000}"/>
    <cellStyle name="Milliers 2 4 5 2 2 2" xfId="9028" xr:uid="{00000000-0005-0000-0000-000005230000}"/>
    <cellStyle name="Milliers 2 4 5 2 3" xfId="5596" xr:uid="{00000000-0005-0000-0000-000006230000}"/>
    <cellStyle name="Milliers 2 4 5 2 3 2" xfId="10744" xr:uid="{00000000-0005-0000-0000-000007230000}"/>
    <cellStyle name="Milliers 2 4 5 2 4" xfId="7312" xr:uid="{00000000-0005-0000-0000-000008230000}"/>
    <cellStyle name="Milliers 2 4 5 3" xfId="3016" xr:uid="{00000000-0005-0000-0000-000009230000}"/>
    <cellStyle name="Milliers 2 4 5 3 2" xfId="8170" xr:uid="{00000000-0005-0000-0000-00000A230000}"/>
    <cellStyle name="Milliers 2 4 5 4" xfId="4738" xr:uid="{00000000-0005-0000-0000-00000B230000}"/>
    <cellStyle name="Milliers 2 4 5 4 2" xfId="9886" xr:uid="{00000000-0005-0000-0000-00000C230000}"/>
    <cellStyle name="Milliers 2 4 5 5" xfId="6454" xr:uid="{00000000-0005-0000-0000-00000D230000}"/>
    <cellStyle name="Milliers 2 4 6" xfId="2118" xr:uid="{00000000-0005-0000-0000-00000E230000}"/>
    <cellStyle name="Milliers 2 4 6 2" xfId="3869" xr:uid="{00000000-0005-0000-0000-00000F230000}"/>
    <cellStyle name="Milliers 2 4 6 2 2" xfId="9019" xr:uid="{00000000-0005-0000-0000-000010230000}"/>
    <cellStyle name="Milliers 2 4 6 3" xfId="5587" xr:uid="{00000000-0005-0000-0000-000011230000}"/>
    <cellStyle name="Milliers 2 4 6 3 2" xfId="10735" xr:uid="{00000000-0005-0000-0000-000012230000}"/>
    <cellStyle name="Milliers 2 4 6 4" xfId="7303" xr:uid="{00000000-0005-0000-0000-000013230000}"/>
    <cellStyle name="Milliers 2 4 7" xfId="3007" xr:uid="{00000000-0005-0000-0000-000014230000}"/>
    <cellStyle name="Milliers 2 4 7 2" xfId="8161" xr:uid="{00000000-0005-0000-0000-000015230000}"/>
    <cellStyle name="Milliers 2 4 8" xfId="4729" xr:uid="{00000000-0005-0000-0000-000016230000}"/>
    <cellStyle name="Milliers 2 4 8 2" xfId="9877" xr:uid="{00000000-0005-0000-0000-000017230000}"/>
    <cellStyle name="Milliers 2 4 9" xfId="6445" xr:uid="{00000000-0005-0000-0000-000018230000}"/>
    <cellStyle name="Milliers 2 5" xfId="798" xr:uid="{00000000-0005-0000-0000-000019230000}"/>
    <cellStyle name="Milliers 2 5 2" xfId="799" xr:uid="{00000000-0005-0000-0000-00001A230000}"/>
    <cellStyle name="Milliers 2 5 2 2" xfId="800" xr:uid="{00000000-0005-0000-0000-00001B230000}"/>
    <cellStyle name="Milliers 2 5 2 2 2" xfId="801" xr:uid="{00000000-0005-0000-0000-00001C230000}"/>
    <cellStyle name="Milliers 2 5 2 2 2 2" xfId="2131" xr:uid="{00000000-0005-0000-0000-00001D230000}"/>
    <cellStyle name="Milliers 2 5 2 2 2 2 2" xfId="3882" xr:uid="{00000000-0005-0000-0000-00001E230000}"/>
    <cellStyle name="Milliers 2 5 2 2 2 2 2 2" xfId="9032" xr:uid="{00000000-0005-0000-0000-00001F230000}"/>
    <cellStyle name="Milliers 2 5 2 2 2 2 3" xfId="5600" xr:uid="{00000000-0005-0000-0000-000020230000}"/>
    <cellStyle name="Milliers 2 5 2 2 2 2 3 2" xfId="10748" xr:uid="{00000000-0005-0000-0000-000021230000}"/>
    <cellStyle name="Milliers 2 5 2 2 2 2 4" xfId="7316" xr:uid="{00000000-0005-0000-0000-000022230000}"/>
    <cellStyle name="Milliers 2 5 2 2 2 3" xfId="3020" xr:uid="{00000000-0005-0000-0000-000023230000}"/>
    <cellStyle name="Milliers 2 5 2 2 2 3 2" xfId="8174" xr:uid="{00000000-0005-0000-0000-000024230000}"/>
    <cellStyle name="Milliers 2 5 2 2 2 4" xfId="4742" xr:uid="{00000000-0005-0000-0000-000025230000}"/>
    <cellStyle name="Milliers 2 5 2 2 2 4 2" xfId="9890" xr:uid="{00000000-0005-0000-0000-000026230000}"/>
    <cellStyle name="Milliers 2 5 2 2 2 5" xfId="6458" xr:uid="{00000000-0005-0000-0000-000027230000}"/>
    <cellStyle name="Milliers 2 5 2 2 3" xfId="2130" xr:uid="{00000000-0005-0000-0000-000028230000}"/>
    <cellStyle name="Milliers 2 5 2 2 3 2" xfId="3881" xr:uid="{00000000-0005-0000-0000-000029230000}"/>
    <cellStyle name="Milliers 2 5 2 2 3 2 2" xfId="9031" xr:uid="{00000000-0005-0000-0000-00002A230000}"/>
    <cellStyle name="Milliers 2 5 2 2 3 3" xfId="5599" xr:uid="{00000000-0005-0000-0000-00002B230000}"/>
    <cellStyle name="Milliers 2 5 2 2 3 3 2" xfId="10747" xr:uid="{00000000-0005-0000-0000-00002C230000}"/>
    <cellStyle name="Milliers 2 5 2 2 3 4" xfId="7315" xr:uid="{00000000-0005-0000-0000-00002D230000}"/>
    <cellStyle name="Milliers 2 5 2 2 4" xfId="3019" xr:uid="{00000000-0005-0000-0000-00002E230000}"/>
    <cellStyle name="Milliers 2 5 2 2 4 2" xfId="8173" xr:uid="{00000000-0005-0000-0000-00002F230000}"/>
    <cellStyle name="Milliers 2 5 2 2 5" xfId="4741" xr:uid="{00000000-0005-0000-0000-000030230000}"/>
    <cellStyle name="Milliers 2 5 2 2 5 2" xfId="9889" xr:uid="{00000000-0005-0000-0000-000031230000}"/>
    <cellStyle name="Milliers 2 5 2 2 6" xfId="6457" xr:uid="{00000000-0005-0000-0000-000032230000}"/>
    <cellStyle name="Milliers 2 5 2 3" xfId="802" xr:uid="{00000000-0005-0000-0000-000033230000}"/>
    <cellStyle name="Milliers 2 5 2 3 2" xfId="2132" xr:uid="{00000000-0005-0000-0000-000034230000}"/>
    <cellStyle name="Milliers 2 5 2 3 2 2" xfId="3883" xr:uid="{00000000-0005-0000-0000-000035230000}"/>
    <cellStyle name="Milliers 2 5 2 3 2 2 2" xfId="9033" xr:uid="{00000000-0005-0000-0000-000036230000}"/>
    <cellStyle name="Milliers 2 5 2 3 2 3" xfId="5601" xr:uid="{00000000-0005-0000-0000-000037230000}"/>
    <cellStyle name="Milliers 2 5 2 3 2 3 2" xfId="10749" xr:uid="{00000000-0005-0000-0000-000038230000}"/>
    <cellStyle name="Milliers 2 5 2 3 2 4" xfId="7317" xr:uid="{00000000-0005-0000-0000-000039230000}"/>
    <cellStyle name="Milliers 2 5 2 3 3" xfId="3021" xr:uid="{00000000-0005-0000-0000-00003A230000}"/>
    <cellStyle name="Milliers 2 5 2 3 3 2" xfId="8175" xr:uid="{00000000-0005-0000-0000-00003B230000}"/>
    <cellStyle name="Milliers 2 5 2 3 4" xfId="4743" xr:uid="{00000000-0005-0000-0000-00003C230000}"/>
    <cellStyle name="Milliers 2 5 2 3 4 2" xfId="9891" xr:uid="{00000000-0005-0000-0000-00003D230000}"/>
    <cellStyle name="Milliers 2 5 2 3 5" xfId="6459" xr:uid="{00000000-0005-0000-0000-00003E230000}"/>
    <cellStyle name="Milliers 2 5 2 4" xfId="803" xr:uid="{00000000-0005-0000-0000-00003F230000}"/>
    <cellStyle name="Milliers 2 5 2 4 2" xfId="2133" xr:uid="{00000000-0005-0000-0000-000040230000}"/>
    <cellStyle name="Milliers 2 5 2 4 2 2" xfId="3884" xr:uid="{00000000-0005-0000-0000-000041230000}"/>
    <cellStyle name="Milliers 2 5 2 4 2 2 2" xfId="9034" xr:uid="{00000000-0005-0000-0000-000042230000}"/>
    <cellStyle name="Milliers 2 5 2 4 2 3" xfId="5602" xr:uid="{00000000-0005-0000-0000-000043230000}"/>
    <cellStyle name="Milliers 2 5 2 4 2 3 2" xfId="10750" xr:uid="{00000000-0005-0000-0000-000044230000}"/>
    <cellStyle name="Milliers 2 5 2 4 2 4" xfId="7318" xr:uid="{00000000-0005-0000-0000-000045230000}"/>
    <cellStyle name="Milliers 2 5 2 4 3" xfId="3022" xr:uid="{00000000-0005-0000-0000-000046230000}"/>
    <cellStyle name="Milliers 2 5 2 4 3 2" xfId="8176" xr:uid="{00000000-0005-0000-0000-000047230000}"/>
    <cellStyle name="Milliers 2 5 2 4 4" xfId="4744" xr:uid="{00000000-0005-0000-0000-000048230000}"/>
    <cellStyle name="Milliers 2 5 2 4 4 2" xfId="9892" xr:uid="{00000000-0005-0000-0000-000049230000}"/>
    <cellStyle name="Milliers 2 5 2 4 5" xfId="6460" xr:uid="{00000000-0005-0000-0000-00004A230000}"/>
    <cellStyle name="Milliers 2 5 2 5" xfId="2129" xr:uid="{00000000-0005-0000-0000-00004B230000}"/>
    <cellStyle name="Milliers 2 5 2 5 2" xfId="3880" xr:uid="{00000000-0005-0000-0000-00004C230000}"/>
    <cellStyle name="Milliers 2 5 2 5 2 2" xfId="9030" xr:uid="{00000000-0005-0000-0000-00004D230000}"/>
    <cellStyle name="Milliers 2 5 2 5 3" xfId="5598" xr:uid="{00000000-0005-0000-0000-00004E230000}"/>
    <cellStyle name="Milliers 2 5 2 5 3 2" xfId="10746" xr:uid="{00000000-0005-0000-0000-00004F230000}"/>
    <cellStyle name="Milliers 2 5 2 5 4" xfId="7314" xr:uid="{00000000-0005-0000-0000-000050230000}"/>
    <cellStyle name="Milliers 2 5 2 6" xfId="3018" xr:uid="{00000000-0005-0000-0000-000051230000}"/>
    <cellStyle name="Milliers 2 5 2 6 2" xfId="8172" xr:uid="{00000000-0005-0000-0000-000052230000}"/>
    <cellStyle name="Milliers 2 5 2 7" xfId="4740" xr:uid="{00000000-0005-0000-0000-000053230000}"/>
    <cellStyle name="Milliers 2 5 2 7 2" xfId="9888" xr:uid="{00000000-0005-0000-0000-000054230000}"/>
    <cellStyle name="Milliers 2 5 2 8" xfId="6456" xr:uid="{00000000-0005-0000-0000-000055230000}"/>
    <cellStyle name="Milliers 2 5 3" xfId="804" xr:uid="{00000000-0005-0000-0000-000056230000}"/>
    <cellStyle name="Milliers 2 5 3 2" xfId="805" xr:uid="{00000000-0005-0000-0000-000057230000}"/>
    <cellStyle name="Milliers 2 5 3 2 2" xfId="2135" xr:uid="{00000000-0005-0000-0000-000058230000}"/>
    <cellStyle name="Milliers 2 5 3 2 2 2" xfId="3886" xr:uid="{00000000-0005-0000-0000-000059230000}"/>
    <cellStyle name="Milliers 2 5 3 2 2 2 2" xfId="9036" xr:uid="{00000000-0005-0000-0000-00005A230000}"/>
    <cellStyle name="Milliers 2 5 3 2 2 3" xfId="5604" xr:uid="{00000000-0005-0000-0000-00005B230000}"/>
    <cellStyle name="Milliers 2 5 3 2 2 3 2" xfId="10752" xr:uid="{00000000-0005-0000-0000-00005C230000}"/>
    <cellStyle name="Milliers 2 5 3 2 2 4" xfId="7320" xr:uid="{00000000-0005-0000-0000-00005D230000}"/>
    <cellStyle name="Milliers 2 5 3 2 3" xfId="3024" xr:uid="{00000000-0005-0000-0000-00005E230000}"/>
    <cellStyle name="Milliers 2 5 3 2 3 2" xfId="8178" xr:uid="{00000000-0005-0000-0000-00005F230000}"/>
    <cellStyle name="Milliers 2 5 3 2 4" xfId="4746" xr:uid="{00000000-0005-0000-0000-000060230000}"/>
    <cellStyle name="Milliers 2 5 3 2 4 2" xfId="9894" xr:uid="{00000000-0005-0000-0000-000061230000}"/>
    <cellStyle name="Milliers 2 5 3 2 5" xfId="6462" xr:uid="{00000000-0005-0000-0000-000062230000}"/>
    <cellStyle name="Milliers 2 5 3 3" xfId="2134" xr:uid="{00000000-0005-0000-0000-000063230000}"/>
    <cellStyle name="Milliers 2 5 3 3 2" xfId="3885" xr:uid="{00000000-0005-0000-0000-000064230000}"/>
    <cellStyle name="Milliers 2 5 3 3 2 2" xfId="9035" xr:uid="{00000000-0005-0000-0000-000065230000}"/>
    <cellStyle name="Milliers 2 5 3 3 3" xfId="5603" xr:uid="{00000000-0005-0000-0000-000066230000}"/>
    <cellStyle name="Milliers 2 5 3 3 3 2" xfId="10751" xr:uid="{00000000-0005-0000-0000-000067230000}"/>
    <cellStyle name="Milliers 2 5 3 3 4" xfId="7319" xr:uid="{00000000-0005-0000-0000-000068230000}"/>
    <cellStyle name="Milliers 2 5 3 4" xfId="3023" xr:uid="{00000000-0005-0000-0000-000069230000}"/>
    <cellStyle name="Milliers 2 5 3 4 2" xfId="8177" xr:uid="{00000000-0005-0000-0000-00006A230000}"/>
    <cellStyle name="Milliers 2 5 3 5" xfId="4745" xr:uid="{00000000-0005-0000-0000-00006B230000}"/>
    <cellStyle name="Milliers 2 5 3 5 2" xfId="9893" xr:uid="{00000000-0005-0000-0000-00006C230000}"/>
    <cellStyle name="Milliers 2 5 3 6" xfId="6461" xr:uid="{00000000-0005-0000-0000-00006D230000}"/>
    <cellStyle name="Milliers 2 5 4" xfId="806" xr:uid="{00000000-0005-0000-0000-00006E230000}"/>
    <cellStyle name="Milliers 2 5 4 2" xfId="2136" xr:uid="{00000000-0005-0000-0000-00006F230000}"/>
    <cellStyle name="Milliers 2 5 4 2 2" xfId="3887" xr:uid="{00000000-0005-0000-0000-000070230000}"/>
    <cellStyle name="Milliers 2 5 4 2 2 2" xfId="9037" xr:uid="{00000000-0005-0000-0000-000071230000}"/>
    <cellStyle name="Milliers 2 5 4 2 3" xfId="5605" xr:uid="{00000000-0005-0000-0000-000072230000}"/>
    <cellStyle name="Milliers 2 5 4 2 3 2" xfId="10753" xr:uid="{00000000-0005-0000-0000-000073230000}"/>
    <cellStyle name="Milliers 2 5 4 2 4" xfId="7321" xr:uid="{00000000-0005-0000-0000-000074230000}"/>
    <cellStyle name="Milliers 2 5 4 3" xfId="3025" xr:uid="{00000000-0005-0000-0000-000075230000}"/>
    <cellStyle name="Milliers 2 5 4 3 2" xfId="8179" xr:uid="{00000000-0005-0000-0000-000076230000}"/>
    <cellStyle name="Milliers 2 5 4 4" xfId="4747" xr:uid="{00000000-0005-0000-0000-000077230000}"/>
    <cellStyle name="Milliers 2 5 4 4 2" xfId="9895" xr:uid="{00000000-0005-0000-0000-000078230000}"/>
    <cellStyle name="Milliers 2 5 4 5" xfId="6463" xr:uid="{00000000-0005-0000-0000-000079230000}"/>
    <cellStyle name="Milliers 2 5 5" xfId="807" xr:uid="{00000000-0005-0000-0000-00007A230000}"/>
    <cellStyle name="Milliers 2 5 5 2" xfId="2137" xr:uid="{00000000-0005-0000-0000-00007B230000}"/>
    <cellStyle name="Milliers 2 5 5 2 2" xfId="3888" xr:uid="{00000000-0005-0000-0000-00007C230000}"/>
    <cellStyle name="Milliers 2 5 5 2 2 2" xfId="9038" xr:uid="{00000000-0005-0000-0000-00007D230000}"/>
    <cellStyle name="Milliers 2 5 5 2 3" xfId="5606" xr:uid="{00000000-0005-0000-0000-00007E230000}"/>
    <cellStyle name="Milliers 2 5 5 2 3 2" xfId="10754" xr:uid="{00000000-0005-0000-0000-00007F230000}"/>
    <cellStyle name="Milliers 2 5 5 2 4" xfId="7322" xr:uid="{00000000-0005-0000-0000-000080230000}"/>
    <cellStyle name="Milliers 2 5 5 3" xfId="3026" xr:uid="{00000000-0005-0000-0000-000081230000}"/>
    <cellStyle name="Milliers 2 5 5 3 2" xfId="8180" xr:uid="{00000000-0005-0000-0000-000082230000}"/>
    <cellStyle name="Milliers 2 5 5 4" xfId="4748" xr:uid="{00000000-0005-0000-0000-000083230000}"/>
    <cellStyle name="Milliers 2 5 5 4 2" xfId="9896" xr:uid="{00000000-0005-0000-0000-000084230000}"/>
    <cellStyle name="Milliers 2 5 5 5" xfId="6464" xr:uid="{00000000-0005-0000-0000-000085230000}"/>
    <cellStyle name="Milliers 2 5 6" xfId="2128" xr:uid="{00000000-0005-0000-0000-000086230000}"/>
    <cellStyle name="Milliers 2 5 6 2" xfId="3879" xr:uid="{00000000-0005-0000-0000-000087230000}"/>
    <cellStyle name="Milliers 2 5 6 2 2" xfId="9029" xr:uid="{00000000-0005-0000-0000-000088230000}"/>
    <cellStyle name="Milliers 2 5 6 3" xfId="5597" xr:uid="{00000000-0005-0000-0000-000089230000}"/>
    <cellStyle name="Milliers 2 5 6 3 2" xfId="10745" xr:uid="{00000000-0005-0000-0000-00008A230000}"/>
    <cellStyle name="Milliers 2 5 6 4" xfId="7313" xr:uid="{00000000-0005-0000-0000-00008B230000}"/>
    <cellStyle name="Milliers 2 5 7" xfId="3017" xr:uid="{00000000-0005-0000-0000-00008C230000}"/>
    <cellStyle name="Milliers 2 5 7 2" xfId="8171" xr:uid="{00000000-0005-0000-0000-00008D230000}"/>
    <cellStyle name="Milliers 2 5 8" xfId="4739" xr:uid="{00000000-0005-0000-0000-00008E230000}"/>
    <cellStyle name="Milliers 2 5 8 2" xfId="9887" xr:uid="{00000000-0005-0000-0000-00008F230000}"/>
    <cellStyle name="Milliers 2 5 9" xfId="6455" xr:uid="{00000000-0005-0000-0000-000090230000}"/>
    <cellStyle name="Milliers 2 6" xfId="808" xr:uid="{00000000-0005-0000-0000-000091230000}"/>
    <cellStyle name="Milliers 2 6 2" xfId="809" xr:uid="{00000000-0005-0000-0000-000092230000}"/>
    <cellStyle name="Milliers 2 6 2 2" xfId="810" xr:uid="{00000000-0005-0000-0000-000093230000}"/>
    <cellStyle name="Milliers 2 6 2 2 2" xfId="811" xr:uid="{00000000-0005-0000-0000-000094230000}"/>
    <cellStyle name="Milliers 2 6 2 2 2 2" xfId="2141" xr:uid="{00000000-0005-0000-0000-000095230000}"/>
    <cellStyle name="Milliers 2 6 2 2 2 2 2" xfId="3892" xr:uid="{00000000-0005-0000-0000-000096230000}"/>
    <cellStyle name="Milliers 2 6 2 2 2 2 2 2" xfId="9042" xr:uid="{00000000-0005-0000-0000-000097230000}"/>
    <cellStyle name="Milliers 2 6 2 2 2 2 3" xfId="5610" xr:uid="{00000000-0005-0000-0000-000098230000}"/>
    <cellStyle name="Milliers 2 6 2 2 2 2 3 2" xfId="10758" xr:uid="{00000000-0005-0000-0000-000099230000}"/>
    <cellStyle name="Milliers 2 6 2 2 2 2 4" xfId="7326" xr:uid="{00000000-0005-0000-0000-00009A230000}"/>
    <cellStyle name="Milliers 2 6 2 2 2 3" xfId="3030" xr:uid="{00000000-0005-0000-0000-00009B230000}"/>
    <cellStyle name="Milliers 2 6 2 2 2 3 2" xfId="8184" xr:uid="{00000000-0005-0000-0000-00009C230000}"/>
    <cellStyle name="Milliers 2 6 2 2 2 4" xfId="4752" xr:uid="{00000000-0005-0000-0000-00009D230000}"/>
    <cellStyle name="Milliers 2 6 2 2 2 4 2" xfId="9900" xr:uid="{00000000-0005-0000-0000-00009E230000}"/>
    <cellStyle name="Milliers 2 6 2 2 2 5" xfId="6468" xr:uid="{00000000-0005-0000-0000-00009F230000}"/>
    <cellStyle name="Milliers 2 6 2 2 3" xfId="2140" xr:uid="{00000000-0005-0000-0000-0000A0230000}"/>
    <cellStyle name="Milliers 2 6 2 2 3 2" xfId="3891" xr:uid="{00000000-0005-0000-0000-0000A1230000}"/>
    <cellStyle name="Milliers 2 6 2 2 3 2 2" xfId="9041" xr:uid="{00000000-0005-0000-0000-0000A2230000}"/>
    <cellStyle name="Milliers 2 6 2 2 3 3" xfId="5609" xr:uid="{00000000-0005-0000-0000-0000A3230000}"/>
    <cellStyle name="Milliers 2 6 2 2 3 3 2" xfId="10757" xr:uid="{00000000-0005-0000-0000-0000A4230000}"/>
    <cellStyle name="Milliers 2 6 2 2 3 4" xfId="7325" xr:uid="{00000000-0005-0000-0000-0000A5230000}"/>
    <cellStyle name="Milliers 2 6 2 2 4" xfId="3029" xr:uid="{00000000-0005-0000-0000-0000A6230000}"/>
    <cellStyle name="Milliers 2 6 2 2 4 2" xfId="8183" xr:uid="{00000000-0005-0000-0000-0000A7230000}"/>
    <cellStyle name="Milliers 2 6 2 2 5" xfId="4751" xr:uid="{00000000-0005-0000-0000-0000A8230000}"/>
    <cellStyle name="Milliers 2 6 2 2 5 2" xfId="9899" xr:uid="{00000000-0005-0000-0000-0000A9230000}"/>
    <cellStyle name="Milliers 2 6 2 2 6" xfId="6467" xr:uid="{00000000-0005-0000-0000-0000AA230000}"/>
    <cellStyle name="Milliers 2 6 2 3" xfId="812" xr:uid="{00000000-0005-0000-0000-0000AB230000}"/>
    <cellStyle name="Milliers 2 6 2 3 2" xfId="2142" xr:uid="{00000000-0005-0000-0000-0000AC230000}"/>
    <cellStyle name="Milliers 2 6 2 3 2 2" xfId="3893" xr:uid="{00000000-0005-0000-0000-0000AD230000}"/>
    <cellStyle name="Milliers 2 6 2 3 2 2 2" xfId="9043" xr:uid="{00000000-0005-0000-0000-0000AE230000}"/>
    <cellStyle name="Milliers 2 6 2 3 2 3" xfId="5611" xr:uid="{00000000-0005-0000-0000-0000AF230000}"/>
    <cellStyle name="Milliers 2 6 2 3 2 3 2" xfId="10759" xr:uid="{00000000-0005-0000-0000-0000B0230000}"/>
    <cellStyle name="Milliers 2 6 2 3 2 4" xfId="7327" xr:uid="{00000000-0005-0000-0000-0000B1230000}"/>
    <cellStyle name="Milliers 2 6 2 3 3" xfId="3031" xr:uid="{00000000-0005-0000-0000-0000B2230000}"/>
    <cellStyle name="Milliers 2 6 2 3 3 2" xfId="8185" xr:uid="{00000000-0005-0000-0000-0000B3230000}"/>
    <cellStyle name="Milliers 2 6 2 3 4" xfId="4753" xr:uid="{00000000-0005-0000-0000-0000B4230000}"/>
    <cellStyle name="Milliers 2 6 2 3 4 2" xfId="9901" xr:uid="{00000000-0005-0000-0000-0000B5230000}"/>
    <cellStyle name="Milliers 2 6 2 3 5" xfId="6469" xr:uid="{00000000-0005-0000-0000-0000B6230000}"/>
    <cellStyle name="Milliers 2 6 2 4" xfId="813" xr:uid="{00000000-0005-0000-0000-0000B7230000}"/>
    <cellStyle name="Milliers 2 6 2 4 2" xfId="2143" xr:uid="{00000000-0005-0000-0000-0000B8230000}"/>
    <cellStyle name="Milliers 2 6 2 4 2 2" xfId="3894" xr:uid="{00000000-0005-0000-0000-0000B9230000}"/>
    <cellStyle name="Milliers 2 6 2 4 2 2 2" xfId="9044" xr:uid="{00000000-0005-0000-0000-0000BA230000}"/>
    <cellStyle name="Milliers 2 6 2 4 2 3" xfId="5612" xr:uid="{00000000-0005-0000-0000-0000BB230000}"/>
    <cellStyle name="Milliers 2 6 2 4 2 3 2" xfId="10760" xr:uid="{00000000-0005-0000-0000-0000BC230000}"/>
    <cellStyle name="Milliers 2 6 2 4 2 4" xfId="7328" xr:uid="{00000000-0005-0000-0000-0000BD230000}"/>
    <cellStyle name="Milliers 2 6 2 4 3" xfId="3032" xr:uid="{00000000-0005-0000-0000-0000BE230000}"/>
    <cellStyle name="Milliers 2 6 2 4 3 2" xfId="8186" xr:uid="{00000000-0005-0000-0000-0000BF230000}"/>
    <cellStyle name="Milliers 2 6 2 4 4" xfId="4754" xr:uid="{00000000-0005-0000-0000-0000C0230000}"/>
    <cellStyle name="Milliers 2 6 2 4 4 2" xfId="9902" xr:uid="{00000000-0005-0000-0000-0000C1230000}"/>
    <cellStyle name="Milliers 2 6 2 4 5" xfId="6470" xr:uid="{00000000-0005-0000-0000-0000C2230000}"/>
    <cellStyle name="Milliers 2 6 2 5" xfId="2139" xr:uid="{00000000-0005-0000-0000-0000C3230000}"/>
    <cellStyle name="Milliers 2 6 2 5 2" xfId="3890" xr:uid="{00000000-0005-0000-0000-0000C4230000}"/>
    <cellStyle name="Milliers 2 6 2 5 2 2" xfId="9040" xr:uid="{00000000-0005-0000-0000-0000C5230000}"/>
    <cellStyle name="Milliers 2 6 2 5 3" xfId="5608" xr:uid="{00000000-0005-0000-0000-0000C6230000}"/>
    <cellStyle name="Milliers 2 6 2 5 3 2" xfId="10756" xr:uid="{00000000-0005-0000-0000-0000C7230000}"/>
    <cellStyle name="Milliers 2 6 2 5 4" xfId="7324" xr:uid="{00000000-0005-0000-0000-0000C8230000}"/>
    <cellStyle name="Milliers 2 6 2 6" xfId="3028" xr:uid="{00000000-0005-0000-0000-0000C9230000}"/>
    <cellStyle name="Milliers 2 6 2 6 2" xfId="8182" xr:uid="{00000000-0005-0000-0000-0000CA230000}"/>
    <cellStyle name="Milliers 2 6 2 7" xfId="4750" xr:uid="{00000000-0005-0000-0000-0000CB230000}"/>
    <cellStyle name="Milliers 2 6 2 7 2" xfId="9898" xr:uid="{00000000-0005-0000-0000-0000CC230000}"/>
    <cellStyle name="Milliers 2 6 2 8" xfId="6466" xr:uid="{00000000-0005-0000-0000-0000CD230000}"/>
    <cellStyle name="Milliers 2 6 3" xfId="814" xr:uid="{00000000-0005-0000-0000-0000CE230000}"/>
    <cellStyle name="Milliers 2 6 3 2" xfId="815" xr:uid="{00000000-0005-0000-0000-0000CF230000}"/>
    <cellStyle name="Milliers 2 6 3 2 2" xfId="2145" xr:uid="{00000000-0005-0000-0000-0000D0230000}"/>
    <cellStyle name="Milliers 2 6 3 2 2 2" xfId="3896" xr:uid="{00000000-0005-0000-0000-0000D1230000}"/>
    <cellStyle name="Milliers 2 6 3 2 2 2 2" xfId="9046" xr:uid="{00000000-0005-0000-0000-0000D2230000}"/>
    <cellStyle name="Milliers 2 6 3 2 2 3" xfId="5614" xr:uid="{00000000-0005-0000-0000-0000D3230000}"/>
    <cellStyle name="Milliers 2 6 3 2 2 3 2" xfId="10762" xr:uid="{00000000-0005-0000-0000-0000D4230000}"/>
    <cellStyle name="Milliers 2 6 3 2 2 4" xfId="7330" xr:uid="{00000000-0005-0000-0000-0000D5230000}"/>
    <cellStyle name="Milliers 2 6 3 2 3" xfId="3034" xr:uid="{00000000-0005-0000-0000-0000D6230000}"/>
    <cellStyle name="Milliers 2 6 3 2 3 2" xfId="8188" xr:uid="{00000000-0005-0000-0000-0000D7230000}"/>
    <cellStyle name="Milliers 2 6 3 2 4" xfId="4756" xr:uid="{00000000-0005-0000-0000-0000D8230000}"/>
    <cellStyle name="Milliers 2 6 3 2 4 2" xfId="9904" xr:uid="{00000000-0005-0000-0000-0000D9230000}"/>
    <cellStyle name="Milliers 2 6 3 2 5" xfId="6472" xr:uid="{00000000-0005-0000-0000-0000DA230000}"/>
    <cellStyle name="Milliers 2 6 3 3" xfId="2144" xr:uid="{00000000-0005-0000-0000-0000DB230000}"/>
    <cellStyle name="Milliers 2 6 3 3 2" xfId="3895" xr:uid="{00000000-0005-0000-0000-0000DC230000}"/>
    <cellStyle name="Milliers 2 6 3 3 2 2" xfId="9045" xr:uid="{00000000-0005-0000-0000-0000DD230000}"/>
    <cellStyle name="Milliers 2 6 3 3 3" xfId="5613" xr:uid="{00000000-0005-0000-0000-0000DE230000}"/>
    <cellStyle name="Milliers 2 6 3 3 3 2" xfId="10761" xr:uid="{00000000-0005-0000-0000-0000DF230000}"/>
    <cellStyle name="Milliers 2 6 3 3 4" xfId="7329" xr:uid="{00000000-0005-0000-0000-0000E0230000}"/>
    <cellStyle name="Milliers 2 6 3 4" xfId="3033" xr:uid="{00000000-0005-0000-0000-0000E1230000}"/>
    <cellStyle name="Milliers 2 6 3 4 2" xfId="8187" xr:uid="{00000000-0005-0000-0000-0000E2230000}"/>
    <cellStyle name="Milliers 2 6 3 5" xfId="4755" xr:uid="{00000000-0005-0000-0000-0000E3230000}"/>
    <cellStyle name="Milliers 2 6 3 5 2" xfId="9903" xr:uid="{00000000-0005-0000-0000-0000E4230000}"/>
    <cellStyle name="Milliers 2 6 3 6" xfId="6471" xr:uid="{00000000-0005-0000-0000-0000E5230000}"/>
    <cellStyle name="Milliers 2 6 4" xfId="816" xr:uid="{00000000-0005-0000-0000-0000E6230000}"/>
    <cellStyle name="Milliers 2 6 4 2" xfId="2146" xr:uid="{00000000-0005-0000-0000-0000E7230000}"/>
    <cellStyle name="Milliers 2 6 4 2 2" xfId="3897" xr:uid="{00000000-0005-0000-0000-0000E8230000}"/>
    <cellStyle name="Milliers 2 6 4 2 2 2" xfId="9047" xr:uid="{00000000-0005-0000-0000-0000E9230000}"/>
    <cellStyle name="Milliers 2 6 4 2 3" xfId="5615" xr:uid="{00000000-0005-0000-0000-0000EA230000}"/>
    <cellStyle name="Milliers 2 6 4 2 3 2" xfId="10763" xr:uid="{00000000-0005-0000-0000-0000EB230000}"/>
    <cellStyle name="Milliers 2 6 4 2 4" xfId="7331" xr:uid="{00000000-0005-0000-0000-0000EC230000}"/>
    <cellStyle name="Milliers 2 6 4 3" xfId="3035" xr:uid="{00000000-0005-0000-0000-0000ED230000}"/>
    <cellStyle name="Milliers 2 6 4 3 2" xfId="8189" xr:uid="{00000000-0005-0000-0000-0000EE230000}"/>
    <cellStyle name="Milliers 2 6 4 4" xfId="4757" xr:uid="{00000000-0005-0000-0000-0000EF230000}"/>
    <cellStyle name="Milliers 2 6 4 4 2" xfId="9905" xr:uid="{00000000-0005-0000-0000-0000F0230000}"/>
    <cellStyle name="Milliers 2 6 4 5" xfId="6473" xr:uid="{00000000-0005-0000-0000-0000F1230000}"/>
    <cellStyle name="Milliers 2 6 5" xfId="817" xr:uid="{00000000-0005-0000-0000-0000F2230000}"/>
    <cellStyle name="Milliers 2 6 5 2" xfId="2147" xr:uid="{00000000-0005-0000-0000-0000F3230000}"/>
    <cellStyle name="Milliers 2 6 5 2 2" xfId="3898" xr:uid="{00000000-0005-0000-0000-0000F4230000}"/>
    <cellStyle name="Milliers 2 6 5 2 2 2" xfId="9048" xr:uid="{00000000-0005-0000-0000-0000F5230000}"/>
    <cellStyle name="Milliers 2 6 5 2 3" xfId="5616" xr:uid="{00000000-0005-0000-0000-0000F6230000}"/>
    <cellStyle name="Milliers 2 6 5 2 3 2" xfId="10764" xr:uid="{00000000-0005-0000-0000-0000F7230000}"/>
    <cellStyle name="Milliers 2 6 5 2 4" xfId="7332" xr:uid="{00000000-0005-0000-0000-0000F8230000}"/>
    <cellStyle name="Milliers 2 6 5 3" xfId="3036" xr:uid="{00000000-0005-0000-0000-0000F9230000}"/>
    <cellStyle name="Milliers 2 6 5 3 2" xfId="8190" xr:uid="{00000000-0005-0000-0000-0000FA230000}"/>
    <cellStyle name="Milliers 2 6 5 4" xfId="4758" xr:uid="{00000000-0005-0000-0000-0000FB230000}"/>
    <cellStyle name="Milliers 2 6 5 4 2" xfId="9906" xr:uid="{00000000-0005-0000-0000-0000FC230000}"/>
    <cellStyle name="Milliers 2 6 5 5" xfId="6474" xr:uid="{00000000-0005-0000-0000-0000FD230000}"/>
    <cellStyle name="Milliers 2 6 6" xfId="2138" xr:uid="{00000000-0005-0000-0000-0000FE230000}"/>
    <cellStyle name="Milliers 2 6 6 2" xfId="3889" xr:uid="{00000000-0005-0000-0000-0000FF230000}"/>
    <cellStyle name="Milliers 2 6 6 2 2" xfId="9039" xr:uid="{00000000-0005-0000-0000-000000240000}"/>
    <cellStyle name="Milliers 2 6 6 3" xfId="5607" xr:uid="{00000000-0005-0000-0000-000001240000}"/>
    <cellStyle name="Milliers 2 6 6 3 2" xfId="10755" xr:uid="{00000000-0005-0000-0000-000002240000}"/>
    <cellStyle name="Milliers 2 6 6 4" xfId="7323" xr:uid="{00000000-0005-0000-0000-000003240000}"/>
    <cellStyle name="Milliers 2 6 7" xfId="3027" xr:uid="{00000000-0005-0000-0000-000004240000}"/>
    <cellStyle name="Milliers 2 6 7 2" xfId="8181" xr:uid="{00000000-0005-0000-0000-000005240000}"/>
    <cellStyle name="Milliers 2 6 8" xfId="4749" xr:uid="{00000000-0005-0000-0000-000006240000}"/>
    <cellStyle name="Milliers 2 6 8 2" xfId="9897" xr:uid="{00000000-0005-0000-0000-000007240000}"/>
    <cellStyle name="Milliers 2 6 9" xfId="6465" xr:uid="{00000000-0005-0000-0000-000008240000}"/>
    <cellStyle name="Milliers 2 7" xfId="818" xr:uid="{00000000-0005-0000-0000-000009240000}"/>
    <cellStyle name="Milliers 2 7 2" xfId="819" xr:uid="{00000000-0005-0000-0000-00000A240000}"/>
    <cellStyle name="Milliers 2 7 2 2" xfId="820" xr:uid="{00000000-0005-0000-0000-00000B240000}"/>
    <cellStyle name="Milliers 2 7 2 2 2" xfId="821" xr:uid="{00000000-0005-0000-0000-00000C240000}"/>
    <cellStyle name="Milliers 2 7 2 2 2 2" xfId="2151" xr:uid="{00000000-0005-0000-0000-00000D240000}"/>
    <cellStyle name="Milliers 2 7 2 2 2 2 2" xfId="3902" xr:uid="{00000000-0005-0000-0000-00000E240000}"/>
    <cellStyle name="Milliers 2 7 2 2 2 2 2 2" xfId="9052" xr:uid="{00000000-0005-0000-0000-00000F240000}"/>
    <cellStyle name="Milliers 2 7 2 2 2 2 3" xfId="5620" xr:uid="{00000000-0005-0000-0000-000010240000}"/>
    <cellStyle name="Milliers 2 7 2 2 2 2 3 2" xfId="10768" xr:uid="{00000000-0005-0000-0000-000011240000}"/>
    <cellStyle name="Milliers 2 7 2 2 2 2 4" xfId="7336" xr:uid="{00000000-0005-0000-0000-000012240000}"/>
    <cellStyle name="Milliers 2 7 2 2 2 3" xfId="3040" xr:uid="{00000000-0005-0000-0000-000013240000}"/>
    <cellStyle name="Milliers 2 7 2 2 2 3 2" xfId="8194" xr:uid="{00000000-0005-0000-0000-000014240000}"/>
    <cellStyle name="Milliers 2 7 2 2 2 4" xfId="4762" xr:uid="{00000000-0005-0000-0000-000015240000}"/>
    <cellStyle name="Milliers 2 7 2 2 2 4 2" xfId="9910" xr:uid="{00000000-0005-0000-0000-000016240000}"/>
    <cellStyle name="Milliers 2 7 2 2 2 5" xfId="6478" xr:uid="{00000000-0005-0000-0000-000017240000}"/>
    <cellStyle name="Milliers 2 7 2 2 3" xfId="2150" xr:uid="{00000000-0005-0000-0000-000018240000}"/>
    <cellStyle name="Milliers 2 7 2 2 3 2" xfId="3901" xr:uid="{00000000-0005-0000-0000-000019240000}"/>
    <cellStyle name="Milliers 2 7 2 2 3 2 2" xfId="9051" xr:uid="{00000000-0005-0000-0000-00001A240000}"/>
    <cellStyle name="Milliers 2 7 2 2 3 3" xfId="5619" xr:uid="{00000000-0005-0000-0000-00001B240000}"/>
    <cellStyle name="Milliers 2 7 2 2 3 3 2" xfId="10767" xr:uid="{00000000-0005-0000-0000-00001C240000}"/>
    <cellStyle name="Milliers 2 7 2 2 3 4" xfId="7335" xr:uid="{00000000-0005-0000-0000-00001D240000}"/>
    <cellStyle name="Milliers 2 7 2 2 4" xfId="3039" xr:uid="{00000000-0005-0000-0000-00001E240000}"/>
    <cellStyle name="Milliers 2 7 2 2 4 2" xfId="8193" xr:uid="{00000000-0005-0000-0000-00001F240000}"/>
    <cellStyle name="Milliers 2 7 2 2 5" xfId="4761" xr:uid="{00000000-0005-0000-0000-000020240000}"/>
    <cellStyle name="Milliers 2 7 2 2 5 2" xfId="9909" xr:uid="{00000000-0005-0000-0000-000021240000}"/>
    <cellStyle name="Milliers 2 7 2 2 6" xfId="6477" xr:uid="{00000000-0005-0000-0000-000022240000}"/>
    <cellStyle name="Milliers 2 7 2 3" xfId="822" xr:uid="{00000000-0005-0000-0000-000023240000}"/>
    <cellStyle name="Milliers 2 7 2 3 2" xfId="2152" xr:uid="{00000000-0005-0000-0000-000024240000}"/>
    <cellStyle name="Milliers 2 7 2 3 2 2" xfId="3903" xr:uid="{00000000-0005-0000-0000-000025240000}"/>
    <cellStyle name="Milliers 2 7 2 3 2 2 2" xfId="9053" xr:uid="{00000000-0005-0000-0000-000026240000}"/>
    <cellStyle name="Milliers 2 7 2 3 2 3" xfId="5621" xr:uid="{00000000-0005-0000-0000-000027240000}"/>
    <cellStyle name="Milliers 2 7 2 3 2 3 2" xfId="10769" xr:uid="{00000000-0005-0000-0000-000028240000}"/>
    <cellStyle name="Milliers 2 7 2 3 2 4" xfId="7337" xr:uid="{00000000-0005-0000-0000-000029240000}"/>
    <cellStyle name="Milliers 2 7 2 3 3" xfId="3041" xr:uid="{00000000-0005-0000-0000-00002A240000}"/>
    <cellStyle name="Milliers 2 7 2 3 3 2" xfId="8195" xr:uid="{00000000-0005-0000-0000-00002B240000}"/>
    <cellStyle name="Milliers 2 7 2 3 4" xfId="4763" xr:uid="{00000000-0005-0000-0000-00002C240000}"/>
    <cellStyle name="Milliers 2 7 2 3 4 2" xfId="9911" xr:uid="{00000000-0005-0000-0000-00002D240000}"/>
    <cellStyle name="Milliers 2 7 2 3 5" xfId="6479" xr:uid="{00000000-0005-0000-0000-00002E240000}"/>
    <cellStyle name="Milliers 2 7 2 4" xfId="823" xr:uid="{00000000-0005-0000-0000-00002F240000}"/>
    <cellStyle name="Milliers 2 7 2 4 2" xfId="2153" xr:uid="{00000000-0005-0000-0000-000030240000}"/>
    <cellStyle name="Milliers 2 7 2 4 2 2" xfId="3904" xr:uid="{00000000-0005-0000-0000-000031240000}"/>
    <cellStyle name="Milliers 2 7 2 4 2 2 2" xfId="9054" xr:uid="{00000000-0005-0000-0000-000032240000}"/>
    <cellStyle name="Milliers 2 7 2 4 2 3" xfId="5622" xr:uid="{00000000-0005-0000-0000-000033240000}"/>
    <cellStyle name="Milliers 2 7 2 4 2 3 2" xfId="10770" xr:uid="{00000000-0005-0000-0000-000034240000}"/>
    <cellStyle name="Milliers 2 7 2 4 2 4" xfId="7338" xr:uid="{00000000-0005-0000-0000-000035240000}"/>
    <cellStyle name="Milliers 2 7 2 4 3" xfId="3042" xr:uid="{00000000-0005-0000-0000-000036240000}"/>
    <cellStyle name="Milliers 2 7 2 4 3 2" xfId="8196" xr:uid="{00000000-0005-0000-0000-000037240000}"/>
    <cellStyle name="Milliers 2 7 2 4 4" xfId="4764" xr:uid="{00000000-0005-0000-0000-000038240000}"/>
    <cellStyle name="Milliers 2 7 2 4 4 2" xfId="9912" xr:uid="{00000000-0005-0000-0000-000039240000}"/>
    <cellStyle name="Milliers 2 7 2 4 5" xfId="6480" xr:uid="{00000000-0005-0000-0000-00003A240000}"/>
    <cellStyle name="Milliers 2 7 2 5" xfId="2149" xr:uid="{00000000-0005-0000-0000-00003B240000}"/>
    <cellStyle name="Milliers 2 7 2 5 2" xfId="3900" xr:uid="{00000000-0005-0000-0000-00003C240000}"/>
    <cellStyle name="Milliers 2 7 2 5 2 2" xfId="9050" xr:uid="{00000000-0005-0000-0000-00003D240000}"/>
    <cellStyle name="Milliers 2 7 2 5 3" xfId="5618" xr:uid="{00000000-0005-0000-0000-00003E240000}"/>
    <cellStyle name="Milliers 2 7 2 5 3 2" xfId="10766" xr:uid="{00000000-0005-0000-0000-00003F240000}"/>
    <cellStyle name="Milliers 2 7 2 5 4" xfId="7334" xr:uid="{00000000-0005-0000-0000-000040240000}"/>
    <cellStyle name="Milliers 2 7 2 6" xfId="3038" xr:uid="{00000000-0005-0000-0000-000041240000}"/>
    <cellStyle name="Milliers 2 7 2 6 2" xfId="8192" xr:uid="{00000000-0005-0000-0000-000042240000}"/>
    <cellStyle name="Milliers 2 7 2 7" xfId="4760" xr:uid="{00000000-0005-0000-0000-000043240000}"/>
    <cellStyle name="Milliers 2 7 2 7 2" xfId="9908" xr:uid="{00000000-0005-0000-0000-000044240000}"/>
    <cellStyle name="Milliers 2 7 2 8" xfId="6476" xr:uid="{00000000-0005-0000-0000-000045240000}"/>
    <cellStyle name="Milliers 2 7 3" xfId="824" xr:uid="{00000000-0005-0000-0000-000046240000}"/>
    <cellStyle name="Milliers 2 7 3 2" xfId="825" xr:uid="{00000000-0005-0000-0000-000047240000}"/>
    <cellStyle name="Milliers 2 7 3 2 2" xfId="2155" xr:uid="{00000000-0005-0000-0000-000048240000}"/>
    <cellStyle name="Milliers 2 7 3 2 2 2" xfId="3906" xr:uid="{00000000-0005-0000-0000-000049240000}"/>
    <cellStyle name="Milliers 2 7 3 2 2 2 2" xfId="9056" xr:uid="{00000000-0005-0000-0000-00004A240000}"/>
    <cellStyle name="Milliers 2 7 3 2 2 3" xfId="5624" xr:uid="{00000000-0005-0000-0000-00004B240000}"/>
    <cellStyle name="Milliers 2 7 3 2 2 3 2" xfId="10772" xr:uid="{00000000-0005-0000-0000-00004C240000}"/>
    <cellStyle name="Milliers 2 7 3 2 2 4" xfId="7340" xr:uid="{00000000-0005-0000-0000-00004D240000}"/>
    <cellStyle name="Milliers 2 7 3 2 3" xfId="3044" xr:uid="{00000000-0005-0000-0000-00004E240000}"/>
    <cellStyle name="Milliers 2 7 3 2 3 2" xfId="8198" xr:uid="{00000000-0005-0000-0000-00004F240000}"/>
    <cellStyle name="Milliers 2 7 3 2 4" xfId="4766" xr:uid="{00000000-0005-0000-0000-000050240000}"/>
    <cellStyle name="Milliers 2 7 3 2 4 2" xfId="9914" xr:uid="{00000000-0005-0000-0000-000051240000}"/>
    <cellStyle name="Milliers 2 7 3 2 5" xfId="6482" xr:uid="{00000000-0005-0000-0000-000052240000}"/>
    <cellStyle name="Milliers 2 7 3 3" xfId="2154" xr:uid="{00000000-0005-0000-0000-000053240000}"/>
    <cellStyle name="Milliers 2 7 3 3 2" xfId="3905" xr:uid="{00000000-0005-0000-0000-000054240000}"/>
    <cellStyle name="Milliers 2 7 3 3 2 2" xfId="9055" xr:uid="{00000000-0005-0000-0000-000055240000}"/>
    <cellStyle name="Milliers 2 7 3 3 3" xfId="5623" xr:uid="{00000000-0005-0000-0000-000056240000}"/>
    <cellStyle name="Milliers 2 7 3 3 3 2" xfId="10771" xr:uid="{00000000-0005-0000-0000-000057240000}"/>
    <cellStyle name="Milliers 2 7 3 3 4" xfId="7339" xr:uid="{00000000-0005-0000-0000-000058240000}"/>
    <cellStyle name="Milliers 2 7 3 4" xfId="3043" xr:uid="{00000000-0005-0000-0000-000059240000}"/>
    <cellStyle name="Milliers 2 7 3 4 2" xfId="8197" xr:uid="{00000000-0005-0000-0000-00005A240000}"/>
    <cellStyle name="Milliers 2 7 3 5" xfId="4765" xr:uid="{00000000-0005-0000-0000-00005B240000}"/>
    <cellStyle name="Milliers 2 7 3 5 2" xfId="9913" xr:uid="{00000000-0005-0000-0000-00005C240000}"/>
    <cellStyle name="Milliers 2 7 3 6" xfId="6481" xr:uid="{00000000-0005-0000-0000-00005D240000}"/>
    <cellStyle name="Milliers 2 7 4" xfId="826" xr:uid="{00000000-0005-0000-0000-00005E240000}"/>
    <cellStyle name="Milliers 2 7 4 2" xfId="2156" xr:uid="{00000000-0005-0000-0000-00005F240000}"/>
    <cellStyle name="Milliers 2 7 4 2 2" xfId="3907" xr:uid="{00000000-0005-0000-0000-000060240000}"/>
    <cellStyle name="Milliers 2 7 4 2 2 2" xfId="9057" xr:uid="{00000000-0005-0000-0000-000061240000}"/>
    <cellStyle name="Milliers 2 7 4 2 3" xfId="5625" xr:uid="{00000000-0005-0000-0000-000062240000}"/>
    <cellStyle name="Milliers 2 7 4 2 3 2" xfId="10773" xr:uid="{00000000-0005-0000-0000-000063240000}"/>
    <cellStyle name="Milliers 2 7 4 2 4" xfId="7341" xr:uid="{00000000-0005-0000-0000-000064240000}"/>
    <cellStyle name="Milliers 2 7 4 3" xfId="3045" xr:uid="{00000000-0005-0000-0000-000065240000}"/>
    <cellStyle name="Milliers 2 7 4 3 2" xfId="8199" xr:uid="{00000000-0005-0000-0000-000066240000}"/>
    <cellStyle name="Milliers 2 7 4 4" xfId="4767" xr:uid="{00000000-0005-0000-0000-000067240000}"/>
    <cellStyle name="Milliers 2 7 4 4 2" xfId="9915" xr:uid="{00000000-0005-0000-0000-000068240000}"/>
    <cellStyle name="Milliers 2 7 4 5" xfId="6483" xr:uid="{00000000-0005-0000-0000-000069240000}"/>
    <cellStyle name="Milliers 2 7 5" xfId="827" xr:uid="{00000000-0005-0000-0000-00006A240000}"/>
    <cellStyle name="Milliers 2 7 5 2" xfId="2157" xr:uid="{00000000-0005-0000-0000-00006B240000}"/>
    <cellStyle name="Milliers 2 7 5 2 2" xfId="3908" xr:uid="{00000000-0005-0000-0000-00006C240000}"/>
    <cellStyle name="Milliers 2 7 5 2 2 2" xfId="9058" xr:uid="{00000000-0005-0000-0000-00006D240000}"/>
    <cellStyle name="Milliers 2 7 5 2 3" xfId="5626" xr:uid="{00000000-0005-0000-0000-00006E240000}"/>
    <cellStyle name="Milliers 2 7 5 2 3 2" xfId="10774" xr:uid="{00000000-0005-0000-0000-00006F240000}"/>
    <cellStyle name="Milliers 2 7 5 2 4" xfId="7342" xr:uid="{00000000-0005-0000-0000-000070240000}"/>
    <cellStyle name="Milliers 2 7 5 3" xfId="3046" xr:uid="{00000000-0005-0000-0000-000071240000}"/>
    <cellStyle name="Milliers 2 7 5 3 2" xfId="8200" xr:uid="{00000000-0005-0000-0000-000072240000}"/>
    <cellStyle name="Milliers 2 7 5 4" xfId="4768" xr:uid="{00000000-0005-0000-0000-000073240000}"/>
    <cellStyle name="Milliers 2 7 5 4 2" xfId="9916" xr:uid="{00000000-0005-0000-0000-000074240000}"/>
    <cellStyle name="Milliers 2 7 5 5" xfId="6484" xr:uid="{00000000-0005-0000-0000-000075240000}"/>
    <cellStyle name="Milliers 2 7 6" xfId="2148" xr:uid="{00000000-0005-0000-0000-000076240000}"/>
    <cellStyle name="Milliers 2 7 6 2" xfId="3899" xr:uid="{00000000-0005-0000-0000-000077240000}"/>
    <cellStyle name="Milliers 2 7 6 2 2" xfId="9049" xr:uid="{00000000-0005-0000-0000-000078240000}"/>
    <cellStyle name="Milliers 2 7 6 3" xfId="5617" xr:uid="{00000000-0005-0000-0000-000079240000}"/>
    <cellStyle name="Milliers 2 7 6 3 2" xfId="10765" xr:uid="{00000000-0005-0000-0000-00007A240000}"/>
    <cellStyle name="Milliers 2 7 6 4" xfId="7333" xr:uid="{00000000-0005-0000-0000-00007B240000}"/>
    <cellStyle name="Milliers 2 7 7" xfId="3037" xr:uid="{00000000-0005-0000-0000-00007C240000}"/>
    <cellStyle name="Milliers 2 7 7 2" xfId="8191" xr:uid="{00000000-0005-0000-0000-00007D240000}"/>
    <cellStyle name="Milliers 2 7 8" xfId="4759" xr:uid="{00000000-0005-0000-0000-00007E240000}"/>
    <cellStyle name="Milliers 2 7 8 2" xfId="9907" xr:uid="{00000000-0005-0000-0000-00007F240000}"/>
    <cellStyle name="Milliers 2 7 9" xfId="6475" xr:uid="{00000000-0005-0000-0000-000080240000}"/>
    <cellStyle name="Milliers 2 8" xfId="828" xr:uid="{00000000-0005-0000-0000-000081240000}"/>
    <cellStyle name="Milliers 2 8 2" xfId="829" xr:uid="{00000000-0005-0000-0000-000082240000}"/>
    <cellStyle name="Milliers 2 8 2 2" xfId="830" xr:uid="{00000000-0005-0000-0000-000083240000}"/>
    <cellStyle name="Milliers 2 8 2 2 2" xfId="2160" xr:uid="{00000000-0005-0000-0000-000084240000}"/>
    <cellStyle name="Milliers 2 8 2 2 2 2" xfId="3911" xr:uid="{00000000-0005-0000-0000-000085240000}"/>
    <cellStyle name="Milliers 2 8 2 2 2 2 2" xfId="9061" xr:uid="{00000000-0005-0000-0000-000086240000}"/>
    <cellStyle name="Milliers 2 8 2 2 2 3" xfId="5629" xr:uid="{00000000-0005-0000-0000-000087240000}"/>
    <cellStyle name="Milliers 2 8 2 2 2 3 2" xfId="10777" xr:uid="{00000000-0005-0000-0000-000088240000}"/>
    <cellStyle name="Milliers 2 8 2 2 2 4" xfId="7345" xr:uid="{00000000-0005-0000-0000-000089240000}"/>
    <cellStyle name="Milliers 2 8 2 2 3" xfId="3049" xr:uid="{00000000-0005-0000-0000-00008A240000}"/>
    <cellStyle name="Milliers 2 8 2 2 3 2" xfId="8203" xr:uid="{00000000-0005-0000-0000-00008B240000}"/>
    <cellStyle name="Milliers 2 8 2 2 4" xfId="4771" xr:uid="{00000000-0005-0000-0000-00008C240000}"/>
    <cellStyle name="Milliers 2 8 2 2 4 2" xfId="9919" xr:uid="{00000000-0005-0000-0000-00008D240000}"/>
    <cellStyle name="Milliers 2 8 2 2 5" xfId="6487" xr:uid="{00000000-0005-0000-0000-00008E240000}"/>
    <cellStyle name="Milliers 2 8 2 3" xfId="2159" xr:uid="{00000000-0005-0000-0000-00008F240000}"/>
    <cellStyle name="Milliers 2 8 2 3 2" xfId="3910" xr:uid="{00000000-0005-0000-0000-000090240000}"/>
    <cellStyle name="Milliers 2 8 2 3 2 2" xfId="9060" xr:uid="{00000000-0005-0000-0000-000091240000}"/>
    <cellStyle name="Milliers 2 8 2 3 3" xfId="5628" xr:uid="{00000000-0005-0000-0000-000092240000}"/>
    <cellStyle name="Milliers 2 8 2 3 3 2" xfId="10776" xr:uid="{00000000-0005-0000-0000-000093240000}"/>
    <cellStyle name="Milliers 2 8 2 3 4" xfId="7344" xr:uid="{00000000-0005-0000-0000-000094240000}"/>
    <cellStyle name="Milliers 2 8 2 4" xfId="3048" xr:uid="{00000000-0005-0000-0000-000095240000}"/>
    <cellStyle name="Milliers 2 8 2 4 2" xfId="8202" xr:uid="{00000000-0005-0000-0000-000096240000}"/>
    <cellStyle name="Milliers 2 8 2 5" xfId="4770" xr:uid="{00000000-0005-0000-0000-000097240000}"/>
    <cellStyle name="Milliers 2 8 2 5 2" xfId="9918" xr:uid="{00000000-0005-0000-0000-000098240000}"/>
    <cellStyle name="Milliers 2 8 2 6" xfId="6486" xr:uid="{00000000-0005-0000-0000-000099240000}"/>
    <cellStyle name="Milliers 2 8 3" xfId="831" xr:uid="{00000000-0005-0000-0000-00009A240000}"/>
    <cellStyle name="Milliers 2 8 3 2" xfId="2161" xr:uid="{00000000-0005-0000-0000-00009B240000}"/>
    <cellStyle name="Milliers 2 8 3 2 2" xfId="3912" xr:uid="{00000000-0005-0000-0000-00009C240000}"/>
    <cellStyle name="Milliers 2 8 3 2 2 2" xfId="9062" xr:uid="{00000000-0005-0000-0000-00009D240000}"/>
    <cellStyle name="Milliers 2 8 3 2 3" xfId="5630" xr:uid="{00000000-0005-0000-0000-00009E240000}"/>
    <cellStyle name="Milliers 2 8 3 2 3 2" xfId="10778" xr:uid="{00000000-0005-0000-0000-00009F240000}"/>
    <cellStyle name="Milliers 2 8 3 2 4" xfId="7346" xr:uid="{00000000-0005-0000-0000-0000A0240000}"/>
    <cellStyle name="Milliers 2 8 3 3" xfId="3050" xr:uid="{00000000-0005-0000-0000-0000A1240000}"/>
    <cellStyle name="Milliers 2 8 3 3 2" xfId="8204" xr:uid="{00000000-0005-0000-0000-0000A2240000}"/>
    <cellStyle name="Milliers 2 8 3 4" xfId="4772" xr:uid="{00000000-0005-0000-0000-0000A3240000}"/>
    <cellStyle name="Milliers 2 8 3 4 2" xfId="9920" xr:uid="{00000000-0005-0000-0000-0000A4240000}"/>
    <cellStyle name="Milliers 2 8 3 5" xfId="6488" xr:uid="{00000000-0005-0000-0000-0000A5240000}"/>
    <cellStyle name="Milliers 2 8 4" xfId="832" xr:uid="{00000000-0005-0000-0000-0000A6240000}"/>
    <cellStyle name="Milliers 2 8 4 2" xfId="2162" xr:uid="{00000000-0005-0000-0000-0000A7240000}"/>
    <cellStyle name="Milliers 2 8 4 2 2" xfId="3913" xr:uid="{00000000-0005-0000-0000-0000A8240000}"/>
    <cellStyle name="Milliers 2 8 4 2 2 2" xfId="9063" xr:uid="{00000000-0005-0000-0000-0000A9240000}"/>
    <cellStyle name="Milliers 2 8 4 2 3" xfId="5631" xr:uid="{00000000-0005-0000-0000-0000AA240000}"/>
    <cellStyle name="Milliers 2 8 4 2 3 2" xfId="10779" xr:uid="{00000000-0005-0000-0000-0000AB240000}"/>
    <cellStyle name="Milliers 2 8 4 2 4" xfId="7347" xr:uid="{00000000-0005-0000-0000-0000AC240000}"/>
    <cellStyle name="Milliers 2 8 4 3" xfId="3051" xr:uid="{00000000-0005-0000-0000-0000AD240000}"/>
    <cellStyle name="Milliers 2 8 4 3 2" xfId="8205" xr:uid="{00000000-0005-0000-0000-0000AE240000}"/>
    <cellStyle name="Milliers 2 8 4 4" xfId="4773" xr:uid="{00000000-0005-0000-0000-0000AF240000}"/>
    <cellStyle name="Milliers 2 8 4 4 2" xfId="9921" xr:uid="{00000000-0005-0000-0000-0000B0240000}"/>
    <cellStyle name="Milliers 2 8 4 5" xfId="6489" xr:uid="{00000000-0005-0000-0000-0000B1240000}"/>
    <cellStyle name="Milliers 2 8 5" xfId="2158" xr:uid="{00000000-0005-0000-0000-0000B2240000}"/>
    <cellStyle name="Milliers 2 8 5 2" xfId="3909" xr:uid="{00000000-0005-0000-0000-0000B3240000}"/>
    <cellStyle name="Milliers 2 8 5 2 2" xfId="9059" xr:uid="{00000000-0005-0000-0000-0000B4240000}"/>
    <cellStyle name="Milliers 2 8 5 3" xfId="5627" xr:uid="{00000000-0005-0000-0000-0000B5240000}"/>
    <cellStyle name="Milliers 2 8 5 3 2" xfId="10775" xr:uid="{00000000-0005-0000-0000-0000B6240000}"/>
    <cellStyle name="Milliers 2 8 5 4" xfId="7343" xr:uid="{00000000-0005-0000-0000-0000B7240000}"/>
    <cellStyle name="Milliers 2 8 6" xfId="3047" xr:uid="{00000000-0005-0000-0000-0000B8240000}"/>
    <cellStyle name="Milliers 2 8 6 2" xfId="8201" xr:uid="{00000000-0005-0000-0000-0000B9240000}"/>
    <cellStyle name="Milliers 2 8 7" xfId="4769" xr:uid="{00000000-0005-0000-0000-0000BA240000}"/>
    <cellStyle name="Milliers 2 8 7 2" xfId="9917" xr:uid="{00000000-0005-0000-0000-0000BB240000}"/>
    <cellStyle name="Milliers 2 8 8" xfId="6485" xr:uid="{00000000-0005-0000-0000-0000BC240000}"/>
    <cellStyle name="Milliers 2 9" xfId="833" xr:uid="{00000000-0005-0000-0000-0000BD240000}"/>
    <cellStyle name="Milliers 2 9 2" xfId="834" xr:uid="{00000000-0005-0000-0000-0000BE240000}"/>
    <cellStyle name="Milliers 2 9 2 2" xfId="2164" xr:uid="{00000000-0005-0000-0000-0000BF240000}"/>
    <cellStyle name="Milliers 2 9 2 2 2" xfId="3915" xr:uid="{00000000-0005-0000-0000-0000C0240000}"/>
    <cellStyle name="Milliers 2 9 2 2 2 2" xfId="9065" xr:uid="{00000000-0005-0000-0000-0000C1240000}"/>
    <cellStyle name="Milliers 2 9 2 2 3" xfId="5633" xr:uid="{00000000-0005-0000-0000-0000C2240000}"/>
    <cellStyle name="Milliers 2 9 2 2 3 2" xfId="10781" xr:uid="{00000000-0005-0000-0000-0000C3240000}"/>
    <cellStyle name="Milliers 2 9 2 2 4" xfId="7349" xr:uid="{00000000-0005-0000-0000-0000C4240000}"/>
    <cellStyle name="Milliers 2 9 2 3" xfId="3053" xr:uid="{00000000-0005-0000-0000-0000C5240000}"/>
    <cellStyle name="Milliers 2 9 2 3 2" xfId="8207" xr:uid="{00000000-0005-0000-0000-0000C6240000}"/>
    <cellStyle name="Milliers 2 9 2 4" xfId="4775" xr:uid="{00000000-0005-0000-0000-0000C7240000}"/>
    <cellStyle name="Milliers 2 9 2 4 2" xfId="9923" xr:uid="{00000000-0005-0000-0000-0000C8240000}"/>
    <cellStyle name="Milliers 2 9 2 5" xfId="6491" xr:uid="{00000000-0005-0000-0000-0000C9240000}"/>
    <cellStyle name="Milliers 2 9 3" xfId="2163" xr:uid="{00000000-0005-0000-0000-0000CA240000}"/>
    <cellStyle name="Milliers 2 9 3 2" xfId="3914" xr:uid="{00000000-0005-0000-0000-0000CB240000}"/>
    <cellStyle name="Milliers 2 9 3 2 2" xfId="9064" xr:uid="{00000000-0005-0000-0000-0000CC240000}"/>
    <cellStyle name="Milliers 2 9 3 3" xfId="5632" xr:uid="{00000000-0005-0000-0000-0000CD240000}"/>
    <cellStyle name="Milliers 2 9 3 3 2" xfId="10780" xr:uid="{00000000-0005-0000-0000-0000CE240000}"/>
    <cellStyle name="Milliers 2 9 3 4" xfId="7348" xr:uid="{00000000-0005-0000-0000-0000CF240000}"/>
    <cellStyle name="Milliers 2 9 4" xfId="3052" xr:uid="{00000000-0005-0000-0000-0000D0240000}"/>
    <cellStyle name="Milliers 2 9 4 2" xfId="8206" xr:uid="{00000000-0005-0000-0000-0000D1240000}"/>
    <cellStyle name="Milliers 2 9 5" xfId="4774" xr:uid="{00000000-0005-0000-0000-0000D2240000}"/>
    <cellStyle name="Milliers 2 9 5 2" xfId="9922" xr:uid="{00000000-0005-0000-0000-0000D3240000}"/>
    <cellStyle name="Milliers 2 9 6" xfId="6490" xr:uid="{00000000-0005-0000-0000-0000D4240000}"/>
    <cellStyle name="Neutral 2" xfId="835" xr:uid="{00000000-0005-0000-0000-0000D5240000}"/>
    <cellStyle name="Normal 10" xfId="836" xr:uid="{00000000-0005-0000-0000-0000D6240000}"/>
    <cellStyle name="Normal 11" xfId="837" xr:uid="{00000000-0005-0000-0000-0000D7240000}"/>
    <cellStyle name="Normal 12" xfId="838" xr:uid="{00000000-0005-0000-0000-0000D8240000}"/>
    <cellStyle name="Normal 13" xfId="839" xr:uid="{00000000-0005-0000-0000-0000D9240000}"/>
    <cellStyle name="Normal 14" xfId="840" xr:uid="{00000000-0005-0000-0000-0000DA240000}"/>
    <cellStyle name="Normal 15" xfId="841" xr:uid="{00000000-0005-0000-0000-0000DB240000}"/>
    <cellStyle name="Normal 16" xfId="842" xr:uid="{00000000-0005-0000-0000-0000DC240000}"/>
    <cellStyle name="Normal 17" xfId="843" xr:uid="{00000000-0005-0000-0000-0000DD240000}"/>
    <cellStyle name="Normal 18" xfId="844" xr:uid="{00000000-0005-0000-0000-0000DE240000}"/>
    <cellStyle name="Normal 19" xfId="845" xr:uid="{00000000-0005-0000-0000-0000DF240000}"/>
    <cellStyle name="Normal 2" xfId="846" xr:uid="{00000000-0005-0000-0000-0000E0240000}"/>
    <cellStyle name="Normal 2 2" xfId="847" xr:uid="{00000000-0005-0000-0000-0000E1240000}"/>
    <cellStyle name="Normal 2 2 2" xfId="848" xr:uid="{00000000-0005-0000-0000-0000E2240000}"/>
    <cellStyle name="Normal 2 3" xfId="849" xr:uid="{00000000-0005-0000-0000-0000E3240000}"/>
    <cellStyle name="Normal 2 3 2" xfId="850" xr:uid="{00000000-0005-0000-0000-0000E4240000}"/>
    <cellStyle name="Normal 2 3_30 neu Milch" xfId="851" xr:uid="{00000000-0005-0000-0000-0000E5240000}"/>
    <cellStyle name="Normal 2 4" xfId="852" xr:uid="{00000000-0005-0000-0000-0000E6240000}"/>
    <cellStyle name="Normal 2_30 neu Milch" xfId="853" xr:uid="{00000000-0005-0000-0000-0000E7240000}"/>
    <cellStyle name="Normal 20" xfId="854" xr:uid="{00000000-0005-0000-0000-0000E8240000}"/>
    <cellStyle name="Normal 21" xfId="855" xr:uid="{00000000-0005-0000-0000-0000E9240000}"/>
    <cellStyle name="Normal 22" xfId="856" xr:uid="{00000000-0005-0000-0000-0000EA240000}"/>
    <cellStyle name="Normal 23" xfId="857" xr:uid="{00000000-0005-0000-0000-0000EB240000}"/>
    <cellStyle name="Normal 24" xfId="858" xr:uid="{00000000-0005-0000-0000-0000EC240000}"/>
    <cellStyle name="Normal 3" xfId="859" xr:uid="{00000000-0005-0000-0000-0000ED240000}"/>
    <cellStyle name="Normal 3 2" xfId="860" xr:uid="{00000000-0005-0000-0000-0000EE240000}"/>
    <cellStyle name="Normal 4" xfId="861" xr:uid="{00000000-0005-0000-0000-0000EF240000}"/>
    <cellStyle name="Normal 4 2" xfId="862" xr:uid="{00000000-0005-0000-0000-0000F0240000}"/>
    <cellStyle name="Normal 4 3" xfId="863" xr:uid="{00000000-0005-0000-0000-0000F1240000}"/>
    <cellStyle name="Normal 4_40 Fleisch Standard" xfId="864" xr:uid="{00000000-0005-0000-0000-0000F2240000}"/>
    <cellStyle name="Normal 5" xfId="865" xr:uid="{00000000-0005-0000-0000-0000F3240000}"/>
    <cellStyle name="Normal 5 2" xfId="866" xr:uid="{00000000-0005-0000-0000-0000F4240000}"/>
    <cellStyle name="Normal 6" xfId="867" xr:uid="{00000000-0005-0000-0000-0000F5240000}"/>
    <cellStyle name="Normal 6 2" xfId="868" xr:uid="{00000000-0005-0000-0000-0000F6240000}"/>
    <cellStyle name="Normal 6 3" xfId="869" xr:uid="{00000000-0005-0000-0000-0000F7240000}"/>
    <cellStyle name="Normal 7" xfId="870" xr:uid="{00000000-0005-0000-0000-0000F8240000}"/>
    <cellStyle name="Normal 7 2" xfId="871" xr:uid="{00000000-0005-0000-0000-0000F9240000}"/>
    <cellStyle name="Normal 8" xfId="872" xr:uid="{00000000-0005-0000-0000-0000FA240000}"/>
    <cellStyle name="Normal 9" xfId="873" xr:uid="{00000000-0005-0000-0000-0000FB240000}"/>
    <cellStyle name="Notiz 2" xfId="874" xr:uid="{00000000-0005-0000-0000-0000FC240000}"/>
    <cellStyle name="Notiz 2 2" xfId="2165" xr:uid="{00000000-0005-0000-0000-0000FD240000}"/>
    <cellStyle name="Notiz 2 2 2" xfId="3994" xr:uid="{00000000-0005-0000-0000-0000FE240000}"/>
    <cellStyle name="Notiz 2 3" xfId="3993" xr:uid="{00000000-0005-0000-0000-0000FF240000}"/>
    <cellStyle name="Pourcentage 2" xfId="875" xr:uid="{00000000-0005-0000-0000-000000250000}"/>
    <cellStyle name="Pourcentage 2 2" xfId="876" xr:uid="{00000000-0005-0000-0000-000001250000}"/>
    <cellStyle name="Pourcentage 2 2 2" xfId="877" xr:uid="{00000000-0005-0000-0000-000002250000}"/>
    <cellStyle name="Pourcentage 2 2 2 2" xfId="2168" xr:uid="{00000000-0005-0000-0000-000003250000}"/>
    <cellStyle name="Pourcentage 2 2 3" xfId="2167" xr:uid="{00000000-0005-0000-0000-000004250000}"/>
    <cellStyle name="Pourcentage 2 3" xfId="878" xr:uid="{00000000-0005-0000-0000-000005250000}"/>
    <cellStyle name="Pourcentage 2 3 2" xfId="2169" xr:uid="{00000000-0005-0000-0000-000006250000}"/>
    <cellStyle name="Pourcentage 2 4" xfId="2166" xr:uid="{00000000-0005-0000-0000-000007250000}"/>
    <cellStyle name="Pourcentage 3" xfId="879" xr:uid="{00000000-0005-0000-0000-000008250000}"/>
    <cellStyle name="Pourcentage 3 2" xfId="880" xr:uid="{00000000-0005-0000-0000-000009250000}"/>
    <cellStyle name="Pourcentage 3 2 2" xfId="2171" xr:uid="{00000000-0005-0000-0000-00000A250000}"/>
    <cellStyle name="Pourcentage 3 3" xfId="2170" xr:uid="{00000000-0005-0000-0000-00000B250000}"/>
    <cellStyle name="Pourcentage 4" xfId="881" xr:uid="{00000000-0005-0000-0000-00000C250000}"/>
    <cellStyle name="Pourcentage 4 2" xfId="882" xr:uid="{00000000-0005-0000-0000-00000D250000}"/>
    <cellStyle name="Pourcentage 4 2 2" xfId="2173" xr:uid="{00000000-0005-0000-0000-00000E250000}"/>
    <cellStyle name="Pourcentage 4 3" xfId="2172" xr:uid="{00000000-0005-0000-0000-00000F250000}"/>
    <cellStyle name="Pourcentage 5" xfId="883" xr:uid="{00000000-0005-0000-0000-000010250000}"/>
    <cellStyle name="Pourcentage 6" xfId="884" xr:uid="{00000000-0005-0000-0000-000011250000}"/>
    <cellStyle name="Prozent" xfId="2272" builtinId="5"/>
    <cellStyle name="Prozent 10" xfId="885" xr:uid="{00000000-0005-0000-0000-000013250000}"/>
    <cellStyle name="Prozent 10 2" xfId="886" xr:uid="{00000000-0005-0000-0000-000014250000}"/>
    <cellStyle name="Prozent 10 2 2" xfId="887" xr:uid="{00000000-0005-0000-0000-000015250000}"/>
    <cellStyle name="Prozent 10 3" xfId="888" xr:uid="{00000000-0005-0000-0000-000016250000}"/>
    <cellStyle name="Prozent 10 4" xfId="889" xr:uid="{00000000-0005-0000-0000-000017250000}"/>
    <cellStyle name="Prozent 11" xfId="890" xr:uid="{00000000-0005-0000-0000-000018250000}"/>
    <cellStyle name="Prozent 12" xfId="891" xr:uid="{00000000-0005-0000-0000-000019250000}"/>
    <cellStyle name="Prozent 2" xfId="892" xr:uid="{00000000-0005-0000-0000-00001A250000}"/>
    <cellStyle name="Prozent 2 2" xfId="893" xr:uid="{00000000-0005-0000-0000-00001B250000}"/>
    <cellStyle name="Prozent 3" xfId="894" xr:uid="{00000000-0005-0000-0000-00001C250000}"/>
    <cellStyle name="Prozent 3 2" xfId="895" xr:uid="{00000000-0005-0000-0000-00001D250000}"/>
    <cellStyle name="Prozent 3 2 2" xfId="896" xr:uid="{00000000-0005-0000-0000-00001E250000}"/>
    <cellStyle name="Prozent 3 2 2 2" xfId="2175" xr:uid="{00000000-0005-0000-0000-00001F250000}"/>
    <cellStyle name="Prozent 3 2 3" xfId="2174" xr:uid="{00000000-0005-0000-0000-000020250000}"/>
    <cellStyle name="Prozent 3 3" xfId="897" xr:uid="{00000000-0005-0000-0000-000021250000}"/>
    <cellStyle name="Prozent 3 3 2" xfId="2176" xr:uid="{00000000-0005-0000-0000-000022250000}"/>
    <cellStyle name="Prozent 3 4" xfId="898" xr:uid="{00000000-0005-0000-0000-000023250000}"/>
    <cellStyle name="Prozent 3 5" xfId="899" xr:uid="{00000000-0005-0000-0000-000024250000}"/>
    <cellStyle name="Prozent 3 5 2" xfId="2177" xr:uid="{00000000-0005-0000-0000-000025250000}"/>
    <cellStyle name="Prozent 4" xfId="900" xr:uid="{00000000-0005-0000-0000-000026250000}"/>
    <cellStyle name="Prozent 4 2" xfId="901" xr:uid="{00000000-0005-0000-0000-000027250000}"/>
    <cellStyle name="Prozent 4 2 2" xfId="2178" xr:uid="{00000000-0005-0000-0000-000028250000}"/>
    <cellStyle name="Prozent 4 3" xfId="902" xr:uid="{00000000-0005-0000-0000-000029250000}"/>
    <cellStyle name="Prozent 4 4" xfId="903" xr:uid="{00000000-0005-0000-0000-00002A250000}"/>
    <cellStyle name="Prozent 5" xfId="904" xr:uid="{00000000-0005-0000-0000-00002B250000}"/>
    <cellStyle name="Prozent 5 2" xfId="905" xr:uid="{00000000-0005-0000-0000-00002C250000}"/>
    <cellStyle name="Prozent 5 2 2" xfId="2180" xr:uid="{00000000-0005-0000-0000-00002D250000}"/>
    <cellStyle name="Prozent 5 3" xfId="2179" xr:uid="{00000000-0005-0000-0000-00002E250000}"/>
    <cellStyle name="Prozent 6" xfId="906" xr:uid="{00000000-0005-0000-0000-00002F250000}"/>
    <cellStyle name="Prozent 6 2" xfId="907" xr:uid="{00000000-0005-0000-0000-000030250000}"/>
    <cellStyle name="Prozent 6 2 2" xfId="2182" xr:uid="{00000000-0005-0000-0000-000031250000}"/>
    <cellStyle name="Prozent 6 3" xfId="2181" xr:uid="{00000000-0005-0000-0000-000032250000}"/>
    <cellStyle name="Prozent 7" xfId="908" xr:uid="{00000000-0005-0000-0000-000033250000}"/>
    <cellStyle name="Prozent 7 2" xfId="909" xr:uid="{00000000-0005-0000-0000-000034250000}"/>
    <cellStyle name="Prozent 7 2 2" xfId="2184" xr:uid="{00000000-0005-0000-0000-000035250000}"/>
    <cellStyle name="Prozent 7 3" xfId="2183" xr:uid="{00000000-0005-0000-0000-000036250000}"/>
    <cellStyle name="Prozent 8" xfId="910" xr:uid="{00000000-0005-0000-0000-000037250000}"/>
    <cellStyle name="Prozent 8 2" xfId="2185" xr:uid="{00000000-0005-0000-0000-000038250000}"/>
    <cellStyle name="Prozent 9" xfId="911" xr:uid="{00000000-0005-0000-0000-000039250000}"/>
    <cellStyle name="Prozent 9 2" xfId="912" xr:uid="{00000000-0005-0000-0000-00003A250000}"/>
    <cellStyle name="Prozent 9 2 2" xfId="913" xr:uid="{00000000-0005-0000-0000-00003B250000}"/>
    <cellStyle name="Prozent 9 2 2 2" xfId="914" xr:uid="{00000000-0005-0000-0000-00003C250000}"/>
    <cellStyle name="Prozent 9 2 3" xfId="915" xr:uid="{00000000-0005-0000-0000-00003D250000}"/>
    <cellStyle name="Prozent 9 2 4" xfId="916" xr:uid="{00000000-0005-0000-0000-00003E250000}"/>
    <cellStyle name="Prozent 9 3" xfId="917" xr:uid="{00000000-0005-0000-0000-00003F250000}"/>
    <cellStyle name="Prozent 9 3 2" xfId="918" xr:uid="{00000000-0005-0000-0000-000040250000}"/>
    <cellStyle name="Prozent 9 4" xfId="919" xr:uid="{00000000-0005-0000-0000-000041250000}"/>
    <cellStyle name="Prozent 9 5" xfId="920" xr:uid="{00000000-0005-0000-0000-000042250000}"/>
    <cellStyle name="Schlecht 2" xfId="921" xr:uid="{00000000-0005-0000-0000-000043250000}"/>
    <cellStyle name="Standard" xfId="0" builtinId="0"/>
    <cellStyle name="Standard 10" xfId="922" xr:uid="{00000000-0005-0000-0000-000045250000}"/>
    <cellStyle name="Standard 10 2" xfId="923" xr:uid="{00000000-0005-0000-0000-000046250000}"/>
    <cellStyle name="Standard 10 2 2" xfId="924" xr:uid="{00000000-0005-0000-0000-000047250000}"/>
    <cellStyle name="Standard 10 2 2 2" xfId="925" xr:uid="{00000000-0005-0000-0000-000048250000}"/>
    <cellStyle name="Standard 10 2 2 2 2" xfId="926" xr:uid="{00000000-0005-0000-0000-000049250000}"/>
    <cellStyle name="Standard 10 2 2 2 3" xfId="927" xr:uid="{00000000-0005-0000-0000-00004A250000}"/>
    <cellStyle name="Standard 10 2 2 2_40 Fleisch Standard" xfId="928" xr:uid="{00000000-0005-0000-0000-00004B250000}"/>
    <cellStyle name="Standard 10 2 2 3" xfId="929" xr:uid="{00000000-0005-0000-0000-00004C250000}"/>
    <cellStyle name="Standard 10 2 2 4" xfId="930" xr:uid="{00000000-0005-0000-0000-00004D250000}"/>
    <cellStyle name="Standard 10 2 2_40 Fleisch Standard" xfId="931" xr:uid="{00000000-0005-0000-0000-00004E250000}"/>
    <cellStyle name="Standard 10 2 3" xfId="932" xr:uid="{00000000-0005-0000-0000-00004F250000}"/>
    <cellStyle name="Standard 10 2_40 Fleisch Standard" xfId="933" xr:uid="{00000000-0005-0000-0000-000050250000}"/>
    <cellStyle name="Standard 10 3" xfId="934" xr:uid="{00000000-0005-0000-0000-000051250000}"/>
    <cellStyle name="Standard 10 3 2" xfId="935" xr:uid="{00000000-0005-0000-0000-000052250000}"/>
    <cellStyle name="Standard 10 4" xfId="936" xr:uid="{00000000-0005-0000-0000-000053250000}"/>
    <cellStyle name="Standard 10_30 neu Milch" xfId="937" xr:uid="{00000000-0005-0000-0000-000054250000}"/>
    <cellStyle name="Standard 100" xfId="938" xr:uid="{00000000-0005-0000-0000-000055250000}"/>
    <cellStyle name="Standard 101" xfId="939" xr:uid="{00000000-0005-0000-0000-000056250000}"/>
    <cellStyle name="Standard 102" xfId="940" xr:uid="{00000000-0005-0000-0000-000057250000}"/>
    <cellStyle name="Standard 103" xfId="941" xr:uid="{00000000-0005-0000-0000-000058250000}"/>
    <cellStyle name="Standard 104" xfId="942" xr:uid="{00000000-0005-0000-0000-000059250000}"/>
    <cellStyle name="Standard 105" xfId="943" xr:uid="{00000000-0005-0000-0000-00005A250000}"/>
    <cellStyle name="Standard 106" xfId="944" xr:uid="{00000000-0005-0000-0000-00005B250000}"/>
    <cellStyle name="Standard 107" xfId="945" xr:uid="{00000000-0005-0000-0000-00005C250000}"/>
    <cellStyle name="Standard 108" xfId="946" xr:uid="{00000000-0005-0000-0000-00005D250000}"/>
    <cellStyle name="Standard 109" xfId="947" xr:uid="{00000000-0005-0000-0000-00005E250000}"/>
    <cellStyle name="Standard 11" xfId="948" xr:uid="{00000000-0005-0000-0000-00005F250000}"/>
    <cellStyle name="Standard 11 2" xfId="949" xr:uid="{00000000-0005-0000-0000-000060250000}"/>
    <cellStyle name="Standard 11_30 neu Milch" xfId="950" xr:uid="{00000000-0005-0000-0000-000061250000}"/>
    <cellStyle name="Standard 110" xfId="951" xr:uid="{00000000-0005-0000-0000-000062250000}"/>
    <cellStyle name="Standard 111" xfId="952" xr:uid="{00000000-0005-0000-0000-000063250000}"/>
    <cellStyle name="Standard 112" xfId="953" xr:uid="{00000000-0005-0000-0000-000064250000}"/>
    <cellStyle name="Standard 113" xfId="954" xr:uid="{00000000-0005-0000-0000-000065250000}"/>
    <cellStyle name="Standard 114" xfId="955" xr:uid="{00000000-0005-0000-0000-000066250000}"/>
    <cellStyle name="Standard 115" xfId="956" xr:uid="{00000000-0005-0000-0000-000067250000}"/>
    <cellStyle name="Standard 115 2" xfId="957" xr:uid="{00000000-0005-0000-0000-000068250000}"/>
    <cellStyle name="Standard 116" xfId="958" xr:uid="{00000000-0005-0000-0000-000069250000}"/>
    <cellStyle name="Standard 116 2" xfId="959" xr:uid="{00000000-0005-0000-0000-00006A250000}"/>
    <cellStyle name="Standard 117" xfId="960" xr:uid="{00000000-0005-0000-0000-00006B250000}"/>
    <cellStyle name="Standard 117 2" xfId="961" xr:uid="{00000000-0005-0000-0000-00006C250000}"/>
    <cellStyle name="Standard 118" xfId="962" xr:uid="{00000000-0005-0000-0000-00006D250000}"/>
    <cellStyle name="Standard 118 2" xfId="963" xr:uid="{00000000-0005-0000-0000-00006E250000}"/>
    <cellStyle name="Standard 119" xfId="964" xr:uid="{00000000-0005-0000-0000-00006F250000}"/>
    <cellStyle name="Standard 119 2" xfId="965" xr:uid="{00000000-0005-0000-0000-000070250000}"/>
    <cellStyle name="Standard 12" xfId="966" xr:uid="{00000000-0005-0000-0000-000071250000}"/>
    <cellStyle name="Standard 12 2" xfId="967" xr:uid="{00000000-0005-0000-0000-000072250000}"/>
    <cellStyle name="Standard 12 2 2" xfId="968" xr:uid="{00000000-0005-0000-0000-000073250000}"/>
    <cellStyle name="Standard 12 2 3" xfId="969" xr:uid="{00000000-0005-0000-0000-000074250000}"/>
    <cellStyle name="Standard 12 2_40 Fleisch Standard" xfId="970" xr:uid="{00000000-0005-0000-0000-000075250000}"/>
    <cellStyle name="Standard 12 3" xfId="971" xr:uid="{00000000-0005-0000-0000-000076250000}"/>
    <cellStyle name="Standard 12 3 2" xfId="972" xr:uid="{00000000-0005-0000-0000-000077250000}"/>
    <cellStyle name="Standard 12 3 2 2" xfId="973" xr:uid="{00000000-0005-0000-0000-000078250000}"/>
    <cellStyle name="Standard 12 3 2 3" xfId="974" xr:uid="{00000000-0005-0000-0000-000079250000}"/>
    <cellStyle name="Standard 12 3 2_40 Fleisch Standard" xfId="975" xr:uid="{00000000-0005-0000-0000-00007A250000}"/>
    <cellStyle name="Standard 12 3 3" xfId="976" xr:uid="{00000000-0005-0000-0000-00007B250000}"/>
    <cellStyle name="Standard 12 3_40 Fleisch Standard" xfId="977" xr:uid="{00000000-0005-0000-0000-00007C250000}"/>
    <cellStyle name="Standard 12 4" xfId="978" xr:uid="{00000000-0005-0000-0000-00007D250000}"/>
    <cellStyle name="Standard 12 4 2" xfId="979" xr:uid="{00000000-0005-0000-0000-00007E250000}"/>
    <cellStyle name="Standard 12 5" xfId="980" xr:uid="{00000000-0005-0000-0000-00007F250000}"/>
    <cellStyle name="Standard 12_30 neu Milch" xfId="981" xr:uid="{00000000-0005-0000-0000-000080250000}"/>
    <cellStyle name="Standard 120" xfId="982" xr:uid="{00000000-0005-0000-0000-000081250000}"/>
    <cellStyle name="Standard 120 2" xfId="983" xr:uid="{00000000-0005-0000-0000-000082250000}"/>
    <cellStyle name="Standard 121" xfId="984" xr:uid="{00000000-0005-0000-0000-000083250000}"/>
    <cellStyle name="Standard 121 2" xfId="985" xr:uid="{00000000-0005-0000-0000-000084250000}"/>
    <cellStyle name="Standard 122" xfId="986" xr:uid="{00000000-0005-0000-0000-000085250000}"/>
    <cellStyle name="Standard 122 2" xfId="987" xr:uid="{00000000-0005-0000-0000-000086250000}"/>
    <cellStyle name="Standard 123" xfId="988" xr:uid="{00000000-0005-0000-0000-000087250000}"/>
    <cellStyle name="Standard 123 2" xfId="989" xr:uid="{00000000-0005-0000-0000-000088250000}"/>
    <cellStyle name="Standard 124" xfId="990" xr:uid="{00000000-0005-0000-0000-000089250000}"/>
    <cellStyle name="Standard 124 2" xfId="991" xr:uid="{00000000-0005-0000-0000-00008A250000}"/>
    <cellStyle name="Standard 125" xfId="992" xr:uid="{00000000-0005-0000-0000-00008B250000}"/>
    <cellStyle name="Standard 125 2" xfId="993" xr:uid="{00000000-0005-0000-0000-00008C250000}"/>
    <cellStyle name="Standard 126" xfId="994" xr:uid="{00000000-0005-0000-0000-00008D250000}"/>
    <cellStyle name="Standard 126 2" xfId="995" xr:uid="{00000000-0005-0000-0000-00008E250000}"/>
    <cellStyle name="Standard 127" xfId="996" xr:uid="{00000000-0005-0000-0000-00008F250000}"/>
    <cellStyle name="Standard 128" xfId="997" xr:uid="{00000000-0005-0000-0000-000090250000}"/>
    <cellStyle name="Standard 129" xfId="998" xr:uid="{00000000-0005-0000-0000-000091250000}"/>
    <cellStyle name="Standard 13" xfId="999" xr:uid="{00000000-0005-0000-0000-000092250000}"/>
    <cellStyle name="Standard 13 2" xfId="1000" xr:uid="{00000000-0005-0000-0000-000093250000}"/>
    <cellStyle name="Standard 13 2 2" xfId="1001" xr:uid="{00000000-0005-0000-0000-000094250000}"/>
    <cellStyle name="Standard 13 2 3" xfId="1002" xr:uid="{00000000-0005-0000-0000-000095250000}"/>
    <cellStyle name="Standard 13 2_40 Fleisch Standard" xfId="1003" xr:uid="{00000000-0005-0000-0000-000096250000}"/>
    <cellStyle name="Standard 13 3" xfId="1004" xr:uid="{00000000-0005-0000-0000-000097250000}"/>
    <cellStyle name="Standard 13 3 2" xfId="1005" xr:uid="{00000000-0005-0000-0000-000098250000}"/>
    <cellStyle name="Standard 13 3 3" xfId="1006" xr:uid="{00000000-0005-0000-0000-000099250000}"/>
    <cellStyle name="Standard 13 3_40 Fleisch Standard" xfId="1007" xr:uid="{00000000-0005-0000-0000-00009A250000}"/>
    <cellStyle name="Standard 13 4" xfId="1008" xr:uid="{00000000-0005-0000-0000-00009B250000}"/>
    <cellStyle name="Standard 13 5" xfId="1009" xr:uid="{00000000-0005-0000-0000-00009C250000}"/>
    <cellStyle name="Standard 13_40 Fleisch Standard" xfId="1010" xr:uid="{00000000-0005-0000-0000-00009D250000}"/>
    <cellStyle name="Standard 130" xfId="1011" xr:uid="{00000000-0005-0000-0000-00009E250000}"/>
    <cellStyle name="Standard 131" xfId="1012" xr:uid="{00000000-0005-0000-0000-00009F250000}"/>
    <cellStyle name="Standard 131 2" xfId="1013" xr:uid="{00000000-0005-0000-0000-0000A0250000}"/>
    <cellStyle name="Standard 132" xfId="1014" xr:uid="{00000000-0005-0000-0000-0000A1250000}"/>
    <cellStyle name="Standard 132 2" xfId="1015" xr:uid="{00000000-0005-0000-0000-0000A2250000}"/>
    <cellStyle name="Standard 133" xfId="1016" xr:uid="{00000000-0005-0000-0000-0000A3250000}"/>
    <cellStyle name="Standard 134" xfId="1017" xr:uid="{00000000-0005-0000-0000-0000A4250000}"/>
    <cellStyle name="Standard 134 2" xfId="1018" xr:uid="{00000000-0005-0000-0000-0000A5250000}"/>
    <cellStyle name="Standard 134 2 2" xfId="1019" xr:uid="{00000000-0005-0000-0000-0000A6250000}"/>
    <cellStyle name="Standard 134 3" xfId="1020" xr:uid="{00000000-0005-0000-0000-0000A7250000}"/>
    <cellStyle name="Standard 134 4" xfId="1021" xr:uid="{00000000-0005-0000-0000-0000A8250000}"/>
    <cellStyle name="Standard 135" xfId="1022" xr:uid="{00000000-0005-0000-0000-0000A9250000}"/>
    <cellStyle name="Standard 135 2" xfId="1023" xr:uid="{00000000-0005-0000-0000-0000AA250000}"/>
    <cellStyle name="Standard 135 2 2" xfId="1024" xr:uid="{00000000-0005-0000-0000-0000AB250000}"/>
    <cellStyle name="Standard 135 3" xfId="1025" xr:uid="{00000000-0005-0000-0000-0000AC250000}"/>
    <cellStyle name="Standard 135 4" xfId="1026" xr:uid="{00000000-0005-0000-0000-0000AD250000}"/>
    <cellStyle name="Standard 136" xfId="1027" xr:uid="{00000000-0005-0000-0000-0000AE250000}"/>
    <cellStyle name="Standard 136 2" xfId="1028" xr:uid="{00000000-0005-0000-0000-0000AF250000}"/>
    <cellStyle name="Standard 136 2 2" xfId="1029" xr:uid="{00000000-0005-0000-0000-0000B0250000}"/>
    <cellStyle name="Standard 136 3" xfId="1030" xr:uid="{00000000-0005-0000-0000-0000B1250000}"/>
    <cellStyle name="Standard 136 4" xfId="1031" xr:uid="{00000000-0005-0000-0000-0000B2250000}"/>
    <cellStyle name="Standard 137" xfId="1032" xr:uid="{00000000-0005-0000-0000-0000B3250000}"/>
    <cellStyle name="Standard 137 2" xfId="1033" xr:uid="{00000000-0005-0000-0000-0000B4250000}"/>
    <cellStyle name="Standard 137 2 2" xfId="1034" xr:uid="{00000000-0005-0000-0000-0000B5250000}"/>
    <cellStyle name="Standard 137 3" xfId="1035" xr:uid="{00000000-0005-0000-0000-0000B6250000}"/>
    <cellStyle name="Standard 137 4" xfId="1036" xr:uid="{00000000-0005-0000-0000-0000B7250000}"/>
    <cellStyle name="Standard 138" xfId="1037" xr:uid="{00000000-0005-0000-0000-0000B8250000}"/>
    <cellStyle name="Standard 138 2" xfId="1038" xr:uid="{00000000-0005-0000-0000-0000B9250000}"/>
    <cellStyle name="Standard 138 2 2" xfId="1039" xr:uid="{00000000-0005-0000-0000-0000BA250000}"/>
    <cellStyle name="Standard 138 3" xfId="1040" xr:uid="{00000000-0005-0000-0000-0000BB250000}"/>
    <cellStyle name="Standard 138 4" xfId="1041" xr:uid="{00000000-0005-0000-0000-0000BC250000}"/>
    <cellStyle name="Standard 139" xfId="1042" xr:uid="{00000000-0005-0000-0000-0000BD250000}"/>
    <cellStyle name="Standard 139 2" xfId="1043" xr:uid="{00000000-0005-0000-0000-0000BE250000}"/>
    <cellStyle name="Standard 14" xfId="1044" xr:uid="{00000000-0005-0000-0000-0000BF250000}"/>
    <cellStyle name="Standard 14 2" xfId="1045" xr:uid="{00000000-0005-0000-0000-0000C0250000}"/>
    <cellStyle name="Standard 140" xfId="1046" xr:uid="{00000000-0005-0000-0000-0000C1250000}"/>
    <cellStyle name="Standard 140 2" xfId="1047" xr:uid="{00000000-0005-0000-0000-0000C2250000}"/>
    <cellStyle name="Standard 141" xfId="1048" xr:uid="{00000000-0005-0000-0000-0000C3250000}"/>
    <cellStyle name="Standard 141 2" xfId="2186" xr:uid="{00000000-0005-0000-0000-0000C4250000}"/>
    <cellStyle name="Standard 142" xfId="1049" xr:uid="{00000000-0005-0000-0000-0000C5250000}"/>
    <cellStyle name="Standard 142 2" xfId="2187" xr:uid="{00000000-0005-0000-0000-0000C6250000}"/>
    <cellStyle name="Standard 143" xfId="1050" xr:uid="{00000000-0005-0000-0000-0000C7250000}"/>
    <cellStyle name="Standard 144" xfId="1051" xr:uid="{00000000-0005-0000-0000-0000C8250000}"/>
    <cellStyle name="Standard 145" xfId="1052" xr:uid="{00000000-0005-0000-0000-0000C9250000}"/>
    <cellStyle name="Standard 146" xfId="1053" xr:uid="{00000000-0005-0000-0000-0000CA250000}"/>
    <cellStyle name="Standard 147" xfId="1054" xr:uid="{00000000-0005-0000-0000-0000CB250000}"/>
    <cellStyle name="Standard 147 2" xfId="2188" xr:uid="{00000000-0005-0000-0000-0000CC250000}"/>
    <cellStyle name="Standard 148" xfId="1055" xr:uid="{00000000-0005-0000-0000-0000CD250000}"/>
    <cellStyle name="Standard 149" xfId="1056" xr:uid="{00000000-0005-0000-0000-0000CE250000}"/>
    <cellStyle name="Standard 15" xfId="1057" xr:uid="{00000000-0005-0000-0000-0000CF250000}"/>
    <cellStyle name="Standard 15 2" xfId="1058" xr:uid="{00000000-0005-0000-0000-0000D0250000}"/>
    <cellStyle name="Standard 15 3" xfId="1059" xr:uid="{00000000-0005-0000-0000-0000D1250000}"/>
    <cellStyle name="Standard 15_40 Fleisch Standard" xfId="1060" xr:uid="{00000000-0005-0000-0000-0000D2250000}"/>
    <cellStyle name="Standard 150" xfId="1" xr:uid="{00000000-0005-0000-0000-0000D3250000}"/>
    <cellStyle name="Standard 151" xfId="1377" xr:uid="{00000000-0005-0000-0000-0000D4250000}"/>
    <cellStyle name="Standard 152" xfId="1383" xr:uid="{00000000-0005-0000-0000-0000D5250000}"/>
    <cellStyle name="Standard 153" xfId="1381" xr:uid="{00000000-0005-0000-0000-0000D6250000}"/>
    <cellStyle name="Standard 154" xfId="1382" xr:uid="{00000000-0005-0000-0000-0000D7250000}"/>
    <cellStyle name="Standard 155" xfId="1380" xr:uid="{00000000-0005-0000-0000-0000D8250000}"/>
    <cellStyle name="Standard 156" xfId="1378" xr:uid="{00000000-0005-0000-0000-0000D9250000}"/>
    <cellStyle name="Standard 157" xfId="1379" xr:uid="{00000000-0005-0000-0000-0000DA250000}"/>
    <cellStyle name="Standard 158" xfId="2270" xr:uid="{00000000-0005-0000-0000-0000DB250000}"/>
    <cellStyle name="Standard 159" xfId="2268" xr:uid="{00000000-0005-0000-0000-0000DC250000}"/>
    <cellStyle name="Standard 16" xfId="1061" xr:uid="{00000000-0005-0000-0000-0000DD250000}"/>
    <cellStyle name="Standard 16 2" xfId="1062" xr:uid="{00000000-0005-0000-0000-0000DE250000}"/>
    <cellStyle name="Standard 16 3" xfId="1063" xr:uid="{00000000-0005-0000-0000-0000DF250000}"/>
    <cellStyle name="Standard 16_40 Fleisch Standard" xfId="1064" xr:uid="{00000000-0005-0000-0000-0000E0250000}"/>
    <cellStyle name="Standard 160" xfId="2269" xr:uid="{00000000-0005-0000-0000-0000E1250000}"/>
    <cellStyle name="Standard 17" xfId="1065" xr:uid="{00000000-0005-0000-0000-0000E2250000}"/>
    <cellStyle name="Standard 17 2" xfId="1066" xr:uid="{00000000-0005-0000-0000-0000E3250000}"/>
    <cellStyle name="Standard 17 3" xfId="1067" xr:uid="{00000000-0005-0000-0000-0000E4250000}"/>
    <cellStyle name="Standard 17_40 Fleisch Standard" xfId="1068" xr:uid="{00000000-0005-0000-0000-0000E5250000}"/>
    <cellStyle name="Standard 18" xfId="1069" xr:uid="{00000000-0005-0000-0000-0000E6250000}"/>
    <cellStyle name="Standard 18 2" xfId="1070" xr:uid="{00000000-0005-0000-0000-0000E7250000}"/>
    <cellStyle name="Standard 18 3" xfId="1071" xr:uid="{00000000-0005-0000-0000-0000E8250000}"/>
    <cellStyle name="Standard 18_40 Fleisch Standard" xfId="1072" xr:uid="{00000000-0005-0000-0000-0000E9250000}"/>
    <cellStyle name="Standard 19" xfId="1073" xr:uid="{00000000-0005-0000-0000-0000EA250000}"/>
    <cellStyle name="Standard 19 2" xfId="1074" xr:uid="{00000000-0005-0000-0000-0000EB250000}"/>
    <cellStyle name="Standard 19 3" xfId="1075" xr:uid="{00000000-0005-0000-0000-0000EC250000}"/>
    <cellStyle name="Standard 19_40 Fleisch Standard" xfId="1076" xr:uid="{00000000-0005-0000-0000-0000ED250000}"/>
    <cellStyle name="Standard 2" xfId="1077" xr:uid="{00000000-0005-0000-0000-0000EE250000}"/>
    <cellStyle name="Standard 2 10" xfId="1078" xr:uid="{00000000-0005-0000-0000-0000EF250000}"/>
    <cellStyle name="Standard 2 11" xfId="1079" xr:uid="{00000000-0005-0000-0000-0000F0250000}"/>
    <cellStyle name="Standard 2 12" xfId="1080" xr:uid="{00000000-0005-0000-0000-0000F1250000}"/>
    <cellStyle name="Standard 2 13" xfId="1081" xr:uid="{00000000-0005-0000-0000-0000F2250000}"/>
    <cellStyle name="Standard 2 2" xfId="1082" xr:uid="{00000000-0005-0000-0000-0000F3250000}"/>
    <cellStyle name="Standard 2 2 2" xfId="1083" xr:uid="{00000000-0005-0000-0000-0000F4250000}"/>
    <cellStyle name="Standard 2 2 3" xfId="1084" xr:uid="{00000000-0005-0000-0000-0000F5250000}"/>
    <cellStyle name="Standard 2 2_30 neu Milch" xfId="1085" xr:uid="{00000000-0005-0000-0000-0000F6250000}"/>
    <cellStyle name="Standard 2 3" xfId="1086" xr:uid="{00000000-0005-0000-0000-0000F7250000}"/>
    <cellStyle name="Standard 2 3 2" xfId="1087" xr:uid="{00000000-0005-0000-0000-0000F8250000}"/>
    <cellStyle name="Standard 2 3 3" xfId="1088" xr:uid="{00000000-0005-0000-0000-0000F9250000}"/>
    <cellStyle name="Standard 2 3 4" xfId="1089" xr:uid="{00000000-0005-0000-0000-0000FA250000}"/>
    <cellStyle name="Standard 2 3_40 Fleisch Standard" xfId="1090" xr:uid="{00000000-0005-0000-0000-0000FB250000}"/>
    <cellStyle name="Standard 2 4" xfId="1091" xr:uid="{00000000-0005-0000-0000-0000FC250000}"/>
    <cellStyle name="Standard 2 4 2" xfId="1092" xr:uid="{00000000-0005-0000-0000-0000FD250000}"/>
    <cellStyle name="Standard 2 4 2 2" xfId="2190" xr:uid="{00000000-0005-0000-0000-0000FE250000}"/>
    <cellStyle name="Standard 2 4 3" xfId="2189" xr:uid="{00000000-0005-0000-0000-0000FF250000}"/>
    <cellStyle name="Standard 2 5" xfId="1093" xr:uid="{00000000-0005-0000-0000-000000260000}"/>
    <cellStyle name="Standard 2 5 2" xfId="1094" xr:uid="{00000000-0005-0000-0000-000001260000}"/>
    <cellStyle name="Standard 2 5 3" xfId="1095" xr:uid="{00000000-0005-0000-0000-000002260000}"/>
    <cellStyle name="Standard 2 5_40 Fleisch Standard" xfId="1096" xr:uid="{00000000-0005-0000-0000-000003260000}"/>
    <cellStyle name="Standard 2 6" xfId="1097" xr:uid="{00000000-0005-0000-0000-000004260000}"/>
    <cellStyle name="Standard 2 6 2" xfId="1098" xr:uid="{00000000-0005-0000-0000-000005260000}"/>
    <cellStyle name="Standard 2 7" xfId="1099" xr:uid="{00000000-0005-0000-0000-000006260000}"/>
    <cellStyle name="Standard 2 7 2" xfId="1100" xr:uid="{00000000-0005-0000-0000-000007260000}"/>
    <cellStyle name="Standard 2 8" xfId="1101" xr:uid="{00000000-0005-0000-0000-000008260000}"/>
    <cellStyle name="Standard 2 9" xfId="1102" xr:uid="{00000000-0005-0000-0000-000009260000}"/>
    <cellStyle name="Standard 2_30 neu Milch" xfId="1103" xr:uid="{00000000-0005-0000-0000-00000A260000}"/>
    <cellStyle name="Standard 20" xfId="1104" xr:uid="{00000000-0005-0000-0000-00000B260000}"/>
    <cellStyle name="Standard 20 2" xfId="1105" xr:uid="{00000000-0005-0000-0000-00000C260000}"/>
    <cellStyle name="Standard 20 3" xfId="1106" xr:uid="{00000000-0005-0000-0000-00000D260000}"/>
    <cellStyle name="Standard 20_40 Fleisch Standard" xfId="1107" xr:uid="{00000000-0005-0000-0000-00000E260000}"/>
    <cellStyle name="Standard 21" xfId="1108" xr:uid="{00000000-0005-0000-0000-00000F260000}"/>
    <cellStyle name="Standard 21 2" xfId="1109" xr:uid="{00000000-0005-0000-0000-000010260000}"/>
    <cellStyle name="Standard 21 3" xfId="1110" xr:uid="{00000000-0005-0000-0000-000011260000}"/>
    <cellStyle name="Standard 21_40 Fleisch Standard" xfId="1111" xr:uid="{00000000-0005-0000-0000-000012260000}"/>
    <cellStyle name="Standard 22" xfId="1112" xr:uid="{00000000-0005-0000-0000-000013260000}"/>
    <cellStyle name="Standard 22 2" xfId="1113" xr:uid="{00000000-0005-0000-0000-000014260000}"/>
    <cellStyle name="Standard 22 3" xfId="1114" xr:uid="{00000000-0005-0000-0000-000015260000}"/>
    <cellStyle name="Standard 22_40 Fleisch Standard" xfId="1115" xr:uid="{00000000-0005-0000-0000-000016260000}"/>
    <cellStyle name="Standard 23" xfId="1116" xr:uid="{00000000-0005-0000-0000-000017260000}"/>
    <cellStyle name="Standard 23 2" xfId="1117" xr:uid="{00000000-0005-0000-0000-000018260000}"/>
    <cellStyle name="Standard 23 3" xfId="1118" xr:uid="{00000000-0005-0000-0000-000019260000}"/>
    <cellStyle name="Standard 23_40 Fleisch Standard" xfId="1119" xr:uid="{00000000-0005-0000-0000-00001A260000}"/>
    <cellStyle name="Standard 24" xfId="1120" xr:uid="{00000000-0005-0000-0000-00001B260000}"/>
    <cellStyle name="Standard 24 2" xfId="1121" xr:uid="{00000000-0005-0000-0000-00001C260000}"/>
    <cellStyle name="Standard 24 3" xfId="1122" xr:uid="{00000000-0005-0000-0000-00001D260000}"/>
    <cellStyle name="Standard 24_40 Fleisch Standard" xfId="1123" xr:uid="{00000000-0005-0000-0000-00001E260000}"/>
    <cellStyle name="Standard 25" xfId="1124" xr:uid="{00000000-0005-0000-0000-00001F260000}"/>
    <cellStyle name="Standard 25 2" xfId="1125" xr:uid="{00000000-0005-0000-0000-000020260000}"/>
    <cellStyle name="Standard 26" xfId="1126" xr:uid="{00000000-0005-0000-0000-000021260000}"/>
    <cellStyle name="Standard 26 2" xfId="1127" xr:uid="{00000000-0005-0000-0000-000022260000}"/>
    <cellStyle name="Standard 26 3" xfId="1128" xr:uid="{00000000-0005-0000-0000-000023260000}"/>
    <cellStyle name="Standard 26 3 2" xfId="1129" xr:uid="{00000000-0005-0000-0000-000024260000}"/>
    <cellStyle name="Standard 26 4" xfId="1130" xr:uid="{00000000-0005-0000-0000-000025260000}"/>
    <cellStyle name="Standard 26_40 Fleisch Standard" xfId="1131" xr:uid="{00000000-0005-0000-0000-000026260000}"/>
    <cellStyle name="Standard 27" xfId="1132" xr:uid="{00000000-0005-0000-0000-000027260000}"/>
    <cellStyle name="Standard 27 2" xfId="1133" xr:uid="{00000000-0005-0000-0000-000028260000}"/>
    <cellStyle name="Standard 27 2 2" xfId="1134" xr:uid="{00000000-0005-0000-0000-000029260000}"/>
    <cellStyle name="Standard 27 2 2 2" xfId="1135" xr:uid="{00000000-0005-0000-0000-00002A260000}"/>
    <cellStyle name="Standard 27 2 3" xfId="1136" xr:uid="{00000000-0005-0000-0000-00002B260000}"/>
    <cellStyle name="Standard 27 2 4" xfId="1137" xr:uid="{00000000-0005-0000-0000-00002C260000}"/>
    <cellStyle name="Standard 27 3" xfId="1138" xr:uid="{00000000-0005-0000-0000-00002D260000}"/>
    <cellStyle name="Standard 27 3 2" xfId="1139" xr:uid="{00000000-0005-0000-0000-00002E260000}"/>
    <cellStyle name="Standard 27 4" xfId="1140" xr:uid="{00000000-0005-0000-0000-00002F260000}"/>
    <cellStyle name="Standard 27 5" xfId="1141" xr:uid="{00000000-0005-0000-0000-000030260000}"/>
    <cellStyle name="Standard 28" xfId="1142" xr:uid="{00000000-0005-0000-0000-000031260000}"/>
    <cellStyle name="Standard 28 2" xfId="1143" xr:uid="{00000000-0005-0000-0000-000032260000}"/>
    <cellStyle name="Standard 28 2 2" xfId="1144" xr:uid="{00000000-0005-0000-0000-000033260000}"/>
    <cellStyle name="Standard 28 2 2 2" xfId="1145" xr:uid="{00000000-0005-0000-0000-000034260000}"/>
    <cellStyle name="Standard 28 2 3" xfId="1146" xr:uid="{00000000-0005-0000-0000-000035260000}"/>
    <cellStyle name="Standard 28 2 4" xfId="1147" xr:uid="{00000000-0005-0000-0000-000036260000}"/>
    <cellStyle name="Standard 28 3" xfId="1148" xr:uid="{00000000-0005-0000-0000-000037260000}"/>
    <cellStyle name="Standard 28 3 2" xfId="1149" xr:uid="{00000000-0005-0000-0000-000038260000}"/>
    <cellStyle name="Standard 28 4" xfId="1150" xr:uid="{00000000-0005-0000-0000-000039260000}"/>
    <cellStyle name="Standard 28 5" xfId="1151" xr:uid="{00000000-0005-0000-0000-00003A260000}"/>
    <cellStyle name="Standard 29" xfId="1152" xr:uid="{00000000-0005-0000-0000-00003B260000}"/>
    <cellStyle name="Standard 3" xfId="1153" xr:uid="{00000000-0005-0000-0000-00003C260000}"/>
    <cellStyle name="Standard 3 2" xfId="1154" xr:uid="{00000000-0005-0000-0000-00003D260000}"/>
    <cellStyle name="Standard 3 2 2" xfId="1155" xr:uid="{00000000-0005-0000-0000-00003E260000}"/>
    <cellStyle name="Standard 3 2 3" xfId="1156" xr:uid="{00000000-0005-0000-0000-00003F260000}"/>
    <cellStyle name="Standard 3 3" xfId="1157" xr:uid="{00000000-0005-0000-0000-000040260000}"/>
    <cellStyle name="Standard 3 4" xfId="1158" xr:uid="{00000000-0005-0000-0000-000041260000}"/>
    <cellStyle name="Standard 3_30 neu Milch" xfId="1159" xr:uid="{00000000-0005-0000-0000-000042260000}"/>
    <cellStyle name="Standard 30" xfId="1160" xr:uid="{00000000-0005-0000-0000-000043260000}"/>
    <cellStyle name="Standard 31" xfId="1161" xr:uid="{00000000-0005-0000-0000-000044260000}"/>
    <cellStyle name="Standard 32" xfId="1162" xr:uid="{00000000-0005-0000-0000-000045260000}"/>
    <cellStyle name="Standard 33" xfId="1163" xr:uid="{00000000-0005-0000-0000-000046260000}"/>
    <cellStyle name="Standard 34" xfId="1164" xr:uid="{00000000-0005-0000-0000-000047260000}"/>
    <cellStyle name="Standard 35" xfId="1165" xr:uid="{00000000-0005-0000-0000-000048260000}"/>
    <cellStyle name="Standard 36" xfId="1166" xr:uid="{00000000-0005-0000-0000-000049260000}"/>
    <cellStyle name="Standard 37" xfId="1167" xr:uid="{00000000-0005-0000-0000-00004A260000}"/>
    <cellStyle name="Standard 38" xfId="1168" xr:uid="{00000000-0005-0000-0000-00004B260000}"/>
    <cellStyle name="Standard 39" xfId="1169" xr:uid="{00000000-0005-0000-0000-00004C260000}"/>
    <cellStyle name="Standard 4" xfId="1170" xr:uid="{00000000-0005-0000-0000-00004D260000}"/>
    <cellStyle name="Standard 4 2" xfId="1171" xr:uid="{00000000-0005-0000-0000-00004E260000}"/>
    <cellStyle name="Standard 4 2 2" xfId="1172" xr:uid="{00000000-0005-0000-0000-00004F260000}"/>
    <cellStyle name="Standard 4 2 3" xfId="1173" xr:uid="{00000000-0005-0000-0000-000050260000}"/>
    <cellStyle name="Standard 4 2 4" xfId="1174" xr:uid="{00000000-0005-0000-0000-000051260000}"/>
    <cellStyle name="Standard 4 2_40 Fleisch Standard" xfId="1175" xr:uid="{00000000-0005-0000-0000-000052260000}"/>
    <cellStyle name="Standard 4 3" xfId="1176" xr:uid="{00000000-0005-0000-0000-000053260000}"/>
    <cellStyle name="Standard 4 3 2" xfId="1177" xr:uid="{00000000-0005-0000-0000-000054260000}"/>
    <cellStyle name="Standard 4 4" xfId="1178" xr:uid="{00000000-0005-0000-0000-000055260000}"/>
    <cellStyle name="Standard 4 4 2" xfId="1179" xr:uid="{00000000-0005-0000-0000-000056260000}"/>
    <cellStyle name="Standard 4 5" xfId="1180" xr:uid="{00000000-0005-0000-0000-000057260000}"/>
    <cellStyle name="Standard 4 6" xfId="1181" xr:uid="{00000000-0005-0000-0000-000058260000}"/>
    <cellStyle name="Standard 4_30 neu Milch" xfId="1182" xr:uid="{00000000-0005-0000-0000-000059260000}"/>
    <cellStyle name="Standard 40" xfId="1183" xr:uid="{00000000-0005-0000-0000-00005A260000}"/>
    <cellStyle name="Standard 41" xfId="1184" xr:uid="{00000000-0005-0000-0000-00005B260000}"/>
    <cellStyle name="Standard 42" xfId="1185" xr:uid="{00000000-0005-0000-0000-00005C260000}"/>
    <cellStyle name="Standard 43" xfId="1186" xr:uid="{00000000-0005-0000-0000-00005D260000}"/>
    <cellStyle name="Standard 44" xfId="1187" xr:uid="{00000000-0005-0000-0000-00005E260000}"/>
    <cellStyle name="Standard 45" xfId="1188" xr:uid="{00000000-0005-0000-0000-00005F260000}"/>
    <cellStyle name="Standard 46" xfId="1189" xr:uid="{00000000-0005-0000-0000-000060260000}"/>
    <cellStyle name="Standard 47" xfId="1190" xr:uid="{00000000-0005-0000-0000-000061260000}"/>
    <cellStyle name="Standard 48" xfId="1191" xr:uid="{00000000-0005-0000-0000-000062260000}"/>
    <cellStyle name="Standard 49" xfId="1192" xr:uid="{00000000-0005-0000-0000-000063260000}"/>
    <cellStyle name="Standard 5" xfId="1193" xr:uid="{00000000-0005-0000-0000-000064260000}"/>
    <cellStyle name="Standard 5 2" xfId="1194" xr:uid="{00000000-0005-0000-0000-000065260000}"/>
    <cellStyle name="Standard 5 2 2" xfId="1195" xr:uid="{00000000-0005-0000-0000-000066260000}"/>
    <cellStyle name="Standard 5 2 2 2" xfId="1196" xr:uid="{00000000-0005-0000-0000-000067260000}"/>
    <cellStyle name="Standard 5 2 2 3" xfId="1197" xr:uid="{00000000-0005-0000-0000-000068260000}"/>
    <cellStyle name="Standard 5 2 2_40 Fleisch Standard" xfId="1198" xr:uid="{00000000-0005-0000-0000-000069260000}"/>
    <cellStyle name="Standard 5 2 3" xfId="1199" xr:uid="{00000000-0005-0000-0000-00006A260000}"/>
    <cellStyle name="Standard 5 2 3 2" xfId="1200" xr:uid="{00000000-0005-0000-0000-00006B260000}"/>
    <cellStyle name="Standard 5 2 4" xfId="1201" xr:uid="{00000000-0005-0000-0000-00006C260000}"/>
    <cellStyle name="Standard 5 2 5" xfId="1202" xr:uid="{00000000-0005-0000-0000-00006D260000}"/>
    <cellStyle name="Standard 5 2_30 neu Milch" xfId="1203" xr:uid="{00000000-0005-0000-0000-00006E260000}"/>
    <cellStyle name="Standard 5 3" xfId="1204" xr:uid="{00000000-0005-0000-0000-00006F260000}"/>
    <cellStyle name="Standard 5 3 2" xfId="1205" xr:uid="{00000000-0005-0000-0000-000070260000}"/>
    <cellStyle name="Standard 5 3 3" xfId="1206" xr:uid="{00000000-0005-0000-0000-000071260000}"/>
    <cellStyle name="Standard 5 3_40 Fleisch Standard" xfId="1207" xr:uid="{00000000-0005-0000-0000-000072260000}"/>
    <cellStyle name="Standard 5 4" xfId="1208" xr:uid="{00000000-0005-0000-0000-000073260000}"/>
    <cellStyle name="Standard 5 4 2" xfId="1209" xr:uid="{00000000-0005-0000-0000-000074260000}"/>
    <cellStyle name="Standard 5 5" xfId="1210" xr:uid="{00000000-0005-0000-0000-000075260000}"/>
    <cellStyle name="Standard 5 6" xfId="1211" xr:uid="{00000000-0005-0000-0000-000076260000}"/>
    <cellStyle name="Standard 5 7" xfId="1212" xr:uid="{00000000-0005-0000-0000-000077260000}"/>
    <cellStyle name="Standard 5_30 neu Milch" xfId="1213" xr:uid="{00000000-0005-0000-0000-000078260000}"/>
    <cellStyle name="Standard 50" xfId="1214" xr:uid="{00000000-0005-0000-0000-000079260000}"/>
    <cellStyle name="Standard 51" xfId="1215" xr:uid="{00000000-0005-0000-0000-00007A260000}"/>
    <cellStyle name="Standard 52" xfId="1216" xr:uid="{00000000-0005-0000-0000-00007B260000}"/>
    <cellStyle name="Standard 53" xfId="1217" xr:uid="{00000000-0005-0000-0000-00007C260000}"/>
    <cellStyle name="Standard 54" xfId="1218" xr:uid="{00000000-0005-0000-0000-00007D260000}"/>
    <cellStyle name="Standard 55" xfId="1219" xr:uid="{00000000-0005-0000-0000-00007E260000}"/>
    <cellStyle name="Standard 56" xfId="1220" xr:uid="{00000000-0005-0000-0000-00007F260000}"/>
    <cellStyle name="Standard 57" xfId="1221" xr:uid="{00000000-0005-0000-0000-000080260000}"/>
    <cellStyle name="Standard 58" xfId="1222" xr:uid="{00000000-0005-0000-0000-000081260000}"/>
    <cellStyle name="Standard 59" xfId="1223" xr:uid="{00000000-0005-0000-0000-000082260000}"/>
    <cellStyle name="Standard 6" xfId="1224" xr:uid="{00000000-0005-0000-0000-000083260000}"/>
    <cellStyle name="Standard 6 2" xfId="1225" xr:uid="{00000000-0005-0000-0000-000084260000}"/>
    <cellStyle name="Standard 6 3" xfId="1226" xr:uid="{00000000-0005-0000-0000-000085260000}"/>
    <cellStyle name="Standard 6_30 neu Milch" xfId="1227" xr:uid="{00000000-0005-0000-0000-000086260000}"/>
    <cellStyle name="Standard 60" xfId="1228" xr:uid="{00000000-0005-0000-0000-000087260000}"/>
    <cellStyle name="Standard 61" xfId="1229" xr:uid="{00000000-0005-0000-0000-000088260000}"/>
    <cellStyle name="Standard 62" xfId="1230" xr:uid="{00000000-0005-0000-0000-000089260000}"/>
    <cellStyle name="Standard 63" xfId="1231" xr:uid="{00000000-0005-0000-0000-00008A260000}"/>
    <cellStyle name="Standard 64" xfId="1232" xr:uid="{00000000-0005-0000-0000-00008B260000}"/>
    <cellStyle name="Standard 65" xfId="1233" xr:uid="{00000000-0005-0000-0000-00008C260000}"/>
    <cellStyle name="Standard 66" xfId="1234" xr:uid="{00000000-0005-0000-0000-00008D260000}"/>
    <cellStyle name="Standard 67" xfId="1235" xr:uid="{00000000-0005-0000-0000-00008E260000}"/>
    <cellStyle name="Standard 68" xfId="1236" xr:uid="{00000000-0005-0000-0000-00008F260000}"/>
    <cellStyle name="Standard 69" xfId="1237" xr:uid="{00000000-0005-0000-0000-000090260000}"/>
    <cellStyle name="Standard 7" xfId="1238" xr:uid="{00000000-0005-0000-0000-000091260000}"/>
    <cellStyle name="Standard 7 2" xfId="1239" xr:uid="{00000000-0005-0000-0000-000092260000}"/>
    <cellStyle name="Standard 7_30 neu Milch" xfId="1240" xr:uid="{00000000-0005-0000-0000-000093260000}"/>
    <cellStyle name="Standard 70" xfId="1241" xr:uid="{00000000-0005-0000-0000-000094260000}"/>
    <cellStyle name="Standard 71" xfId="1242" xr:uid="{00000000-0005-0000-0000-000095260000}"/>
    <cellStyle name="Standard 72" xfId="1243" xr:uid="{00000000-0005-0000-0000-000096260000}"/>
    <cellStyle name="Standard 73" xfId="1244" xr:uid="{00000000-0005-0000-0000-000097260000}"/>
    <cellStyle name="Standard 74" xfId="1245" xr:uid="{00000000-0005-0000-0000-000098260000}"/>
    <cellStyle name="Standard 75" xfId="1246" xr:uid="{00000000-0005-0000-0000-000099260000}"/>
    <cellStyle name="Standard 76" xfId="1247" xr:uid="{00000000-0005-0000-0000-00009A260000}"/>
    <cellStyle name="Standard 77" xfId="1248" xr:uid="{00000000-0005-0000-0000-00009B260000}"/>
    <cellStyle name="Standard 78" xfId="1249" xr:uid="{00000000-0005-0000-0000-00009C260000}"/>
    <cellStyle name="Standard 79" xfId="1250" xr:uid="{00000000-0005-0000-0000-00009D260000}"/>
    <cellStyle name="Standard 8" xfId="1251" xr:uid="{00000000-0005-0000-0000-00009E260000}"/>
    <cellStyle name="Standard 8 2" xfId="1252" xr:uid="{00000000-0005-0000-0000-00009F260000}"/>
    <cellStyle name="Standard 8 2 2" xfId="1253" xr:uid="{00000000-0005-0000-0000-0000A0260000}"/>
    <cellStyle name="Standard 8 2 3" xfId="1254" xr:uid="{00000000-0005-0000-0000-0000A1260000}"/>
    <cellStyle name="Standard 8 2_40 Fleisch Standard" xfId="1255" xr:uid="{00000000-0005-0000-0000-0000A2260000}"/>
    <cellStyle name="Standard 8 3" xfId="1256" xr:uid="{00000000-0005-0000-0000-0000A3260000}"/>
    <cellStyle name="Standard 8 3 2" xfId="1257" xr:uid="{00000000-0005-0000-0000-0000A4260000}"/>
    <cellStyle name="Standard 8 4" xfId="1258" xr:uid="{00000000-0005-0000-0000-0000A5260000}"/>
    <cellStyle name="Standard 8_30 neu Milch" xfId="1259" xr:uid="{00000000-0005-0000-0000-0000A6260000}"/>
    <cellStyle name="Standard 80" xfId="1260" xr:uid="{00000000-0005-0000-0000-0000A7260000}"/>
    <cellStyle name="Standard 81" xfId="1261" xr:uid="{00000000-0005-0000-0000-0000A8260000}"/>
    <cellStyle name="Standard 82" xfId="1262" xr:uid="{00000000-0005-0000-0000-0000A9260000}"/>
    <cellStyle name="Standard 83" xfId="1263" xr:uid="{00000000-0005-0000-0000-0000AA260000}"/>
    <cellStyle name="Standard 84" xfId="1264" xr:uid="{00000000-0005-0000-0000-0000AB260000}"/>
    <cellStyle name="Standard 85" xfId="1265" xr:uid="{00000000-0005-0000-0000-0000AC260000}"/>
    <cellStyle name="Standard 86" xfId="1266" xr:uid="{00000000-0005-0000-0000-0000AD260000}"/>
    <cellStyle name="Standard 87" xfId="1267" xr:uid="{00000000-0005-0000-0000-0000AE260000}"/>
    <cellStyle name="Standard 88" xfId="1268" xr:uid="{00000000-0005-0000-0000-0000AF260000}"/>
    <cellStyle name="Standard 89" xfId="1269" xr:uid="{00000000-0005-0000-0000-0000B0260000}"/>
    <cellStyle name="Standard 9" xfId="1270" xr:uid="{00000000-0005-0000-0000-0000B1260000}"/>
    <cellStyle name="Standard 9 2" xfId="1271" xr:uid="{00000000-0005-0000-0000-0000B2260000}"/>
    <cellStyle name="Standard 9 2 2" xfId="1272" xr:uid="{00000000-0005-0000-0000-0000B3260000}"/>
    <cellStyle name="Standard 9 2 3" xfId="1273" xr:uid="{00000000-0005-0000-0000-0000B4260000}"/>
    <cellStyle name="Standard 9 2_40 Fleisch Standard" xfId="1274" xr:uid="{00000000-0005-0000-0000-0000B5260000}"/>
    <cellStyle name="Standard 9 3" xfId="1275" xr:uid="{00000000-0005-0000-0000-0000B6260000}"/>
    <cellStyle name="Standard 9 3 2" xfId="1276" xr:uid="{00000000-0005-0000-0000-0000B7260000}"/>
    <cellStyle name="Standard 9 4" xfId="1277" xr:uid="{00000000-0005-0000-0000-0000B8260000}"/>
    <cellStyle name="Standard 9_30 neu Milch" xfId="1278" xr:uid="{00000000-0005-0000-0000-0000B9260000}"/>
    <cellStyle name="Standard 90" xfId="1279" xr:uid="{00000000-0005-0000-0000-0000BA260000}"/>
    <cellStyle name="Standard 91" xfId="1280" xr:uid="{00000000-0005-0000-0000-0000BB260000}"/>
    <cellStyle name="Standard 92" xfId="1281" xr:uid="{00000000-0005-0000-0000-0000BC260000}"/>
    <cellStyle name="Standard 93" xfId="1282" xr:uid="{00000000-0005-0000-0000-0000BD260000}"/>
    <cellStyle name="Standard 94" xfId="1283" xr:uid="{00000000-0005-0000-0000-0000BE260000}"/>
    <cellStyle name="Standard 95" xfId="1284" xr:uid="{00000000-0005-0000-0000-0000BF260000}"/>
    <cellStyle name="Standard 96" xfId="1285" xr:uid="{00000000-0005-0000-0000-0000C0260000}"/>
    <cellStyle name="Standard 97" xfId="1286" xr:uid="{00000000-0005-0000-0000-0000C1260000}"/>
    <cellStyle name="Standard 98" xfId="1287" xr:uid="{00000000-0005-0000-0000-0000C2260000}"/>
    <cellStyle name="Standard 99" xfId="1288" xr:uid="{00000000-0005-0000-0000-0000C3260000}"/>
    <cellStyle name="Titel" xfId="1289" xr:uid="{00000000-0005-0000-0000-0000C4260000}"/>
    <cellStyle name="Überschrift 1 2" xfId="1290" xr:uid="{00000000-0005-0000-0000-0000C5260000}"/>
    <cellStyle name="Überschrift 2 2" xfId="1291" xr:uid="{00000000-0005-0000-0000-0000C6260000}"/>
    <cellStyle name="Überschrift 3 2" xfId="1292" xr:uid="{00000000-0005-0000-0000-0000C7260000}"/>
    <cellStyle name="Überschrift 4 2" xfId="1293" xr:uid="{00000000-0005-0000-0000-0000C8260000}"/>
    <cellStyle name="Überschrift 5" xfId="1294" xr:uid="{00000000-0005-0000-0000-0000C9260000}"/>
    <cellStyle name="Verknüpfte Zelle 2" xfId="1295" xr:uid="{00000000-0005-0000-0000-0000CA260000}"/>
    <cellStyle name="Verknüpfung %" xfId="1296" xr:uid="{00000000-0005-0000-0000-0000CB260000}"/>
    <cellStyle name="Verknüpfung Zahl" xfId="1297" xr:uid="{00000000-0005-0000-0000-0000CC260000}"/>
    <cellStyle name="Währung 2" xfId="1298" xr:uid="{00000000-0005-0000-0000-0000CD260000}"/>
    <cellStyle name="Währung 2 10" xfId="1299" xr:uid="{00000000-0005-0000-0000-0000CE260000}"/>
    <cellStyle name="Währung 2 10 2" xfId="1300" xr:uid="{00000000-0005-0000-0000-0000CF260000}"/>
    <cellStyle name="Währung 2 10 2 2" xfId="2193" xr:uid="{00000000-0005-0000-0000-0000D0260000}"/>
    <cellStyle name="Währung 2 10 2 2 2" xfId="3918" xr:uid="{00000000-0005-0000-0000-0000D1260000}"/>
    <cellStyle name="Währung 2 10 2 2 2 2" xfId="9068" xr:uid="{00000000-0005-0000-0000-0000D2260000}"/>
    <cellStyle name="Währung 2 10 2 2 3" xfId="5636" xr:uid="{00000000-0005-0000-0000-0000D3260000}"/>
    <cellStyle name="Währung 2 10 2 2 3 2" xfId="10784" xr:uid="{00000000-0005-0000-0000-0000D4260000}"/>
    <cellStyle name="Währung 2 10 2 2 4" xfId="7352" xr:uid="{00000000-0005-0000-0000-0000D5260000}"/>
    <cellStyle name="Währung 2 10 2 3" xfId="3060" xr:uid="{00000000-0005-0000-0000-0000D6260000}"/>
    <cellStyle name="Währung 2 10 2 3 2" xfId="8210" xr:uid="{00000000-0005-0000-0000-0000D7260000}"/>
    <cellStyle name="Währung 2 10 2 4" xfId="4778" xr:uid="{00000000-0005-0000-0000-0000D8260000}"/>
    <cellStyle name="Währung 2 10 2 4 2" xfId="9926" xr:uid="{00000000-0005-0000-0000-0000D9260000}"/>
    <cellStyle name="Währung 2 10 2 5" xfId="6494" xr:uid="{00000000-0005-0000-0000-0000DA260000}"/>
    <cellStyle name="Währung 2 10 3" xfId="2192" xr:uid="{00000000-0005-0000-0000-0000DB260000}"/>
    <cellStyle name="Währung 2 10 3 2" xfId="3917" xr:uid="{00000000-0005-0000-0000-0000DC260000}"/>
    <cellStyle name="Währung 2 10 3 2 2" xfId="9067" xr:uid="{00000000-0005-0000-0000-0000DD260000}"/>
    <cellStyle name="Währung 2 10 3 3" xfId="5635" xr:uid="{00000000-0005-0000-0000-0000DE260000}"/>
    <cellStyle name="Währung 2 10 3 3 2" xfId="10783" xr:uid="{00000000-0005-0000-0000-0000DF260000}"/>
    <cellStyle name="Währung 2 10 3 4" xfId="7351" xr:uid="{00000000-0005-0000-0000-0000E0260000}"/>
    <cellStyle name="Währung 2 10 4" xfId="3059" xr:uid="{00000000-0005-0000-0000-0000E1260000}"/>
    <cellStyle name="Währung 2 10 4 2" xfId="8209" xr:uid="{00000000-0005-0000-0000-0000E2260000}"/>
    <cellStyle name="Währung 2 10 5" xfId="4777" xr:uid="{00000000-0005-0000-0000-0000E3260000}"/>
    <cellStyle name="Währung 2 10 5 2" xfId="9925" xr:uid="{00000000-0005-0000-0000-0000E4260000}"/>
    <cellStyle name="Währung 2 10 6" xfId="6493" xr:uid="{00000000-0005-0000-0000-0000E5260000}"/>
    <cellStyle name="Währung 2 11" xfId="1301" xr:uid="{00000000-0005-0000-0000-0000E6260000}"/>
    <cellStyle name="Währung 2 11 2" xfId="2194" xr:uid="{00000000-0005-0000-0000-0000E7260000}"/>
    <cellStyle name="Währung 2 11 2 2" xfId="3919" xr:uid="{00000000-0005-0000-0000-0000E8260000}"/>
    <cellStyle name="Währung 2 11 2 2 2" xfId="9069" xr:uid="{00000000-0005-0000-0000-0000E9260000}"/>
    <cellStyle name="Währung 2 11 2 3" xfId="5637" xr:uid="{00000000-0005-0000-0000-0000EA260000}"/>
    <cellStyle name="Währung 2 11 2 3 2" xfId="10785" xr:uid="{00000000-0005-0000-0000-0000EB260000}"/>
    <cellStyle name="Währung 2 11 2 4" xfId="7353" xr:uid="{00000000-0005-0000-0000-0000EC260000}"/>
    <cellStyle name="Währung 2 11 3" xfId="3061" xr:uid="{00000000-0005-0000-0000-0000ED260000}"/>
    <cellStyle name="Währung 2 11 3 2" xfId="8211" xr:uid="{00000000-0005-0000-0000-0000EE260000}"/>
    <cellStyle name="Währung 2 11 4" xfId="4779" xr:uid="{00000000-0005-0000-0000-0000EF260000}"/>
    <cellStyle name="Währung 2 11 4 2" xfId="9927" xr:uid="{00000000-0005-0000-0000-0000F0260000}"/>
    <cellStyle name="Währung 2 11 5" xfId="6495" xr:uid="{00000000-0005-0000-0000-0000F1260000}"/>
    <cellStyle name="Währung 2 12" xfId="1302" xr:uid="{00000000-0005-0000-0000-0000F2260000}"/>
    <cellStyle name="Währung 2 12 2" xfId="2195" xr:uid="{00000000-0005-0000-0000-0000F3260000}"/>
    <cellStyle name="Währung 2 12 2 2" xfId="3920" xr:uid="{00000000-0005-0000-0000-0000F4260000}"/>
    <cellStyle name="Währung 2 12 2 2 2" xfId="9070" xr:uid="{00000000-0005-0000-0000-0000F5260000}"/>
    <cellStyle name="Währung 2 12 2 3" xfId="5638" xr:uid="{00000000-0005-0000-0000-0000F6260000}"/>
    <cellStyle name="Währung 2 12 2 3 2" xfId="10786" xr:uid="{00000000-0005-0000-0000-0000F7260000}"/>
    <cellStyle name="Währung 2 12 2 4" xfId="7354" xr:uid="{00000000-0005-0000-0000-0000F8260000}"/>
    <cellStyle name="Währung 2 12 3" xfId="3062" xr:uid="{00000000-0005-0000-0000-0000F9260000}"/>
    <cellStyle name="Währung 2 12 3 2" xfId="8212" xr:uid="{00000000-0005-0000-0000-0000FA260000}"/>
    <cellStyle name="Währung 2 12 4" xfId="4780" xr:uid="{00000000-0005-0000-0000-0000FB260000}"/>
    <cellStyle name="Währung 2 12 4 2" xfId="9928" xr:uid="{00000000-0005-0000-0000-0000FC260000}"/>
    <cellStyle name="Währung 2 12 5" xfId="6496" xr:uid="{00000000-0005-0000-0000-0000FD260000}"/>
    <cellStyle name="Währung 2 13" xfId="1303" xr:uid="{00000000-0005-0000-0000-0000FE260000}"/>
    <cellStyle name="Währung 2 13 2" xfId="2196" xr:uid="{00000000-0005-0000-0000-0000FF260000}"/>
    <cellStyle name="Währung 2 13 2 2" xfId="3921" xr:uid="{00000000-0005-0000-0000-000000270000}"/>
    <cellStyle name="Währung 2 13 2 2 2" xfId="9071" xr:uid="{00000000-0005-0000-0000-000001270000}"/>
    <cellStyle name="Währung 2 13 2 3" xfId="5639" xr:uid="{00000000-0005-0000-0000-000002270000}"/>
    <cellStyle name="Währung 2 13 2 3 2" xfId="10787" xr:uid="{00000000-0005-0000-0000-000003270000}"/>
    <cellStyle name="Währung 2 13 2 4" xfId="7355" xr:uid="{00000000-0005-0000-0000-000004270000}"/>
    <cellStyle name="Währung 2 13 3" xfId="3063" xr:uid="{00000000-0005-0000-0000-000005270000}"/>
    <cellStyle name="Währung 2 13 3 2" xfId="8213" xr:uid="{00000000-0005-0000-0000-000006270000}"/>
    <cellStyle name="Währung 2 13 4" xfId="4781" xr:uid="{00000000-0005-0000-0000-000007270000}"/>
    <cellStyle name="Währung 2 13 4 2" xfId="9929" xr:uid="{00000000-0005-0000-0000-000008270000}"/>
    <cellStyle name="Währung 2 13 5" xfId="6497" xr:uid="{00000000-0005-0000-0000-000009270000}"/>
    <cellStyle name="Währung 2 14" xfId="1304" xr:uid="{00000000-0005-0000-0000-00000A270000}"/>
    <cellStyle name="Währung 2 14 2" xfId="2197" xr:uid="{00000000-0005-0000-0000-00000B270000}"/>
    <cellStyle name="Währung 2 14 2 2" xfId="3922" xr:uid="{00000000-0005-0000-0000-00000C270000}"/>
    <cellStyle name="Währung 2 14 2 2 2" xfId="9072" xr:uid="{00000000-0005-0000-0000-00000D270000}"/>
    <cellStyle name="Währung 2 14 2 3" xfId="5640" xr:uid="{00000000-0005-0000-0000-00000E270000}"/>
    <cellStyle name="Währung 2 14 2 3 2" xfId="10788" xr:uid="{00000000-0005-0000-0000-00000F270000}"/>
    <cellStyle name="Währung 2 14 2 4" xfId="7356" xr:uid="{00000000-0005-0000-0000-000010270000}"/>
    <cellStyle name="Währung 2 14 3" xfId="3064" xr:uid="{00000000-0005-0000-0000-000011270000}"/>
    <cellStyle name="Währung 2 14 3 2" xfId="8214" xr:uid="{00000000-0005-0000-0000-000012270000}"/>
    <cellStyle name="Währung 2 14 4" xfId="4782" xr:uid="{00000000-0005-0000-0000-000013270000}"/>
    <cellStyle name="Währung 2 14 4 2" xfId="9930" xr:uid="{00000000-0005-0000-0000-000014270000}"/>
    <cellStyle name="Währung 2 14 5" xfId="6498" xr:uid="{00000000-0005-0000-0000-000015270000}"/>
    <cellStyle name="Währung 2 15" xfId="2191" xr:uid="{00000000-0005-0000-0000-000016270000}"/>
    <cellStyle name="Währung 2 15 2" xfId="3916" xr:uid="{00000000-0005-0000-0000-000017270000}"/>
    <cellStyle name="Währung 2 15 2 2" xfId="9066" xr:uid="{00000000-0005-0000-0000-000018270000}"/>
    <cellStyle name="Währung 2 15 3" xfId="5634" xr:uid="{00000000-0005-0000-0000-000019270000}"/>
    <cellStyle name="Währung 2 15 3 2" xfId="10782" xr:uid="{00000000-0005-0000-0000-00001A270000}"/>
    <cellStyle name="Währung 2 15 4" xfId="7350" xr:uid="{00000000-0005-0000-0000-00001B270000}"/>
    <cellStyle name="Währung 2 16" xfId="3058" xr:uid="{00000000-0005-0000-0000-00001C270000}"/>
    <cellStyle name="Währung 2 16 2" xfId="8208" xr:uid="{00000000-0005-0000-0000-00001D270000}"/>
    <cellStyle name="Währung 2 17" xfId="4776" xr:uid="{00000000-0005-0000-0000-00001E270000}"/>
    <cellStyle name="Währung 2 17 2" xfId="9924" xr:uid="{00000000-0005-0000-0000-00001F270000}"/>
    <cellStyle name="Währung 2 18" xfId="6492" xr:uid="{00000000-0005-0000-0000-000020270000}"/>
    <cellStyle name="Währung 2 2" xfId="1305" xr:uid="{00000000-0005-0000-0000-000021270000}"/>
    <cellStyle name="Währung 2 2 2" xfId="1306" xr:uid="{00000000-0005-0000-0000-000022270000}"/>
    <cellStyle name="Währung 2 2 2 2" xfId="1307" xr:uid="{00000000-0005-0000-0000-000023270000}"/>
    <cellStyle name="Währung 2 2 2 2 2" xfId="1308" xr:uid="{00000000-0005-0000-0000-000024270000}"/>
    <cellStyle name="Währung 2 2 2 2 2 2" xfId="2201" xr:uid="{00000000-0005-0000-0000-000025270000}"/>
    <cellStyle name="Währung 2 2 2 2 2 2 2" xfId="3926" xr:uid="{00000000-0005-0000-0000-000026270000}"/>
    <cellStyle name="Währung 2 2 2 2 2 2 2 2" xfId="9076" xr:uid="{00000000-0005-0000-0000-000027270000}"/>
    <cellStyle name="Währung 2 2 2 2 2 2 3" xfId="5644" xr:uid="{00000000-0005-0000-0000-000028270000}"/>
    <cellStyle name="Währung 2 2 2 2 2 2 3 2" xfId="10792" xr:uid="{00000000-0005-0000-0000-000029270000}"/>
    <cellStyle name="Währung 2 2 2 2 2 2 4" xfId="7360" xr:uid="{00000000-0005-0000-0000-00002A270000}"/>
    <cellStyle name="Währung 2 2 2 2 2 3" xfId="3068" xr:uid="{00000000-0005-0000-0000-00002B270000}"/>
    <cellStyle name="Währung 2 2 2 2 2 3 2" xfId="8218" xr:uid="{00000000-0005-0000-0000-00002C270000}"/>
    <cellStyle name="Währung 2 2 2 2 2 4" xfId="4786" xr:uid="{00000000-0005-0000-0000-00002D270000}"/>
    <cellStyle name="Währung 2 2 2 2 2 4 2" xfId="9934" xr:uid="{00000000-0005-0000-0000-00002E270000}"/>
    <cellStyle name="Währung 2 2 2 2 2 5" xfId="6502" xr:uid="{00000000-0005-0000-0000-00002F270000}"/>
    <cellStyle name="Währung 2 2 2 2 3" xfId="2200" xr:uid="{00000000-0005-0000-0000-000030270000}"/>
    <cellStyle name="Währung 2 2 2 2 3 2" xfId="3925" xr:uid="{00000000-0005-0000-0000-000031270000}"/>
    <cellStyle name="Währung 2 2 2 2 3 2 2" xfId="9075" xr:uid="{00000000-0005-0000-0000-000032270000}"/>
    <cellStyle name="Währung 2 2 2 2 3 3" xfId="5643" xr:uid="{00000000-0005-0000-0000-000033270000}"/>
    <cellStyle name="Währung 2 2 2 2 3 3 2" xfId="10791" xr:uid="{00000000-0005-0000-0000-000034270000}"/>
    <cellStyle name="Währung 2 2 2 2 3 4" xfId="7359" xr:uid="{00000000-0005-0000-0000-000035270000}"/>
    <cellStyle name="Währung 2 2 2 2 4" xfId="3067" xr:uid="{00000000-0005-0000-0000-000036270000}"/>
    <cellStyle name="Währung 2 2 2 2 4 2" xfId="8217" xr:uid="{00000000-0005-0000-0000-000037270000}"/>
    <cellStyle name="Währung 2 2 2 2 5" xfId="4785" xr:uid="{00000000-0005-0000-0000-000038270000}"/>
    <cellStyle name="Währung 2 2 2 2 5 2" xfId="9933" xr:uid="{00000000-0005-0000-0000-000039270000}"/>
    <cellStyle name="Währung 2 2 2 2 6" xfId="6501" xr:uid="{00000000-0005-0000-0000-00003A270000}"/>
    <cellStyle name="Währung 2 2 2 3" xfId="1309" xr:uid="{00000000-0005-0000-0000-00003B270000}"/>
    <cellStyle name="Währung 2 2 2 3 2" xfId="2202" xr:uid="{00000000-0005-0000-0000-00003C270000}"/>
    <cellStyle name="Währung 2 2 2 3 2 2" xfId="3927" xr:uid="{00000000-0005-0000-0000-00003D270000}"/>
    <cellStyle name="Währung 2 2 2 3 2 2 2" xfId="9077" xr:uid="{00000000-0005-0000-0000-00003E270000}"/>
    <cellStyle name="Währung 2 2 2 3 2 3" xfId="5645" xr:uid="{00000000-0005-0000-0000-00003F270000}"/>
    <cellStyle name="Währung 2 2 2 3 2 3 2" xfId="10793" xr:uid="{00000000-0005-0000-0000-000040270000}"/>
    <cellStyle name="Währung 2 2 2 3 2 4" xfId="7361" xr:uid="{00000000-0005-0000-0000-000041270000}"/>
    <cellStyle name="Währung 2 2 2 3 3" xfId="3069" xr:uid="{00000000-0005-0000-0000-000042270000}"/>
    <cellStyle name="Währung 2 2 2 3 3 2" xfId="8219" xr:uid="{00000000-0005-0000-0000-000043270000}"/>
    <cellStyle name="Währung 2 2 2 3 4" xfId="4787" xr:uid="{00000000-0005-0000-0000-000044270000}"/>
    <cellStyle name="Währung 2 2 2 3 4 2" xfId="9935" xr:uid="{00000000-0005-0000-0000-000045270000}"/>
    <cellStyle name="Währung 2 2 2 3 5" xfId="6503" xr:uid="{00000000-0005-0000-0000-000046270000}"/>
    <cellStyle name="Währung 2 2 2 4" xfId="1310" xr:uid="{00000000-0005-0000-0000-000047270000}"/>
    <cellStyle name="Währung 2 2 2 4 2" xfId="2203" xr:uid="{00000000-0005-0000-0000-000048270000}"/>
    <cellStyle name="Währung 2 2 2 4 2 2" xfId="3928" xr:uid="{00000000-0005-0000-0000-000049270000}"/>
    <cellStyle name="Währung 2 2 2 4 2 2 2" xfId="9078" xr:uid="{00000000-0005-0000-0000-00004A270000}"/>
    <cellStyle name="Währung 2 2 2 4 2 3" xfId="5646" xr:uid="{00000000-0005-0000-0000-00004B270000}"/>
    <cellStyle name="Währung 2 2 2 4 2 3 2" xfId="10794" xr:uid="{00000000-0005-0000-0000-00004C270000}"/>
    <cellStyle name="Währung 2 2 2 4 2 4" xfId="7362" xr:uid="{00000000-0005-0000-0000-00004D270000}"/>
    <cellStyle name="Währung 2 2 2 4 3" xfId="3070" xr:uid="{00000000-0005-0000-0000-00004E270000}"/>
    <cellStyle name="Währung 2 2 2 4 3 2" xfId="8220" xr:uid="{00000000-0005-0000-0000-00004F270000}"/>
    <cellStyle name="Währung 2 2 2 4 4" xfId="4788" xr:uid="{00000000-0005-0000-0000-000050270000}"/>
    <cellStyle name="Währung 2 2 2 4 4 2" xfId="9936" xr:uid="{00000000-0005-0000-0000-000051270000}"/>
    <cellStyle name="Währung 2 2 2 4 5" xfId="6504" xr:uid="{00000000-0005-0000-0000-000052270000}"/>
    <cellStyle name="Währung 2 2 2 5" xfId="2199" xr:uid="{00000000-0005-0000-0000-000053270000}"/>
    <cellStyle name="Währung 2 2 2 5 2" xfId="3924" xr:uid="{00000000-0005-0000-0000-000054270000}"/>
    <cellStyle name="Währung 2 2 2 5 2 2" xfId="9074" xr:uid="{00000000-0005-0000-0000-000055270000}"/>
    <cellStyle name="Währung 2 2 2 5 3" xfId="5642" xr:uid="{00000000-0005-0000-0000-000056270000}"/>
    <cellStyle name="Währung 2 2 2 5 3 2" xfId="10790" xr:uid="{00000000-0005-0000-0000-000057270000}"/>
    <cellStyle name="Währung 2 2 2 5 4" xfId="7358" xr:uid="{00000000-0005-0000-0000-000058270000}"/>
    <cellStyle name="Währung 2 2 2 6" xfId="3066" xr:uid="{00000000-0005-0000-0000-000059270000}"/>
    <cellStyle name="Währung 2 2 2 6 2" xfId="8216" xr:uid="{00000000-0005-0000-0000-00005A270000}"/>
    <cellStyle name="Währung 2 2 2 7" xfId="4784" xr:uid="{00000000-0005-0000-0000-00005B270000}"/>
    <cellStyle name="Währung 2 2 2 7 2" xfId="9932" xr:uid="{00000000-0005-0000-0000-00005C270000}"/>
    <cellStyle name="Währung 2 2 2 8" xfId="6500" xr:uid="{00000000-0005-0000-0000-00005D270000}"/>
    <cellStyle name="Währung 2 2 3" xfId="1311" xr:uid="{00000000-0005-0000-0000-00005E270000}"/>
    <cellStyle name="Währung 2 2 3 2" xfId="1312" xr:uid="{00000000-0005-0000-0000-00005F270000}"/>
    <cellStyle name="Währung 2 2 3 2 2" xfId="2205" xr:uid="{00000000-0005-0000-0000-000060270000}"/>
    <cellStyle name="Währung 2 2 3 2 2 2" xfId="3930" xr:uid="{00000000-0005-0000-0000-000061270000}"/>
    <cellStyle name="Währung 2 2 3 2 2 2 2" xfId="9080" xr:uid="{00000000-0005-0000-0000-000062270000}"/>
    <cellStyle name="Währung 2 2 3 2 2 3" xfId="5648" xr:uid="{00000000-0005-0000-0000-000063270000}"/>
    <cellStyle name="Währung 2 2 3 2 2 3 2" xfId="10796" xr:uid="{00000000-0005-0000-0000-000064270000}"/>
    <cellStyle name="Währung 2 2 3 2 2 4" xfId="7364" xr:uid="{00000000-0005-0000-0000-000065270000}"/>
    <cellStyle name="Währung 2 2 3 2 3" xfId="3072" xr:uid="{00000000-0005-0000-0000-000066270000}"/>
    <cellStyle name="Währung 2 2 3 2 3 2" xfId="8222" xr:uid="{00000000-0005-0000-0000-000067270000}"/>
    <cellStyle name="Währung 2 2 3 2 4" xfId="4790" xr:uid="{00000000-0005-0000-0000-000068270000}"/>
    <cellStyle name="Währung 2 2 3 2 4 2" xfId="9938" xr:uid="{00000000-0005-0000-0000-000069270000}"/>
    <cellStyle name="Währung 2 2 3 2 5" xfId="6506" xr:uid="{00000000-0005-0000-0000-00006A270000}"/>
    <cellStyle name="Währung 2 2 3 3" xfId="2204" xr:uid="{00000000-0005-0000-0000-00006B270000}"/>
    <cellStyle name="Währung 2 2 3 3 2" xfId="3929" xr:uid="{00000000-0005-0000-0000-00006C270000}"/>
    <cellStyle name="Währung 2 2 3 3 2 2" xfId="9079" xr:uid="{00000000-0005-0000-0000-00006D270000}"/>
    <cellStyle name="Währung 2 2 3 3 3" xfId="5647" xr:uid="{00000000-0005-0000-0000-00006E270000}"/>
    <cellStyle name="Währung 2 2 3 3 3 2" xfId="10795" xr:uid="{00000000-0005-0000-0000-00006F270000}"/>
    <cellStyle name="Währung 2 2 3 3 4" xfId="7363" xr:uid="{00000000-0005-0000-0000-000070270000}"/>
    <cellStyle name="Währung 2 2 3 4" xfId="3071" xr:uid="{00000000-0005-0000-0000-000071270000}"/>
    <cellStyle name="Währung 2 2 3 4 2" xfId="8221" xr:uid="{00000000-0005-0000-0000-000072270000}"/>
    <cellStyle name="Währung 2 2 3 5" xfId="4789" xr:uid="{00000000-0005-0000-0000-000073270000}"/>
    <cellStyle name="Währung 2 2 3 5 2" xfId="9937" xr:uid="{00000000-0005-0000-0000-000074270000}"/>
    <cellStyle name="Währung 2 2 3 6" xfId="6505" xr:uid="{00000000-0005-0000-0000-000075270000}"/>
    <cellStyle name="Währung 2 2 4" xfId="1313" xr:uid="{00000000-0005-0000-0000-000076270000}"/>
    <cellStyle name="Währung 2 2 4 2" xfId="2206" xr:uid="{00000000-0005-0000-0000-000077270000}"/>
    <cellStyle name="Währung 2 2 4 2 2" xfId="3931" xr:uid="{00000000-0005-0000-0000-000078270000}"/>
    <cellStyle name="Währung 2 2 4 2 2 2" xfId="9081" xr:uid="{00000000-0005-0000-0000-000079270000}"/>
    <cellStyle name="Währung 2 2 4 2 3" xfId="5649" xr:uid="{00000000-0005-0000-0000-00007A270000}"/>
    <cellStyle name="Währung 2 2 4 2 3 2" xfId="10797" xr:uid="{00000000-0005-0000-0000-00007B270000}"/>
    <cellStyle name="Währung 2 2 4 2 4" xfId="7365" xr:uid="{00000000-0005-0000-0000-00007C270000}"/>
    <cellStyle name="Währung 2 2 4 3" xfId="3073" xr:uid="{00000000-0005-0000-0000-00007D270000}"/>
    <cellStyle name="Währung 2 2 4 3 2" xfId="8223" xr:uid="{00000000-0005-0000-0000-00007E270000}"/>
    <cellStyle name="Währung 2 2 4 4" xfId="4791" xr:uid="{00000000-0005-0000-0000-00007F270000}"/>
    <cellStyle name="Währung 2 2 4 4 2" xfId="9939" xr:uid="{00000000-0005-0000-0000-000080270000}"/>
    <cellStyle name="Währung 2 2 4 5" xfId="6507" xr:uid="{00000000-0005-0000-0000-000081270000}"/>
    <cellStyle name="Währung 2 2 5" xfId="1314" xr:uid="{00000000-0005-0000-0000-000082270000}"/>
    <cellStyle name="Währung 2 2 5 2" xfId="2207" xr:uid="{00000000-0005-0000-0000-000083270000}"/>
    <cellStyle name="Währung 2 2 5 2 2" xfId="3932" xr:uid="{00000000-0005-0000-0000-000084270000}"/>
    <cellStyle name="Währung 2 2 5 2 2 2" xfId="9082" xr:uid="{00000000-0005-0000-0000-000085270000}"/>
    <cellStyle name="Währung 2 2 5 2 3" xfId="5650" xr:uid="{00000000-0005-0000-0000-000086270000}"/>
    <cellStyle name="Währung 2 2 5 2 3 2" xfId="10798" xr:uid="{00000000-0005-0000-0000-000087270000}"/>
    <cellStyle name="Währung 2 2 5 2 4" xfId="7366" xr:uid="{00000000-0005-0000-0000-000088270000}"/>
    <cellStyle name="Währung 2 2 5 3" xfId="3074" xr:uid="{00000000-0005-0000-0000-000089270000}"/>
    <cellStyle name="Währung 2 2 5 3 2" xfId="8224" xr:uid="{00000000-0005-0000-0000-00008A270000}"/>
    <cellStyle name="Währung 2 2 5 4" xfId="4792" xr:uid="{00000000-0005-0000-0000-00008B270000}"/>
    <cellStyle name="Währung 2 2 5 4 2" xfId="9940" xr:uid="{00000000-0005-0000-0000-00008C270000}"/>
    <cellStyle name="Währung 2 2 5 5" xfId="6508" xr:uid="{00000000-0005-0000-0000-00008D270000}"/>
    <cellStyle name="Währung 2 2 6" xfId="2198" xr:uid="{00000000-0005-0000-0000-00008E270000}"/>
    <cellStyle name="Währung 2 2 6 2" xfId="3923" xr:uid="{00000000-0005-0000-0000-00008F270000}"/>
    <cellStyle name="Währung 2 2 6 2 2" xfId="9073" xr:uid="{00000000-0005-0000-0000-000090270000}"/>
    <cellStyle name="Währung 2 2 6 3" xfId="5641" xr:uid="{00000000-0005-0000-0000-000091270000}"/>
    <cellStyle name="Währung 2 2 6 3 2" xfId="10789" xr:uid="{00000000-0005-0000-0000-000092270000}"/>
    <cellStyle name="Währung 2 2 6 4" xfId="7357" xr:uid="{00000000-0005-0000-0000-000093270000}"/>
    <cellStyle name="Währung 2 2 7" xfId="3065" xr:uid="{00000000-0005-0000-0000-000094270000}"/>
    <cellStyle name="Währung 2 2 7 2" xfId="8215" xr:uid="{00000000-0005-0000-0000-000095270000}"/>
    <cellStyle name="Währung 2 2 8" xfId="4783" xr:uid="{00000000-0005-0000-0000-000096270000}"/>
    <cellStyle name="Währung 2 2 8 2" xfId="9931" xr:uid="{00000000-0005-0000-0000-000097270000}"/>
    <cellStyle name="Währung 2 2 9" xfId="6499" xr:uid="{00000000-0005-0000-0000-000098270000}"/>
    <cellStyle name="Währung 2 3" xfId="1315" xr:uid="{00000000-0005-0000-0000-000099270000}"/>
    <cellStyle name="Währung 2 3 2" xfId="1316" xr:uid="{00000000-0005-0000-0000-00009A270000}"/>
    <cellStyle name="Währung 2 3 2 2" xfId="1317" xr:uid="{00000000-0005-0000-0000-00009B270000}"/>
    <cellStyle name="Währung 2 3 2 2 2" xfId="1318" xr:uid="{00000000-0005-0000-0000-00009C270000}"/>
    <cellStyle name="Währung 2 3 2 2 2 2" xfId="2211" xr:uid="{00000000-0005-0000-0000-00009D270000}"/>
    <cellStyle name="Währung 2 3 2 2 2 2 2" xfId="3936" xr:uid="{00000000-0005-0000-0000-00009E270000}"/>
    <cellStyle name="Währung 2 3 2 2 2 2 2 2" xfId="9086" xr:uid="{00000000-0005-0000-0000-00009F270000}"/>
    <cellStyle name="Währung 2 3 2 2 2 2 3" xfId="5654" xr:uid="{00000000-0005-0000-0000-0000A0270000}"/>
    <cellStyle name="Währung 2 3 2 2 2 2 3 2" xfId="10802" xr:uid="{00000000-0005-0000-0000-0000A1270000}"/>
    <cellStyle name="Währung 2 3 2 2 2 2 4" xfId="7370" xr:uid="{00000000-0005-0000-0000-0000A2270000}"/>
    <cellStyle name="Währung 2 3 2 2 2 3" xfId="3078" xr:uid="{00000000-0005-0000-0000-0000A3270000}"/>
    <cellStyle name="Währung 2 3 2 2 2 3 2" xfId="8228" xr:uid="{00000000-0005-0000-0000-0000A4270000}"/>
    <cellStyle name="Währung 2 3 2 2 2 4" xfId="4796" xr:uid="{00000000-0005-0000-0000-0000A5270000}"/>
    <cellStyle name="Währung 2 3 2 2 2 4 2" xfId="9944" xr:uid="{00000000-0005-0000-0000-0000A6270000}"/>
    <cellStyle name="Währung 2 3 2 2 2 5" xfId="6512" xr:uid="{00000000-0005-0000-0000-0000A7270000}"/>
    <cellStyle name="Währung 2 3 2 2 3" xfId="2210" xr:uid="{00000000-0005-0000-0000-0000A8270000}"/>
    <cellStyle name="Währung 2 3 2 2 3 2" xfId="3935" xr:uid="{00000000-0005-0000-0000-0000A9270000}"/>
    <cellStyle name="Währung 2 3 2 2 3 2 2" xfId="9085" xr:uid="{00000000-0005-0000-0000-0000AA270000}"/>
    <cellStyle name="Währung 2 3 2 2 3 3" xfId="5653" xr:uid="{00000000-0005-0000-0000-0000AB270000}"/>
    <cellStyle name="Währung 2 3 2 2 3 3 2" xfId="10801" xr:uid="{00000000-0005-0000-0000-0000AC270000}"/>
    <cellStyle name="Währung 2 3 2 2 3 4" xfId="7369" xr:uid="{00000000-0005-0000-0000-0000AD270000}"/>
    <cellStyle name="Währung 2 3 2 2 4" xfId="3077" xr:uid="{00000000-0005-0000-0000-0000AE270000}"/>
    <cellStyle name="Währung 2 3 2 2 4 2" xfId="8227" xr:uid="{00000000-0005-0000-0000-0000AF270000}"/>
    <cellStyle name="Währung 2 3 2 2 5" xfId="4795" xr:uid="{00000000-0005-0000-0000-0000B0270000}"/>
    <cellStyle name="Währung 2 3 2 2 5 2" xfId="9943" xr:uid="{00000000-0005-0000-0000-0000B1270000}"/>
    <cellStyle name="Währung 2 3 2 2 6" xfId="6511" xr:uid="{00000000-0005-0000-0000-0000B2270000}"/>
    <cellStyle name="Währung 2 3 2 3" xfId="1319" xr:uid="{00000000-0005-0000-0000-0000B3270000}"/>
    <cellStyle name="Währung 2 3 2 3 2" xfId="2212" xr:uid="{00000000-0005-0000-0000-0000B4270000}"/>
    <cellStyle name="Währung 2 3 2 3 2 2" xfId="3937" xr:uid="{00000000-0005-0000-0000-0000B5270000}"/>
    <cellStyle name="Währung 2 3 2 3 2 2 2" xfId="9087" xr:uid="{00000000-0005-0000-0000-0000B6270000}"/>
    <cellStyle name="Währung 2 3 2 3 2 3" xfId="5655" xr:uid="{00000000-0005-0000-0000-0000B7270000}"/>
    <cellStyle name="Währung 2 3 2 3 2 3 2" xfId="10803" xr:uid="{00000000-0005-0000-0000-0000B8270000}"/>
    <cellStyle name="Währung 2 3 2 3 2 4" xfId="7371" xr:uid="{00000000-0005-0000-0000-0000B9270000}"/>
    <cellStyle name="Währung 2 3 2 3 3" xfId="3079" xr:uid="{00000000-0005-0000-0000-0000BA270000}"/>
    <cellStyle name="Währung 2 3 2 3 3 2" xfId="8229" xr:uid="{00000000-0005-0000-0000-0000BB270000}"/>
    <cellStyle name="Währung 2 3 2 3 4" xfId="4797" xr:uid="{00000000-0005-0000-0000-0000BC270000}"/>
    <cellStyle name="Währung 2 3 2 3 4 2" xfId="9945" xr:uid="{00000000-0005-0000-0000-0000BD270000}"/>
    <cellStyle name="Währung 2 3 2 3 5" xfId="6513" xr:uid="{00000000-0005-0000-0000-0000BE270000}"/>
    <cellStyle name="Währung 2 3 2 4" xfId="1320" xr:uid="{00000000-0005-0000-0000-0000BF270000}"/>
    <cellStyle name="Währung 2 3 2 4 2" xfId="2213" xr:uid="{00000000-0005-0000-0000-0000C0270000}"/>
    <cellStyle name="Währung 2 3 2 4 2 2" xfId="3938" xr:uid="{00000000-0005-0000-0000-0000C1270000}"/>
    <cellStyle name="Währung 2 3 2 4 2 2 2" xfId="9088" xr:uid="{00000000-0005-0000-0000-0000C2270000}"/>
    <cellStyle name="Währung 2 3 2 4 2 3" xfId="5656" xr:uid="{00000000-0005-0000-0000-0000C3270000}"/>
    <cellStyle name="Währung 2 3 2 4 2 3 2" xfId="10804" xr:uid="{00000000-0005-0000-0000-0000C4270000}"/>
    <cellStyle name="Währung 2 3 2 4 2 4" xfId="7372" xr:uid="{00000000-0005-0000-0000-0000C5270000}"/>
    <cellStyle name="Währung 2 3 2 4 3" xfId="3080" xr:uid="{00000000-0005-0000-0000-0000C6270000}"/>
    <cellStyle name="Währung 2 3 2 4 3 2" xfId="8230" xr:uid="{00000000-0005-0000-0000-0000C7270000}"/>
    <cellStyle name="Währung 2 3 2 4 4" xfId="4798" xr:uid="{00000000-0005-0000-0000-0000C8270000}"/>
    <cellStyle name="Währung 2 3 2 4 4 2" xfId="9946" xr:uid="{00000000-0005-0000-0000-0000C9270000}"/>
    <cellStyle name="Währung 2 3 2 4 5" xfId="6514" xr:uid="{00000000-0005-0000-0000-0000CA270000}"/>
    <cellStyle name="Währung 2 3 2 5" xfId="2209" xr:uid="{00000000-0005-0000-0000-0000CB270000}"/>
    <cellStyle name="Währung 2 3 2 5 2" xfId="3934" xr:uid="{00000000-0005-0000-0000-0000CC270000}"/>
    <cellStyle name="Währung 2 3 2 5 2 2" xfId="9084" xr:uid="{00000000-0005-0000-0000-0000CD270000}"/>
    <cellStyle name="Währung 2 3 2 5 3" xfId="5652" xr:uid="{00000000-0005-0000-0000-0000CE270000}"/>
    <cellStyle name="Währung 2 3 2 5 3 2" xfId="10800" xr:uid="{00000000-0005-0000-0000-0000CF270000}"/>
    <cellStyle name="Währung 2 3 2 5 4" xfId="7368" xr:uid="{00000000-0005-0000-0000-0000D0270000}"/>
    <cellStyle name="Währung 2 3 2 6" xfId="3076" xr:uid="{00000000-0005-0000-0000-0000D1270000}"/>
    <cellStyle name="Währung 2 3 2 6 2" xfId="8226" xr:uid="{00000000-0005-0000-0000-0000D2270000}"/>
    <cellStyle name="Währung 2 3 2 7" xfId="4794" xr:uid="{00000000-0005-0000-0000-0000D3270000}"/>
    <cellStyle name="Währung 2 3 2 7 2" xfId="9942" xr:uid="{00000000-0005-0000-0000-0000D4270000}"/>
    <cellStyle name="Währung 2 3 2 8" xfId="6510" xr:uid="{00000000-0005-0000-0000-0000D5270000}"/>
    <cellStyle name="Währung 2 3 3" xfId="1321" xr:uid="{00000000-0005-0000-0000-0000D6270000}"/>
    <cellStyle name="Währung 2 3 3 2" xfId="1322" xr:uid="{00000000-0005-0000-0000-0000D7270000}"/>
    <cellStyle name="Währung 2 3 3 2 2" xfId="2215" xr:uid="{00000000-0005-0000-0000-0000D8270000}"/>
    <cellStyle name="Währung 2 3 3 2 2 2" xfId="3940" xr:uid="{00000000-0005-0000-0000-0000D9270000}"/>
    <cellStyle name="Währung 2 3 3 2 2 2 2" xfId="9090" xr:uid="{00000000-0005-0000-0000-0000DA270000}"/>
    <cellStyle name="Währung 2 3 3 2 2 3" xfId="5658" xr:uid="{00000000-0005-0000-0000-0000DB270000}"/>
    <cellStyle name="Währung 2 3 3 2 2 3 2" xfId="10806" xr:uid="{00000000-0005-0000-0000-0000DC270000}"/>
    <cellStyle name="Währung 2 3 3 2 2 4" xfId="7374" xr:uid="{00000000-0005-0000-0000-0000DD270000}"/>
    <cellStyle name="Währung 2 3 3 2 3" xfId="3082" xr:uid="{00000000-0005-0000-0000-0000DE270000}"/>
    <cellStyle name="Währung 2 3 3 2 3 2" xfId="8232" xr:uid="{00000000-0005-0000-0000-0000DF270000}"/>
    <cellStyle name="Währung 2 3 3 2 4" xfId="4800" xr:uid="{00000000-0005-0000-0000-0000E0270000}"/>
    <cellStyle name="Währung 2 3 3 2 4 2" xfId="9948" xr:uid="{00000000-0005-0000-0000-0000E1270000}"/>
    <cellStyle name="Währung 2 3 3 2 5" xfId="6516" xr:uid="{00000000-0005-0000-0000-0000E2270000}"/>
    <cellStyle name="Währung 2 3 3 3" xfId="2214" xr:uid="{00000000-0005-0000-0000-0000E3270000}"/>
    <cellStyle name="Währung 2 3 3 3 2" xfId="3939" xr:uid="{00000000-0005-0000-0000-0000E4270000}"/>
    <cellStyle name="Währung 2 3 3 3 2 2" xfId="9089" xr:uid="{00000000-0005-0000-0000-0000E5270000}"/>
    <cellStyle name="Währung 2 3 3 3 3" xfId="5657" xr:uid="{00000000-0005-0000-0000-0000E6270000}"/>
    <cellStyle name="Währung 2 3 3 3 3 2" xfId="10805" xr:uid="{00000000-0005-0000-0000-0000E7270000}"/>
    <cellStyle name="Währung 2 3 3 3 4" xfId="7373" xr:uid="{00000000-0005-0000-0000-0000E8270000}"/>
    <cellStyle name="Währung 2 3 3 4" xfId="3081" xr:uid="{00000000-0005-0000-0000-0000E9270000}"/>
    <cellStyle name="Währung 2 3 3 4 2" xfId="8231" xr:uid="{00000000-0005-0000-0000-0000EA270000}"/>
    <cellStyle name="Währung 2 3 3 5" xfId="4799" xr:uid="{00000000-0005-0000-0000-0000EB270000}"/>
    <cellStyle name="Währung 2 3 3 5 2" xfId="9947" xr:uid="{00000000-0005-0000-0000-0000EC270000}"/>
    <cellStyle name="Währung 2 3 3 6" xfId="6515" xr:uid="{00000000-0005-0000-0000-0000ED270000}"/>
    <cellStyle name="Währung 2 3 4" xfId="1323" xr:uid="{00000000-0005-0000-0000-0000EE270000}"/>
    <cellStyle name="Währung 2 3 4 2" xfId="2216" xr:uid="{00000000-0005-0000-0000-0000EF270000}"/>
    <cellStyle name="Währung 2 3 4 2 2" xfId="3941" xr:uid="{00000000-0005-0000-0000-0000F0270000}"/>
    <cellStyle name="Währung 2 3 4 2 2 2" xfId="9091" xr:uid="{00000000-0005-0000-0000-0000F1270000}"/>
    <cellStyle name="Währung 2 3 4 2 3" xfId="5659" xr:uid="{00000000-0005-0000-0000-0000F2270000}"/>
    <cellStyle name="Währung 2 3 4 2 3 2" xfId="10807" xr:uid="{00000000-0005-0000-0000-0000F3270000}"/>
    <cellStyle name="Währung 2 3 4 2 4" xfId="7375" xr:uid="{00000000-0005-0000-0000-0000F4270000}"/>
    <cellStyle name="Währung 2 3 4 3" xfId="3083" xr:uid="{00000000-0005-0000-0000-0000F5270000}"/>
    <cellStyle name="Währung 2 3 4 3 2" xfId="8233" xr:uid="{00000000-0005-0000-0000-0000F6270000}"/>
    <cellStyle name="Währung 2 3 4 4" xfId="4801" xr:uid="{00000000-0005-0000-0000-0000F7270000}"/>
    <cellStyle name="Währung 2 3 4 4 2" xfId="9949" xr:uid="{00000000-0005-0000-0000-0000F8270000}"/>
    <cellStyle name="Währung 2 3 4 5" xfId="6517" xr:uid="{00000000-0005-0000-0000-0000F9270000}"/>
    <cellStyle name="Währung 2 3 5" xfId="1324" xr:uid="{00000000-0005-0000-0000-0000FA270000}"/>
    <cellStyle name="Währung 2 3 5 2" xfId="2217" xr:uid="{00000000-0005-0000-0000-0000FB270000}"/>
    <cellStyle name="Währung 2 3 5 2 2" xfId="3942" xr:uid="{00000000-0005-0000-0000-0000FC270000}"/>
    <cellStyle name="Währung 2 3 5 2 2 2" xfId="9092" xr:uid="{00000000-0005-0000-0000-0000FD270000}"/>
    <cellStyle name="Währung 2 3 5 2 3" xfId="5660" xr:uid="{00000000-0005-0000-0000-0000FE270000}"/>
    <cellStyle name="Währung 2 3 5 2 3 2" xfId="10808" xr:uid="{00000000-0005-0000-0000-0000FF270000}"/>
    <cellStyle name="Währung 2 3 5 2 4" xfId="7376" xr:uid="{00000000-0005-0000-0000-000000280000}"/>
    <cellStyle name="Währung 2 3 5 3" xfId="3084" xr:uid="{00000000-0005-0000-0000-000001280000}"/>
    <cellStyle name="Währung 2 3 5 3 2" xfId="8234" xr:uid="{00000000-0005-0000-0000-000002280000}"/>
    <cellStyle name="Währung 2 3 5 4" xfId="4802" xr:uid="{00000000-0005-0000-0000-000003280000}"/>
    <cellStyle name="Währung 2 3 5 4 2" xfId="9950" xr:uid="{00000000-0005-0000-0000-000004280000}"/>
    <cellStyle name="Währung 2 3 5 5" xfId="6518" xr:uid="{00000000-0005-0000-0000-000005280000}"/>
    <cellStyle name="Währung 2 3 6" xfId="2208" xr:uid="{00000000-0005-0000-0000-000006280000}"/>
    <cellStyle name="Währung 2 3 6 2" xfId="3933" xr:uid="{00000000-0005-0000-0000-000007280000}"/>
    <cellStyle name="Währung 2 3 6 2 2" xfId="9083" xr:uid="{00000000-0005-0000-0000-000008280000}"/>
    <cellStyle name="Währung 2 3 6 3" xfId="5651" xr:uid="{00000000-0005-0000-0000-000009280000}"/>
    <cellStyle name="Währung 2 3 6 3 2" xfId="10799" xr:uid="{00000000-0005-0000-0000-00000A280000}"/>
    <cellStyle name="Währung 2 3 6 4" xfId="7367" xr:uid="{00000000-0005-0000-0000-00000B280000}"/>
    <cellStyle name="Währung 2 3 7" xfId="3075" xr:uid="{00000000-0005-0000-0000-00000C280000}"/>
    <cellStyle name="Währung 2 3 7 2" xfId="8225" xr:uid="{00000000-0005-0000-0000-00000D280000}"/>
    <cellStyle name="Währung 2 3 8" xfId="4793" xr:uid="{00000000-0005-0000-0000-00000E280000}"/>
    <cellStyle name="Währung 2 3 8 2" xfId="9941" xr:uid="{00000000-0005-0000-0000-00000F280000}"/>
    <cellStyle name="Währung 2 3 9" xfId="6509" xr:uid="{00000000-0005-0000-0000-000010280000}"/>
    <cellStyle name="Währung 2 4" xfId="1325" xr:uid="{00000000-0005-0000-0000-000011280000}"/>
    <cellStyle name="Währung 2 4 2" xfId="1326" xr:uid="{00000000-0005-0000-0000-000012280000}"/>
    <cellStyle name="Währung 2 4 2 2" xfId="1327" xr:uid="{00000000-0005-0000-0000-000013280000}"/>
    <cellStyle name="Währung 2 4 2 2 2" xfId="1328" xr:uid="{00000000-0005-0000-0000-000014280000}"/>
    <cellStyle name="Währung 2 4 2 2 2 2" xfId="2221" xr:uid="{00000000-0005-0000-0000-000015280000}"/>
    <cellStyle name="Währung 2 4 2 2 2 2 2" xfId="3946" xr:uid="{00000000-0005-0000-0000-000016280000}"/>
    <cellStyle name="Währung 2 4 2 2 2 2 2 2" xfId="9096" xr:uid="{00000000-0005-0000-0000-000017280000}"/>
    <cellStyle name="Währung 2 4 2 2 2 2 3" xfId="5664" xr:uid="{00000000-0005-0000-0000-000018280000}"/>
    <cellStyle name="Währung 2 4 2 2 2 2 3 2" xfId="10812" xr:uid="{00000000-0005-0000-0000-000019280000}"/>
    <cellStyle name="Währung 2 4 2 2 2 2 4" xfId="7380" xr:uid="{00000000-0005-0000-0000-00001A280000}"/>
    <cellStyle name="Währung 2 4 2 2 2 3" xfId="3088" xr:uid="{00000000-0005-0000-0000-00001B280000}"/>
    <cellStyle name="Währung 2 4 2 2 2 3 2" xfId="8238" xr:uid="{00000000-0005-0000-0000-00001C280000}"/>
    <cellStyle name="Währung 2 4 2 2 2 4" xfId="4806" xr:uid="{00000000-0005-0000-0000-00001D280000}"/>
    <cellStyle name="Währung 2 4 2 2 2 4 2" xfId="9954" xr:uid="{00000000-0005-0000-0000-00001E280000}"/>
    <cellStyle name="Währung 2 4 2 2 2 5" xfId="6522" xr:uid="{00000000-0005-0000-0000-00001F280000}"/>
    <cellStyle name="Währung 2 4 2 2 3" xfId="2220" xr:uid="{00000000-0005-0000-0000-000020280000}"/>
    <cellStyle name="Währung 2 4 2 2 3 2" xfId="3945" xr:uid="{00000000-0005-0000-0000-000021280000}"/>
    <cellStyle name="Währung 2 4 2 2 3 2 2" xfId="9095" xr:uid="{00000000-0005-0000-0000-000022280000}"/>
    <cellStyle name="Währung 2 4 2 2 3 3" xfId="5663" xr:uid="{00000000-0005-0000-0000-000023280000}"/>
    <cellStyle name="Währung 2 4 2 2 3 3 2" xfId="10811" xr:uid="{00000000-0005-0000-0000-000024280000}"/>
    <cellStyle name="Währung 2 4 2 2 3 4" xfId="7379" xr:uid="{00000000-0005-0000-0000-000025280000}"/>
    <cellStyle name="Währung 2 4 2 2 4" xfId="3087" xr:uid="{00000000-0005-0000-0000-000026280000}"/>
    <cellStyle name="Währung 2 4 2 2 4 2" xfId="8237" xr:uid="{00000000-0005-0000-0000-000027280000}"/>
    <cellStyle name="Währung 2 4 2 2 5" xfId="4805" xr:uid="{00000000-0005-0000-0000-000028280000}"/>
    <cellStyle name="Währung 2 4 2 2 5 2" xfId="9953" xr:uid="{00000000-0005-0000-0000-000029280000}"/>
    <cellStyle name="Währung 2 4 2 2 6" xfId="6521" xr:uid="{00000000-0005-0000-0000-00002A280000}"/>
    <cellStyle name="Währung 2 4 2 3" xfId="1329" xr:uid="{00000000-0005-0000-0000-00002B280000}"/>
    <cellStyle name="Währung 2 4 2 3 2" xfId="2222" xr:uid="{00000000-0005-0000-0000-00002C280000}"/>
    <cellStyle name="Währung 2 4 2 3 2 2" xfId="3947" xr:uid="{00000000-0005-0000-0000-00002D280000}"/>
    <cellStyle name="Währung 2 4 2 3 2 2 2" xfId="9097" xr:uid="{00000000-0005-0000-0000-00002E280000}"/>
    <cellStyle name="Währung 2 4 2 3 2 3" xfId="5665" xr:uid="{00000000-0005-0000-0000-00002F280000}"/>
    <cellStyle name="Währung 2 4 2 3 2 3 2" xfId="10813" xr:uid="{00000000-0005-0000-0000-000030280000}"/>
    <cellStyle name="Währung 2 4 2 3 2 4" xfId="7381" xr:uid="{00000000-0005-0000-0000-000031280000}"/>
    <cellStyle name="Währung 2 4 2 3 3" xfId="3089" xr:uid="{00000000-0005-0000-0000-000032280000}"/>
    <cellStyle name="Währung 2 4 2 3 3 2" xfId="8239" xr:uid="{00000000-0005-0000-0000-000033280000}"/>
    <cellStyle name="Währung 2 4 2 3 4" xfId="4807" xr:uid="{00000000-0005-0000-0000-000034280000}"/>
    <cellStyle name="Währung 2 4 2 3 4 2" xfId="9955" xr:uid="{00000000-0005-0000-0000-000035280000}"/>
    <cellStyle name="Währung 2 4 2 3 5" xfId="6523" xr:uid="{00000000-0005-0000-0000-000036280000}"/>
    <cellStyle name="Währung 2 4 2 4" xfId="1330" xr:uid="{00000000-0005-0000-0000-000037280000}"/>
    <cellStyle name="Währung 2 4 2 4 2" xfId="2223" xr:uid="{00000000-0005-0000-0000-000038280000}"/>
    <cellStyle name="Währung 2 4 2 4 2 2" xfId="3948" xr:uid="{00000000-0005-0000-0000-000039280000}"/>
    <cellStyle name="Währung 2 4 2 4 2 2 2" xfId="9098" xr:uid="{00000000-0005-0000-0000-00003A280000}"/>
    <cellStyle name="Währung 2 4 2 4 2 3" xfId="5666" xr:uid="{00000000-0005-0000-0000-00003B280000}"/>
    <cellStyle name="Währung 2 4 2 4 2 3 2" xfId="10814" xr:uid="{00000000-0005-0000-0000-00003C280000}"/>
    <cellStyle name="Währung 2 4 2 4 2 4" xfId="7382" xr:uid="{00000000-0005-0000-0000-00003D280000}"/>
    <cellStyle name="Währung 2 4 2 4 3" xfId="3090" xr:uid="{00000000-0005-0000-0000-00003E280000}"/>
    <cellStyle name="Währung 2 4 2 4 3 2" xfId="8240" xr:uid="{00000000-0005-0000-0000-00003F280000}"/>
    <cellStyle name="Währung 2 4 2 4 4" xfId="4808" xr:uid="{00000000-0005-0000-0000-000040280000}"/>
    <cellStyle name="Währung 2 4 2 4 4 2" xfId="9956" xr:uid="{00000000-0005-0000-0000-000041280000}"/>
    <cellStyle name="Währung 2 4 2 4 5" xfId="6524" xr:uid="{00000000-0005-0000-0000-000042280000}"/>
    <cellStyle name="Währung 2 4 2 5" xfId="2219" xr:uid="{00000000-0005-0000-0000-000043280000}"/>
    <cellStyle name="Währung 2 4 2 5 2" xfId="3944" xr:uid="{00000000-0005-0000-0000-000044280000}"/>
    <cellStyle name="Währung 2 4 2 5 2 2" xfId="9094" xr:uid="{00000000-0005-0000-0000-000045280000}"/>
    <cellStyle name="Währung 2 4 2 5 3" xfId="5662" xr:uid="{00000000-0005-0000-0000-000046280000}"/>
    <cellStyle name="Währung 2 4 2 5 3 2" xfId="10810" xr:uid="{00000000-0005-0000-0000-000047280000}"/>
    <cellStyle name="Währung 2 4 2 5 4" xfId="7378" xr:uid="{00000000-0005-0000-0000-000048280000}"/>
    <cellStyle name="Währung 2 4 2 6" xfId="3086" xr:uid="{00000000-0005-0000-0000-000049280000}"/>
    <cellStyle name="Währung 2 4 2 6 2" xfId="8236" xr:uid="{00000000-0005-0000-0000-00004A280000}"/>
    <cellStyle name="Währung 2 4 2 7" xfId="4804" xr:uid="{00000000-0005-0000-0000-00004B280000}"/>
    <cellStyle name="Währung 2 4 2 7 2" xfId="9952" xr:uid="{00000000-0005-0000-0000-00004C280000}"/>
    <cellStyle name="Währung 2 4 2 8" xfId="6520" xr:uid="{00000000-0005-0000-0000-00004D280000}"/>
    <cellStyle name="Währung 2 4 3" xfId="1331" xr:uid="{00000000-0005-0000-0000-00004E280000}"/>
    <cellStyle name="Währung 2 4 3 2" xfId="1332" xr:uid="{00000000-0005-0000-0000-00004F280000}"/>
    <cellStyle name="Währung 2 4 3 2 2" xfId="2225" xr:uid="{00000000-0005-0000-0000-000050280000}"/>
    <cellStyle name="Währung 2 4 3 2 2 2" xfId="3950" xr:uid="{00000000-0005-0000-0000-000051280000}"/>
    <cellStyle name="Währung 2 4 3 2 2 2 2" xfId="9100" xr:uid="{00000000-0005-0000-0000-000052280000}"/>
    <cellStyle name="Währung 2 4 3 2 2 3" xfId="5668" xr:uid="{00000000-0005-0000-0000-000053280000}"/>
    <cellStyle name="Währung 2 4 3 2 2 3 2" xfId="10816" xr:uid="{00000000-0005-0000-0000-000054280000}"/>
    <cellStyle name="Währung 2 4 3 2 2 4" xfId="7384" xr:uid="{00000000-0005-0000-0000-000055280000}"/>
    <cellStyle name="Währung 2 4 3 2 3" xfId="3092" xr:uid="{00000000-0005-0000-0000-000056280000}"/>
    <cellStyle name="Währung 2 4 3 2 3 2" xfId="8242" xr:uid="{00000000-0005-0000-0000-000057280000}"/>
    <cellStyle name="Währung 2 4 3 2 4" xfId="4810" xr:uid="{00000000-0005-0000-0000-000058280000}"/>
    <cellStyle name="Währung 2 4 3 2 4 2" xfId="9958" xr:uid="{00000000-0005-0000-0000-000059280000}"/>
    <cellStyle name="Währung 2 4 3 2 5" xfId="6526" xr:uid="{00000000-0005-0000-0000-00005A280000}"/>
    <cellStyle name="Währung 2 4 3 3" xfId="2224" xr:uid="{00000000-0005-0000-0000-00005B280000}"/>
    <cellStyle name="Währung 2 4 3 3 2" xfId="3949" xr:uid="{00000000-0005-0000-0000-00005C280000}"/>
    <cellStyle name="Währung 2 4 3 3 2 2" xfId="9099" xr:uid="{00000000-0005-0000-0000-00005D280000}"/>
    <cellStyle name="Währung 2 4 3 3 3" xfId="5667" xr:uid="{00000000-0005-0000-0000-00005E280000}"/>
    <cellStyle name="Währung 2 4 3 3 3 2" xfId="10815" xr:uid="{00000000-0005-0000-0000-00005F280000}"/>
    <cellStyle name="Währung 2 4 3 3 4" xfId="7383" xr:uid="{00000000-0005-0000-0000-000060280000}"/>
    <cellStyle name="Währung 2 4 3 4" xfId="3091" xr:uid="{00000000-0005-0000-0000-000061280000}"/>
    <cellStyle name="Währung 2 4 3 4 2" xfId="8241" xr:uid="{00000000-0005-0000-0000-000062280000}"/>
    <cellStyle name="Währung 2 4 3 5" xfId="4809" xr:uid="{00000000-0005-0000-0000-000063280000}"/>
    <cellStyle name="Währung 2 4 3 5 2" xfId="9957" xr:uid="{00000000-0005-0000-0000-000064280000}"/>
    <cellStyle name="Währung 2 4 3 6" xfId="6525" xr:uid="{00000000-0005-0000-0000-000065280000}"/>
    <cellStyle name="Währung 2 4 4" xfId="1333" xr:uid="{00000000-0005-0000-0000-000066280000}"/>
    <cellStyle name="Währung 2 4 4 2" xfId="2226" xr:uid="{00000000-0005-0000-0000-000067280000}"/>
    <cellStyle name="Währung 2 4 4 2 2" xfId="3951" xr:uid="{00000000-0005-0000-0000-000068280000}"/>
    <cellStyle name="Währung 2 4 4 2 2 2" xfId="9101" xr:uid="{00000000-0005-0000-0000-000069280000}"/>
    <cellStyle name="Währung 2 4 4 2 3" xfId="5669" xr:uid="{00000000-0005-0000-0000-00006A280000}"/>
    <cellStyle name="Währung 2 4 4 2 3 2" xfId="10817" xr:uid="{00000000-0005-0000-0000-00006B280000}"/>
    <cellStyle name="Währung 2 4 4 2 4" xfId="7385" xr:uid="{00000000-0005-0000-0000-00006C280000}"/>
    <cellStyle name="Währung 2 4 4 3" xfId="3093" xr:uid="{00000000-0005-0000-0000-00006D280000}"/>
    <cellStyle name="Währung 2 4 4 3 2" xfId="8243" xr:uid="{00000000-0005-0000-0000-00006E280000}"/>
    <cellStyle name="Währung 2 4 4 4" xfId="4811" xr:uid="{00000000-0005-0000-0000-00006F280000}"/>
    <cellStyle name="Währung 2 4 4 4 2" xfId="9959" xr:uid="{00000000-0005-0000-0000-000070280000}"/>
    <cellStyle name="Währung 2 4 4 5" xfId="6527" xr:uid="{00000000-0005-0000-0000-000071280000}"/>
    <cellStyle name="Währung 2 4 5" xfId="1334" xr:uid="{00000000-0005-0000-0000-000072280000}"/>
    <cellStyle name="Währung 2 4 5 2" xfId="2227" xr:uid="{00000000-0005-0000-0000-000073280000}"/>
    <cellStyle name="Währung 2 4 5 2 2" xfId="3952" xr:uid="{00000000-0005-0000-0000-000074280000}"/>
    <cellStyle name="Währung 2 4 5 2 2 2" xfId="9102" xr:uid="{00000000-0005-0000-0000-000075280000}"/>
    <cellStyle name="Währung 2 4 5 2 3" xfId="5670" xr:uid="{00000000-0005-0000-0000-000076280000}"/>
    <cellStyle name="Währung 2 4 5 2 3 2" xfId="10818" xr:uid="{00000000-0005-0000-0000-000077280000}"/>
    <cellStyle name="Währung 2 4 5 2 4" xfId="7386" xr:uid="{00000000-0005-0000-0000-000078280000}"/>
    <cellStyle name="Währung 2 4 5 3" xfId="3094" xr:uid="{00000000-0005-0000-0000-000079280000}"/>
    <cellStyle name="Währung 2 4 5 3 2" xfId="8244" xr:uid="{00000000-0005-0000-0000-00007A280000}"/>
    <cellStyle name="Währung 2 4 5 4" xfId="4812" xr:uid="{00000000-0005-0000-0000-00007B280000}"/>
    <cellStyle name="Währung 2 4 5 4 2" xfId="9960" xr:uid="{00000000-0005-0000-0000-00007C280000}"/>
    <cellStyle name="Währung 2 4 5 5" xfId="6528" xr:uid="{00000000-0005-0000-0000-00007D280000}"/>
    <cellStyle name="Währung 2 4 6" xfId="2218" xr:uid="{00000000-0005-0000-0000-00007E280000}"/>
    <cellStyle name="Währung 2 4 6 2" xfId="3943" xr:uid="{00000000-0005-0000-0000-00007F280000}"/>
    <cellStyle name="Währung 2 4 6 2 2" xfId="9093" xr:uid="{00000000-0005-0000-0000-000080280000}"/>
    <cellStyle name="Währung 2 4 6 3" xfId="5661" xr:uid="{00000000-0005-0000-0000-000081280000}"/>
    <cellStyle name="Währung 2 4 6 3 2" xfId="10809" xr:uid="{00000000-0005-0000-0000-000082280000}"/>
    <cellStyle name="Währung 2 4 6 4" xfId="7377" xr:uid="{00000000-0005-0000-0000-000083280000}"/>
    <cellStyle name="Währung 2 4 7" xfId="3085" xr:uid="{00000000-0005-0000-0000-000084280000}"/>
    <cellStyle name="Währung 2 4 7 2" xfId="8235" xr:uid="{00000000-0005-0000-0000-000085280000}"/>
    <cellStyle name="Währung 2 4 8" xfId="4803" xr:uid="{00000000-0005-0000-0000-000086280000}"/>
    <cellStyle name="Währung 2 4 8 2" xfId="9951" xr:uid="{00000000-0005-0000-0000-000087280000}"/>
    <cellStyle name="Währung 2 4 9" xfId="6519" xr:uid="{00000000-0005-0000-0000-000088280000}"/>
    <cellStyle name="Währung 2 5" xfId="1335" xr:uid="{00000000-0005-0000-0000-000089280000}"/>
    <cellStyle name="Währung 2 5 2" xfId="1336" xr:uid="{00000000-0005-0000-0000-00008A280000}"/>
    <cellStyle name="Währung 2 5 2 2" xfId="1337" xr:uid="{00000000-0005-0000-0000-00008B280000}"/>
    <cellStyle name="Währung 2 5 2 2 2" xfId="1338" xr:uid="{00000000-0005-0000-0000-00008C280000}"/>
    <cellStyle name="Währung 2 5 2 2 2 2" xfId="2231" xr:uid="{00000000-0005-0000-0000-00008D280000}"/>
    <cellStyle name="Währung 2 5 2 2 2 2 2" xfId="3956" xr:uid="{00000000-0005-0000-0000-00008E280000}"/>
    <cellStyle name="Währung 2 5 2 2 2 2 2 2" xfId="9106" xr:uid="{00000000-0005-0000-0000-00008F280000}"/>
    <cellStyle name="Währung 2 5 2 2 2 2 3" xfId="5674" xr:uid="{00000000-0005-0000-0000-000090280000}"/>
    <cellStyle name="Währung 2 5 2 2 2 2 3 2" xfId="10822" xr:uid="{00000000-0005-0000-0000-000091280000}"/>
    <cellStyle name="Währung 2 5 2 2 2 2 4" xfId="7390" xr:uid="{00000000-0005-0000-0000-000092280000}"/>
    <cellStyle name="Währung 2 5 2 2 2 3" xfId="3098" xr:uid="{00000000-0005-0000-0000-000093280000}"/>
    <cellStyle name="Währung 2 5 2 2 2 3 2" xfId="8248" xr:uid="{00000000-0005-0000-0000-000094280000}"/>
    <cellStyle name="Währung 2 5 2 2 2 4" xfId="4816" xr:uid="{00000000-0005-0000-0000-000095280000}"/>
    <cellStyle name="Währung 2 5 2 2 2 4 2" xfId="9964" xr:uid="{00000000-0005-0000-0000-000096280000}"/>
    <cellStyle name="Währung 2 5 2 2 2 5" xfId="6532" xr:uid="{00000000-0005-0000-0000-000097280000}"/>
    <cellStyle name="Währung 2 5 2 2 3" xfId="2230" xr:uid="{00000000-0005-0000-0000-000098280000}"/>
    <cellStyle name="Währung 2 5 2 2 3 2" xfId="3955" xr:uid="{00000000-0005-0000-0000-000099280000}"/>
    <cellStyle name="Währung 2 5 2 2 3 2 2" xfId="9105" xr:uid="{00000000-0005-0000-0000-00009A280000}"/>
    <cellStyle name="Währung 2 5 2 2 3 3" xfId="5673" xr:uid="{00000000-0005-0000-0000-00009B280000}"/>
    <cellStyle name="Währung 2 5 2 2 3 3 2" xfId="10821" xr:uid="{00000000-0005-0000-0000-00009C280000}"/>
    <cellStyle name="Währung 2 5 2 2 3 4" xfId="7389" xr:uid="{00000000-0005-0000-0000-00009D280000}"/>
    <cellStyle name="Währung 2 5 2 2 4" xfId="3097" xr:uid="{00000000-0005-0000-0000-00009E280000}"/>
    <cellStyle name="Währung 2 5 2 2 4 2" xfId="8247" xr:uid="{00000000-0005-0000-0000-00009F280000}"/>
    <cellStyle name="Währung 2 5 2 2 5" xfId="4815" xr:uid="{00000000-0005-0000-0000-0000A0280000}"/>
    <cellStyle name="Währung 2 5 2 2 5 2" xfId="9963" xr:uid="{00000000-0005-0000-0000-0000A1280000}"/>
    <cellStyle name="Währung 2 5 2 2 6" xfId="6531" xr:uid="{00000000-0005-0000-0000-0000A2280000}"/>
    <cellStyle name="Währung 2 5 2 3" xfId="1339" xr:uid="{00000000-0005-0000-0000-0000A3280000}"/>
    <cellStyle name="Währung 2 5 2 3 2" xfId="2232" xr:uid="{00000000-0005-0000-0000-0000A4280000}"/>
    <cellStyle name="Währung 2 5 2 3 2 2" xfId="3957" xr:uid="{00000000-0005-0000-0000-0000A5280000}"/>
    <cellStyle name="Währung 2 5 2 3 2 2 2" xfId="9107" xr:uid="{00000000-0005-0000-0000-0000A6280000}"/>
    <cellStyle name="Währung 2 5 2 3 2 3" xfId="5675" xr:uid="{00000000-0005-0000-0000-0000A7280000}"/>
    <cellStyle name="Währung 2 5 2 3 2 3 2" xfId="10823" xr:uid="{00000000-0005-0000-0000-0000A8280000}"/>
    <cellStyle name="Währung 2 5 2 3 2 4" xfId="7391" xr:uid="{00000000-0005-0000-0000-0000A9280000}"/>
    <cellStyle name="Währung 2 5 2 3 3" xfId="3099" xr:uid="{00000000-0005-0000-0000-0000AA280000}"/>
    <cellStyle name="Währung 2 5 2 3 3 2" xfId="8249" xr:uid="{00000000-0005-0000-0000-0000AB280000}"/>
    <cellStyle name="Währung 2 5 2 3 4" xfId="4817" xr:uid="{00000000-0005-0000-0000-0000AC280000}"/>
    <cellStyle name="Währung 2 5 2 3 4 2" xfId="9965" xr:uid="{00000000-0005-0000-0000-0000AD280000}"/>
    <cellStyle name="Währung 2 5 2 3 5" xfId="6533" xr:uid="{00000000-0005-0000-0000-0000AE280000}"/>
    <cellStyle name="Währung 2 5 2 4" xfId="1340" xr:uid="{00000000-0005-0000-0000-0000AF280000}"/>
    <cellStyle name="Währung 2 5 2 4 2" xfId="2233" xr:uid="{00000000-0005-0000-0000-0000B0280000}"/>
    <cellStyle name="Währung 2 5 2 4 2 2" xfId="3958" xr:uid="{00000000-0005-0000-0000-0000B1280000}"/>
    <cellStyle name="Währung 2 5 2 4 2 2 2" xfId="9108" xr:uid="{00000000-0005-0000-0000-0000B2280000}"/>
    <cellStyle name="Währung 2 5 2 4 2 3" xfId="5676" xr:uid="{00000000-0005-0000-0000-0000B3280000}"/>
    <cellStyle name="Währung 2 5 2 4 2 3 2" xfId="10824" xr:uid="{00000000-0005-0000-0000-0000B4280000}"/>
    <cellStyle name="Währung 2 5 2 4 2 4" xfId="7392" xr:uid="{00000000-0005-0000-0000-0000B5280000}"/>
    <cellStyle name="Währung 2 5 2 4 3" xfId="3100" xr:uid="{00000000-0005-0000-0000-0000B6280000}"/>
    <cellStyle name="Währung 2 5 2 4 3 2" xfId="8250" xr:uid="{00000000-0005-0000-0000-0000B7280000}"/>
    <cellStyle name="Währung 2 5 2 4 4" xfId="4818" xr:uid="{00000000-0005-0000-0000-0000B8280000}"/>
    <cellStyle name="Währung 2 5 2 4 4 2" xfId="9966" xr:uid="{00000000-0005-0000-0000-0000B9280000}"/>
    <cellStyle name="Währung 2 5 2 4 5" xfId="6534" xr:uid="{00000000-0005-0000-0000-0000BA280000}"/>
    <cellStyle name="Währung 2 5 2 5" xfId="2229" xr:uid="{00000000-0005-0000-0000-0000BB280000}"/>
    <cellStyle name="Währung 2 5 2 5 2" xfId="3954" xr:uid="{00000000-0005-0000-0000-0000BC280000}"/>
    <cellStyle name="Währung 2 5 2 5 2 2" xfId="9104" xr:uid="{00000000-0005-0000-0000-0000BD280000}"/>
    <cellStyle name="Währung 2 5 2 5 3" xfId="5672" xr:uid="{00000000-0005-0000-0000-0000BE280000}"/>
    <cellStyle name="Währung 2 5 2 5 3 2" xfId="10820" xr:uid="{00000000-0005-0000-0000-0000BF280000}"/>
    <cellStyle name="Währung 2 5 2 5 4" xfId="7388" xr:uid="{00000000-0005-0000-0000-0000C0280000}"/>
    <cellStyle name="Währung 2 5 2 6" xfId="3096" xr:uid="{00000000-0005-0000-0000-0000C1280000}"/>
    <cellStyle name="Währung 2 5 2 6 2" xfId="8246" xr:uid="{00000000-0005-0000-0000-0000C2280000}"/>
    <cellStyle name="Währung 2 5 2 7" xfId="4814" xr:uid="{00000000-0005-0000-0000-0000C3280000}"/>
    <cellStyle name="Währung 2 5 2 7 2" xfId="9962" xr:uid="{00000000-0005-0000-0000-0000C4280000}"/>
    <cellStyle name="Währung 2 5 2 8" xfId="6530" xr:uid="{00000000-0005-0000-0000-0000C5280000}"/>
    <cellStyle name="Währung 2 5 3" xfId="1341" xr:uid="{00000000-0005-0000-0000-0000C6280000}"/>
    <cellStyle name="Währung 2 5 3 2" xfId="1342" xr:uid="{00000000-0005-0000-0000-0000C7280000}"/>
    <cellStyle name="Währung 2 5 3 2 2" xfId="2235" xr:uid="{00000000-0005-0000-0000-0000C8280000}"/>
    <cellStyle name="Währung 2 5 3 2 2 2" xfId="3960" xr:uid="{00000000-0005-0000-0000-0000C9280000}"/>
    <cellStyle name="Währung 2 5 3 2 2 2 2" xfId="9110" xr:uid="{00000000-0005-0000-0000-0000CA280000}"/>
    <cellStyle name="Währung 2 5 3 2 2 3" xfId="5678" xr:uid="{00000000-0005-0000-0000-0000CB280000}"/>
    <cellStyle name="Währung 2 5 3 2 2 3 2" xfId="10826" xr:uid="{00000000-0005-0000-0000-0000CC280000}"/>
    <cellStyle name="Währung 2 5 3 2 2 4" xfId="7394" xr:uid="{00000000-0005-0000-0000-0000CD280000}"/>
    <cellStyle name="Währung 2 5 3 2 3" xfId="3102" xr:uid="{00000000-0005-0000-0000-0000CE280000}"/>
    <cellStyle name="Währung 2 5 3 2 3 2" xfId="8252" xr:uid="{00000000-0005-0000-0000-0000CF280000}"/>
    <cellStyle name="Währung 2 5 3 2 4" xfId="4820" xr:uid="{00000000-0005-0000-0000-0000D0280000}"/>
    <cellStyle name="Währung 2 5 3 2 4 2" xfId="9968" xr:uid="{00000000-0005-0000-0000-0000D1280000}"/>
    <cellStyle name="Währung 2 5 3 2 5" xfId="6536" xr:uid="{00000000-0005-0000-0000-0000D2280000}"/>
    <cellStyle name="Währung 2 5 3 3" xfId="2234" xr:uid="{00000000-0005-0000-0000-0000D3280000}"/>
    <cellStyle name="Währung 2 5 3 3 2" xfId="3959" xr:uid="{00000000-0005-0000-0000-0000D4280000}"/>
    <cellStyle name="Währung 2 5 3 3 2 2" xfId="9109" xr:uid="{00000000-0005-0000-0000-0000D5280000}"/>
    <cellStyle name="Währung 2 5 3 3 3" xfId="5677" xr:uid="{00000000-0005-0000-0000-0000D6280000}"/>
    <cellStyle name="Währung 2 5 3 3 3 2" xfId="10825" xr:uid="{00000000-0005-0000-0000-0000D7280000}"/>
    <cellStyle name="Währung 2 5 3 3 4" xfId="7393" xr:uid="{00000000-0005-0000-0000-0000D8280000}"/>
    <cellStyle name="Währung 2 5 3 4" xfId="3101" xr:uid="{00000000-0005-0000-0000-0000D9280000}"/>
    <cellStyle name="Währung 2 5 3 4 2" xfId="8251" xr:uid="{00000000-0005-0000-0000-0000DA280000}"/>
    <cellStyle name="Währung 2 5 3 5" xfId="4819" xr:uid="{00000000-0005-0000-0000-0000DB280000}"/>
    <cellStyle name="Währung 2 5 3 5 2" xfId="9967" xr:uid="{00000000-0005-0000-0000-0000DC280000}"/>
    <cellStyle name="Währung 2 5 3 6" xfId="6535" xr:uid="{00000000-0005-0000-0000-0000DD280000}"/>
    <cellStyle name="Währung 2 5 4" xfId="1343" xr:uid="{00000000-0005-0000-0000-0000DE280000}"/>
    <cellStyle name="Währung 2 5 4 2" xfId="2236" xr:uid="{00000000-0005-0000-0000-0000DF280000}"/>
    <cellStyle name="Währung 2 5 4 2 2" xfId="3961" xr:uid="{00000000-0005-0000-0000-0000E0280000}"/>
    <cellStyle name="Währung 2 5 4 2 2 2" xfId="9111" xr:uid="{00000000-0005-0000-0000-0000E1280000}"/>
    <cellStyle name="Währung 2 5 4 2 3" xfId="5679" xr:uid="{00000000-0005-0000-0000-0000E2280000}"/>
    <cellStyle name="Währung 2 5 4 2 3 2" xfId="10827" xr:uid="{00000000-0005-0000-0000-0000E3280000}"/>
    <cellStyle name="Währung 2 5 4 2 4" xfId="7395" xr:uid="{00000000-0005-0000-0000-0000E4280000}"/>
    <cellStyle name="Währung 2 5 4 3" xfId="3103" xr:uid="{00000000-0005-0000-0000-0000E5280000}"/>
    <cellStyle name="Währung 2 5 4 3 2" xfId="8253" xr:uid="{00000000-0005-0000-0000-0000E6280000}"/>
    <cellStyle name="Währung 2 5 4 4" xfId="4821" xr:uid="{00000000-0005-0000-0000-0000E7280000}"/>
    <cellStyle name="Währung 2 5 4 4 2" xfId="9969" xr:uid="{00000000-0005-0000-0000-0000E8280000}"/>
    <cellStyle name="Währung 2 5 4 5" xfId="6537" xr:uid="{00000000-0005-0000-0000-0000E9280000}"/>
    <cellStyle name="Währung 2 5 5" xfId="1344" xr:uid="{00000000-0005-0000-0000-0000EA280000}"/>
    <cellStyle name="Währung 2 5 5 2" xfId="2237" xr:uid="{00000000-0005-0000-0000-0000EB280000}"/>
    <cellStyle name="Währung 2 5 5 2 2" xfId="3962" xr:uid="{00000000-0005-0000-0000-0000EC280000}"/>
    <cellStyle name="Währung 2 5 5 2 2 2" xfId="9112" xr:uid="{00000000-0005-0000-0000-0000ED280000}"/>
    <cellStyle name="Währung 2 5 5 2 3" xfId="5680" xr:uid="{00000000-0005-0000-0000-0000EE280000}"/>
    <cellStyle name="Währung 2 5 5 2 3 2" xfId="10828" xr:uid="{00000000-0005-0000-0000-0000EF280000}"/>
    <cellStyle name="Währung 2 5 5 2 4" xfId="7396" xr:uid="{00000000-0005-0000-0000-0000F0280000}"/>
    <cellStyle name="Währung 2 5 5 3" xfId="3104" xr:uid="{00000000-0005-0000-0000-0000F1280000}"/>
    <cellStyle name="Währung 2 5 5 3 2" xfId="8254" xr:uid="{00000000-0005-0000-0000-0000F2280000}"/>
    <cellStyle name="Währung 2 5 5 4" xfId="4822" xr:uid="{00000000-0005-0000-0000-0000F3280000}"/>
    <cellStyle name="Währung 2 5 5 4 2" xfId="9970" xr:uid="{00000000-0005-0000-0000-0000F4280000}"/>
    <cellStyle name="Währung 2 5 5 5" xfId="6538" xr:uid="{00000000-0005-0000-0000-0000F5280000}"/>
    <cellStyle name="Währung 2 5 6" xfId="2228" xr:uid="{00000000-0005-0000-0000-0000F6280000}"/>
    <cellStyle name="Währung 2 5 6 2" xfId="3953" xr:uid="{00000000-0005-0000-0000-0000F7280000}"/>
    <cellStyle name="Währung 2 5 6 2 2" xfId="9103" xr:uid="{00000000-0005-0000-0000-0000F8280000}"/>
    <cellStyle name="Währung 2 5 6 3" xfId="5671" xr:uid="{00000000-0005-0000-0000-0000F9280000}"/>
    <cellStyle name="Währung 2 5 6 3 2" xfId="10819" xr:uid="{00000000-0005-0000-0000-0000FA280000}"/>
    <cellStyle name="Währung 2 5 6 4" xfId="7387" xr:uid="{00000000-0005-0000-0000-0000FB280000}"/>
    <cellStyle name="Währung 2 5 7" xfId="3095" xr:uid="{00000000-0005-0000-0000-0000FC280000}"/>
    <cellStyle name="Währung 2 5 7 2" xfId="8245" xr:uid="{00000000-0005-0000-0000-0000FD280000}"/>
    <cellStyle name="Währung 2 5 8" xfId="4813" xr:uid="{00000000-0005-0000-0000-0000FE280000}"/>
    <cellStyle name="Währung 2 5 8 2" xfId="9961" xr:uid="{00000000-0005-0000-0000-0000FF280000}"/>
    <cellStyle name="Währung 2 5 9" xfId="6529" xr:uid="{00000000-0005-0000-0000-000000290000}"/>
    <cellStyle name="Währung 2 6" xfId="1345" xr:uid="{00000000-0005-0000-0000-000001290000}"/>
    <cellStyle name="Währung 2 6 2" xfId="1346" xr:uid="{00000000-0005-0000-0000-000002290000}"/>
    <cellStyle name="Währung 2 6 2 2" xfId="1347" xr:uid="{00000000-0005-0000-0000-000003290000}"/>
    <cellStyle name="Währung 2 6 2 2 2" xfId="1348" xr:uid="{00000000-0005-0000-0000-000004290000}"/>
    <cellStyle name="Währung 2 6 2 2 2 2" xfId="2241" xr:uid="{00000000-0005-0000-0000-000005290000}"/>
    <cellStyle name="Währung 2 6 2 2 2 2 2" xfId="3966" xr:uid="{00000000-0005-0000-0000-000006290000}"/>
    <cellStyle name="Währung 2 6 2 2 2 2 2 2" xfId="9116" xr:uid="{00000000-0005-0000-0000-000007290000}"/>
    <cellStyle name="Währung 2 6 2 2 2 2 3" xfId="5684" xr:uid="{00000000-0005-0000-0000-000008290000}"/>
    <cellStyle name="Währung 2 6 2 2 2 2 3 2" xfId="10832" xr:uid="{00000000-0005-0000-0000-000009290000}"/>
    <cellStyle name="Währung 2 6 2 2 2 2 4" xfId="7400" xr:uid="{00000000-0005-0000-0000-00000A290000}"/>
    <cellStyle name="Währung 2 6 2 2 2 3" xfId="3108" xr:uid="{00000000-0005-0000-0000-00000B290000}"/>
    <cellStyle name="Währung 2 6 2 2 2 3 2" xfId="8258" xr:uid="{00000000-0005-0000-0000-00000C290000}"/>
    <cellStyle name="Währung 2 6 2 2 2 4" xfId="4826" xr:uid="{00000000-0005-0000-0000-00000D290000}"/>
    <cellStyle name="Währung 2 6 2 2 2 4 2" xfId="9974" xr:uid="{00000000-0005-0000-0000-00000E290000}"/>
    <cellStyle name="Währung 2 6 2 2 2 5" xfId="6542" xr:uid="{00000000-0005-0000-0000-00000F290000}"/>
    <cellStyle name="Währung 2 6 2 2 3" xfId="2240" xr:uid="{00000000-0005-0000-0000-000010290000}"/>
    <cellStyle name="Währung 2 6 2 2 3 2" xfId="3965" xr:uid="{00000000-0005-0000-0000-000011290000}"/>
    <cellStyle name="Währung 2 6 2 2 3 2 2" xfId="9115" xr:uid="{00000000-0005-0000-0000-000012290000}"/>
    <cellStyle name="Währung 2 6 2 2 3 3" xfId="5683" xr:uid="{00000000-0005-0000-0000-000013290000}"/>
    <cellStyle name="Währung 2 6 2 2 3 3 2" xfId="10831" xr:uid="{00000000-0005-0000-0000-000014290000}"/>
    <cellStyle name="Währung 2 6 2 2 3 4" xfId="7399" xr:uid="{00000000-0005-0000-0000-000015290000}"/>
    <cellStyle name="Währung 2 6 2 2 4" xfId="3107" xr:uid="{00000000-0005-0000-0000-000016290000}"/>
    <cellStyle name="Währung 2 6 2 2 4 2" xfId="8257" xr:uid="{00000000-0005-0000-0000-000017290000}"/>
    <cellStyle name="Währung 2 6 2 2 5" xfId="4825" xr:uid="{00000000-0005-0000-0000-000018290000}"/>
    <cellStyle name="Währung 2 6 2 2 5 2" xfId="9973" xr:uid="{00000000-0005-0000-0000-000019290000}"/>
    <cellStyle name="Währung 2 6 2 2 6" xfId="6541" xr:uid="{00000000-0005-0000-0000-00001A290000}"/>
    <cellStyle name="Währung 2 6 2 3" xfId="1349" xr:uid="{00000000-0005-0000-0000-00001B290000}"/>
    <cellStyle name="Währung 2 6 2 3 2" xfId="2242" xr:uid="{00000000-0005-0000-0000-00001C290000}"/>
    <cellStyle name="Währung 2 6 2 3 2 2" xfId="3967" xr:uid="{00000000-0005-0000-0000-00001D290000}"/>
    <cellStyle name="Währung 2 6 2 3 2 2 2" xfId="9117" xr:uid="{00000000-0005-0000-0000-00001E290000}"/>
    <cellStyle name="Währung 2 6 2 3 2 3" xfId="5685" xr:uid="{00000000-0005-0000-0000-00001F290000}"/>
    <cellStyle name="Währung 2 6 2 3 2 3 2" xfId="10833" xr:uid="{00000000-0005-0000-0000-000020290000}"/>
    <cellStyle name="Währung 2 6 2 3 2 4" xfId="7401" xr:uid="{00000000-0005-0000-0000-000021290000}"/>
    <cellStyle name="Währung 2 6 2 3 3" xfId="3109" xr:uid="{00000000-0005-0000-0000-000022290000}"/>
    <cellStyle name="Währung 2 6 2 3 3 2" xfId="8259" xr:uid="{00000000-0005-0000-0000-000023290000}"/>
    <cellStyle name="Währung 2 6 2 3 4" xfId="4827" xr:uid="{00000000-0005-0000-0000-000024290000}"/>
    <cellStyle name="Währung 2 6 2 3 4 2" xfId="9975" xr:uid="{00000000-0005-0000-0000-000025290000}"/>
    <cellStyle name="Währung 2 6 2 3 5" xfId="6543" xr:uid="{00000000-0005-0000-0000-000026290000}"/>
    <cellStyle name="Währung 2 6 2 4" xfId="1350" xr:uid="{00000000-0005-0000-0000-000027290000}"/>
    <cellStyle name="Währung 2 6 2 4 2" xfId="2243" xr:uid="{00000000-0005-0000-0000-000028290000}"/>
    <cellStyle name="Währung 2 6 2 4 2 2" xfId="3968" xr:uid="{00000000-0005-0000-0000-000029290000}"/>
    <cellStyle name="Währung 2 6 2 4 2 2 2" xfId="9118" xr:uid="{00000000-0005-0000-0000-00002A290000}"/>
    <cellStyle name="Währung 2 6 2 4 2 3" xfId="5686" xr:uid="{00000000-0005-0000-0000-00002B290000}"/>
    <cellStyle name="Währung 2 6 2 4 2 3 2" xfId="10834" xr:uid="{00000000-0005-0000-0000-00002C290000}"/>
    <cellStyle name="Währung 2 6 2 4 2 4" xfId="7402" xr:uid="{00000000-0005-0000-0000-00002D290000}"/>
    <cellStyle name="Währung 2 6 2 4 3" xfId="3110" xr:uid="{00000000-0005-0000-0000-00002E290000}"/>
    <cellStyle name="Währung 2 6 2 4 3 2" xfId="8260" xr:uid="{00000000-0005-0000-0000-00002F290000}"/>
    <cellStyle name="Währung 2 6 2 4 4" xfId="4828" xr:uid="{00000000-0005-0000-0000-000030290000}"/>
    <cellStyle name="Währung 2 6 2 4 4 2" xfId="9976" xr:uid="{00000000-0005-0000-0000-000031290000}"/>
    <cellStyle name="Währung 2 6 2 4 5" xfId="6544" xr:uid="{00000000-0005-0000-0000-000032290000}"/>
    <cellStyle name="Währung 2 6 2 5" xfId="2239" xr:uid="{00000000-0005-0000-0000-000033290000}"/>
    <cellStyle name="Währung 2 6 2 5 2" xfId="3964" xr:uid="{00000000-0005-0000-0000-000034290000}"/>
    <cellStyle name="Währung 2 6 2 5 2 2" xfId="9114" xr:uid="{00000000-0005-0000-0000-000035290000}"/>
    <cellStyle name="Währung 2 6 2 5 3" xfId="5682" xr:uid="{00000000-0005-0000-0000-000036290000}"/>
    <cellStyle name="Währung 2 6 2 5 3 2" xfId="10830" xr:uid="{00000000-0005-0000-0000-000037290000}"/>
    <cellStyle name="Währung 2 6 2 5 4" xfId="7398" xr:uid="{00000000-0005-0000-0000-000038290000}"/>
    <cellStyle name="Währung 2 6 2 6" xfId="3106" xr:uid="{00000000-0005-0000-0000-000039290000}"/>
    <cellStyle name="Währung 2 6 2 6 2" xfId="8256" xr:uid="{00000000-0005-0000-0000-00003A290000}"/>
    <cellStyle name="Währung 2 6 2 7" xfId="4824" xr:uid="{00000000-0005-0000-0000-00003B290000}"/>
    <cellStyle name="Währung 2 6 2 7 2" xfId="9972" xr:uid="{00000000-0005-0000-0000-00003C290000}"/>
    <cellStyle name="Währung 2 6 2 8" xfId="6540" xr:uid="{00000000-0005-0000-0000-00003D290000}"/>
    <cellStyle name="Währung 2 6 3" xfId="1351" xr:uid="{00000000-0005-0000-0000-00003E290000}"/>
    <cellStyle name="Währung 2 6 3 2" xfId="1352" xr:uid="{00000000-0005-0000-0000-00003F290000}"/>
    <cellStyle name="Währung 2 6 3 2 2" xfId="2245" xr:uid="{00000000-0005-0000-0000-000040290000}"/>
    <cellStyle name="Währung 2 6 3 2 2 2" xfId="3970" xr:uid="{00000000-0005-0000-0000-000041290000}"/>
    <cellStyle name="Währung 2 6 3 2 2 2 2" xfId="9120" xr:uid="{00000000-0005-0000-0000-000042290000}"/>
    <cellStyle name="Währung 2 6 3 2 2 3" xfId="5688" xr:uid="{00000000-0005-0000-0000-000043290000}"/>
    <cellStyle name="Währung 2 6 3 2 2 3 2" xfId="10836" xr:uid="{00000000-0005-0000-0000-000044290000}"/>
    <cellStyle name="Währung 2 6 3 2 2 4" xfId="7404" xr:uid="{00000000-0005-0000-0000-000045290000}"/>
    <cellStyle name="Währung 2 6 3 2 3" xfId="3112" xr:uid="{00000000-0005-0000-0000-000046290000}"/>
    <cellStyle name="Währung 2 6 3 2 3 2" xfId="8262" xr:uid="{00000000-0005-0000-0000-000047290000}"/>
    <cellStyle name="Währung 2 6 3 2 4" xfId="4830" xr:uid="{00000000-0005-0000-0000-000048290000}"/>
    <cellStyle name="Währung 2 6 3 2 4 2" xfId="9978" xr:uid="{00000000-0005-0000-0000-000049290000}"/>
    <cellStyle name="Währung 2 6 3 2 5" xfId="6546" xr:uid="{00000000-0005-0000-0000-00004A290000}"/>
    <cellStyle name="Währung 2 6 3 3" xfId="2244" xr:uid="{00000000-0005-0000-0000-00004B290000}"/>
    <cellStyle name="Währung 2 6 3 3 2" xfId="3969" xr:uid="{00000000-0005-0000-0000-00004C290000}"/>
    <cellStyle name="Währung 2 6 3 3 2 2" xfId="9119" xr:uid="{00000000-0005-0000-0000-00004D290000}"/>
    <cellStyle name="Währung 2 6 3 3 3" xfId="5687" xr:uid="{00000000-0005-0000-0000-00004E290000}"/>
    <cellStyle name="Währung 2 6 3 3 3 2" xfId="10835" xr:uid="{00000000-0005-0000-0000-00004F290000}"/>
    <cellStyle name="Währung 2 6 3 3 4" xfId="7403" xr:uid="{00000000-0005-0000-0000-000050290000}"/>
    <cellStyle name="Währung 2 6 3 4" xfId="3111" xr:uid="{00000000-0005-0000-0000-000051290000}"/>
    <cellStyle name="Währung 2 6 3 4 2" xfId="8261" xr:uid="{00000000-0005-0000-0000-000052290000}"/>
    <cellStyle name="Währung 2 6 3 5" xfId="4829" xr:uid="{00000000-0005-0000-0000-000053290000}"/>
    <cellStyle name="Währung 2 6 3 5 2" xfId="9977" xr:uid="{00000000-0005-0000-0000-000054290000}"/>
    <cellStyle name="Währung 2 6 3 6" xfId="6545" xr:uid="{00000000-0005-0000-0000-000055290000}"/>
    <cellStyle name="Währung 2 6 4" xfId="1353" xr:uid="{00000000-0005-0000-0000-000056290000}"/>
    <cellStyle name="Währung 2 6 4 2" xfId="2246" xr:uid="{00000000-0005-0000-0000-000057290000}"/>
    <cellStyle name="Währung 2 6 4 2 2" xfId="3971" xr:uid="{00000000-0005-0000-0000-000058290000}"/>
    <cellStyle name="Währung 2 6 4 2 2 2" xfId="9121" xr:uid="{00000000-0005-0000-0000-000059290000}"/>
    <cellStyle name="Währung 2 6 4 2 3" xfId="5689" xr:uid="{00000000-0005-0000-0000-00005A290000}"/>
    <cellStyle name="Währung 2 6 4 2 3 2" xfId="10837" xr:uid="{00000000-0005-0000-0000-00005B290000}"/>
    <cellStyle name="Währung 2 6 4 2 4" xfId="7405" xr:uid="{00000000-0005-0000-0000-00005C290000}"/>
    <cellStyle name="Währung 2 6 4 3" xfId="3113" xr:uid="{00000000-0005-0000-0000-00005D290000}"/>
    <cellStyle name="Währung 2 6 4 3 2" xfId="8263" xr:uid="{00000000-0005-0000-0000-00005E290000}"/>
    <cellStyle name="Währung 2 6 4 4" xfId="4831" xr:uid="{00000000-0005-0000-0000-00005F290000}"/>
    <cellStyle name="Währung 2 6 4 4 2" xfId="9979" xr:uid="{00000000-0005-0000-0000-000060290000}"/>
    <cellStyle name="Währung 2 6 4 5" xfId="6547" xr:uid="{00000000-0005-0000-0000-000061290000}"/>
    <cellStyle name="Währung 2 6 5" xfId="1354" xr:uid="{00000000-0005-0000-0000-000062290000}"/>
    <cellStyle name="Währung 2 6 5 2" xfId="2247" xr:uid="{00000000-0005-0000-0000-000063290000}"/>
    <cellStyle name="Währung 2 6 5 2 2" xfId="3972" xr:uid="{00000000-0005-0000-0000-000064290000}"/>
    <cellStyle name="Währung 2 6 5 2 2 2" xfId="9122" xr:uid="{00000000-0005-0000-0000-000065290000}"/>
    <cellStyle name="Währung 2 6 5 2 3" xfId="5690" xr:uid="{00000000-0005-0000-0000-000066290000}"/>
    <cellStyle name="Währung 2 6 5 2 3 2" xfId="10838" xr:uid="{00000000-0005-0000-0000-000067290000}"/>
    <cellStyle name="Währung 2 6 5 2 4" xfId="7406" xr:uid="{00000000-0005-0000-0000-000068290000}"/>
    <cellStyle name="Währung 2 6 5 3" xfId="3114" xr:uid="{00000000-0005-0000-0000-000069290000}"/>
    <cellStyle name="Währung 2 6 5 3 2" xfId="8264" xr:uid="{00000000-0005-0000-0000-00006A290000}"/>
    <cellStyle name="Währung 2 6 5 4" xfId="4832" xr:uid="{00000000-0005-0000-0000-00006B290000}"/>
    <cellStyle name="Währung 2 6 5 4 2" xfId="9980" xr:uid="{00000000-0005-0000-0000-00006C290000}"/>
    <cellStyle name="Währung 2 6 5 5" xfId="6548" xr:uid="{00000000-0005-0000-0000-00006D290000}"/>
    <cellStyle name="Währung 2 6 6" xfId="2238" xr:uid="{00000000-0005-0000-0000-00006E290000}"/>
    <cellStyle name="Währung 2 6 6 2" xfId="3963" xr:uid="{00000000-0005-0000-0000-00006F290000}"/>
    <cellStyle name="Währung 2 6 6 2 2" xfId="9113" xr:uid="{00000000-0005-0000-0000-000070290000}"/>
    <cellStyle name="Währung 2 6 6 3" xfId="5681" xr:uid="{00000000-0005-0000-0000-000071290000}"/>
    <cellStyle name="Währung 2 6 6 3 2" xfId="10829" xr:uid="{00000000-0005-0000-0000-000072290000}"/>
    <cellStyle name="Währung 2 6 6 4" xfId="7397" xr:uid="{00000000-0005-0000-0000-000073290000}"/>
    <cellStyle name="Währung 2 6 7" xfId="3105" xr:uid="{00000000-0005-0000-0000-000074290000}"/>
    <cellStyle name="Währung 2 6 7 2" xfId="8255" xr:uid="{00000000-0005-0000-0000-000075290000}"/>
    <cellStyle name="Währung 2 6 8" xfId="4823" xr:uid="{00000000-0005-0000-0000-000076290000}"/>
    <cellStyle name="Währung 2 6 8 2" xfId="9971" xr:uid="{00000000-0005-0000-0000-000077290000}"/>
    <cellStyle name="Währung 2 6 9" xfId="6539" xr:uid="{00000000-0005-0000-0000-000078290000}"/>
    <cellStyle name="Währung 2 7" xfId="1355" xr:uid="{00000000-0005-0000-0000-000079290000}"/>
    <cellStyle name="Währung 2 7 2" xfId="1356" xr:uid="{00000000-0005-0000-0000-00007A290000}"/>
    <cellStyle name="Währung 2 7 2 2" xfId="1357" xr:uid="{00000000-0005-0000-0000-00007B290000}"/>
    <cellStyle name="Währung 2 7 2 2 2" xfId="1358" xr:uid="{00000000-0005-0000-0000-00007C290000}"/>
    <cellStyle name="Währung 2 7 2 2 2 2" xfId="2251" xr:uid="{00000000-0005-0000-0000-00007D290000}"/>
    <cellStyle name="Währung 2 7 2 2 2 2 2" xfId="3976" xr:uid="{00000000-0005-0000-0000-00007E290000}"/>
    <cellStyle name="Währung 2 7 2 2 2 2 2 2" xfId="9126" xr:uid="{00000000-0005-0000-0000-00007F290000}"/>
    <cellStyle name="Währung 2 7 2 2 2 2 3" xfId="5694" xr:uid="{00000000-0005-0000-0000-000080290000}"/>
    <cellStyle name="Währung 2 7 2 2 2 2 3 2" xfId="10842" xr:uid="{00000000-0005-0000-0000-000081290000}"/>
    <cellStyle name="Währung 2 7 2 2 2 2 4" xfId="7410" xr:uid="{00000000-0005-0000-0000-000082290000}"/>
    <cellStyle name="Währung 2 7 2 2 2 3" xfId="3118" xr:uid="{00000000-0005-0000-0000-000083290000}"/>
    <cellStyle name="Währung 2 7 2 2 2 3 2" xfId="8268" xr:uid="{00000000-0005-0000-0000-000084290000}"/>
    <cellStyle name="Währung 2 7 2 2 2 4" xfId="4836" xr:uid="{00000000-0005-0000-0000-000085290000}"/>
    <cellStyle name="Währung 2 7 2 2 2 4 2" xfId="9984" xr:uid="{00000000-0005-0000-0000-000086290000}"/>
    <cellStyle name="Währung 2 7 2 2 2 5" xfId="6552" xr:uid="{00000000-0005-0000-0000-000087290000}"/>
    <cellStyle name="Währung 2 7 2 2 3" xfId="2250" xr:uid="{00000000-0005-0000-0000-000088290000}"/>
    <cellStyle name="Währung 2 7 2 2 3 2" xfId="3975" xr:uid="{00000000-0005-0000-0000-000089290000}"/>
    <cellStyle name="Währung 2 7 2 2 3 2 2" xfId="9125" xr:uid="{00000000-0005-0000-0000-00008A290000}"/>
    <cellStyle name="Währung 2 7 2 2 3 3" xfId="5693" xr:uid="{00000000-0005-0000-0000-00008B290000}"/>
    <cellStyle name="Währung 2 7 2 2 3 3 2" xfId="10841" xr:uid="{00000000-0005-0000-0000-00008C290000}"/>
    <cellStyle name="Währung 2 7 2 2 3 4" xfId="7409" xr:uid="{00000000-0005-0000-0000-00008D290000}"/>
    <cellStyle name="Währung 2 7 2 2 4" xfId="3117" xr:uid="{00000000-0005-0000-0000-00008E290000}"/>
    <cellStyle name="Währung 2 7 2 2 4 2" xfId="8267" xr:uid="{00000000-0005-0000-0000-00008F290000}"/>
    <cellStyle name="Währung 2 7 2 2 5" xfId="4835" xr:uid="{00000000-0005-0000-0000-000090290000}"/>
    <cellStyle name="Währung 2 7 2 2 5 2" xfId="9983" xr:uid="{00000000-0005-0000-0000-000091290000}"/>
    <cellStyle name="Währung 2 7 2 2 6" xfId="6551" xr:uid="{00000000-0005-0000-0000-000092290000}"/>
    <cellStyle name="Währung 2 7 2 3" xfId="1359" xr:uid="{00000000-0005-0000-0000-000093290000}"/>
    <cellStyle name="Währung 2 7 2 3 2" xfId="2252" xr:uid="{00000000-0005-0000-0000-000094290000}"/>
    <cellStyle name="Währung 2 7 2 3 2 2" xfId="3977" xr:uid="{00000000-0005-0000-0000-000095290000}"/>
    <cellStyle name="Währung 2 7 2 3 2 2 2" xfId="9127" xr:uid="{00000000-0005-0000-0000-000096290000}"/>
    <cellStyle name="Währung 2 7 2 3 2 3" xfId="5695" xr:uid="{00000000-0005-0000-0000-000097290000}"/>
    <cellStyle name="Währung 2 7 2 3 2 3 2" xfId="10843" xr:uid="{00000000-0005-0000-0000-000098290000}"/>
    <cellStyle name="Währung 2 7 2 3 2 4" xfId="7411" xr:uid="{00000000-0005-0000-0000-000099290000}"/>
    <cellStyle name="Währung 2 7 2 3 3" xfId="3119" xr:uid="{00000000-0005-0000-0000-00009A290000}"/>
    <cellStyle name="Währung 2 7 2 3 3 2" xfId="8269" xr:uid="{00000000-0005-0000-0000-00009B290000}"/>
    <cellStyle name="Währung 2 7 2 3 4" xfId="4837" xr:uid="{00000000-0005-0000-0000-00009C290000}"/>
    <cellStyle name="Währung 2 7 2 3 4 2" xfId="9985" xr:uid="{00000000-0005-0000-0000-00009D290000}"/>
    <cellStyle name="Währung 2 7 2 3 5" xfId="6553" xr:uid="{00000000-0005-0000-0000-00009E290000}"/>
    <cellStyle name="Währung 2 7 2 4" xfId="1360" xr:uid="{00000000-0005-0000-0000-00009F290000}"/>
    <cellStyle name="Währung 2 7 2 4 2" xfId="2253" xr:uid="{00000000-0005-0000-0000-0000A0290000}"/>
    <cellStyle name="Währung 2 7 2 4 2 2" xfId="3978" xr:uid="{00000000-0005-0000-0000-0000A1290000}"/>
    <cellStyle name="Währung 2 7 2 4 2 2 2" xfId="9128" xr:uid="{00000000-0005-0000-0000-0000A2290000}"/>
    <cellStyle name="Währung 2 7 2 4 2 3" xfId="5696" xr:uid="{00000000-0005-0000-0000-0000A3290000}"/>
    <cellStyle name="Währung 2 7 2 4 2 3 2" xfId="10844" xr:uid="{00000000-0005-0000-0000-0000A4290000}"/>
    <cellStyle name="Währung 2 7 2 4 2 4" xfId="7412" xr:uid="{00000000-0005-0000-0000-0000A5290000}"/>
    <cellStyle name="Währung 2 7 2 4 3" xfId="3120" xr:uid="{00000000-0005-0000-0000-0000A6290000}"/>
    <cellStyle name="Währung 2 7 2 4 3 2" xfId="8270" xr:uid="{00000000-0005-0000-0000-0000A7290000}"/>
    <cellStyle name="Währung 2 7 2 4 4" xfId="4838" xr:uid="{00000000-0005-0000-0000-0000A8290000}"/>
    <cellStyle name="Währung 2 7 2 4 4 2" xfId="9986" xr:uid="{00000000-0005-0000-0000-0000A9290000}"/>
    <cellStyle name="Währung 2 7 2 4 5" xfId="6554" xr:uid="{00000000-0005-0000-0000-0000AA290000}"/>
    <cellStyle name="Währung 2 7 2 5" xfId="2249" xr:uid="{00000000-0005-0000-0000-0000AB290000}"/>
    <cellStyle name="Währung 2 7 2 5 2" xfId="3974" xr:uid="{00000000-0005-0000-0000-0000AC290000}"/>
    <cellStyle name="Währung 2 7 2 5 2 2" xfId="9124" xr:uid="{00000000-0005-0000-0000-0000AD290000}"/>
    <cellStyle name="Währung 2 7 2 5 3" xfId="5692" xr:uid="{00000000-0005-0000-0000-0000AE290000}"/>
    <cellStyle name="Währung 2 7 2 5 3 2" xfId="10840" xr:uid="{00000000-0005-0000-0000-0000AF290000}"/>
    <cellStyle name="Währung 2 7 2 5 4" xfId="7408" xr:uid="{00000000-0005-0000-0000-0000B0290000}"/>
    <cellStyle name="Währung 2 7 2 6" xfId="3116" xr:uid="{00000000-0005-0000-0000-0000B1290000}"/>
    <cellStyle name="Währung 2 7 2 6 2" xfId="8266" xr:uid="{00000000-0005-0000-0000-0000B2290000}"/>
    <cellStyle name="Währung 2 7 2 7" xfId="4834" xr:uid="{00000000-0005-0000-0000-0000B3290000}"/>
    <cellStyle name="Währung 2 7 2 7 2" xfId="9982" xr:uid="{00000000-0005-0000-0000-0000B4290000}"/>
    <cellStyle name="Währung 2 7 2 8" xfId="6550" xr:uid="{00000000-0005-0000-0000-0000B5290000}"/>
    <cellStyle name="Währung 2 7 3" xfId="1361" xr:uid="{00000000-0005-0000-0000-0000B6290000}"/>
    <cellStyle name="Währung 2 7 3 2" xfId="1362" xr:uid="{00000000-0005-0000-0000-0000B7290000}"/>
    <cellStyle name="Währung 2 7 3 2 2" xfId="2255" xr:uid="{00000000-0005-0000-0000-0000B8290000}"/>
    <cellStyle name="Währung 2 7 3 2 2 2" xfId="3980" xr:uid="{00000000-0005-0000-0000-0000B9290000}"/>
    <cellStyle name="Währung 2 7 3 2 2 2 2" xfId="9130" xr:uid="{00000000-0005-0000-0000-0000BA290000}"/>
    <cellStyle name="Währung 2 7 3 2 2 3" xfId="5698" xr:uid="{00000000-0005-0000-0000-0000BB290000}"/>
    <cellStyle name="Währung 2 7 3 2 2 3 2" xfId="10846" xr:uid="{00000000-0005-0000-0000-0000BC290000}"/>
    <cellStyle name="Währung 2 7 3 2 2 4" xfId="7414" xr:uid="{00000000-0005-0000-0000-0000BD290000}"/>
    <cellStyle name="Währung 2 7 3 2 3" xfId="3122" xr:uid="{00000000-0005-0000-0000-0000BE290000}"/>
    <cellStyle name="Währung 2 7 3 2 3 2" xfId="8272" xr:uid="{00000000-0005-0000-0000-0000BF290000}"/>
    <cellStyle name="Währung 2 7 3 2 4" xfId="4840" xr:uid="{00000000-0005-0000-0000-0000C0290000}"/>
    <cellStyle name="Währung 2 7 3 2 4 2" xfId="9988" xr:uid="{00000000-0005-0000-0000-0000C1290000}"/>
    <cellStyle name="Währung 2 7 3 2 5" xfId="6556" xr:uid="{00000000-0005-0000-0000-0000C2290000}"/>
    <cellStyle name="Währung 2 7 3 3" xfId="2254" xr:uid="{00000000-0005-0000-0000-0000C3290000}"/>
    <cellStyle name="Währung 2 7 3 3 2" xfId="3979" xr:uid="{00000000-0005-0000-0000-0000C4290000}"/>
    <cellStyle name="Währung 2 7 3 3 2 2" xfId="9129" xr:uid="{00000000-0005-0000-0000-0000C5290000}"/>
    <cellStyle name="Währung 2 7 3 3 3" xfId="5697" xr:uid="{00000000-0005-0000-0000-0000C6290000}"/>
    <cellStyle name="Währung 2 7 3 3 3 2" xfId="10845" xr:uid="{00000000-0005-0000-0000-0000C7290000}"/>
    <cellStyle name="Währung 2 7 3 3 4" xfId="7413" xr:uid="{00000000-0005-0000-0000-0000C8290000}"/>
    <cellStyle name="Währung 2 7 3 4" xfId="3121" xr:uid="{00000000-0005-0000-0000-0000C9290000}"/>
    <cellStyle name="Währung 2 7 3 4 2" xfId="8271" xr:uid="{00000000-0005-0000-0000-0000CA290000}"/>
    <cellStyle name="Währung 2 7 3 5" xfId="4839" xr:uid="{00000000-0005-0000-0000-0000CB290000}"/>
    <cellStyle name="Währung 2 7 3 5 2" xfId="9987" xr:uid="{00000000-0005-0000-0000-0000CC290000}"/>
    <cellStyle name="Währung 2 7 3 6" xfId="6555" xr:uid="{00000000-0005-0000-0000-0000CD290000}"/>
    <cellStyle name="Währung 2 7 4" xfId="1363" xr:uid="{00000000-0005-0000-0000-0000CE290000}"/>
    <cellStyle name="Währung 2 7 4 2" xfId="2256" xr:uid="{00000000-0005-0000-0000-0000CF290000}"/>
    <cellStyle name="Währung 2 7 4 2 2" xfId="3981" xr:uid="{00000000-0005-0000-0000-0000D0290000}"/>
    <cellStyle name="Währung 2 7 4 2 2 2" xfId="9131" xr:uid="{00000000-0005-0000-0000-0000D1290000}"/>
    <cellStyle name="Währung 2 7 4 2 3" xfId="5699" xr:uid="{00000000-0005-0000-0000-0000D2290000}"/>
    <cellStyle name="Währung 2 7 4 2 3 2" xfId="10847" xr:uid="{00000000-0005-0000-0000-0000D3290000}"/>
    <cellStyle name="Währung 2 7 4 2 4" xfId="7415" xr:uid="{00000000-0005-0000-0000-0000D4290000}"/>
    <cellStyle name="Währung 2 7 4 3" xfId="3123" xr:uid="{00000000-0005-0000-0000-0000D5290000}"/>
    <cellStyle name="Währung 2 7 4 3 2" xfId="8273" xr:uid="{00000000-0005-0000-0000-0000D6290000}"/>
    <cellStyle name="Währung 2 7 4 4" xfId="4841" xr:uid="{00000000-0005-0000-0000-0000D7290000}"/>
    <cellStyle name="Währung 2 7 4 4 2" xfId="9989" xr:uid="{00000000-0005-0000-0000-0000D8290000}"/>
    <cellStyle name="Währung 2 7 4 5" xfId="6557" xr:uid="{00000000-0005-0000-0000-0000D9290000}"/>
    <cellStyle name="Währung 2 7 5" xfId="1364" xr:uid="{00000000-0005-0000-0000-0000DA290000}"/>
    <cellStyle name="Währung 2 7 5 2" xfId="2257" xr:uid="{00000000-0005-0000-0000-0000DB290000}"/>
    <cellStyle name="Währung 2 7 5 2 2" xfId="3982" xr:uid="{00000000-0005-0000-0000-0000DC290000}"/>
    <cellStyle name="Währung 2 7 5 2 2 2" xfId="9132" xr:uid="{00000000-0005-0000-0000-0000DD290000}"/>
    <cellStyle name="Währung 2 7 5 2 3" xfId="5700" xr:uid="{00000000-0005-0000-0000-0000DE290000}"/>
    <cellStyle name="Währung 2 7 5 2 3 2" xfId="10848" xr:uid="{00000000-0005-0000-0000-0000DF290000}"/>
    <cellStyle name="Währung 2 7 5 2 4" xfId="7416" xr:uid="{00000000-0005-0000-0000-0000E0290000}"/>
    <cellStyle name="Währung 2 7 5 3" xfId="3124" xr:uid="{00000000-0005-0000-0000-0000E1290000}"/>
    <cellStyle name="Währung 2 7 5 3 2" xfId="8274" xr:uid="{00000000-0005-0000-0000-0000E2290000}"/>
    <cellStyle name="Währung 2 7 5 4" xfId="4842" xr:uid="{00000000-0005-0000-0000-0000E3290000}"/>
    <cellStyle name="Währung 2 7 5 4 2" xfId="9990" xr:uid="{00000000-0005-0000-0000-0000E4290000}"/>
    <cellStyle name="Währung 2 7 5 5" xfId="6558" xr:uid="{00000000-0005-0000-0000-0000E5290000}"/>
    <cellStyle name="Währung 2 7 6" xfId="2248" xr:uid="{00000000-0005-0000-0000-0000E6290000}"/>
    <cellStyle name="Währung 2 7 6 2" xfId="3973" xr:uid="{00000000-0005-0000-0000-0000E7290000}"/>
    <cellStyle name="Währung 2 7 6 2 2" xfId="9123" xr:uid="{00000000-0005-0000-0000-0000E8290000}"/>
    <cellStyle name="Währung 2 7 6 3" xfId="5691" xr:uid="{00000000-0005-0000-0000-0000E9290000}"/>
    <cellStyle name="Währung 2 7 6 3 2" xfId="10839" xr:uid="{00000000-0005-0000-0000-0000EA290000}"/>
    <cellStyle name="Währung 2 7 6 4" xfId="7407" xr:uid="{00000000-0005-0000-0000-0000EB290000}"/>
    <cellStyle name="Währung 2 7 7" xfId="3115" xr:uid="{00000000-0005-0000-0000-0000EC290000}"/>
    <cellStyle name="Währung 2 7 7 2" xfId="8265" xr:uid="{00000000-0005-0000-0000-0000ED290000}"/>
    <cellStyle name="Währung 2 7 8" xfId="4833" xr:uid="{00000000-0005-0000-0000-0000EE290000}"/>
    <cellStyle name="Währung 2 7 8 2" xfId="9981" xr:uid="{00000000-0005-0000-0000-0000EF290000}"/>
    <cellStyle name="Währung 2 7 9" xfId="6549" xr:uid="{00000000-0005-0000-0000-0000F0290000}"/>
    <cellStyle name="Währung 2 8" xfId="1365" xr:uid="{00000000-0005-0000-0000-0000F1290000}"/>
    <cellStyle name="Währung 2 8 2" xfId="1366" xr:uid="{00000000-0005-0000-0000-0000F2290000}"/>
    <cellStyle name="Währung 2 8 2 2" xfId="1367" xr:uid="{00000000-0005-0000-0000-0000F3290000}"/>
    <cellStyle name="Währung 2 8 2 2 2" xfId="2260" xr:uid="{00000000-0005-0000-0000-0000F4290000}"/>
    <cellStyle name="Währung 2 8 2 2 2 2" xfId="3985" xr:uid="{00000000-0005-0000-0000-0000F5290000}"/>
    <cellStyle name="Währung 2 8 2 2 2 2 2" xfId="9135" xr:uid="{00000000-0005-0000-0000-0000F6290000}"/>
    <cellStyle name="Währung 2 8 2 2 2 3" xfId="5703" xr:uid="{00000000-0005-0000-0000-0000F7290000}"/>
    <cellStyle name="Währung 2 8 2 2 2 3 2" xfId="10851" xr:uid="{00000000-0005-0000-0000-0000F8290000}"/>
    <cellStyle name="Währung 2 8 2 2 2 4" xfId="7419" xr:uid="{00000000-0005-0000-0000-0000F9290000}"/>
    <cellStyle name="Währung 2 8 2 2 3" xfId="3127" xr:uid="{00000000-0005-0000-0000-0000FA290000}"/>
    <cellStyle name="Währung 2 8 2 2 3 2" xfId="8277" xr:uid="{00000000-0005-0000-0000-0000FB290000}"/>
    <cellStyle name="Währung 2 8 2 2 4" xfId="4845" xr:uid="{00000000-0005-0000-0000-0000FC290000}"/>
    <cellStyle name="Währung 2 8 2 2 4 2" xfId="9993" xr:uid="{00000000-0005-0000-0000-0000FD290000}"/>
    <cellStyle name="Währung 2 8 2 2 5" xfId="6561" xr:uid="{00000000-0005-0000-0000-0000FE290000}"/>
    <cellStyle name="Währung 2 8 2 3" xfId="2259" xr:uid="{00000000-0005-0000-0000-0000FF290000}"/>
    <cellStyle name="Währung 2 8 2 3 2" xfId="3984" xr:uid="{00000000-0005-0000-0000-0000002A0000}"/>
    <cellStyle name="Währung 2 8 2 3 2 2" xfId="9134" xr:uid="{00000000-0005-0000-0000-0000012A0000}"/>
    <cellStyle name="Währung 2 8 2 3 3" xfId="5702" xr:uid="{00000000-0005-0000-0000-0000022A0000}"/>
    <cellStyle name="Währung 2 8 2 3 3 2" xfId="10850" xr:uid="{00000000-0005-0000-0000-0000032A0000}"/>
    <cellStyle name="Währung 2 8 2 3 4" xfId="7418" xr:uid="{00000000-0005-0000-0000-0000042A0000}"/>
    <cellStyle name="Währung 2 8 2 4" xfId="3126" xr:uid="{00000000-0005-0000-0000-0000052A0000}"/>
    <cellStyle name="Währung 2 8 2 4 2" xfId="8276" xr:uid="{00000000-0005-0000-0000-0000062A0000}"/>
    <cellStyle name="Währung 2 8 2 5" xfId="4844" xr:uid="{00000000-0005-0000-0000-0000072A0000}"/>
    <cellStyle name="Währung 2 8 2 5 2" xfId="9992" xr:uid="{00000000-0005-0000-0000-0000082A0000}"/>
    <cellStyle name="Währung 2 8 2 6" xfId="6560" xr:uid="{00000000-0005-0000-0000-0000092A0000}"/>
    <cellStyle name="Währung 2 8 3" xfId="1368" xr:uid="{00000000-0005-0000-0000-00000A2A0000}"/>
    <cellStyle name="Währung 2 8 3 2" xfId="2261" xr:uid="{00000000-0005-0000-0000-00000B2A0000}"/>
    <cellStyle name="Währung 2 8 3 2 2" xfId="3986" xr:uid="{00000000-0005-0000-0000-00000C2A0000}"/>
    <cellStyle name="Währung 2 8 3 2 2 2" xfId="9136" xr:uid="{00000000-0005-0000-0000-00000D2A0000}"/>
    <cellStyle name="Währung 2 8 3 2 3" xfId="5704" xr:uid="{00000000-0005-0000-0000-00000E2A0000}"/>
    <cellStyle name="Währung 2 8 3 2 3 2" xfId="10852" xr:uid="{00000000-0005-0000-0000-00000F2A0000}"/>
    <cellStyle name="Währung 2 8 3 2 4" xfId="7420" xr:uid="{00000000-0005-0000-0000-0000102A0000}"/>
    <cellStyle name="Währung 2 8 3 3" xfId="3128" xr:uid="{00000000-0005-0000-0000-0000112A0000}"/>
    <cellStyle name="Währung 2 8 3 3 2" xfId="8278" xr:uid="{00000000-0005-0000-0000-0000122A0000}"/>
    <cellStyle name="Währung 2 8 3 4" xfId="4846" xr:uid="{00000000-0005-0000-0000-0000132A0000}"/>
    <cellStyle name="Währung 2 8 3 4 2" xfId="9994" xr:uid="{00000000-0005-0000-0000-0000142A0000}"/>
    <cellStyle name="Währung 2 8 3 5" xfId="6562" xr:uid="{00000000-0005-0000-0000-0000152A0000}"/>
    <cellStyle name="Währung 2 8 4" xfId="1369" xr:uid="{00000000-0005-0000-0000-0000162A0000}"/>
    <cellStyle name="Währung 2 8 4 2" xfId="2262" xr:uid="{00000000-0005-0000-0000-0000172A0000}"/>
    <cellStyle name="Währung 2 8 4 2 2" xfId="3987" xr:uid="{00000000-0005-0000-0000-0000182A0000}"/>
    <cellStyle name="Währung 2 8 4 2 2 2" xfId="9137" xr:uid="{00000000-0005-0000-0000-0000192A0000}"/>
    <cellStyle name="Währung 2 8 4 2 3" xfId="5705" xr:uid="{00000000-0005-0000-0000-00001A2A0000}"/>
    <cellStyle name="Währung 2 8 4 2 3 2" xfId="10853" xr:uid="{00000000-0005-0000-0000-00001B2A0000}"/>
    <cellStyle name="Währung 2 8 4 2 4" xfId="7421" xr:uid="{00000000-0005-0000-0000-00001C2A0000}"/>
    <cellStyle name="Währung 2 8 4 3" xfId="3129" xr:uid="{00000000-0005-0000-0000-00001D2A0000}"/>
    <cellStyle name="Währung 2 8 4 3 2" xfId="8279" xr:uid="{00000000-0005-0000-0000-00001E2A0000}"/>
    <cellStyle name="Währung 2 8 4 4" xfId="4847" xr:uid="{00000000-0005-0000-0000-00001F2A0000}"/>
    <cellStyle name="Währung 2 8 4 4 2" xfId="9995" xr:uid="{00000000-0005-0000-0000-0000202A0000}"/>
    <cellStyle name="Währung 2 8 4 5" xfId="6563" xr:uid="{00000000-0005-0000-0000-0000212A0000}"/>
    <cellStyle name="Währung 2 8 5" xfId="2258" xr:uid="{00000000-0005-0000-0000-0000222A0000}"/>
    <cellStyle name="Währung 2 8 5 2" xfId="3983" xr:uid="{00000000-0005-0000-0000-0000232A0000}"/>
    <cellStyle name="Währung 2 8 5 2 2" xfId="9133" xr:uid="{00000000-0005-0000-0000-0000242A0000}"/>
    <cellStyle name="Währung 2 8 5 3" xfId="5701" xr:uid="{00000000-0005-0000-0000-0000252A0000}"/>
    <cellStyle name="Währung 2 8 5 3 2" xfId="10849" xr:uid="{00000000-0005-0000-0000-0000262A0000}"/>
    <cellStyle name="Währung 2 8 5 4" xfId="7417" xr:uid="{00000000-0005-0000-0000-0000272A0000}"/>
    <cellStyle name="Währung 2 8 6" xfId="3125" xr:uid="{00000000-0005-0000-0000-0000282A0000}"/>
    <cellStyle name="Währung 2 8 6 2" xfId="8275" xr:uid="{00000000-0005-0000-0000-0000292A0000}"/>
    <cellStyle name="Währung 2 8 7" xfId="4843" xr:uid="{00000000-0005-0000-0000-00002A2A0000}"/>
    <cellStyle name="Währung 2 8 7 2" xfId="9991" xr:uid="{00000000-0005-0000-0000-00002B2A0000}"/>
    <cellStyle name="Währung 2 8 8" xfId="6559" xr:uid="{00000000-0005-0000-0000-00002C2A0000}"/>
    <cellStyle name="Währung 2 9" xfId="1370" xr:uid="{00000000-0005-0000-0000-00002D2A0000}"/>
    <cellStyle name="Währung 2 9 2" xfId="1371" xr:uid="{00000000-0005-0000-0000-00002E2A0000}"/>
    <cellStyle name="Währung 2 9 2 2" xfId="1372" xr:uid="{00000000-0005-0000-0000-00002F2A0000}"/>
    <cellStyle name="Währung 2 9 2 2 2" xfId="2265" xr:uid="{00000000-0005-0000-0000-0000302A0000}"/>
    <cellStyle name="Währung 2 9 2 2 2 2" xfId="3990" xr:uid="{00000000-0005-0000-0000-0000312A0000}"/>
    <cellStyle name="Währung 2 9 2 2 2 2 2" xfId="9140" xr:uid="{00000000-0005-0000-0000-0000322A0000}"/>
    <cellStyle name="Währung 2 9 2 2 2 3" xfId="5708" xr:uid="{00000000-0005-0000-0000-0000332A0000}"/>
    <cellStyle name="Währung 2 9 2 2 2 3 2" xfId="10856" xr:uid="{00000000-0005-0000-0000-0000342A0000}"/>
    <cellStyle name="Währung 2 9 2 2 2 4" xfId="7424" xr:uid="{00000000-0005-0000-0000-0000352A0000}"/>
    <cellStyle name="Währung 2 9 2 2 3" xfId="3132" xr:uid="{00000000-0005-0000-0000-0000362A0000}"/>
    <cellStyle name="Währung 2 9 2 2 3 2" xfId="8282" xr:uid="{00000000-0005-0000-0000-0000372A0000}"/>
    <cellStyle name="Währung 2 9 2 2 4" xfId="4850" xr:uid="{00000000-0005-0000-0000-0000382A0000}"/>
    <cellStyle name="Währung 2 9 2 2 4 2" xfId="9998" xr:uid="{00000000-0005-0000-0000-0000392A0000}"/>
    <cellStyle name="Währung 2 9 2 2 5" xfId="6566" xr:uid="{00000000-0005-0000-0000-00003A2A0000}"/>
    <cellStyle name="Währung 2 9 2 3" xfId="2264" xr:uid="{00000000-0005-0000-0000-00003B2A0000}"/>
    <cellStyle name="Währung 2 9 2 3 2" xfId="3989" xr:uid="{00000000-0005-0000-0000-00003C2A0000}"/>
    <cellStyle name="Währung 2 9 2 3 2 2" xfId="9139" xr:uid="{00000000-0005-0000-0000-00003D2A0000}"/>
    <cellStyle name="Währung 2 9 2 3 3" xfId="5707" xr:uid="{00000000-0005-0000-0000-00003E2A0000}"/>
    <cellStyle name="Währung 2 9 2 3 3 2" xfId="10855" xr:uid="{00000000-0005-0000-0000-00003F2A0000}"/>
    <cellStyle name="Währung 2 9 2 3 4" xfId="7423" xr:uid="{00000000-0005-0000-0000-0000402A0000}"/>
    <cellStyle name="Währung 2 9 2 4" xfId="3131" xr:uid="{00000000-0005-0000-0000-0000412A0000}"/>
    <cellStyle name="Währung 2 9 2 4 2" xfId="8281" xr:uid="{00000000-0005-0000-0000-0000422A0000}"/>
    <cellStyle name="Währung 2 9 2 5" xfId="4849" xr:uid="{00000000-0005-0000-0000-0000432A0000}"/>
    <cellStyle name="Währung 2 9 2 5 2" xfId="9997" xr:uid="{00000000-0005-0000-0000-0000442A0000}"/>
    <cellStyle name="Währung 2 9 2 6" xfId="6565" xr:uid="{00000000-0005-0000-0000-0000452A0000}"/>
    <cellStyle name="Währung 2 9 3" xfId="1373" xr:uid="{00000000-0005-0000-0000-0000462A0000}"/>
    <cellStyle name="Währung 2 9 3 2" xfId="2266" xr:uid="{00000000-0005-0000-0000-0000472A0000}"/>
    <cellStyle name="Währung 2 9 3 2 2" xfId="3991" xr:uid="{00000000-0005-0000-0000-0000482A0000}"/>
    <cellStyle name="Währung 2 9 3 2 2 2" xfId="9141" xr:uid="{00000000-0005-0000-0000-0000492A0000}"/>
    <cellStyle name="Währung 2 9 3 2 3" xfId="5709" xr:uid="{00000000-0005-0000-0000-00004A2A0000}"/>
    <cellStyle name="Währung 2 9 3 2 3 2" xfId="10857" xr:uid="{00000000-0005-0000-0000-00004B2A0000}"/>
    <cellStyle name="Währung 2 9 3 2 4" xfId="7425" xr:uid="{00000000-0005-0000-0000-00004C2A0000}"/>
    <cellStyle name="Währung 2 9 3 3" xfId="3133" xr:uid="{00000000-0005-0000-0000-00004D2A0000}"/>
    <cellStyle name="Währung 2 9 3 3 2" xfId="8283" xr:uid="{00000000-0005-0000-0000-00004E2A0000}"/>
    <cellStyle name="Währung 2 9 3 4" xfId="4851" xr:uid="{00000000-0005-0000-0000-00004F2A0000}"/>
    <cellStyle name="Währung 2 9 3 4 2" xfId="9999" xr:uid="{00000000-0005-0000-0000-0000502A0000}"/>
    <cellStyle name="Währung 2 9 3 5" xfId="6567" xr:uid="{00000000-0005-0000-0000-0000512A0000}"/>
    <cellStyle name="Währung 2 9 4" xfId="1374" xr:uid="{00000000-0005-0000-0000-0000522A0000}"/>
    <cellStyle name="Währung 2 9 4 2" xfId="2267" xr:uid="{00000000-0005-0000-0000-0000532A0000}"/>
    <cellStyle name="Währung 2 9 4 2 2" xfId="3992" xr:uid="{00000000-0005-0000-0000-0000542A0000}"/>
    <cellStyle name="Währung 2 9 4 2 2 2" xfId="9142" xr:uid="{00000000-0005-0000-0000-0000552A0000}"/>
    <cellStyle name="Währung 2 9 4 2 3" xfId="5710" xr:uid="{00000000-0005-0000-0000-0000562A0000}"/>
    <cellStyle name="Währung 2 9 4 2 3 2" xfId="10858" xr:uid="{00000000-0005-0000-0000-0000572A0000}"/>
    <cellStyle name="Währung 2 9 4 2 4" xfId="7426" xr:uid="{00000000-0005-0000-0000-0000582A0000}"/>
    <cellStyle name="Währung 2 9 4 3" xfId="3134" xr:uid="{00000000-0005-0000-0000-0000592A0000}"/>
    <cellStyle name="Währung 2 9 4 3 2" xfId="8284" xr:uid="{00000000-0005-0000-0000-00005A2A0000}"/>
    <cellStyle name="Währung 2 9 4 4" xfId="4852" xr:uid="{00000000-0005-0000-0000-00005B2A0000}"/>
    <cellStyle name="Währung 2 9 4 4 2" xfId="10000" xr:uid="{00000000-0005-0000-0000-00005C2A0000}"/>
    <cellStyle name="Währung 2 9 4 5" xfId="6568" xr:uid="{00000000-0005-0000-0000-00005D2A0000}"/>
    <cellStyle name="Währung 2 9 5" xfId="2263" xr:uid="{00000000-0005-0000-0000-00005E2A0000}"/>
    <cellStyle name="Währung 2 9 5 2" xfId="3988" xr:uid="{00000000-0005-0000-0000-00005F2A0000}"/>
    <cellStyle name="Währung 2 9 5 2 2" xfId="9138" xr:uid="{00000000-0005-0000-0000-0000602A0000}"/>
    <cellStyle name="Währung 2 9 5 3" xfId="5706" xr:uid="{00000000-0005-0000-0000-0000612A0000}"/>
    <cellStyle name="Währung 2 9 5 3 2" xfId="10854" xr:uid="{00000000-0005-0000-0000-0000622A0000}"/>
    <cellStyle name="Währung 2 9 5 4" xfId="7422" xr:uid="{00000000-0005-0000-0000-0000632A0000}"/>
    <cellStyle name="Währung 2 9 6" xfId="3130" xr:uid="{00000000-0005-0000-0000-0000642A0000}"/>
    <cellStyle name="Währung 2 9 6 2" xfId="8280" xr:uid="{00000000-0005-0000-0000-0000652A0000}"/>
    <cellStyle name="Währung 2 9 7" xfId="4848" xr:uid="{00000000-0005-0000-0000-0000662A0000}"/>
    <cellStyle name="Währung 2 9 7 2" xfId="9996" xr:uid="{00000000-0005-0000-0000-0000672A0000}"/>
    <cellStyle name="Währung 2 9 8" xfId="6564" xr:uid="{00000000-0005-0000-0000-0000682A0000}"/>
    <cellStyle name="Warnender Text 2" xfId="1375" xr:uid="{00000000-0005-0000-0000-0000692A0000}"/>
    <cellStyle name="Zelle überprüfen 2" xfId="1376" xr:uid="{00000000-0005-0000-0000-00006A2A0000}"/>
  </cellStyles>
  <dxfs count="1">
    <dxf>
      <font>
        <color rgb="FF9C0006"/>
      </font>
      <fill>
        <patternFill>
          <bgColor rgb="FFFFC7CE"/>
        </patternFill>
      </fill>
    </dxf>
  </dxfs>
  <tableStyles count="0" defaultTableStyle="TableStyleMedium2" defaultPivotStyle="PivotStyleLight16"/>
  <colors>
    <mruColors>
      <color rgb="FF61775E"/>
      <color rgb="FF3F3F3F"/>
      <color rgb="FFFF8585"/>
      <color rgb="FFC7C8CA"/>
      <color rgb="FFC5E0B2"/>
      <color rgb="FFA9D18E"/>
      <color rgb="FFFF5353"/>
      <color rgb="FF9B0000"/>
      <color rgb="FF65D7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33313657410823366"/>
          <c:w val="0.12215399512369417"/>
          <c:h val="0.18055569782019132"/>
        </c:manualLayout>
      </c:layout>
      <c:barChart>
        <c:barDir val="col"/>
        <c:grouping val="clustered"/>
        <c:varyColors val="0"/>
        <c:ser>
          <c:idx val="1"/>
          <c:order val="0"/>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0-57FD-4265-A4B0-082C2E4CDDFB}"/>
            </c:ext>
          </c:extLst>
        </c:ser>
        <c:ser>
          <c:idx val="0"/>
          <c:order val="1"/>
          <c:tx>
            <c:strRef>
              <c:f>Codierung!$N$8</c:f>
              <c:strCache>
                <c:ptCount val="1"/>
                <c:pt idx="0">
                  <c:v>Ø'22/25</c:v>
                </c:pt>
              </c:strCache>
            </c:strRef>
          </c:tx>
          <c:spPr>
            <a:solidFill>
              <a:srgbClr val="C7C8CA"/>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1-57FD-4265-A4B0-082C2E4CDDFB}"/>
            </c:ext>
          </c:extLst>
        </c:ser>
        <c:dLbls>
          <c:showLegendKey val="0"/>
          <c:showVal val="0"/>
          <c:showCatName val="0"/>
          <c:showSerName val="0"/>
          <c:showPercent val="0"/>
          <c:showBubbleSize val="0"/>
        </c:dLbls>
        <c:gapWidth val="100"/>
        <c:axId val="311255960"/>
        <c:axId val="311256352"/>
      </c:barChart>
      <c:lineChart>
        <c:grouping val="standard"/>
        <c:varyColors val="0"/>
        <c:ser>
          <c:idx val="2"/>
          <c:order val="2"/>
          <c:tx>
            <c:strRef>
              <c:f>Codierung!$I$10</c:f>
              <c:strCache>
                <c:ptCount val="1"/>
                <c:pt idx="0">
                  <c:v>%-∆ Bio / Nicht-Bio</c:v>
                </c:pt>
              </c:strCache>
            </c:strRef>
          </c:tx>
          <c:spPr>
            <a:ln>
              <a:noFill/>
            </a:ln>
          </c:spPr>
          <c:marker>
            <c:symbol val="circle"/>
            <c:size val="7"/>
            <c:spPr>
              <a:solidFill>
                <a:srgbClr val="C5E0B2"/>
              </a:solidFill>
              <a:ln>
                <a:noFill/>
              </a:ln>
            </c:spPr>
          </c:marker>
          <c:val>
            <c:numLit>
              <c:formatCode>General</c:formatCode>
              <c:ptCount val="1"/>
              <c:pt idx="0">
                <c:v>1</c:v>
              </c:pt>
            </c:numLit>
          </c:val>
          <c:smooth val="0"/>
          <c:extLst>
            <c:ext xmlns:c16="http://schemas.microsoft.com/office/drawing/2014/chart" uri="{C3380CC4-5D6E-409C-BE32-E72D297353CC}">
              <c16:uniqueId val="{00000002-57FD-4265-A4B0-082C2E4CDDFB}"/>
            </c:ext>
          </c:extLst>
        </c:ser>
        <c:dLbls>
          <c:showLegendKey val="0"/>
          <c:showVal val="0"/>
          <c:showCatName val="0"/>
          <c:showSerName val="0"/>
          <c:showPercent val="0"/>
          <c:showBubbleSize val="0"/>
        </c:dLbls>
        <c:marker val="1"/>
        <c:smooth val="0"/>
        <c:axId val="311255960"/>
        <c:axId val="311256352"/>
      </c:lineChart>
      <c:catAx>
        <c:axId val="31125596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6352"/>
        <c:crosses val="autoZero"/>
        <c:auto val="1"/>
        <c:lblAlgn val="ctr"/>
        <c:lblOffset val="100"/>
        <c:noMultiLvlLbl val="1"/>
      </c:catAx>
      <c:valAx>
        <c:axId val="311256352"/>
        <c:scaling>
          <c:orientation val="minMax"/>
          <c:max val="25"/>
          <c:min val="0"/>
        </c:scaling>
        <c:delete val="1"/>
        <c:axPos val="l"/>
        <c:numFmt formatCode="General" sourceLinked="1"/>
        <c:majorTickMark val="out"/>
        <c:minorTickMark val="none"/>
        <c:tickLblPos val="nextTo"/>
        <c:crossAx val="311255960"/>
        <c:crosses val="autoZero"/>
        <c:crossBetween val="between"/>
        <c:majorUnit val="5"/>
      </c:valAx>
      <c:spPr>
        <a:ln>
          <a:noFill/>
        </a:ln>
      </c:spPr>
    </c:plotArea>
    <c:legend>
      <c:legendPos val="t"/>
      <c:legendEntry>
        <c:idx val="0"/>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0.25734237141392868"/>
          <c:y val="0.17973699869696189"/>
          <c:w val="0.62566859137469832"/>
          <c:h val="5.066684027777777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6685-40AF-8E0D-50339F17CA17}"/>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6685-40AF-8E0D-50339F17CA17}"/>
            </c:ext>
          </c:extLst>
        </c:ser>
        <c:dLbls>
          <c:showLegendKey val="0"/>
          <c:showVal val="0"/>
          <c:showCatName val="0"/>
          <c:showSerName val="0"/>
          <c:showPercent val="0"/>
          <c:showBubbleSize val="0"/>
        </c:dLbls>
        <c:gapWidth val="100"/>
        <c:axId val="310469208"/>
        <c:axId val="310469600"/>
      </c:barChart>
      <c:catAx>
        <c:axId val="310469208"/>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9600"/>
        <c:crosses val="autoZero"/>
        <c:auto val="1"/>
        <c:lblAlgn val="ctr"/>
        <c:lblOffset val="100"/>
        <c:noMultiLvlLbl val="1"/>
      </c:catAx>
      <c:valAx>
        <c:axId val="310469600"/>
        <c:scaling>
          <c:orientation val="minMax"/>
          <c:max val="230"/>
          <c:min val="0"/>
        </c:scaling>
        <c:delete val="1"/>
        <c:axPos val="l"/>
        <c:numFmt formatCode="0.00" sourceLinked="1"/>
        <c:majorTickMark val="out"/>
        <c:minorTickMark val="none"/>
        <c:tickLblPos val="nextTo"/>
        <c:crossAx val="310469208"/>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418E-4C8D-8022-12E0C07FD74B}"/>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418E-4C8D-8022-12E0C07FD74B}"/>
            </c:ext>
          </c:extLst>
        </c:ser>
        <c:dLbls>
          <c:showLegendKey val="0"/>
          <c:showVal val="0"/>
          <c:showCatName val="0"/>
          <c:showSerName val="0"/>
          <c:showPercent val="0"/>
          <c:showBubbleSize val="0"/>
        </c:dLbls>
        <c:gapWidth val="100"/>
        <c:axId val="310470384"/>
        <c:axId val="310470776"/>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418E-4C8D-8022-12E0C07FD74B}"/>
            </c:ext>
          </c:extLst>
        </c:ser>
        <c:dLbls>
          <c:showLegendKey val="0"/>
          <c:showVal val="0"/>
          <c:showCatName val="0"/>
          <c:showSerName val="0"/>
          <c:showPercent val="0"/>
          <c:showBubbleSize val="0"/>
        </c:dLbls>
        <c:marker val="1"/>
        <c:smooth val="0"/>
        <c:axId val="310471560"/>
        <c:axId val="310471168"/>
      </c:lineChart>
      <c:catAx>
        <c:axId val="310470384"/>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0776"/>
        <c:crosses val="autoZero"/>
        <c:auto val="1"/>
        <c:lblAlgn val="ctr"/>
        <c:lblOffset val="100"/>
        <c:noMultiLvlLbl val="1"/>
      </c:catAx>
      <c:valAx>
        <c:axId val="310470776"/>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10470384"/>
        <c:crosses val="autoZero"/>
        <c:crossBetween val="between"/>
        <c:majorUnit val="53.8"/>
      </c:valAx>
      <c:valAx>
        <c:axId val="310471168"/>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1560"/>
        <c:crosses val="max"/>
        <c:crossBetween val="between"/>
      </c:valAx>
      <c:catAx>
        <c:axId val="310471560"/>
        <c:scaling>
          <c:orientation val="minMax"/>
        </c:scaling>
        <c:delete val="1"/>
        <c:axPos val="b"/>
        <c:numFmt formatCode="General" sourceLinked="1"/>
        <c:majorTickMark val="out"/>
        <c:minorTickMark val="none"/>
        <c:tickLblPos val="nextTo"/>
        <c:crossAx val="310471168"/>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C1C-4B06-BA52-372A49863D91}"/>
            </c:ext>
          </c:extLst>
        </c:ser>
        <c:ser>
          <c:idx val="1"/>
          <c:order val="1"/>
          <c:tx>
            <c:strRef>
              <c:f>Codierung!$B$2</c:f>
              <c:strCache>
                <c:ptCount val="1"/>
                <c:pt idx="0">
                  <c:v>2026</c:v>
                </c:pt>
              </c:strCache>
            </c:strRef>
          </c:tx>
          <c:spPr>
            <a:solidFill>
              <a:srgbClr val="92D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C1C-4B06-BA52-372A49863D91}"/>
            </c:ext>
          </c:extLst>
        </c:ser>
        <c:dLbls>
          <c:showLegendKey val="0"/>
          <c:showVal val="0"/>
          <c:showCatName val="0"/>
          <c:showSerName val="0"/>
          <c:showPercent val="0"/>
          <c:showBubbleSize val="0"/>
        </c:dLbls>
        <c:gapWidth val="100"/>
        <c:axId val="310472736"/>
        <c:axId val="310473128"/>
      </c:barChart>
      <c:lineChart>
        <c:grouping val="standard"/>
        <c:varyColors val="0"/>
        <c:ser>
          <c:idx val="2"/>
          <c:order val="2"/>
          <c:tx>
            <c:strRef>
              <c:f>Codierung!$I$9</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C1C-4B06-BA52-372A49863D91}"/>
            </c:ext>
          </c:extLst>
        </c:ser>
        <c:dLbls>
          <c:showLegendKey val="0"/>
          <c:showVal val="0"/>
          <c:showCatName val="0"/>
          <c:showSerName val="0"/>
          <c:showPercent val="0"/>
          <c:showBubbleSize val="0"/>
        </c:dLbls>
        <c:marker val="1"/>
        <c:smooth val="0"/>
        <c:axId val="310472736"/>
        <c:axId val="310473128"/>
      </c:lineChart>
      <c:catAx>
        <c:axId val="31047273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0473128"/>
        <c:crosses val="autoZero"/>
        <c:auto val="1"/>
        <c:lblAlgn val="ctr"/>
        <c:lblOffset val="100"/>
        <c:noMultiLvlLbl val="1"/>
      </c:catAx>
      <c:valAx>
        <c:axId val="310473128"/>
        <c:scaling>
          <c:orientation val="minMax"/>
          <c:max val="25"/>
          <c:min val="0"/>
        </c:scaling>
        <c:delete val="1"/>
        <c:axPos val="l"/>
        <c:numFmt formatCode="General" sourceLinked="1"/>
        <c:majorTickMark val="out"/>
        <c:minorTickMark val="none"/>
        <c:tickLblPos val="nextTo"/>
        <c:crossAx val="310472736"/>
        <c:crosses val="autoZero"/>
        <c:crossBetween val="between"/>
        <c:majorUnit val="5"/>
      </c:valAx>
      <c:spPr>
        <a:ln>
          <a:noFill/>
        </a:ln>
      </c:spPr>
    </c:plotArea>
    <c:legend>
      <c:legendPos val="t"/>
      <c:layout>
        <c:manualLayout>
          <c:xMode val="edge"/>
          <c:yMode val="edge"/>
          <c:x val="2.1003121973907414E-3"/>
          <c:y val="0.12714662388063228"/>
          <c:w val="0.37232158491304845"/>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4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1728-4495-8D88-90BC9FDCE1A3}"/>
            </c:ext>
          </c:extLst>
        </c:ser>
        <c:ser>
          <c:idx val="1"/>
          <c:order val="1"/>
          <c:tx>
            <c:strRef>
              <c:f>Codierung!$B$2</c:f>
              <c:strCache>
                <c:ptCount val="1"/>
                <c:pt idx="0">
                  <c:v>2026</c:v>
                </c:pt>
              </c:strCache>
            </c:strRef>
          </c:tx>
          <c:spPr>
            <a:solidFill>
              <a:srgbClr val="92D050"/>
            </a:solidFill>
          </c:spPr>
          <c:invertIfNegative val="0"/>
          <c:dLbls>
            <c:numFmt formatCode="#,##0.0" sourceLinked="0"/>
            <c:spPr>
              <a:noFill/>
              <a:ln>
                <a:noFill/>
              </a:ln>
              <a:effectLst/>
            </c:spPr>
            <c:txPr>
              <a:bodyPr wrap="square" lIns="38100" tIns="19050" rIns="38100" bIns="19050" anchor="ctr">
                <a:spAutoFit/>
              </a:bodyPr>
              <a:lstStyle/>
              <a:p>
                <a:pPr>
                  <a:defRPr sz="14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1728-4495-8D88-90BC9FDCE1A3}"/>
            </c:ext>
          </c:extLst>
        </c:ser>
        <c:dLbls>
          <c:showLegendKey val="0"/>
          <c:showVal val="0"/>
          <c:showCatName val="0"/>
          <c:showSerName val="0"/>
          <c:showPercent val="0"/>
          <c:showBubbleSize val="0"/>
        </c:dLbls>
        <c:gapWidth val="100"/>
        <c:axId val="310473520"/>
        <c:axId val="310473912"/>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4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1728-4495-8D88-90BC9FDCE1A3}"/>
            </c:ext>
          </c:extLst>
        </c:ser>
        <c:dLbls>
          <c:showLegendKey val="0"/>
          <c:showVal val="0"/>
          <c:showCatName val="0"/>
          <c:showSerName val="0"/>
          <c:showPercent val="0"/>
          <c:showBubbleSize val="0"/>
        </c:dLbls>
        <c:marker val="1"/>
        <c:smooth val="0"/>
        <c:axId val="310474696"/>
        <c:axId val="310474304"/>
      </c:lineChart>
      <c:catAx>
        <c:axId val="31047352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3912"/>
        <c:crosses val="autoZero"/>
        <c:auto val="1"/>
        <c:lblAlgn val="ctr"/>
        <c:lblOffset val="100"/>
        <c:noMultiLvlLbl val="1"/>
      </c:catAx>
      <c:valAx>
        <c:axId val="310473912"/>
        <c:scaling>
          <c:orientation val="minMax"/>
          <c:max val="8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0473520"/>
        <c:crosses val="autoZero"/>
        <c:crossBetween val="between"/>
        <c:majorUnit val="53.8"/>
      </c:valAx>
      <c:valAx>
        <c:axId val="310474304"/>
        <c:scaling>
          <c:orientation val="minMax"/>
          <c:max val="0.55000000000000004"/>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4696"/>
        <c:crosses val="max"/>
        <c:crossBetween val="between"/>
      </c:valAx>
      <c:catAx>
        <c:axId val="310474696"/>
        <c:scaling>
          <c:orientation val="minMax"/>
        </c:scaling>
        <c:delete val="1"/>
        <c:axPos val="b"/>
        <c:numFmt formatCode="General" sourceLinked="1"/>
        <c:majorTickMark val="out"/>
        <c:minorTickMark val="none"/>
        <c:tickLblPos val="nextTo"/>
        <c:crossAx val="310474304"/>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0667805459063"/>
          <c:y val="0.48287774170647974"/>
          <c:w val="0.12329888828908162"/>
          <c:h val="0.17035955500711189"/>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Pt>
            <c:idx val="0"/>
            <c:invertIfNegative val="0"/>
            <c:bubble3D val="0"/>
            <c:spPr>
              <a:solidFill>
                <a:srgbClr val="C7C8CA"/>
              </a:solidFill>
              <a:ln>
                <a:noFill/>
              </a:ln>
            </c:spPr>
            <c:extLst>
              <c:ext xmlns:c16="http://schemas.microsoft.com/office/drawing/2014/chart" uri="{C3380CC4-5D6E-409C-BE32-E72D297353CC}">
                <c16:uniqueId val="{00000000-C239-44A1-86E1-D7DDA2F1AB7E}"/>
              </c:ext>
            </c:extLst>
          </c:dPt>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0F9D-4214-9AD5-C70E94245815}"/>
            </c:ext>
          </c:extLst>
        </c:ser>
        <c:ser>
          <c:idx val="1"/>
          <c:order val="1"/>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0F9D-4214-9AD5-C70E94245815}"/>
            </c:ext>
          </c:extLst>
        </c:ser>
        <c:dLbls>
          <c:showLegendKey val="0"/>
          <c:showVal val="0"/>
          <c:showCatName val="0"/>
          <c:showSerName val="0"/>
          <c:showPercent val="0"/>
          <c:showBubbleSize val="0"/>
        </c:dLbls>
        <c:gapWidth val="100"/>
        <c:axId val="311259096"/>
        <c:axId val="311259488"/>
      </c:barChart>
      <c:lineChart>
        <c:grouping val="standard"/>
        <c:varyColors val="0"/>
        <c:ser>
          <c:idx val="2"/>
          <c:order val="2"/>
          <c:tx>
            <c:strRef>
              <c:f>Codierung!$I$10</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0F9D-4214-9AD5-C70E94245815}"/>
            </c:ext>
          </c:extLst>
        </c:ser>
        <c:dLbls>
          <c:showLegendKey val="0"/>
          <c:showVal val="0"/>
          <c:showCatName val="0"/>
          <c:showSerName val="0"/>
          <c:showPercent val="0"/>
          <c:showBubbleSize val="0"/>
        </c:dLbls>
        <c:marker val="1"/>
        <c:smooth val="0"/>
        <c:axId val="311259096"/>
        <c:axId val="311259488"/>
      </c:lineChart>
      <c:catAx>
        <c:axId val="3112590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9488"/>
        <c:crosses val="autoZero"/>
        <c:auto val="1"/>
        <c:lblAlgn val="ctr"/>
        <c:lblOffset val="100"/>
        <c:noMultiLvlLbl val="1"/>
      </c:catAx>
      <c:valAx>
        <c:axId val="311259488"/>
        <c:scaling>
          <c:orientation val="minMax"/>
          <c:max val="25"/>
          <c:min val="0"/>
        </c:scaling>
        <c:delete val="1"/>
        <c:axPos val="l"/>
        <c:numFmt formatCode="General" sourceLinked="1"/>
        <c:majorTickMark val="out"/>
        <c:minorTickMark val="none"/>
        <c:tickLblPos val="nextTo"/>
        <c:crossAx val="311259096"/>
        <c:crosses val="autoZero"/>
        <c:crossBetween val="between"/>
        <c:majorUnit val="5"/>
      </c:valAx>
      <c:spPr>
        <a:noFill/>
        <a:ln w="25400">
          <a:noFill/>
        </a:ln>
      </c:spPr>
    </c:plotArea>
    <c:legend>
      <c:legendPos val="t"/>
      <c:legendEntry>
        <c:idx val="2"/>
        <c:delete val="1"/>
      </c:legendEntry>
      <c:layout>
        <c:manualLayout>
          <c:xMode val="edge"/>
          <c:yMode val="edge"/>
          <c:x val="0"/>
          <c:y val="0.17854817993011035"/>
          <c:w val="0.1743552631531313"/>
          <c:h val="6.1691107175868565E-2"/>
        </c:manualLayout>
      </c:layout>
      <c:overlay val="0"/>
      <c:txPr>
        <a:bodyPr/>
        <a:lstStyle/>
        <a:p>
          <a:pPr>
            <a:defRPr sz="180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0682870203940772"/>
          <c:w val="1"/>
          <c:h val="0.77925839600406288"/>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FEBC-45E1-AC72-87BF0275CF68}"/>
            </c:ext>
          </c:extLst>
        </c:ser>
        <c:ser>
          <c:idx val="1"/>
          <c:order val="1"/>
          <c:tx>
            <c:strRef>
              <c:f>Codierung!$B$2</c:f>
              <c:strCache>
                <c:ptCount val="1"/>
                <c:pt idx="0">
                  <c:v>2026</c:v>
                </c:pt>
              </c:strCache>
            </c:strRef>
          </c:tx>
          <c:spPr>
            <a:solidFill>
              <a:srgbClr val="61775E">
                <a:alpha val="69804"/>
              </a:srgbClr>
            </a:solidFill>
          </c:spPr>
          <c:invertIfNegative val="0"/>
          <c:dLbls>
            <c:numFmt formatCode="#,##0.0" sourceLinked="0"/>
            <c:spPr>
              <a:noFill/>
              <a:ln>
                <a:noFill/>
              </a:ln>
              <a:effectLst/>
            </c:spPr>
            <c:txPr>
              <a:bodyPr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cs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Rohdaten'!$AY$333:$AY$344</c:f>
              <c:numCache>
                <c:formatCode>0.00</c:formatCode>
                <c:ptCount val="3"/>
                <c:pt idx="0">
                  <c:v>114.54201255067574</c:v>
                </c:pt>
                <c:pt idx="1">
                  <c:v>128.37027898302867</c:v>
                </c:pt>
                <c:pt idx="2">
                  <c:v>129.27446487342081</c:v>
                </c:pt>
              </c:numCache>
            </c:numRef>
          </c:val>
          <c:extLst>
            <c:ext xmlns:c16="http://schemas.microsoft.com/office/drawing/2014/chart" uri="{C3380CC4-5D6E-409C-BE32-E72D297353CC}">
              <c16:uniqueId val="{00000001-FEBC-45E1-AC72-87BF0275CF68}"/>
            </c:ext>
          </c:extLst>
        </c:ser>
        <c:dLbls>
          <c:showLegendKey val="0"/>
          <c:showVal val="0"/>
          <c:showCatName val="0"/>
          <c:showSerName val="0"/>
          <c:showPercent val="0"/>
          <c:showBubbleSize val="0"/>
        </c:dLbls>
        <c:gapWidth val="100"/>
        <c:axId val="311260272"/>
        <c:axId val="311260664"/>
      </c:barChart>
      <c:catAx>
        <c:axId val="311260272"/>
        <c:scaling>
          <c:orientation val="minMax"/>
        </c:scaling>
        <c:delete val="0"/>
        <c:axPos val="b"/>
        <c:numFmt formatCode="mm" sourceLinked="0"/>
        <c:majorTickMark val="out"/>
        <c:minorTickMark val="none"/>
        <c:tickLblPos val="nextTo"/>
        <c:txPr>
          <a:bodyPr rot="0" vert="horz"/>
          <a:lstStyle/>
          <a:p>
            <a:pPr>
              <a:defRPr sz="1800" b="0" i="0" u="none" strike="noStrike" baseline="0">
                <a:solidFill>
                  <a:srgbClr val="3F3F3F"/>
                </a:solidFill>
                <a:latin typeface="Arial"/>
                <a:ea typeface="Arial"/>
                <a:cs typeface="Arial"/>
              </a:defRPr>
            </a:pPr>
            <a:endParaRPr lang="de-DE"/>
          </a:p>
        </c:txPr>
        <c:crossAx val="311260664"/>
        <c:crosses val="autoZero"/>
        <c:auto val="1"/>
        <c:lblAlgn val="ctr"/>
        <c:lblOffset val="0"/>
        <c:noMultiLvlLbl val="1"/>
      </c:catAx>
      <c:valAx>
        <c:axId val="311260664"/>
        <c:scaling>
          <c:orientation val="minMax"/>
          <c:min val="0"/>
        </c:scaling>
        <c:delete val="1"/>
        <c:axPos val="l"/>
        <c:numFmt formatCode="0.00" sourceLinked="1"/>
        <c:majorTickMark val="out"/>
        <c:minorTickMark val="none"/>
        <c:tickLblPos val="nextTo"/>
        <c:crossAx val="311260272"/>
        <c:crosses val="autoZero"/>
        <c:crossBetween val="between"/>
      </c:valAx>
      <c:spPr>
        <a:solidFill>
          <a:schemeClr val="bg1"/>
        </a:solidFill>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4344475298797305"/>
          <c:w val="1"/>
          <c:h val="0.71811312081355427"/>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C566-4182-90FA-9A0DD427A038}"/>
            </c:ext>
          </c:extLst>
        </c:ser>
        <c:ser>
          <c:idx val="1"/>
          <c:order val="1"/>
          <c:tx>
            <c:strRef>
              <c:f>Codierung!$B$2</c:f>
              <c:strCache>
                <c:ptCount val="1"/>
                <c:pt idx="0">
                  <c:v>2026</c:v>
                </c:pt>
              </c:strCache>
            </c:strRef>
          </c:tx>
          <c:spPr>
            <a:solidFill>
              <a:srgbClr val="61775E"/>
            </a:solidFill>
          </c:spPr>
          <c:invertIfNegative val="0"/>
          <c:dLbls>
            <c:spPr>
              <a:noFill/>
              <a:ln>
                <a:noFill/>
              </a:ln>
              <a:effectLst/>
            </c:spPr>
            <c:txPr>
              <a:bodyPr wrap="square" lIns="38100" tIns="19050" rIns="38100" bIns="19050" anchor="ctr">
                <a:spAutoFit/>
              </a:bodyPr>
              <a:lstStyle/>
              <a:p>
                <a:pPr>
                  <a:defRPr sz="1150">
                    <a:latin typeface="Roboto" panose="02000000000000000000" pitchFamily="2" charset="0"/>
                    <a:ea typeface="Roboto" panose="02000000000000000000" pitchFamily="2"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Differenz!$I$332:$I$343</c:f>
              <c:numCache>
                <c:formatCode>0.00</c:formatCode>
                <c:ptCount val="12"/>
                <c:pt idx="0">
                  <c:v>64.933558315328256</c:v>
                </c:pt>
                <c:pt idx="1">
                  <c:v>60.766447026896913</c:v>
                </c:pt>
                <c:pt idx="2">
                  <c:v>62.362670252583158</c:v>
                </c:pt>
              </c:numCache>
            </c:numRef>
          </c:val>
          <c:extLst>
            <c:ext xmlns:c16="http://schemas.microsoft.com/office/drawing/2014/chart" uri="{C3380CC4-5D6E-409C-BE32-E72D297353CC}">
              <c16:uniqueId val="{00000001-C566-4182-90FA-9A0DD427A038}"/>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Differenz!$J$18</c:f>
              <c:strCache>
                <c:ptCount val="1"/>
                <c:pt idx="0">
                  <c:v>%-∆ Bio / Nicht-Bio</c:v>
                </c:pt>
              </c:strCache>
            </c:strRef>
          </c:tx>
          <c:spPr>
            <a:ln w="19050">
              <a:noFill/>
            </a:ln>
          </c:spPr>
          <c:marker>
            <c:symbol val="circle"/>
            <c:size val="7"/>
            <c:spPr>
              <a:solidFill>
                <a:srgbClr val="C5E0B2"/>
              </a:solidFill>
              <a:ln>
                <a:noFill/>
              </a:ln>
            </c:spPr>
          </c:marker>
          <c:dLbls>
            <c:spPr>
              <a:noFill/>
              <a:ln>
                <a:noFill/>
              </a:ln>
              <a:effectLst/>
            </c:spPr>
            <c:txPr>
              <a:bodyPr wrap="square" lIns="38100" tIns="19050" rIns="38100" bIns="19050" anchor="ctr">
                <a:spAutoFit/>
              </a:bodyPr>
              <a:lstStyle/>
              <a:p>
                <a:pPr>
                  <a:defRPr sz="1150" b="1">
                    <a:solidFill>
                      <a:srgbClr val="3F3F3F"/>
                    </a:solidFill>
                    <a:latin typeface="Roboto" panose="02000000000000000000" pitchFamily="2" charset="0"/>
                    <a:ea typeface="Roboto" panose="02000000000000000000" pitchFamily="2"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Differenz!$J$320:$J$331</c:f>
              <c:numCache>
                <c:formatCode>0.0\ %</c:formatCode>
                <c:ptCount val="12"/>
                <c:pt idx="0">
                  <c:v>0.5859556486612576</c:v>
                </c:pt>
                <c:pt idx="1">
                  <c:v>0.5345561368013565</c:v>
                </c:pt>
                <c:pt idx="2">
                  <c:v>0.56796608665610049</c:v>
                </c:pt>
                <c:pt idx="3">
                  <c:v>0.54552530800308996</c:v>
                </c:pt>
                <c:pt idx="4">
                  <c:v>0.52986501564759036</c:v>
                </c:pt>
                <c:pt idx="5">
                  <c:v>0.56294541898008932</c:v>
                </c:pt>
                <c:pt idx="6">
                  <c:v>0.56799222561178708</c:v>
                </c:pt>
                <c:pt idx="7">
                  <c:v>0.57175113580523051</c:v>
                </c:pt>
                <c:pt idx="8">
                  <c:v>0.58684050220189543</c:v>
                </c:pt>
                <c:pt idx="9">
                  <c:v>0.58551126341929227</c:v>
                </c:pt>
                <c:pt idx="10">
                  <c:v>0.58951869605107765</c:v>
                </c:pt>
                <c:pt idx="11">
                  <c:v>0.58550207946779032</c:v>
                </c:pt>
              </c:numCache>
            </c:numRef>
          </c:val>
          <c:smooth val="0"/>
          <c:extLst>
            <c:ext xmlns:c16="http://schemas.microsoft.com/office/drawing/2014/chart" uri="{C3380CC4-5D6E-409C-BE32-E72D297353CC}">
              <c16:uniqueId val="{00000002-C566-4182-90FA-9A0DD427A038}"/>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General"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0.60000000000000009"/>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0066059894304169E-2"/>
          <c:y val="0.48979074565938185"/>
          <c:w val="1"/>
          <c:h val="0.32748048058754331"/>
        </c:manualLayout>
      </c:layout>
      <c:barChart>
        <c:barDir val="col"/>
        <c:grouping val="clustered"/>
        <c:varyColors val="0"/>
        <c:ser>
          <c:idx val="0"/>
          <c:order val="0"/>
          <c:tx>
            <c:strRef>
              <c:f>Codierung!$I$13</c:f>
              <c:strCache>
                <c:ptCount val="1"/>
                <c:pt idx="0">
                  <c:v>Bio</c:v>
                </c:pt>
              </c:strCache>
            </c:strRef>
          </c:tx>
          <c:spPr>
            <a:solidFill>
              <a:srgbClr val="C7C8CA"/>
            </a:solidFill>
          </c:spPr>
          <c:invertIfNegative val="0"/>
          <c:dLbls>
            <c:numFmt formatCode="#,##0.0" sourceLinked="0"/>
            <c:spPr>
              <a:noFill/>
              <a:ln>
                <a:noFill/>
              </a:ln>
              <a:effectLst/>
            </c:spPr>
            <c:txPr>
              <a:bodyPr rot="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Codierung!$P$24:$P$30</c:f>
              <c:numCache>
                <c:formatCode>0.00</c:formatCode>
                <c:ptCount val="7"/>
                <c:pt idx="0">
                  <c:v>6.2349999999999994</c:v>
                </c:pt>
                <c:pt idx="1">
                  <c:v>29.468473363333331</c:v>
                </c:pt>
                <c:pt idx="2">
                  <c:v>60.112097099999993</c:v>
                </c:pt>
                <c:pt idx="3">
                  <c:v>15.442127039411764</c:v>
                </c:pt>
                <c:pt idx="4">
                  <c:v>4.307109632929544</c:v>
                </c:pt>
                <c:pt idx="5">
                  <c:v>24.64</c:v>
                </c:pt>
                <c:pt idx="6">
                  <c:v>40.67193039</c:v>
                </c:pt>
              </c:numCache>
            </c:numRef>
          </c:val>
          <c:extLst>
            <c:ext xmlns:c16="http://schemas.microsoft.com/office/drawing/2014/chart" uri="{C3380CC4-5D6E-409C-BE32-E72D297353CC}">
              <c16:uniqueId val="{00000000-3245-4532-9772-541C8431D8F4}"/>
            </c:ext>
          </c:extLst>
        </c:ser>
        <c:ser>
          <c:idx val="1"/>
          <c:order val="1"/>
          <c:tx>
            <c:strRef>
              <c:f>Codierung!$I$14</c:f>
              <c:strCache>
                <c:ptCount val="1"/>
                <c:pt idx="0">
                  <c:v>nicht-Bio</c:v>
                </c:pt>
              </c:strCache>
            </c:strRef>
          </c:tx>
          <c:spPr>
            <a:solidFill>
              <a:srgbClr val="61775E"/>
            </a:solidFill>
          </c:spPr>
          <c:invertIfNegative val="0"/>
          <c:dLbls>
            <c:numFmt formatCode="#,##0.0" sourceLinked="0"/>
            <c:spPr>
              <a:noFill/>
              <a:ln>
                <a:noFill/>
              </a:ln>
              <a:effectLst/>
            </c:spPr>
            <c:txPr>
              <a:bodyPr wrap="square" lIns="38100" tIns="19050" rIns="38100" bIns="19050" anchor="ctr">
                <a:spAutoFit/>
              </a:bodyPr>
              <a:lstStyle/>
              <a:p>
                <a:pPr>
                  <a:defRPr sz="1150" b="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Codierung!$Q$24:$Q$30</c:f>
              <c:numCache>
                <c:formatCode>0.00</c:formatCode>
                <c:ptCount val="7"/>
                <c:pt idx="0">
                  <c:v>2.6653296500000003</c:v>
                </c:pt>
                <c:pt idx="1">
                  <c:v>16.284873319999999</c:v>
                </c:pt>
                <c:pt idx="2">
                  <c:v>48.191399099999998</c:v>
                </c:pt>
                <c:pt idx="3">
                  <c:v>11.464714469999997</c:v>
                </c:pt>
                <c:pt idx="4">
                  <c:v>2.6924266184208259</c:v>
                </c:pt>
                <c:pt idx="5">
                  <c:v>17.897600000000001</c:v>
                </c:pt>
                <c:pt idx="6">
                  <c:v>30.078121715000002</c:v>
                </c:pt>
              </c:numCache>
            </c:numRef>
          </c:val>
          <c:extLst>
            <c:ext xmlns:c16="http://schemas.microsoft.com/office/drawing/2014/chart" uri="{C3380CC4-5D6E-409C-BE32-E72D297353CC}">
              <c16:uniqueId val="{00000001-3245-4532-9772-541C8431D8F4}"/>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Codierung!$I$10</c:f>
              <c:strCache>
                <c:ptCount val="1"/>
                <c:pt idx="0">
                  <c:v>%-∆ Bio / Nicht-Bio</c:v>
                </c:pt>
              </c:strCache>
            </c:strRef>
          </c:tx>
          <c:spPr>
            <a:ln w="19050">
              <a:noFill/>
            </a:ln>
          </c:spPr>
          <c:marker>
            <c:symbol val="circle"/>
            <c:size val="7"/>
            <c:spPr>
              <a:solidFill>
                <a:srgbClr val="C5E0B2"/>
              </a:solidFill>
              <a:ln>
                <a:noFill/>
              </a:ln>
            </c:spPr>
          </c:marker>
          <c:dLbls>
            <c:dLbl>
              <c:idx val="0"/>
              <c:numFmt formatCode="0.0%" sourceLinked="0"/>
              <c:spPr>
                <a:noFill/>
                <a:ln>
                  <a:noFill/>
                </a:ln>
              </c:spPr>
              <c:txPr>
                <a:bodyPr vertOverflow="overflow" horzOverflow="overflow" wrap="none" lIns="18000" rIns="18000">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oundRect">
                      <a:avLst/>
                    </a:prstGeom>
                  </c15:spPr>
                </c:ext>
                <c:ext xmlns:c16="http://schemas.microsoft.com/office/drawing/2014/chart" uri="{C3380CC4-5D6E-409C-BE32-E72D297353CC}">
                  <c16:uniqueId val="{00000000-5AAB-47F5-A151-0C98E37335B9}"/>
                </c:ext>
              </c:extLst>
            </c:dLbl>
            <c:numFmt formatCode="0.0%" sourceLinked="0"/>
            <c:spPr>
              <a:noFill/>
              <a:ln>
                <a:noFill/>
              </a:ln>
              <a:effectLst/>
            </c:spPr>
            <c:txPr>
              <a:bodyPr wrap="square" lIns="18000" tIns="19050" rIns="18000" bIns="19050" anchor="ctr">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c15:spPr>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Codierung!$R$24:$R$30</c:f>
              <c:numCache>
                <c:formatCode>0.0\ %</c:formatCode>
                <c:ptCount val="7"/>
                <c:pt idx="0">
                  <c:v>1.3393000000000002</c:v>
                </c:pt>
                <c:pt idx="1">
                  <c:v>0.80959999999999999</c:v>
                </c:pt>
                <c:pt idx="2">
                  <c:v>0.24739999999999998</c:v>
                </c:pt>
                <c:pt idx="3">
                  <c:v>0.34689999999999999</c:v>
                </c:pt>
                <c:pt idx="4">
                  <c:v>0.59970000000000001</c:v>
                </c:pt>
                <c:pt idx="5">
                  <c:v>0.37670000000000003</c:v>
                </c:pt>
                <c:pt idx="6">
                  <c:v>0.35220000000000001</c:v>
                </c:pt>
              </c:numCache>
            </c:numRef>
          </c:val>
          <c:smooth val="0"/>
          <c:extLst>
            <c:ext xmlns:c16="http://schemas.microsoft.com/office/drawing/2014/chart" uri="{C3380CC4-5D6E-409C-BE32-E72D297353CC}">
              <c16:uniqueId val="{00000003-3245-4532-9772-541C8431D8F4}"/>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mm"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1.3"/>
          <c:min val="-3"/>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legend>
      <c:legendPos val="l"/>
      <c:legendEntry>
        <c:idx val="2"/>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9.9399417423616368E-2"/>
          <c:y val="0.30495405362044992"/>
          <c:w val="0.50676589643446313"/>
          <c:h val="7.01902119229636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Codierung!$N$9</c:f>
              <c:strCache>
                <c:ptCount val="1"/>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E8B-49D6-AE74-EDE34B3FFC2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E8B-49D6-AE74-EDE34B3FFC2F}"/>
            </c:ext>
          </c:extLst>
        </c:ser>
        <c:dLbls>
          <c:showLegendKey val="0"/>
          <c:showVal val="0"/>
          <c:showCatName val="0"/>
          <c:showSerName val="0"/>
          <c:showPercent val="0"/>
          <c:showBubbleSize val="0"/>
        </c:dLbls>
        <c:gapWidth val="100"/>
        <c:axId val="309421800"/>
        <c:axId val="309422192"/>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E8B-49D6-AE74-EDE34B3FFC2F}"/>
            </c:ext>
          </c:extLst>
        </c:ser>
        <c:dLbls>
          <c:showLegendKey val="0"/>
          <c:showVal val="0"/>
          <c:showCatName val="0"/>
          <c:showSerName val="0"/>
          <c:showPercent val="0"/>
          <c:showBubbleSize val="0"/>
        </c:dLbls>
        <c:marker val="1"/>
        <c:smooth val="0"/>
        <c:axId val="309421800"/>
        <c:axId val="309422192"/>
      </c:lineChart>
      <c:catAx>
        <c:axId val="30942180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2192"/>
        <c:crosses val="autoZero"/>
        <c:auto val="1"/>
        <c:lblAlgn val="ctr"/>
        <c:lblOffset val="100"/>
        <c:noMultiLvlLbl val="1"/>
      </c:catAx>
      <c:valAx>
        <c:axId val="309422192"/>
        <c:scaling>
          <c:orientation val="minMax"/>
          <c:max val="25"/>
          <c:min val="0"/>
        </c:scaling>
        <c:delete val="1"/>
        <c:axPos val="l"/>
        <c:numFmt formatCode="General" sourceLinked="1"/>
        <c:majorTickMark val="out"/>
        <c:minorTickMark val="none"/>
        <c:tickLblPos val="nextTo"/>
        <c:crossAx val="309421800"/>
        <c:crosses val="autoZero"/>
        <c:crossBetween val="between"/>
        <c:majorUnit val="5"/>
      </c:valAx>
      <c:spPr>
        <a:ln>
          <a:noFill/>
        </a:ln>
      </c:spPr>
    </c:plotArea>
    <c:legend>
      <c:legendPos val="t"/>
      <c:layout>
        <c:manualLayout>
          <c:xMode val="edge"/>
          <c:yMode val="edge"/>
          <c:x val="2.907567713233416E-4"/>
          <c:y val="0.14341706338174995"/>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E354-43AA-BD73-B13EEAB40952}"/>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E354-43AA-BD73-B13EEAB40952}"/>
            </c:ext>
          </c:extLst>
        </c:ser>
        <c:dLbls>
          <c:showLegendKey val="0"/>
          <c:showVal val="0"/>
          <c:showCatName val="0"/>
          <c:showSerName val="0"/>
          <c:showPercent val="0"/>
          <c:showBubbleSize val="0"/>
        </c:dLbls>
        <c:gapWidth val="100"/>
        <c:axId val="308296496"/>
        <c:axId val="309422976"/>
      </c:barChart>
      <c:catAx>
        <c:axId val="30829649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2976"/>
        <c:crosses val="autoZero"/>
        <c:auto val="1"/>
        <c:lblAlgn val="ctr"/>
        <c:lblOffset val="100"/>
        <c:noMultiLvlLbl val="1"/>
      </c:catAx>
      <c:valAx>
        <c:axId val="309422976"/>
        <c:scaling>
          <c:orientation val="minMax"/>
          <c:max val="230"/>
          <c:min val="0"/>
        </c:scaling>
        <c:delete val="1"/>
        <c:axPos val="l"/>
        <c:numFmt formatCode="0.00" sourceLinked="1"/>
        <c:majorTickMark val="out"/>
        <c:minorTickMark val="none"/>
        <c:tickLblPos val="nextTo"/>
        <c:crossAx val="308296496"/>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C2EE-41D0-8CC7-F41415F86C20}"/>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C2EE-41D0-8CC7-F41415F86C20}"/>
            </c:ext>
          </c:extLst>
        </c:ser>
        <c:dLbls>
          <c:showLegendKey val="0"/>
          <c:showVal val="0"/>
          <c:showCatName val="0"/>
          <c:showSerName val="0"/>
          <c:showPercent val="0"/>
          <c:showBubbleSize val="0"/>
        </c:dLbls>
        <c:gapWidth val="100"/>
        <c:axId val="309423760"/>
        <c:axId val="309424152"/>
      </c:barChart>
      <c:catAx>
        <c:axId val="30942376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4152"/>
        <c:crosses val="autoZero"/>
        <c:auto val="1"/>
        <c:lblAlgn val="ctr"/>
        <c:lblOffset val="100"/>
        <c:noMultiLvlLbl val="1"/>
      </c:catAx>
      <c:valAx>
        <c:axId val="309424152"/>
        <c:scaling>
          <c:orientation val="minMax"/>
          <c:max val="230"/>
          <c:min val="0"/>
        </c:scaling>
        <c:delete val="1"/>
        <c:axPos val="l"/>
        <c:numFmt formatCode="0.00" sourceLinked="1"/>
        <c:majorTickMark val="out"/>
        <c:minorTickMark val="none"/>
        <c:tickLblPos val="nextTo"/>
        <c:crossAx val="309423760"/>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9C89-4E34-825F-781FD949F90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9C89-4E34-825F-781FD949F901}"/>
            </c:ext>
          </c:extLst>
        </c:ser>
        <c:dLbls>
          <c:showLegendKey val="0"/>
          <c:showVal val="0"/>
          <c:showCatName val="0"/>
          <c:showSerName val="0"/>
          <c:showPercent val="0"/>
          <c:showBubbleSize val="0"/>
        </c:dLbls>
        <c:gapWidth val="100"/>
        <c:axId val="309424936"/>
        <c:axId val="309425328"/>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9C89-4E34-825F-781FD949F901}"/>
            </c:ext>
          </c:extLst>
        </c:ser>
        <c:dLbls>
          <c:showLegendKey val="0"/>
          <c:showVal val="0"/>
          <c:showCatName val="0"/>
          <c:showSerName val="0"/>
          <c:showPercent val="0"/>
          <c:showBubbleSize val="0"/>
        </c:dLbls>
        <c:marker val="1"/>
        <c:smooth val="0"/>
        <c:axId val="309426112"/>
        <c:axId val="309425720"/>
      </c:lineChart>
      <c:catAx>
        <c:axId val="30942493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5328"/>
        <c:crosses val="autoZero"/>
        <c:auto val="1"/>
        <c:lblAlgn val="ctr"/>
        <c:lblOffset val="100"/>
        <c:noMultiLvlLbl val="1"/>
      </c:catAx>
      <c:valAx>
        <c:axId val="309425328"/>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09424936"/>
        <c:crosses val="autoZero"/>
        <c:crossBetween val="between"/>
        <c:majorUnit val="53.8"/>
      </c:valAx>
      <c:valAx>
        <c:axId val="309425720"/>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09426112"/>
        <c:crosses val="max"/>
        <c:crossBetween val="between"/>
      </c:valAx>
      <c:catAx>
        <c:axId val="309426112"/>
        <c:scaling>
          <c:orientation val="minMax"/>
        </c:scaling>
        <c:delete val="1"/>
        <c:axPos val="b"/>
        <c:numFmt formatCode="General" sourceLinked="1"/>
        <c:majorTickMark val="out"/>
        <c:minorTickMark val="none"/>
        <c:tickLblPos val="nextTo"/>
        <c:crossAx val="3094257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89CC-4C99-903B-D6AD17FD0DF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89CC-4C99-903B-D6AD17FD0DFF}"/>
            </c:ext>
          </c:extLst>
        </c:ser>
        <c:dLbls>
          <c:showLegendKey val="0"/>
          <c:showVal val="0"/>
          <c:showCatName val="0"/>
          <c:showSerName val="0"/>
          <c:showPercent val="0"/>
          <c:showBubbleSize val="0"/>
        </c:dLbls>
        <c:gapWidth val="100"/>
        <c:axId val="309426896"/>
        <c:axId val="309427288"/>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89CC-4C99-903B-D6AD17FD0DFF}"/>
            </c:ext>
          </c:extLst>
        </c:ser>
        <c:dLbls>
          <c:showLegendKey val="0"/>
          <c:showVal val="0"/>
          <c:showCatName val="0"/>
          <c:showSerName val="0"/>
          <c:showPercent val="0"/>
          <c:showBubbleSize val="0"/>
        </c:dLbls>
        <c:marker val="1"/>
        <c:smooth val="0"/>
        <c:axId val="309426896"/>
        <c:axId val="309427288"/>
      </c:lineChart>
      <c:catAx>
        <c:axId val="3094268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7288"/>
        <c:crosses val="autoZero"/>
        <c:auto val="1"/>
        <c:lblAlgn val="ctr"/>
        <c:lblOffset val="100"/>
        <c:noMultiLvlLbl val="1"/>
      </c:catAx>
      <c:valAx>
        <c:axId val="309427288"/>
        <c:scaling>
          <c:orientation val="minMax"/>
          <c:max val="25"/>
          <c:min val="0"/>
        </c:scaling>
        <c:delete val="1"/>
        <c:axPos val="l"/>
        <c:numFmt formatCode="General" sourceLinked="1"/>
        <c:majorTickMark val="out"/>
        <c:minorTickMark val="none"/>
        <c:tickLblPos val="nextTo"/>
        <c:crossAx val="309426896"/>
        <c:crosses val="autoZero"/>
        <c:crossBetween val="between"/>
        <c:majorUnit val="5"/>
      </c:valAx>
      <c:spPr>
        <a:ln>
          <a:noFill/>
        </a:ln>
      </c:spPr>
    </c:plotArea>
    <c:legend>
      <c:legendPos val="t"/>
      <c:layout>
        <c:manualLayout>
          <c:xMode val="edge"/>
          <c:yMode val="edge"/>
          <c:x val="2.1004070219896183E-3"/>
          <c:y val="0.12977092538151644"/>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1D44-41A2-9AB0-C6E60681283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1D44-41A2-9AB0-C6E606812831}"/>
            </c:ext>
          </c:extLst>
        </c:ser>
        <c:dLbls>
          <c:showLegendKey val="0"/>
          <c:showVal val="0"/>
          <c:showCatName val="0"/>
          <c:showSerName val="0"/>
          <c:showPercent val="0"/>
          <c:showBubbleSize val="0"/>
        </c:dLbls>
        <c:gapWidth val="100"/>
        <c:axId val="310468032"/>
        <c:axId val="310468424"/>
      </c:barChart>
      <c:catAx>
        <c:axId val="310468032"/>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8424"/>
        <c:crosses val="autoZero"/>
        <c:auto val="1"/>
        <c:lblAlgn val="ctr"/>
        <c:lblOffset val="100"/>
        <c:noMultiLvlLbl val="1"/>
      </c:catAx>
      <c:valAx>
        <c:axId val="310468424"/>
        <c:scaling>
          <c:orientation val="minMax"/>
          <c:max val="230"/>
          <c:min val="0"/>
        </c:scaling>
        <c:delete val="1"/>
        <c:axPos val="l"/>
        <c:numFmt formatCode="0.00" sourceLinked="1"/>
        <c:majorTickMark val="out"/>
        <c:minorTickMark val="none"/>
        <c:tickLblPos val="nextTo"/>
        <c:crossAx val="310468032"/>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trlProps/ctrlProp1.xml><?xml version="1.0" encoding="utf-8"?>
<formControlPr xmlns="http://schemas.microsoft.com/office/spreadsheetml/2009/9/main" objectType="Drop" dropStyle="combo" dx="16" fmlaLink="Codierung!$G$1" fmlaRange="Codierung!$G$2:$G$4" noThreeD="1" sel="1" val="0"/>
</file>

<file path=xl/ctrlProps/ctrlProp2.xml><?xml version="1.0" encoding="utf-8"?>
<formControlPr xmlns="http://schemas.microsoft.com/office/spreadsheetml/2009/9/main" objectType="Drop" dropStyle="combo" dx="16" fmlaLink="Codierung!$G$1" fmlaRange="Codierung!$G$2:$G$4" noThreeD="1" sel="1" val="0"/>
</file>

<file path=xl/ctrlProps/ctrlProp3.xml><?xml version="1.0" encoding="utf-8"?>
<formControlPr xmlns="http://schemas.microsoft.com/office/spreadsheetml/2009/9/main" objectType="Drop" dropStyle="combo" dx="16" fmlaLink="Codierung!$G$1" fmlaRange="Codierung!$G$2:$G$4" noThreeD="1" sel="1" val="0"/>
</file>

<file path=xl/ctrlProps/ctrlProp4.xml><?xml version="1.0" encoding="utf-8"?>
<formControlPr xmlns="http://schemas.microsoft.com/office/spreadsheetml/2009/9/main" objectType="Drop" dropStyle="combo" dx="16" fmlaLink="Codierung!$G$1" fmlaRange="Codierung!$G$2:$G$4" noThreeD="1" sel="1" val="0"/>
</file>

<file path=xl/ctrlProps/ctrlProp5.xml><?xml version="1.0" encoding="utf-8"?>
<formControlPr xmlns="http://schemas.microsoft.com/office/spreadsheetml/2009/9/main" objectType="Drop" dropStyle="combo" dx="16" fmlaLink="Codierung!$G$1" fmlaRange="Codierung!$G$2:$G$4" noThreeD="1" sel="1" val="0"/>
</file>

<file path=xl/ctrlProps/ctrlProp6.xml><?xml version="1.0" encoding="utf-8"?>
<formControlPr xmlns="http://schemas.microsoft.com/office/spreadsheetml/2009/9/main" objectType="Drop" dropStyle="combo" dx="16" fmlaLink="Codierung!$G$1" fmlaRange="Codierung!$G$2:$G$4" noThreeD="1" sel="1" val="0"/>
</file>

<file path=xl/ctrlProps/ctrlProp7.xml><?xml version="1.0" encoding="utf-8"?>
<formControlPr xmlns="http://schemas.microsoft.com/office/spreadsheetml/2009/9/main" objectType="Drop" dropStyle="combo" dx="16" fmlaLink="Codierung!$G$1" fmlaRange="Codierung!$G$2:$G$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4" Type="http://schemas.openxmlformats.org/officeDocument/2006/relationships/chart" Target="../charts/chart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chart" Target="../charts/chart9.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image" Target="../media/image3.jpeg"/><Relationship Id="rId10" Type="http://schemas.openxmlformats.org/officeDocument/2006/relationships/chart" Target="../charts/chart12.xml"/><Relationship Id="rId4" Type="http://schemas.openxmlformats.org/officeDocument/2006/relationships/chart" Target="../charts/chart7.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3</xdr:col>
      <xdr:colOff>1479160</xdr:colOff>
      <xdr:row>3</xdr:row>
      <xdr:rowOff>126998</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3</xdr:col>
          <xdr:colOff>571500</xdr:colOff>
          <xdr:row>5</xdr:row>
          <xdr:rowOff>190500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116416</xdr:colOff>
      <xdr:row>35</xdr:row>
      <xdr:rowOff>49213</xdr:rowOff>
    </xdr:from>
    <xdr:to>
      <xdr:col>8</xdr:col>
      <xdr:colOff>1100665</xdr:colOff>
      <xdr:row>53</xdr:row>
      <xdr:rowOff>184206</xdr:rowOff>
    </xdr:to>
    <xdr:pic>
      <xdr:nvPicPr>
        <xdr:cNvPr id="19" name="Grafi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499" y="6049963"/>
          <a:ext cx="6360583" cy="356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158750</xdr:rowOff>
    </xdr:from>
    <xdr:to>
      <xdr:col>5</xdr:col>
      <xdr:colOff>208516</xdr:colOff>
      <xdr:row>11</xdr:row>
      <xdr:rowOff>15850</xdr:rowOff>
    </xdr:to>
    <xdr:sp macro="" textlink="Codierung!I2">
      <xdr:nvSpPr>
        <xdr:cNvPr id="7" name="Textfeld 6">
          <a:extLst>
            <a:ext uri="{FF2B5EF4-FFF2-40B4-BE49-F238E27FC236}">
              <a16:creationId xmlns:a16="http://schemas.microsoft.com/office/drawing/2014/main" id="{00000000-0008-0000-0000-000007000000}"/>
            </a:ext>
          </a:extLst>
        </xdr:cNvPr>
        <xdr:cNvSpPr txBox="1"/>
      </xdr:nvSpPr>
      <xdr:spPr>
        <a:xfrm>
          <a:off x="0" y="1809750"/>
          <a:ext cx="5426099" cy="5873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8" name="Gerader Verbinder 7">
          <a:extLst>
            <a:ext uri="{FF2B5EF4-FFF2-40B4-BE49-F238E27FC236}">
              <a16:creationId xmlns:a16="http://schemas.microsoft.com/office/drawing/2014/main" id="{00000000-0008-0000-0000-000008000000}"/>
            </a:ext>
          </a:extLst>
        </xdr:cNvPr>
        <xdr:cNvCxnSpPr/>
      </xdr:nvCxnSpPr>
      <xdr:spPr>
        <a:xfrm>
          <a:off x="93725" y="1793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13">
      <xdr:nvSpPr>
        <xdr:cNvPr id="3" name="Textfeld 2">
          <a:extLst>
            <a:ext uri="{FF2B5EF4-FFF2-40B4-BE49-F238E27FC236}">
              <a16:creationId xmlns:a16="http://schemas.microsoft.com/office/drawing/2014/main" id="{00000000-0008-0000-0000-000003000000}"/>
            </a:ext>
          </a:extLst>
        </xdr:cNvPr>
        <xdr:cNvSpPr txBox="1"/>
      </xdr:nvSpPr>
      <xdr:spPr>
        <a:xfrm>
          <a:off x="0" y="2148416"/>
          <a:ext cx="1894417" cy="391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6D7FE31-89C7-4830-804C-986A5D89E12C}" type="TxLink">
            <a:rPr lang="en-US" sz="1400" b="1" i="0" u="none" strike="noStrike">
              <a:solidFill>
                <a:srgbClr val="A9D18E"/>
              </a:solidFill>
              <a:latin typeface="Roboto" panose="02000000000000000000" pitchFamily="2" charset="0"/>
              <a:ea typeface="Roboto" panose="02000000000000000000" pitchFamily="2" charset="0"/>
              <a:cs typeface="Arial"/>
            </a:rPr>
            <a:pPr/>
            <a:t>Inhaltsverzeichnis</a:t>
          </a:fld>
          <a:endParaRPr lang="de-CH" sz="1800" b="1">
            <a:solidFill>
              <a:srgbClr val="A9D18E"/>
            </a:solidFill>
            <a:latin typeface="Roboto" panose="02000000000000000000" pitchFamily="2" charset="0"/>
            <a:ea typeface="Roboto" panose="02000000000000000000" pitchFamily="2"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2.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5.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0.04397</cdr:y>
    </cdr:from>
    <cdr:to>
      <cdr:x>0.96033</cdr:x>
      <cdr:y>0.09382</cdr:y>
    </cdr:to>
    <cdr:sp macro="" textlink="Codierung!$I$4">
      <cdr:nvSpPr>
        <cdr:cNvPr id="10" name="Textfeld 9"/>
        <cdr:cNvSpPr txBox="1"/>
      </cdr:nvSpPr>
      <cdr:spPr>
        <a:xfrm xmlns:a="http://schemas.openxmlformats.org/drawingml/2006/main">
          <a:off x="0" y="245527"/>
          <a:ext cx="8358186" cy="278350"/>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400" b="0" i="0" u="none" strike="noStrike">
              <a:solidFill>
                <a:srgbClr val="000000"/>
              </a:solidFill>
              <a:latin typeface="Arial"/>
              <a:cs typeface="Arial"/>
            </a:rPr>
            <a:pPr/>
            <a:t>Entwicklung der Differenz der Warenkörbe Bio und nicht-Bio</a:t>
          </a:fld>
          <a:endParaRPr lang="de-CH" sz="6000" b="0"/>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6.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171450</xdr:rowOff>
        </xdr:to>
        <xdr:sp macro="" textlink="">
          <xdr:nvSpPr>
            <xdr:cNvPr id="32770" name="Drop Down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95250</xdr:colOff>
      <xdr:row>11</xdr:row>
      <xdr:rowOff>15850</xdr:rowOff>
    </xdr:to>
    <xdr:sp macro="" textlink="Codierung!I2">
      <xdr:nvSpPr>
        <xdr:cNvPr id="6" name="Textfeld 5">
          <a:extLst>
            <a:ext uri="{FF2B5EF4-FFF2-40B4-BE49-F238E27FC236}">
              <a16:creationId xmlns:a16="http://schemas.microsoft.com/office/drawing/2014/main" id="{00000000-0008-0000-0300-000006000000}"/>
            </a:ext>
          </a:extLst>
        </xdr:cNvPr>
        <xdr:cNvSpPr txBox="1"/>
      </xdr:nvSpPr>
      <xdr:spPr>
        <a:xfrm>
          <a:off x="0" y="1682750"/>
          <a:ext cx="6012656"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7" name="Gerader Verbinder 6">
          <a:extLst>
            <a:ext uri="{FF2B5EF4-FFF2-40B4-BE49-F238E27FC236}">
              <a16:creationId xmlns:a16="http://schemas.microsoft.com/office/drawing/2014/main" id="{00000000-0008-0000-0300-000007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7">
      <xdr:nvSpPr>
        <xdr:cNvPr id="8" name="Textfeld 7">
          <a:extLst>
            <a:ext uri="{FF2B5EF4-FFF2-40B4-BE49-F238E27FC236}">
              <a16:creationId xmlns:a16="http://schemas.microsoft.com/office/drawing/2014/main" id="{00000000-0008-0000-0300-000008000000}"/>
            </a:ext>
          </a:extLst>
        </xdr:cNvPr>
        <xdr:cNvSpPr txBox="1"/>
      </xdr:nvSpPr>
      <xdr:spPr>
        <a:xfrm>
          <a:off x="0" y="1987021"/>
          <a:ext cx="3847042"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D6C7CD3-88DD-42EC-8A27-C1F4FB7B63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Bio</a:t>
          </a:fld>
          <a:endParaRPr lang="de-CH" sz="48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9" name="Textfeld 8">
          <a:extLst>
            <a:ext uri="{FF2B5EF4-FFF2-40B4-BE49-F238E27FC236}">
              <a16:creationId xmlns:a16="http://schemas.microsoft.com/office/drawing/2014/main" id="{00000000-0008-0000-0300-000009000000}"/>
            </a:ext>
          </a:extLst>
        </xdr:cNvPr>
        <xdr:cNvSpPr txBox="1"/>
      </xdr:nvSpPr>
      <xdr:spPr>
        <a:xfrm>
          <a:off x="6643683" y="1452562"/>
          <a:ext cx="5492505"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178593</xdr:rowOff>
    </xdr:from>
    <xdr:to>
      <xdr:col>12</xdr:col>
      <xdr:colOff>524419</xdr:colOff>
      <xdr:row>14</xdr:row>
      <xdr:rowOff>26987</xdr:rowOff>
    </xdr:to>
    <xdr:sp macro="" textlink="Codierung!I200">
      <xdr:nvSpPr>
        <xdr:cNvPr id="10" name="Textfeld 9">
          <a:extLst>
            <a:ext uri="{FF2B5EF4-FFF2-40B4-BE49-F238E27FC236}">
              <a16:creationId xmlns:a16="http://schemas.microsoft.com/office/drawing/2014/main" id="{00000000-0008-0000-0300-00000A000000}"/>
            </a:ext>
          </a:extLst>
        </xdr:cNvPr>
        <xdr:cNvSpPr txBox="1"/>
      </xdr:nvSpPr>
      <xdr:spPr>
        <a:xfrm>
          <a:off x="6642983" y="1792240"/>
          <a:ext cx="5501936" cy="78968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323195</xdr:colOff>
      <xdr:row>3</xdr:row>
      <xdr:rowOff>132080</xdr:rowOff>
    </xdr:to>
    <xdr:pic>
      <xdr:nvPicPr>
        <xdr:cNvPr id="11" name="Grafik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725614" cy="650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180975</xdr:rowOff>
        </xdr:to>
        <xdr:sp macro="" textlink="">
          <xdr:nvSpPr>
            <xdr:cNvPr id="33794" name="Drop Down 2" hidden="1">
              <a:extLst>
                <a:ext uri="{63B3BB69-23CF-44E3-9099-C40C66FF867C}">
                  <a14:compatExt spid="_x0000_s33794"/>
                </a:ext>
                <a:ext uri="{FF2B5EF4-FFF2-40B4-BE49-F238E27FC236}">
                  <a16:creationId xmlns:a16="http://schemas.microsoft.com/office/drawing/2014/main" id="{00000000-0008-0000-04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21165</xdr:colOff>
      <xdr:row>11</xdr:row>
      <xdr:rowOff>15850</xdr:rowOff>
    </xdr:to>
    <xdr:sp macro="" textlink="Codierung!I2">
      <xdr:nvSpPr>
        <xdr:cNvPr id="5" name="Textfeld 4">
          <a:extLst>
            <a:ext uri="{FF2B5EF4-FFF2-40B4-BE49-F238E27FC236}">
              <a16:creationId xmlns:a16="http://schemas.microsoft.com/office/drawing/2014/main" id="{00000000-0008-0000-0400-000005000000}"/>
            </a:ext>
          </a:extLst>
        </xdr:cNvPr>
        <xdr:cNvSpPr txBox="1"/>
      </xdr:nvSpPr>
      <xdr:spPr>
        <a:xfrm>
          <a:off x="0" y="1682750"/>
          <a:ext cx="5947832"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4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8">
      <xdr:nvSpPr>
        <xdr:cNvPr id="7" name="Textfeld 6">
          <a:extLst>
            <a:ext uri="{FF2B5EF4-FFF2-40B4-BE49-F238E27FC236}">
              <a16:creationId xmlns:a16="http://schemas.microsoft.com/office/drawing/2014/main" id="{00000000-0008-0000-0400-000007000000}"/>
            </a:ext>
          </a:extLst>
        </xdr:cNvPr>
        <xdr:cNvSpPr txBox="1"/>
      </xdr:nvSpPr>
      <xdr:spPr>
        <a:xfrm>
          <a:off x="0" y="1987021"/>
          <a:ext cx="3852334"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F8E8DC-94D9-4121-B965-CBBF1D4CE0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nicht Bio</a:t>
          </a:fld>
          <a:endParaRPr lang="de-CH" sz="7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8" name="Textfeld 7">
          <a:extLst>
            <a:ext uri="{FF2B5EF4-FFF2-40B4-BE49-F238E27FC236}">
              <a16:creationId xmlns:a16="http://schemas.microsoft.com/office/drawing/2014/main" id="{00000000-0008-0000-0400-000008000000}"/>
            </a:ext>
          </a:extLst>
        </xdr:cNvPr>
        <xdr:cNvSpPr txBox="1"/>
      </xdr:nvSpPr>
      <xdr:spPr>
        <a:xfrm>
          <a:off x="6650827" y="1452562"/>
          <a:ext cx="5506792"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188118</xdr:rowOff>
    </xdr:from>
    <xdr:to>
      <xdr:col>12</xdr:col>
      <xdr:colOff>527594</xdr:colOff>
      <xdr:row>14</xdr:row>
      <xdr:rowOff>23812</xdr:rowOff>
    </xdr:to>
    <xdr:sp macro="" textlink="Codierung!I200">
      <xdr:nvSpPr>
        <xdr:cNvPr id="9" name="Textfeld 8">
          <a:extLst>
            <a:ext uri="{FF2B5EF4-FFF2-40B4-BE49-F238E27FC236}">
              <a16:creationId xmlns:a16="http://schemas.microsoft.com/office/drawing/2014/main" id="{00000000-0008-0000-0400-000009000000}"/>
            </a:ext>
          </a:extLst>
        </xdr:cNvPr>
        <xdr:cNvSpPr txBox="1"/>
      </xdr:nvSpPr>
      <xdr:spPr>
        <a:xfrm>
          <a:off x="6650827" y="1902618"/>
          <a:ext cx="5506792" cy="81676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478576</xdr:colOff>
      <xdr:row>4</xdr:row>
      <xdr:rowOff>16800</xdr:rowOff>
    </xdr:to>
    <xdr:pic>
      <xdr:nvPicPr>
        <xdr:cNvPr id="11" name="Grafik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9833"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590550</xdr:colOff>
          <xdr:row>0</xdr:row>
          <xdr:rowOff>180975</xdr:rowOff>
        </xdr:from>
        <xdr:to>
          <xdr:col>1</xdr:col>
          <xdr:colOff>1685925</xdr:colOff>
          <xdr:row>1</xdr:row>
          <xdr:rowOff>180975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250025</xdr:colOff>
      <xdr:row>117</xdr:row>
      <xdr:rowOff>95250</xdr:rowOff>
    </xdr:from>
    <xdr:to>
      <xdr:col>12</xdr:col>
      <xdr:colOff>430193</xdr:colOff>
      <xdr:row>147</xdr:row>
      <xdr:rowOff>154781</xdr:rowOff>
    </xdr:to>
    <xdr:grpSp>
      <xdr:nvGrpSpPr>
        <xdr:cNvPr id="5" name="Gruppieren 4">
          <a:extLst>
            <a:ext uri="{FF2B5EF4-FFF2-40B4-BE49-F238E27FC236}">
              <a16:creationId xmlns:a16="http://schemas.microsoft.com/office/drawing/2014/main" id="{00000000-0008-0000-0500-000005000000}"/>
            </a:ext>
          </a:extLst>
        </xdr:cNvPr>
        <xdr:cNvGrpSpPr/>
      </xdr:nvGrpSpPr>
      <xdr:grpSpPr>
        <a:xfrm>
          <a:off x="250025" y="14517221"/>
          <a:ext cx="11128315" cy="5774531"/>
          <a:chOff x="750087" y="10263187"/>
          <a:chExt cx="11110106" cy="5774531"/>
        </a:xfrm>
      </xdr:grpSpPr>
      <xdr:grpSp>
        <xdr:nvGrpSpPr>
          <xdr:cNvPr id="69" name="Gruppieren 68">
            <a:extLst>
              <a:ext uri="{FF2B5EF4-FFF2-40B4-BE49-F238E27FC236}">
                <a16:creationId xmlns:a16="http://schemas.microsoft.com/office/drawing/2014/main" id="{00000000-0008-0000-0500-000045000000}"/>
              </a:ext>
            </a:extLst>
          </xdr:cNvPr>
          <xdr:cNvGrpSpPr/>
        </xdr:nvGrpSpPr>
        <xdr:grpSpPr>
          <a:xfrm>
            <a:off x="750087" y="10263187"/>
            <a:ext cx="11110106" cy="5774531"/>
            <a:chOff x="927110" y="19300031"/>
            <a:chExt cx="11110106" cy="5774531"/>
          </a:xfrm>
        </xdr:grpSpPr>
        <xdr:grpSp>
          <xdr:nvGrpSpPr>
            <xdr:cNvPr id="70" name="Gruppieren 69">
              <a:extLst>
                <a:ext uri="{FF2B5EF4-FFF2-40B4-BE49-F238E27FC236}">
                  <a16:creationId xmlns:a16="http://schemas.microsoft.com/office/drawing/2014/main" id="{00000000-0008-0000-0500-000046000000}"/>
                </a:ext>
              </a:extLst>
            </xdr:cNvPr>
            <xdr:cNvGrpSpPr/>
          </xdr:nvGrpSpPr>
          <xdr:grpSpPr>
            <a:xfrm>
              <a:off x="952505" y="19300031"/>
              <a:ext cx="11084711" cy="5774531"/>
              <a:chOff x="5222918" y="3074162"/>
              <a:chExt cx="8751773" cy="5355943"/>
            </a:xfrm>
          </xdr:grpSpPr>
          <xdr:grpSp>
            <xdr:nvGrpSpPr>
              <xdr:cNvPr id="74" name="Gruppieren 73">
                <a:extLst>
                  <a:ext uri="{FF2B5EF4-FFF2-40B4-BE49-F238E27FC236}">
                    <a16:creationId xmlns:a16="http://schemas.microsoft.com/office/drawing/2014/main" id="{00000000-0008-0000-0500-00004A000000}"/>
                  </a:ext>
                </a:extLst>
              </xdr:cNvPr>
              <xdr:cNvGrpSpPr/>
            </xdr:nvGrpSpPr>
            <xdr:grpSpPr>
              <a:xfrm>
                <a:off x="5222918" y="3074162"/>
                <a:ext cx="8751773" cy="5355943"/>
                <a:chOff x="2291000" y="3217976"/>
                <a:chExt cx="8694471" cy="5444625"/>
              </a:xfrm>
            </xdr:grpSpPr>
            <xdr:grpSp>
              <xdr:nvGrpSpPr>
                <xdr:cNvPr id="76" name="Gruppieren 75">
                  <a:extLst>
                    <a:ext uri="{FF2B5EF4-FFF2-40B4-BE49-F238E27FC236}">
                      <a16:creationId xmlns:a16="http://schemas.microsoft.com/office/drawing/2014/main" id="{00000000-0008-0000-0500-00004C000000}"/>
                    </a:ext>
                  </a:extLst>
                </xdr:cNvPr>
                <xdr:cNvGrpSpPr/>
              </xdr:nvGrpSpPr>
              <xdr:grpSpPr>
                <a:xfrm>
                  <a:off x="2291000" y="3217976"/>
                  <a:ext cx="8694471" cy="5444625"/>
                  <a:chOff x="56083931" y="5021027"/>
                  <a:chExt cx="8710839" cy="4432560"/>
                </a:xfrm>
                <a:noFill/>
              </xdr:grpSpPr>
              <xdr:graphicFrame macro="">
                <xdr:nvGraphicFramePr>
                  <xdr:cNvPr id="78" name="Diagramm 77">
                    <a:extLst>
                      <a:ext uri="{FF2B5EF4-FFF2-40B4-BE49-F238E27FC236}">
                        <a16:creationId xmlns:a16="http://schemas.microsoft.com/office/drawing/2014/main" id="{00000000-0008-0000-0500-00004E000000}"/>
                      </a:ext>
                    </a:extLst>
                  </xdr:cNvPr>
                  <xdr:cNvGraphicFramePr>
                    <a:graphicFrameLocks/>
                  </xdr:cNvGraphicFramePr>
                </xdr:nvGraphicFramePr>
                <xdr:xfrm>
                  <a:off x="56083931" y="5021027"/>
                  <a:ext cx="8710839" cy="44325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9" name="Diagramm 78">
                    <a:extLst>
                      <a:ext uri="{FF2B5EF4-FFF2-40B4-BE49-F238E27FC236}">
                        <a16:creationId xmlns:a16="http://schemas.microsoft.com/office/drawing/2014/main" id="{00000000-0008-0000-0500-00004F000000}"/>
                      </a:ext>
                    </a:extLst>
                  </xdr:cNvPr>
                  <xdr:cNvGraphicFramePr>
                    <a:graphicFrameLocks/>
                  </xdr:cNvGraphicFramePr>
                </xdr:nvGraphicFramePr>
                <xdr:xfrm>
                  <a:off x="56124358" y="6044629"/>
                  <a:ext cx="8520706" cy="2440194"/>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Codierung!$I$110">
              <xdr:nvSpPr>
                <xdr:cNvPr id="77" name="Textfeld 76">
                  <a:extLst>
                    <a:ext uri="{FF2B5EF4-FFF2-40B4-BE49-F238E27FC236}">
                      <a16:creationId xmlns:a16="http://schemas.microsoft.com/office/drawing/2014/main" id="{00000000-0008-0000-0500-00004D000000}"/>
                    </a:ext>
                  </a:extLst>
                </xdr:cNvPr>
                <xdr:cNvSpPr txBox="1"/>
              </xdr:nvSpPr>
              <xdr:spPr>
                <a:xfrm>
                  <a:off x="2322748" y="3974234"/>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800" b="0" i="0" u="none" strike="noStrike">
                      <a:solidFill>
                        <a:srgbClr val="3F3F3F"/>
                      </a:solidFill>
                      <a:latin typeface="Roboto" panose="02000000000000000000" pitchFamily="2" charset="0"/>
                      <a:ea typeface="Roboto" panose="02000000000000000000" pitchFamily="2" charset="0"/>
                      <a:cs typeface="Arial"/>
                    </a:rPr>
                    <a:pPr/>
                    <a:t>In CHF</a:t>
                  </a:fld>
                  <a:endParaRPr lang="de-CH" sz="32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195">
            <xdr:nvSpPr>
              <xdr:cNvPr id="75" name="Textfeld 74">
                <a:extLst>
                  <a:ext uri="{FF2B5EF4-FFF2-40B4-BE49-F238E27FC236}">
                    <a16:creationId xmlns:a16="http://schemas.microsoft.com/office/drawing/2014/main" id="{00000000-0008-0000-0500-00004B000000}"/>
                  </a:ext>
                </a:extLst>
              </xdr:cNvPr>
              <xdr:cNvSpPr txBox="1"/>
            </xdr:nvSpPr>
            <xdr:spPr>
              <a:xfrm>
                <a:off x="5256686" y="8209242"/>
                <a:ext cx="8210712" cy="20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40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40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4">
          <xdr:nvSpPr>
            <xdr:cNvPr id="71" name="Textfeld 1">
              <a:extLst>
                <a:ext uri="{FF2B5EF4-FFF2-40B4-BE49-F238E27FC236}">
                  <a16:creationId xmlns:a16="http://schemas.microsoft.com/office/drawing/2014/main" id="{00000000-0008-0000-0500-000047000000}"/>
                </a:ext>
              </a:extLst>
            </xdr:cNvPr>
            <xdr:cNvSpPr txBox="1"/>
          </xdr:nvSpPr>
          <xdr:spPr>
            <a:xfrm>
              <a:off x="929492" y="24240886"/>
              <a:ext cx="11095812" cy="27408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6F6059E9-7627-4C5D-B76B-1E59C809B49E}"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Die Detailhandelspreiserhebungen enthalten keine Discounterpreise, ausser für Milch und Eier werden auch Discounterpreise einbezogen.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23">
          <xdr:nvSpPr>
            <xdr:cNvPr id="72" name="Textfeld 1">
              <a:extLst>
                <a:ext uri="{FF2B5EF4-FFF2-40B4-BE49-F238E27FC236}">
                  <a16:creationId xmlns:a16="http://schemas.microsoft.com/office/drawing/2014/main" id="{00000000-0008-0000-0500-000048000000}"/>
                </a:ext>
              </a:extLst>
            </xdr:cNvPr>
            <xdr:cNvSpPr txBox="1"/>
          </xdr:nvSpPr>
          <xdr:spPr>
            <a:xfrm>
              <a:off x="928124" y="23824405"/>
              <a:ext cx="10787618" cy="571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0DACFAB3-238B-4F01-9680-49242B9593BB}" type="TxLink">
                <a:rPr lang="en-US" sz="1400" b="0" i="0" u="none" strike="noStrike">
                  <a:solidFill>
                    <a:srgbClr val="3F3F3F"/>
                  </a:solidFill>
                  <a:latin typeface="Roboto" panose="02000000000000000000" pitchFamily="2" charset="0"/>
                  <a:ea typeface="Roboto" panose="02000000000000000000" pitchFamily="2" charset="0"/>
                  <a:cs typeface="Arial"/>
                </a:rPr>
                <a:pPr/>
                <a:t>* Es wird nicht der Gesamtkonsum angeschaut, sondern eine spezifische Auswahl von (vorwiegend Frische-)Produkten, bei welchen die Marktanalysen Preiserhebungen im Detailhandel durchführt. </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30">
          <xdr:nvSpPr>
            <xdr:cNvPr id="73" name="Textfeld 1">
              <a:extLst>
                <a:ext uri="{FF2B5EF4-FFF2-40B4-BE49-F238E27FC236}">
                  <a16:creationId xmlns:a16="http://schemas.microsoft.com/office/drawing/2014/main" id="{00000000-0008-0000-0500-000049000000}"/>
                </a:ext>
              </a:extLst>
            </xdr:cNvPr>
            <xdr:cNvSpPr txBox="1"/>
          </xdr:nvSpPr>
          <xdr:spPr>
            <a:xfrm>
              <a:off x="927110" y="24452817"/>
              <a:ext cx="9630775" cy="23044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20B7C29-38BD-4018-A6B0-EACAF9455708}"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Es handelt sich um Nicht-Bio, inländischen &amp; wenn nicht vorhanden ausländischen Produkten.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8">
        <xdr:nvSpPr>
          <xdr:cNvPr id="55" name="Textfeld 54">
            <a:extLst>
              <a:ext uri="{FF2B5EF4-FFF2-40B4-BE49-F238E27FC236}">
                <a16:creationId xmlns:a16="http://schemas.microsoft.com/office/drawing/2014/main" id="{00000000-0008-0000-0500-000037000000}"/>
              </a:ext>
            </a:extLst>
          </xdr:cNvPr>
          <xdr:cNvSpPr txBox="1"/>
        </xdr:nvSpPr>
        <xdr:spPr>
          <a:xfrm>
            <a:off x="750087" y="10279070"/>
            <a:ext cx="10346538" cy="5714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74633DBE-BE8C-4678-9DA9-E6387A8900B6}" type="TxLink">
              <a:rPr kumimoji="0" lang="en-US" sz="18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Warenkorb</a:t>
            </a:fld>
            <a:endParaRPr kumimoji="0" lang="de-CH" sz="60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xnSp macro="">
        <xdr:nvCxnSpPr>
          <xdr:cNvPr id="56" name="Gerader Verbinder 55">
            <a:extLst>
              <a:ext uri="{FF2B5EF4-FFF2-40B4-BE49-F238E27FC236}">
                <a16:creationId xmlns:a16="http://schemas.microsoft.com/office/drawing/2014/main" id="{00000000-0008-0000-0500-000038000000}"/>
              </a:ext>
            </a:extLst>
          </xdr:cNvPr>
          <xdr:cNvCxnSpPr/>
        </xdr:nvCxnSpPr>
        <xdr:spPr>
          <a:xfrm>
            <a:off x="843812" y="10263187"/>
            <a:ext cx="640912" cy="0"/>
          </a:xfrm>
          <a:prstGeom prst="line">
            <a:avLst/>
          </a:prstGeom>
          <a:noFill/>
          <a:ln w="36830" cap="flat" cmpd="sng" algn="ctr">
            <a:solidFill>
              <a:sysClr val="windowText" lastClr="000000"/>
            </a:solidFill>
            <a:prstDash val="solid"/>
            <a:miter lim="800000"/>
          </a:ln>
          <a:effectLst/>
        </xdr:spPr>
      </xdr:cxnSp>
    </xdr:grpSp>
    <xdr:clientData/>
  </xdr:twoCellAnchor>
  <xdr:twoCellAnchor editAs="oneCell">
    <xdr:from>
      <xdr:col>14</xdr:col>
      <xdr:colOff>0</xdr:colOff>
      <xdr:row>119</xdr:row>
      <xdr:rowOff>0</xdr:rowOff>
    </xdr:from>
    <xdr:to>
      <xdr:col>15</xdr:col>
      <xdr:colOff>9525</xdr:colOff>
      <xdr:row>120</xdr:row>
      <xdr:rowOff>9525</xdr:rowOff>
    </xdr:to>
    <xdr:pic>
      <xdr:nvPicPr>
        <xdr:cNvPr id="39" name="Grafik 38">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30150" y="14611350"/>
          <a:ext cx="8477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1</xdr:col>
      <xdr:colOff>393310</xdr:colOff>
      <xdr:row>3</xdr:row>
      <xdr:rowOff>155573</xdr:rowOff>
    </xdr:to>
    <xdr:pic>
      <xdr:nvPicPr>
        <xdr:cNvPr id="28" name="Grafik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0</xdr:col>
          <xdr:colOff>1905000</xdr:colOff>
          <xdr:row>5</xdr:row>
          <xdr:rowOff>190500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208516</xdr:colOff>
      <xdr:row>11</xdr:row>
      <xdr:rowOff>15850</xdr:rowOff>
    </xdr:to>
    <xdr:sp macro="" textlink="Codierung!I2">
      <xdr:nvSpPr>
        <xdr:cNvPr id="29" name="Textfeld 28">
          <a:extLst>
            <a:ext uri="{FF2B5EF4-FFF2-40B4-BE49-F238E27FC236}">
              <a16:creationId xmlns:a16="http://schemas.microsoft.com/office/drawing/2014/main" id="{00000000-0008-0000-0100-00001D000000}"/>
            </a:ext>
          </a:extLst>
        </xdr:cNvPr>
        <xdr:cNvSpPr txBox="1"/>
      </xdr:nvSpPr>
      <xdr:spPr>
        <a:xfrm>
          <a:off x="0" y="1771815"/>
          <a:ext cx="6136282" cy="53993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30" name="Gerader Verbinder 29">
          <a:extLst>
            <a:ext uri="{FF2B5EF4-FFF2-40B4-BE49-F238E27FC236}">
              <a16:creationId xmlns:a16="http://schemas.microsoft.com/office/drawing/2014/main" id="{00000000-0008-0000-0100-00001E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26">
      <xdr:nvSpPr>
        <xdr:cNvPr id="31" name="Textfeld 30">
          <a:extLst>
            <a:ext uri="{FF2B5EF4-FFF2-40B4-BE49-F238E27FC236}">
              <a16:creationId xmlns:a16="http://schemas.microsoft.com/office/drawing/2014/main" id="{00000000-0008-0000-0100-00001F000000}"/>
            </a:ext>
          </a:extLst>
        </xdr:cNvPr>
        <xdr:cNvSpPr txBox="1"/>
      </xdr:nvSpPr>
      <xdr:spPr>
        <a:xfrm>
          <a:off x="0" y="2125133"/>
          <a:ext cx="1894417" cy="386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DC0ED77-F26F-432D-856B-0FEB27A7EE1F}" type="TxLink">
            <a:rPr lang="en-US" sz="1400" b="1" i="0" u="none" strike="noStrike">
              <a:solidFill>
                <a:srgbClr val="61775E"/>
              </a:solidFill>
              <a:latin typeface="Roboto" panose="02000000000000000000" pitchFamily="2" charset="0"/>
              <a:ea typeface="Roboto" panose="02000000000000000000" pitchFamily="2" charset="0"/>
              <a:cs typeface="Arial"/>
            </a:rPr>
            <a:pPr/>
            <a:t>Ausgewertete Daten</a:t>
          </a:fld>
          <a:endParaRPr lang="de-CH" sz="3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8</xdr:row>
      <xdr:rowOff>0</xdr:rowOff>
    </xdr:from>
    <xdr:to>
      <xdr:col>12</xdr:col>
      <xdr:colOff>527594</xdr:colOff>
      <xdr:row>11</xdr:row>
      <xdr:rowOff>53271</xdr:rowOff>
    </xdr:to>
    <xdr:sp macro="" textlink="Codierung!I195">
      <xdr:nvSpPr>
        <xdr:cNvPr id="32" name="Textfeld 31">
          <a:extLst>
            <a:ext uri="{FF2B5EF4-FFF2-40B4-BE49-F238E27FC236}">
              <a16:creationId xmlns:a16="http://schemas.microsoft.com/office/drawing/2014/main" id="{00000000-0008-0000-0100-000020000000}"/>
            </a:ext>
          </a:extLst>
        </xdr:cNvPr>
        <xdr:cNvSpPr txBox="1"/>
      </xdr:nvSpPr>
      <xdr:spPr>
        <a:xfrm>
          <a:off x="7477121" y="1654969"/>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226218</xdr:rowOff>
    </xdr:from>
    <xdr:to>
      <xdr:col>12</xdr:col>
      <xdr:colOff>527594</xdr:colOff>
      <xdr:row>13</xdr:row>
      <xdr:rowOff>77083</xdr:rowOff>
    </xdr:to>
    <xdr:sp macro="" textlink="Codierung!I200">
      <xdr:nvSpPr>
        <xdr:cNvPr id="34" name="Textfeld 33">
          <a:extLst>
            <a:ext uri="{FF2B5EF4-FFF2-40B4-BE49-F238E27FC236}">
              <a16:creationId xmlns:a16="http://schemas.microsoft.com/office/drawing/2014/main" id="{00000000-0008-0000-0100-000022000000}"/>
            </a:ext>
          </a:extLst>
        </xdr:cNvPr>
        <xdr:cNvSpPr txBox="1"/>
      </xdr:nvSpPr>
      <xdr:spPr>
        <a:xfrm>
          <a:off x="7477121" y="2119312"/>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0</xdr:col>
      <xdr:colOff>108857</xdr:colOff>
      <xdr:row>75</xdr:row>
      <xdr:rowOff>140073</xdr:rowOff>
    </xdr:from>
    <xdr:to>
      <xdr:col>5</xdr:col>
      <xdr:colOff>317029</xdr:colOff>
      <xdr:row>115</xdr:row>
      <xdr:rowOff>167286</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108857" y="6460191"/>
          <a:ext cx="6147290" cy="7647213"/>
          <a:chOff x="8749393" y="14831786"/>
          <a:chExt cx="6154493" cy="7647213"/>
        </a:xfrm>
      </xdr:grpSpPr>
      <xdr:grpSp>
        <xdr:nvGrpSpPr>
          <xdr:cNvPr id="35" name="Gruppieren 34">
            <a:extLst>
              <a:ext uri="{FF2B5EF4-FFF2-40B4-BE49-F238E27FC236}">
                <a16:creationId xmlns:a16="http://schemas.microsoft.com/office/drawing/2014/main" id="{00000000-0008-0000-0100-000023000000}"/>
              </a:ext>
            </a:extLst>
          </xdr:cNvPr>
          <xdr:cNvGrpSpPr/>
        </xdr:nvGrpSpPr>
        <xdr:grpSpPr>
          <a:xfrm>
            <a:off x="8762999" y="14831786"/>
            <a:ext cx="6140887" cy="6375447"/>
            <a:chOff x="735384" y="12719378"/>
            <a:chExt cx="6130801" cy="6375447"/>
          </a:xfrm>
        </xdr:grpSpPr>
        <xdr:grpSp>
          <xdr:nvGrpSpPr>
            <xdr:cNvPr id="38" name="Gruppieren 37">
              <a:extLst>
                <a:ext uri="{FF2B5EF4-FFF2-40B4-BE49-F238E27FC236}">
                  <a16:creationId xmlns:a16="http://schemas.microsoft.com/office/drawing/2014/main" id="{00000000-0008-0000-0100-000026000000}"/>
                </a:ext>
              </a:extLst>
            </xdr:cNvPr>
            <xdr:cNvGrpSpPr/>
          </xdr:nvGrpSpPr>
          <xdr:grpSpPr>
            <a:xfrm>
              <a:off x="735384" y="12719378"/>
              <a:ext cx="6130801" cy="6375447"/>
              <a:chOff x="738185" y="3381376"/>
              <a:chExt cx="6147081" cy="6373471"/>
            </a:xfrm>
          </xdr:grpSpPr>
          <xdr:grpSp>
            <xdr:nvGrpSpPr>
              <xdr:cNvPr id="57" name="Gruppieren 56">
                <a:extLst>
                  <a:ext uri="{FF2B5EF4-FFF2-40B4-BE49-F238E27FC236}">
                    <a16:creationId xmlns:a16="http://schemas.microsoft.com/office/drawing/2014/main" id="{00000000-0008-0000-0100-000039000000}"/>
                  </a:ext>
                </a:extLst>
              </xdr:cNvPr>
              <xdr:cNvGrpSpPr/>
            </xdr:nvGrpSpPr>
            <xdr:grpSpPr>
              <a:xfrm>
                <a:off x="738185" y="6789621"/>
                <a:ext cx="6147081" cy="2965226"/>
                <a:chOff x="11299018" y="3991652"/>
                <a:chExt cx="6182894" cy="2965226"/>
              </a:xfrm>
            </xdr:grpSpPr>
            <xdr:grpSp>
              <xdr:nvGrpSpPr>
                <xdr:cNvPr id="63" name="Gruppieren 62">
                  <a:extLst>
                    <a:ext uri="{FF2B5EF4-FFF2-40B4-BE49-F238E27FC236}">
                      <a16:creationId xmlns:a16="http://schemas.microsoft.com/office/drawing/2014/main" id="{00000000-0008-0000-0100-00003F000000}"/>
                    </a:ext>
                  </a:extLst>
                </xdr:cNvPr>
                <xdr:cNvGrpSpPr/>
              </xdr:nvGrpSpPr>
              <xdr:grpSpPr>
                <a:xfrm>
                  <a:off x="11299018" y="3991652"/>
                  <a:ext cx="6182894" cy="2965226"/>
                  <a:chOff x="2495334" y="8538479"/>
                  <a:chExt cx="10635223" cy="2648142"/>
                </a:xfrm>
              </xdr:grpSpPr>
              <xdr:grpSp>
                <xdr:nvGrpSpPr>
                  <xdr:cNvPr id="65" name="Gruppieren 64">
                    <a:extLst>
                      <a:ext uri="{FF2B5EF4-FFF2-40B4-BE49-F238E27FC236}">
                        <a16:creationId xmlns:a16="http://schemas.microsoft.com/office/drawing/2014/main" id="{00000000-0008-0000-0100-000041000000}"/>
                      </a:ext>
                    </a:extLst>
                  </xdr:cNvPr>
                  <xdr:cNvGrpSpPr/>
                </xdr:nvGrpSpPr>
                <xdr:grpSpPr>
                  <a:xfrm>
                    <a:off x="2495334" y="8538479"/>
                    <a:ext cx="10635223" cy="2648142"/>
                    <a:chOff x="54726948" y="4552685"/>
                    <a:chExt cx="9579472" cy="2143073"/>
                  </a:xfrm>
                  <a:noFill/>
                </xdr:grpSpPr>
                <xdr:graphicFrame macro="">
                  <xdr:nvGraphicFramePr>
                    <xdr:cNvPr id="67" name="Diagramm 66">
                      <a:extLst>
                        <a:ext uri="{FF2B5EF4-FFF2-40B4-BE49-F238E27FC236}">
                          <a16:creationId xmlns:a16="http://schemas.microsoft.com/office/drawing/2014/main" id="{00000000-0008-0000-0100-000043000000}"/>
                        </a:ext>
                      </a:extLst>
                    </xdr:cNvPr>
                    <xdr:cNvGraphicFramePr>
                      <a:graphicFrameLocks/>
                    </xdr:cNvGraphicFramePr>
                  </xdr:nvGraphicFramePr>
                  <xdr:xfrm>
                    <a:off x="54726948" y="4552685"/>
                    <a:ext cx="9500176" cy="214307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8" name="Diagramm 67">
                      <a:extLst>
                        <a:ext uri="{FF2B5EF4-FFF2-40B4-BE49-F238E27FC236}">
                          <a16:creationId xmlns:a16="http://schemas.microsoft.com/office/drawing/2014/main" id="{00000000-0008-0000-0100-000044000000}"/>
                        </a:ext>
                      </a:extLst>
                    </xdr:cNvPr>
                    <xdr:cNvGraphicFramePr>
                      <a:graphicFrameLocks/>
                    </xdr:cNvGraphicFramePr>
                  </xdr:nvGraphicFramePr>
                  <xdr:xfrm>
                    <a:off x="54807660" y="5230315"/>
                    <a:ext cx="9498760" cy="1456426"/>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66" name="Rechteck 65">
                    <a:extLst>
                      <a:ext uri="{FF2B5EF4-FFF2-40B4-BE49-F238E27FC236}">
                        <a16:creationId xmlns:a16="http://schemas.microsoft.com/office/drawing/2014/main" id="{00000000-0008-0000-0100-000042000000}"/>
                      </a:ext>
                    </a:extLst>
                  </xdr:cNvPr>
                  <xdr:cNvSpPr/>
                </xdr:nvSpPr>
                <xdr:spPr>
                  <a:xfrm>
                    <a:off x="2607483" y="9455846"/>
                    <a:ext cx="147852" cy="152068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sp macro="" textlink="">
              <xdr:nvSpPr>
                <xdr:cNvPr id="64" name="Rechteck 63">
                  <a:extLst>
                    <a:ext uri="{FF2B5EF4-FFF2-40B4-BE49-F238E27FC236}">
                      <a16:creationId xmlns:a16="http://schemas.microsoft.com/office/drawing/2014/main" id="{00000000-0008-0000-0100-000040000000}"/>
                    </a:ext>
                  </a:extLst>
                </xdr:cNvPr>
                <xdr:cNvSpPr/>
              </xdr:nvSpPr>
              <xdr:spPr>
                <a:xfrm flipH="1">
                  <a:off x="17349344" y="4985252"/>
                  <a:ext cx="81404" cy="184839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grpSp>
            <xdr:nvGrpSpPr>
              <xdr:cNvPr id="58" name="Gruppieren 57">
                <a:extLst>
                  <a:ext uri="{FF2B5EF4-FFF2-40B4-BE49-F238E27FC236}">
                    <a16:creationId xmlns:a16="http://schemas.microsoft.com/office/drawing/2014/main" id="{00000000-0008-0000-0100-00003A000000}"/>
                  </a:ext>
                </a:extLst>
              </xdr:cNvPr>
              <xdr:cNvGrpSpPr/>
            </xdr:nvGrpSpPr>
            <xdr:grpSpPr>
              <a:xfrm>
                <a:off x="738187" y="3381376"/>
                <a:ext cx="6130800" cy="3589159"/>
                <a:chOff x="785812" y="11310938"/>
                <a:chExt cx="6130800" cy="3589159"/>
              </a:xfrm>
            </xdr:grpSpPr>
            <xdr:graphicFrame macro="">
              <xdr:nvGraphicFramePr>
                <xdr:cNvPr id="59" name="Diagramm 58">
                  <a:extLst>
                    <a:ext uri="{FF2B5EF4-FFF2-40B4-BE49-F238E27FC236}">
                      <a16:creationId xmlns:a16="http://schemas.microsoft.com/office/drawing/2014/main" id="{00000000-0008-0000-0100-00003B000000}"/>
                    </a:ext>
                  </a:extLst>
                </xdr:cNvPr>
                <xdr:cNvGraphicFramePr>
                  <a:graphicFrameLocks/>
                </xdr:cNvGraphicFramePr>
              </xdr:nvGraphicFramePr>
              <xdr:xfrm>
                <a:off x="785812" y="11310938"/>
                <a:ext cx="6130800" cy="3589159"/>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60" name="Gruppieren 59">
                  <a:extLst>
                    <a:ext uri="{FF2B5EF4-FFF2-40B4-BE49-F238E27FC236}">
                      <a16:creationId xmlns:a16="http://schemas.microsoft.com/office/drawing/2014/main" id="{00000000-0008-0000-0100-00003C000000}"/>
                    </a:ext>
                  </a:extLst>
                </xdr:cNvPr>
                <xdr:cNvGrpSpPr/>
              </xdr:nvGrpSpPr>
              <xdr:grpSpPr>
                <a:xfrm>
                  <a:off x="870496" y="11334748"/>
                  <a:ext cx="5922681" cy="315440"/>
                  <a:chOff x="7514184" y="4238624"/>
                  <a:chExt cx="5922681" cy="315440"/>
                </a:xfrm>
              </xdr:grpSpPr>
              <xdr:sp macro="" textlink="Codierung!$I$2">
                <xdr:nvSpPr>
                  <xdr:cNvPr id="61" name="Textfeld 1">
                    <a:extLst>
                      <a:ext uri="{FF2B5EF4-FFF2-40B4-BE49-F238E27FC236}">
                        <a16:creationId xmlns:a16="http://schemas.microsoft.com/office/drawing/2014/main" id="{00000000-0008-0000-0100-00003D000000}"/>
                      </a:ext>
                    </a:extLst>
                  </xdr:cNvPr>
                  <xdr:cNvSpPr txBox="1"/>
                </xdr:nvSpPr>
                <xdr:spPr>
                  <a:xfrm>
                    <a:off x="7514184" y="4253323"/>
                    <a:ext cx="5922681" cy="300741"/>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fld id="{1E0B7BDB-668F-4C4E-9101-7B6571402FE3}" type="TxLink">
                      <a:rPr lang="en-US" sz="1200" b="1" i="0" u="none" strike="noStrike" kern="0" cap="all" spc="150" baseline="0">
                        <a:solidFill>
                          <a:srgbClr val="000000"/>
                        </a:solidFill>
                        <a:latin typeface="Inter" panose="020B0502030000000004" pitchFamily="34" charset="0"/>
                        <a:ea typeface="Inter" panose="020B0502030000000004" pitchFamily="34" charset="0"/>
                        <a:cs typeface="Arial"/>
                      </a:rPr>
                      <a:pPr>
                        <a:lnSpc>
                          <a:spcPct val="120000"/>
                        </a:lnSpc>
                      </a:pPr>
                      <a:t>Vergleich Warenkorb Bio vs nicht-Bio</a:t>
                    </a:fld>
                    <a:endParaRPr lang="de-CH" sz="1800" b="1" kern="0" cap="all" spc="150" baseline="0">
                      <a:solidFill>
                        <a:schemeClr val="tx1"/>
                      </a:solidFill>
                      <a:latin typeface="Inter" panose="020B0502030000000004" pitchFamily="34" charset="0"/>
                      <a:ea typeface="Inter" panose="020B0502030000000004" pitchFamily="34" charset="0"/>
                      <a:cs typeface="Arial" panose="020B0604020202020204" pitchFamily="34" charset="0"/>
                    </a:endParaRPr>
                  </a:p>
                </xdr:txBody>
              </xdr:sp>
              <xdr:cxnSp macro="">
                <xdr:nvCxnSpPr>
                  <xdr:cNvPr id="62" name="Gerader Verbinder 61">
                    <a:extLst>
                      <a:ext uri="{FF2B5EF4-FFF2-40B4-BE49-F238E27FC236}">
                        <a16:creationId xmlns:a16="http://schemas.microsoft.com/office/drawing/2014/main" id="{00000000-0008-0000-0100-00003E000000}"/>
                      </a:ext>
                    </a:extLst>
                  </xdr:cNvPr>
                  <xdr:cNvCxnSpPr/>
                </xdr:nvCxnSpPr>
                <xdr:spPr>
                  <a:xfrm>
                    <a:off x="7514184" y="4238624"/>
                    <a:ext cx="4909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46" name="Gruppieren 45">
              <a:extLst>
                <a:ext uri="{FF2B5EF4-FFF2-40B4-BE49-F238E27FC236}">
                  <a16:creationId xmlns:a16="http://schemas.microsoft.com/office/drawing/2014/main" id="{00000000-0008-0000-0100-00002E000000}"/>
                </a:ext>
              </a:extLst>
            </xdr:cNvPr>
            <xdr:cNvGrpSpPr/>
          </xdr:nvGrpSpPr>
          <xdr:grpSpPr>
            <a:xfrm>
              <a:off x="4616824" y="13318111"/>
              <a:ext cx="2229969" cy="902153"/>
              <a:chOff x="7855324" y="13161229"/>
              <a:chExt cx="2229969" cy="902153"/>
            </a:xfrm>
          </xdr:grpSpPr>
          <xdr:grpSp>
            <xdr:nvGrpSpPr>
              <xdr:cNvPr id="48" name="Gruppieren 47">
                <a:extLst>
                  <a:ext uri="{FF2B5EF4-FFF2-40B4-BE49-F238E27FC236}">
                    <a16:creationId xmlns:a16="http://schemas.microsoft.com/office/drawing/2014/main" id="{00000000-0008-0000-0100-000030000000}"/>
                  </a:ext>
                </a:extLst>
              </xdr:cNvPr>
              <xdr:cNvGrpSpPr/>
            </xdr:nvGrpSpPr>
            <xdr:grpSpPr>
              <a:xfrm>
                <a:off x="7855324" y="13161229"/>
                <a:ext cx="2229969" cy="902153"/>
                <a:chOff x="14354276" y="4141856"/>
                <a:chExt cx="2229969" cy="902153"/>
              </a:xfrm>
            </xdr:grpSpPr>
            <xdr:sp macro="" textlink="">
              <xdr:nvSpPr>
                <xdr:cNvPr id="55" name="Abgerundetes Rechteck 54">
                  <a:extLst>
                    <a:ext uri="{FF2B5EF4-FFF2-40B4-BE49-F238E27FC236}">
                      <a16:creationId xmlns:a16="http://schemas.microsoft.com/office/drawing/2014/main" id="{00000000-0008-0000-0100-000037000000}"/>
                    </a:ext>
                  </a:extLst>
                </xdr:cNvPr>
                <xdr:cNvSpPr/>
              </xdr:nvSpPr>
              <xdr:spPr>
                <a:xfrm>
                  <a:off x="14354276" y="4224934"/>
                  <a:ext cx="2229969" cy="819075"/>
                </a:xfrm>
                <a:prstGeom prst="roundRect">
                  <a:avLst>
                    <a:gd name="adj" fmla="val 14903"/>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08000" rIns="108000" bIns="72000" rtlCol="0" anchor="t">
                  <a:noAutofit/>
                </a:bodyPr>
                <a:lstStyle/>
                <a:p>
                  <a:pPr algn="l"/>
                  <a:endParaRPr lang="de-CH" sz="950" b="0">
                    <a:solidFill>
                      <a:srgbClr val="3F3F3F"/>
                    </a:solidFill>
                    <a:latin typeface="Roboto" panose="02000000000000000000" pitchFamily="2" charset="0"/>
                    <a:ea typeface="Roboto" panose="02000000000000000000" pitchFamily="2" charset="0"/>
                  </a:endParaRPr>
                </a:p>
              </xdr:txBody>
            </xdr:sp>
            <xdr:sp macro="" textlink="Codierung!$I$16">
              <xdr:nvSpPr>
                <xdr:cNvPr id="56" name="Abgerundetes Rechteck 55">
                  <a:extLst>
                    <a:ext uri="{FF2B5EF4-FFF2-40B4-BE49-F238E27FC236}">
                      <a16:creationId xmlns:a16="http://schemas.microsoft.com/office/drawing/2014/main" id="{00000000-0008-0000-0100-000038000000}"/>
                    </a:ext>
                  </a:extLst>
                </xdr:cNvPr>
                <xdr:cNvSpPr/>
              </xdr:nvSpPr>
              <xdr:spPr>
                <a:xfrm>
                  <a:off x="14503960" y="4141856"/>
                  <a:ext cx="1980000" cy="20738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72000" bIns="0" rtlCol="0" anchor="ctr" anchorCtr="1">
                  <a:noAutofit/>
                </a:bodyPr>
                <a:lstStyle/>
                <a:p>
                  <a:pPr algn="l"/>
                  <a:fld id="{F4DC7980-ECEC-4877-84F9-FA51EBAEA869}" type="TxLink">
                    <a:rPr lang="en-US" sz="950" b="1" i="0" u="none" strike="noStrike" cap="all" spc="0" baseline="0">
                      <a:solidFill>
                        <a:schemeClr val="bg1"/>
                      </a:solidFill>
                      <a:latin typeface="Inter" panose="020B0502030000000004" pitchFamily="34" charset="0"/>
                      <a:ea typeface="Inter" panose="020B0502030000000004" pitchFamily="34" charset="0"/>
                      <a:cs typeface="Arial"/>
                    </a:rPr>
                    <a:pPr algn="l"/>
                    <a:t>Warenkorb Total</a:t>
                  </a:fld>
                  <a:endParaRPr lang="de-CH" sz="950" b="1" cap="all" spc="0" baseline="0">
                    <a:solidFill>
                      <a:schemeClr val="bg1"/>
                    </a:solidFill>
                    <a:latin typeface="Inter" panose="020B0502030000000004" pitchFamily="34" charset="0"/>
                    <a:ea typeface="Inter" panose="020B0502030000000004" pitchFamily="34" charset="0"/>
                  </a:endParaRPr>
                </a:p>
                <a:p>
                  <a:pPr algn="l"/>
                  <a:endParaRPr lang="de-CH" sz="950" b="1" cap="all" spc="0" baseline="0">
                    <a:solidFill>
                      <a:schemeClr val="bg1"/>
                    </a:solidFill>
                    <a:latin typeface="Inter" panose="020B0502030000000004" pitchFamily="34" charset="0"/>
                    <a:ea typeface="Inter" panose="020B0502030000000004" pitchFamily="34" charset="0"/>
                  </a:endParaRPr>
                </a:p>
              </xdr:txBody>
            </xdr:sp>
          </xdr:grpSp>
          <xdr:grpSp>
            <xdr:nvGrpSpPr>
              <xdr:cNvPr id="51" name="Gruppieren 50">
                <a:extLst>
                  <a:ext uri="{FF2B5EF4-FFF2-40B4-BE49-F238E27FC236}">
                    <a16:creationId xmlns:a16="http://schemas.microsoft.com/office/drawing/2014/main" id="{00000000-0008-0000-0100-000033000000}"/>
                  </a:ext>
                </a:extLst>
              </xdr:cNvPr>
              <xdr:cNvGrpSpPr/>
            </xdr:nvGrpSpPr>
            <xdr:grpSpPr>
              <a:xfrm>
                <a:off x="7956177" y="13413441"/>
                <a:ext cx="1730389" cy="614482"/>
                <a:chOff x="8314765" y="14612471"/>
                <a:chExt cx="1730389" cy="614482"/>
              </a:xfrm>
            </xdr:grpSpPr>
            <xdr:sp macro="" textlink="Codierung!$I$18">
              <xdr:nvSpPr>
                <xdr:cNvPr id="52" name="Textfeld 1">
                  <a:extLst>
                    <a:ext uri="{FF2B5EF4-FFF2-40B4-BE49-F238E27FC236}">
                      <a16:creationId xmlns:a16="http://schemas.microsoft.com/office/drawing/2014/main" id="{00000000-0008-0000-0100-000034000000}"/>
                    </a:ext>
                  </a:extLst>
                </xdr:cNvPr>
                <xdr:cNvSpPr txBox="1"/>
              </xdr:nvSpPr>
              <xdr:spPr>
                <a:xfrm>
                  <a:off x="8314765" y="148029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47943C0F-B9FB-43E2-AEB2-2EF4964E6DE7}"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nicht-Bio: 129.27 CHF</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7">
              <xdr:nvSpPr>
                <xdr:cNvPr id="53" name="Textfeld 1">
                  <a:extLst>
                    <a:ext uri="{FF2B5EF4-FFF2-40B4-BE49-F238E27FC236}">
                      <a16:creationId xmlns:a16="http://schemas.microsoft.com/office/drawing/2014/main" id="{00000000-0008-0000-0100-000035000000}"/>
                    </a:ext>
                  </a:extLst>
                </xdr:cNvPr>
                <xdr:cNvSpPr txBox="1"/>
              </xdr:nvSpPr>
              <xdr:spPr>
                <a:xfrm>
                  <a:off x="8314765" y="14612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BC548CAA-4830-4371-BE8A-771E6E42EFBB}" type="TxLink">
                    <a:rPr lang="en-US" sz="950" b="1" i="0" u="none" strike="noStrike">
                      <a:solidFill>
                        <a:srgbClr val="000000"/>
                      </a:solidFill>
                      <a:latin typeface="Roboto" panose="02000000000000000000" pitchFamily="2" charset="0"/>
                      <a:ea typeface="Roboto" panose="02000000000000000000" pitchFamily="2" charset="0"/>
                      <a:cs typeface="Arial"/>
                    </a:rPr>
                    <a:pPr/>
                    <a:t>Bio: 180.88 CHF</a:t>
                  </a:fld>
                  <a:endParaRPr lang="de-CH" sz="950" b="1">
                    <a:solidFill>
                      <a:schemeClr val="tx1"/>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
              <xdr:nvSpPr>
                <xdr:cNvPr id="54" name="Textfeld 1">
                  <a:extLst>
                    <a:ext uri="{FF2B5EF4-FFF2-40B4-BE49-F238E27FC236}">
                      <a16:creationId xmlns:a16="http://schemas.microsoft.com/office/drawing/2014/main" id="{00000000-0008-0000-0100-000036000000}"/>
                    </a:ext>
                  </a:extLst>
                </xdr:cNvPr>
                <xdr:cNvSpPr txBox="1"/>
              </xdr:nvSpPr>
              <xdr:spPr>
                <a:xfrm>
                  <a:off x="8314765" y="14993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05F62B3-417A-4AB7-BBD2-BEF67DDFFDE5}"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Bio-Aufschlag: 39.92 %</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grpSp>
        </xdr:grpSp>
      </xdr:grpSp>
      <xdr:sp macro="" textlink="Codierung!$I$31">
        <xdr:nvSpPr>
          <xdr:cNvPr id="69" name="Textfeld 1">
            <a:extLst>
              <a:ext uri="{FF2B5EF4-FFF2-40B4-BE49-F238E27FC236}">
                <a16:creationId xmlns:a16="http://schemas.microsoft.com/office/drawing/2014/main" id="{00000000-0008-0000-0100-000045000000}"/>
              </a:ext>
            </a:extLst>
          </xdr:cNvPr>
          <xdr:cNvSpPr txBox="1"/>
        </xdr:nvSpPr>
        <xdr:spPr>
          <a:xfrm>
            <a:off x="8763000" y="21308786"/>
            <a:ext cx="6133899" cy="800219"/>
          </a:xfrm>
          <a:prstGeom prst="rect">
            <a:avLst/>
          </a:prstGeom>
        </xdr:spPr>
        <xdr:txBody>
          <a:bodyPr vertOverflow="overflow" horzOverflow="overflow" wrap="square" lIns="0" rIns="0" rtlCol="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fld id="{E424FA9A-DD76-4212-9532-1A3EA4F1AF76}" type="TxLink">
              <a:rPr lang="en-US" sz="1150" b="0" i="0" u="none" strike="noStrike">
                <a:solidFill>
                  <a:srgbClr val="3F3F3F"/>
                </a:solidFill>
                <a:latin typeface="Roboto" panose="02000000000000000000" pitchFamily="2" charset="0"/>
                <a:ea typeface="Roboto" panose="02000000000000000000" pitchFamily="2" charset="0"/>
                <a:cs typeface="Arial"/>
              </a:rPr>
              <a:pPr algn="l"/>
              <a: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5">
        <xdr:nvSpPr>
          <xdr:cNvPr id="76" name="Textfeld 75">
            <a:extLst>
              <a:ext uri="{FF2B5EF4-FFF2-40B4-BE49-F238E27FC236}">
                <a16:creationId xmlns:a16="http://schemas.microsoft.com/office/drawing/2014/main" id="{00000000-0008-0000-0100-00004C000000}"/>
              </a:ext>
            </a:extLst>
          </xdr:cNvPr>
          <xdr:cNvSpPr txBox="1"/>
        </xdr:nvSpPr>
        <xdr:spPr>
          <a:xfrm>
            <a:off x="8749393" y="22057176"/>
            <a:ext cx="6133899" cy="421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fld id="{02DB7DF9-80BD-4D79-8552-9C5BCBA41453}" type="TxLink">
              <a:rPr lang="en-US" sz="115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0.04827</cdr:y>
    </cdr:from>
    <cdr:to>
      <cdr:x>0.98389</cdr:x>
      <cdr:y>0.11134</cdr:y>
    </cdr:to>
    <cdr:sp macro="" textlink="Codierung!$I$3">
      <cdr:nvSpPr>
        <cdr:cNvPr id="10" name="Textfeld 9"/>
        <cdr:cNvSpPr txBox="1"/>
      </cdr:nvSpPr>
      <cdr:spPr>
        <a:xfrm xmlns:a="http://schemas.openxmlformats.org/drawingml/2006/main">
          <a:off x="0" y="278759"/>
          <a:ext cx="10906121" cy="364177"/>
        </a:xfrm>
        <a:prstGeom xmlns:a="http://schemas.openxmlformats.org/drawingml/2006/main" prst="rect">
          <a:avLst/>
        </a:prstGeom>
      </cdr:spPr>
      <cdr:txBody>
        <a:bodyPr xmlns:a="http://schemas.openxmlformats.org/drawingml/2006/main" vertOverflow="overflow" horzOverflow="overflow" wrap="square" lIns="46800" tIns="36000" rtlCol="0">
          <a:noAutofit/>
        </a:bodyPr>
        <a:lstStyle xmlns:a="http://schemas.openxmlformats.org/drawingml/2006/main"/>
        <a:p xmlns:a="http://schemas.openxmlformats.org/drawingml/2006/main">
          <a:fld id="{9D025F4B-7F0A-40B8-A8D2-783088058CA6}" type="TxLink">
            <a:rPr lang="en-US" sz="1800" b="0" i="0" u="none" strike="noStrike">
              <a:solidFill>
                <a:srgbClr val="3F3F3F"/>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480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0.0703</cdr:x>
      <cdr:y>0.82251</cdr:y>
    </cdr:from>
    <cdr:to>
      <cdr:x>0.57272</cdr:x>
      <cdr:y>0.85608</cdr:y>
    </cdr:to>
    <cdr:sp macro="" textlink="Codierung!$I$320">
      <cdr:nvSpPr>
        <cdr:cNvPr id="16" name="Textfeld 1"/>
        <cdr:cNvSpPr txBox="1"/>
      </cdr:nvSpPr>
      <cdr:spPr>
        <a:xfrm xmlns:a="http://schemas.openxmlformats.org/drawingml/2006/main">
          <a:off x="759164" y="4597975"/>
          <a:ext cx="5425619" cy="1876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0</xdr:row>
          <xdr:rowOff>180975</xdr:rowOff>
        </xdr:from>
        <xdr:to>
          <xdr:col>1</xdr:col>
          <xdr:colOff>1714500</xdr:colOff>
          <xdr:row>1</xdr:row>
          <xdr:rowOff>190500</xdr:rowOff>
        </xdr:to>
        <xdr:sp macro="" textlink="">
          <xdr:nvSpPr>
            <xdr:cNvPr id="31745" name="Drop Down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990600</xdr:colOff>
          <xdr:row>6</xdr:row>
          <xdr:rowOff>9525</xdr:rowOff>
        </xdr:to>
        <xdr:sp macro="" textlink="">
          <xdr:nvSpPr>
            <xdr:cNvPr id="34818" name="Drop Down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238124</xdr:colOff>
      <xdr:row>11</xdr:row>
      <xdr:rowOff>15850</xdr:rowOff>
    </xdr:to>
    <xdr:sp macro="" textlink="Codierung!I2">
      <xdr:nvSpPr>
        <xdr:cNvPr id="5" name="Textfeld 4">
          <a:extLst>
            <a:ext uri="{FF2B5EF4-FFF2-40B4-BE49-F238E27FC236}">
              <a16:creationId xmlns:a16="http://schemas.microsoft.com/office/drawing/2014/main" id="{00000000-0008-0000-0800-000005000000}"/>
            </a:ext>
          </a:extLst>
        </xdr:cNvPr>
        <xdr:cNvSpPr txBox="1"/>
      </xdr:nvSpPr>
      <xdr:spPr>
        <a:xfrm>
          <a:off x="0" y="1682750"/>
          <a:ext cx="6124574"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8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9">
      <xdr:nvSpPr>
        <xdr:cNvPr id="7" name="Textfeld 6">
          <a:extLst>
            <a:ext uri="{FF2B5EF4-FFF2-40B4-BE49-F238E27FC236}">
              <a16:creationId xmlns:a16="http://schemas.microsoft.com/office/drawing/2014/main" id="{00000000-0008-0000-0800-000007000000}"/>
            </a:ext>
          </a:extLst>
        </xdr:cNvPr>
        <xdr:cNvSpPr txBox="1"/>
      </xdr:nvSpPr>
      <xdr:spPr>
        <a:xfrm>
          <a:off x="0" y="1987021"/>
          <a:ext cx="3856567"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CFF9D40-1F63-4EBA-901F-673C6890ECE8}" type="TxLink">
            <a:rPr lang="en-US" sz="1400" b="1" i="0" u="none" strike="noStrike">
              <a:solidFill>
                <a:srgbClr val="61775E"/>
              </a:solidFill>
              <a:latin typeface="Roboto" panose="02000000000000000000" pitchFamily="2" charset="0"/>
              <a:ea typeface="Roboto" panose="02000000000000000000" pitchFamily="2" charset="0"/>
              <a:cs typeface="Arial"/>
            </a:rPr>
            <a:pPr/>
            <a:t>Differenz Warenkorb Bio vs nicht-Bio</a:t>
          </a:fld>
          <a:endParaRPr lang="de-CH" sz="115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726278</xdr:colOff>
      <xdr:row>7</xdr:row>
      <xdr:rowOff>119062</xdr:rowOff>
    </xdr:from>
    <xdr:to>
      <xdr:col>11</xdr:col>
      <xdr:colOff>1185334</xdr:colOff>
      <xdr:row>11</xdr:row>
      <xdr:rowOff>53271</xdr:rowOff>
    </xdr:to>
    <xdr:sp macro="" textlink="Codierung!I195">
      <xdr:nvSpPr>
        <xdr:cNvPr id="8" name="Textfeld 7">
          <a:extLst>
            <a:ext uri="{FF2B5EF4-FFF2-40B4-BE49-F238E27FC236}">
              <a16:creationId xmlns:a16="http://schemas.microsoft.com/office/drawing/2014/main" id="{00000000-0008-0000-0800-000008000000}"/>
            </a:ext>
          </a:extLst>
        </xdr:cNvPr>
        <xdr:cNvSpPr txBox="1"/>
      </xdr:nvSpPr>
      <xdr:spPr>
        <a:xfrm>
          <a:off x="7457278" y="1452562"/>
          <a:ext cx="5570806"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726278</xdr:colOff>
      <xdr:row>9</xdr:row>
      <xdr:rowOff>188118</xdr:rowOff>
    </xdr:from>
    <xdr:to>
      <xdr:col>11</xdr:col>
      <xdr:colOff>1185334</xdr:colOff>
      <xdr:row>14</xdr:row>
      <xdr:rowOff>23812</xdr:rowOff>
    </xdr:to>
    <xdr:sp macro="" textlink="Codierung!I200">
      <xdr:nvSpPr>
        <xdr:cNvPr id="9" name="Textfeld 8">
          <a:extLst>
            <a:ext uri="{FF2B5EF4-FFF2-40B4-BE49-F238E27FC236}">
              <a16:creationId xmlns:a16="http://schemas.microsoft.com/office/drawing/2014/main" id="{00000000-0008-0000-0800-000009000000}"/>
            </a:ext>
          </a:extLst>
        </xdr:cNvPr>
        <xdr:cNvSpPr txBox="1"/>
      </xdr:nvSpPr>
      <xdr:spPr>
        <a:xfrm>
          <a:off x="7457278" y="1902618"/>
          <a:ext cx="5570806" cy="81994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1048806</xdr:colOff>
      <xdr:row>4</xdr:row>
      <xdr:rowOff>975</xdr:rowOff>
    </xdr:to>
    <xdr:pic>
      <xdr:nvPicPr>
        <xdr:cNvPr id="10" name="Grafik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8775"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0.01106</cdr:x>
      <cdr:y>0.06297</cdr:y>
    </cdr:from>
    <cdr:to>
      <cdr:x>0.97139</cdr:x>
      <cdr:y>0.13946</cdr:y>
    </cdr:to>
    <cdr:sp macro="" textlink="Codierung!$I$4">
      <cdr:nvSpPr>
        <cdr:cNvPr id="10" name="Textfeld 9"/>
        <cdr:cNvSpPr txBox="1"/>
      </cdr:nvSpPr>
      <cdr:spPr>
        <a:xfrm xmlns:a="http://schemas.openxmlformats.org/drawingml/2006/main">
          <a:off x="67235" y="276734"/>
          <a:ext cx="5838856" cy="336175"/>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150" b="1" i="0" u="none" strike="noStrike">
              <a:solidFill>
                <a:srgbClr val="61775E"/>
              </a:solidFill>
              <a:latin typeface="Roboto" panose="02000000000000000000" pitchFamily="2" charset="0"/>
              <a:ea typeface="Roboto" panose="02000000000000000000" pitchFamily="2" charset="0"/>
              <a:cs typeface="Arial"/>
            </a:rPr>
            <a:pPr/>
            <a:t>Entwicklung der Differenz der Warenkörbe Bio und nicht-Bio</a:t>
          </a:fld>
          <a:endParaRPr lang="de-CH" sz="1150" b="1">
            <a:solidFill>
              <a:srgbClr val="61775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0.01843</cdr:x>
      <cdr:y>0.1613</cdr:y>
    </cdr:from>
    <cdr:to>
      <cdr:x>0.15002</cdr:x>
      <cdr:y>0.22552</cdr:y>
    </cdr:to>
    <cdr:sp macro="" textlink="">
      <cdr:nvSpPr>
        <cdr:cNvPr id="14" name="Textfeld 65"/>
        <cdr:cNvSpPr txBox="1"/>
      </cdr:nvSpPr>
      <cdr:spPr>
        <a:xfrm xmlns:a="http://schemas.openxmlformats.org/drawingml/2006/main">
          <a:off x="112059" y="478438"/>
          <a:ext cx="800061" cy="1905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EEC48B71-A3D9-40C5-96AC-56D920FD501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relSizeAnchor>
  <cdr:relSizeAnchor xmlns:cdr="http://schemas.openxmlformats.org/drawingml/2006/chartDrawing">
    <cdr:from>
      <cdr:x>0.00253</cdr:x>
      <cdr:y>0.21358</cdr:y>
    </cdr:from>
    <cdr:to>
      <cdr:x>0.15584</cdr:x>
      <cdr:y>0.27464</cdr:y>
    </cdr:to>
    <cdr:sp macro="" textlink="Codierung!A11">
      <cdr:nvSpPr>
        <cdr:cNvPr id="15" name="Textfeld 1"/>
        <cdr:cNvSpPr txBox="1"/>
      </cdr:nvSpPr>
      <cdr:spPr>
        <a:xfrm xmlns:a="http://schemas.openxmlformats.org/drawingml/2006/main">
          <a:off x="15409" y="633505"/>
          <a:ext cx="932104" cy="1811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00EE518-0761-4F1C-849C-CE0CF7E29829}" type="TxLink">
            <a:rPr lang="en-US" sz="1150" b="0" i="0" u="none" strike="noStrike">
              <a:solidFill>
                <a:srgbClr val="3F3F3F"/>
              </a:solidFill>
              <a:latin typeface="Roboto" panose="02000000000000000000" pitchFamily="2" charset="0"/>
              <a:ea typeface="Roboto" panose="02000000000000000000" pitchFamily="2" charset="0"/>
              <a:cs typeface="Arial"/>
            </a:rPr>
            <a:pPr/>
            <a:t>Ø'22/25..2026</a:t>
          </a:fld>
          <a:endParaRPr lang="de-CH" sz="1150" b="0" u="none">
            <a:solidFill>
              <a:srgbClr val="3F3F3F"/>
            </a:solidFill>
            <a:latin typeface="Roboto" panose="02000000000000000000" pitchFamily="2" charset="0"/>
            <a:ea typeface="Roboto" panose="02000000000000000000" pitchFamily="2"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0.10993</cdr:x>
      <cdr:y>0.12974</cdr:y>
    </cdr:from>
    <cdr:to>
      <cdr:x>0.83466</cdr:x>
      <cdr:y>0.24014</cdr:y>
    </cdr:to>
    <cdr:sp macro="" textlink="">
      <cdr:nvSpPr>
        <cdr:cNvPr id="3"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4"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5"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0.05354</cdr:y>
    </cdr:from>
    <cdr:to>
      <cdr:x>0.99627</cdr:x>
      <cdr:y>0.26823</cdr:y>
    </cdr:to>
    <cdr:grpSp>
      <cdr:nvGrpSpPr>
        <cdr:cNvPr id="20" name="Gruppieren 19">
          <a:extLst xmlns:a="http://schemas.openxmlformats.org/drawingml/2006/main">
            <a:ext uri="{FF2B5EF4-FFF2-40B4-BE49-F238E27FC236}">
              <a16:creationId xmlns:a16="http://schemas.microsoft.com/office/drawing/2014/main" id="{EA7610F0-CC63-4B81-9743-50A4E5458330}"/>
            </a:ext>
          </a:extLst>
        </cdr:cNvPr>
        <cdr:cNvGrpSpPr/>
      </cdr:nvGrpSpPr>
      <cdr:grpSpPr>
        <a:xfrm xmlns:a="http://schemas.openxmlformats.org/drawingml/2006/main">
          <a:off x="0" y="192223"/>
          <a:ext cx="6094636" cy="770796"/>
          <a:chOff x="0" y="1796806"/>
          <a:chExt cx="9731940" cy="1142581"/>
        </a:xfrm>
      </cdr:grpSpPr>
      <cdr:sp macro="" textlink="Codierung!$I$3">
        <cdr:nvSpPr>
          <cdr:cNvPr id="17" name="Textfeld 1"/>
          <cdr:cNvSpPr txBox="1"/>
        </cdr:nvSpPr>
        <cdr:spPr>
          <a:xfrm xmlns:a="http://schemas.openxmlformats.org/drawingml/2006/main">
            <a:off x="0" y="1796806"/>
            <a:ext cx="9731940" cy="7402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72EEB2C-7BE8-44E0-B063-D99626D3E4FE}" type="TxLink">
              <a:rPr lang="en-US" sz="1150" b="1" i="0" u="none" strike="noStrike">
                <a:solidFill>
                  <a:srgbClr val="61775E"/>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1150" b="1" baseline="0">
              <a:solidFill>
                <a:srgbClr val="61775E"/>
              </a:solidFill>
              <a:latin typeface="Roboto" panose="02000000000000000000" pitchFamily="2" charset="0"/>
              <a:ea typeface="Roboto" panose="02000000000000000000" pitchFamily="2" charset="0"/>
              <a:cs typeface="Arial" panose="020B0604020202020204" pitchFamily="34" charset="0"/>
            </a:endParaRPr>
          </a:p>
        </cdr:txBody>
      </cdr:sp>
      <cdr:sp macro="" textlink="Codierung!$I$110">
        <cdr:nvSpPr>
          <cdr:cNvPr id="18" name="Textfeld 1"/>
          <cdr:cNvSpPr txBox="1"/>
        </cdr:nvSpPr>
        <cdr:spPr>
          <a:xfrm xmlns:a="http://schemas.openxmlformats.org/drawingml/2006/main">
            <a:off x="0" y="2471381"/>
            <a:ext cx="7818640" cy="4680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AE59320-888E-40B7-9440-EE751C9DFB0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b="0" baseline="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sp macro="" textlink="'Tabelle und Graphen'!#REF!">
        <cdr:nvSpPr>
          <cdr:cNvPr id="19" name="Textfeld 1"/>
          <cdr:cNvSpPr txBox="1"/>
        </cdr:nvSpPr>
        <cdr:spPr>
          <a:xfrm xmlns:a="http://schemas.openxmlformats.org/drawingml/2006/main">
            <a:off x="0" y="2156884"/>
            <a:ext cx="7818641" cy="266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E00B186-8255-4D75-9757-578F5B4BD017}" type="TxLink">
              <a:rPr lang="en-US" sz="1400" b="0" i="0" u="none" strike="noStrike">
                <a:solidFill>
                  <a:srgbClr val="000000"/>
                </a:solidFill>
                <a:latin typeface="Arial"/>
                <a:cs typeface="Arial"/>
              </a:rPr>
              <a:pPr/>
              <a:t> </a:t>
            </a:fld>
            <a:endParaRPr lang="de-CH" sz="7200" b="0" baseline="0">
              <a:solidFill>
                <a:sysClr val="windowText" lastClr="000000"/>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cdr:x>
      <cdr:y>0.22765</cdr:y>
    </cdr:from>
    <cdr:to>
      <cdr:x>0.15496</cdr:x>
      <cdr:y>0.28071</cdr:y>
    </cdr:to>
    <cdr:sp macro="" textlink="'Nur für MB Bio + HP konv. WK'!$H$4">
      <cdr:nvSpPr>
        <cdr:cNvPr id="3" name="Textfeld 2"/>
        <cdr:cNvSpPr txBox="1"/>
      </cdr:nvSpPr>
      <cdr:spPr>
        <a:xfrm xmlns:a="http://schemas.openxmlformats.org/drawingml/2006/main">
          <a:off x="0" y="817328"/>
          <a:ext cx="947513"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EFEB7FA8-2A9F-4AA3-811C-5F25D3918893}" type="TxLink">
            <a:rPr lang="en-US" sz="1150" b="0" i="0" u="none" strike="noStrike">
              <a:solidFill>
                <a:srgbClr val="3F3F3F"/>
              </a:solidFill>
              <a:latin typeface="Roboto" panose="02000000000000000000" pitchFamily="2" charset="0"/>
              <a:ea typeface="Roboto" panose="02000000000000000000" pitchFamily="2" charset="0"/>
              <a:cs typeface="Arial"/>
            </a:rPr>
            <a:pPr/>
            <a:t>03 2026</a:t>
          </a:fld>
          <a:endParaRPr lang="de-CH" sz="115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0.10993</cdr:x>
      <cdr:y>0.12974</cdr:y>
    </cdr:from>
    <cdr:to>
      <cdr:x>0.83466</cdr:x>
      <cdr:y>0.24014</cdr:y>
    </cdr:to>
    <cdr:sp macro="" textlink="">
      <cdr:nvSpPr>
        <cdr:cNvPr id="4"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5"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0.44326</cdr:y>
    </cdr:from>
    <cdr:to>
      <cdr:x>0.01942</cdr:x>
      <cdr:y>0.87283</cdr:y>
    </cdr:to>
    <cdr:sp macro="" textlink="">
      <cdr:nvSpPr>
        <cdr:cNvPr id="21" name="Rechteck 20"/>
        <cdr:cNvSpPr/>
      </cdr:nvSpPr>
      <cdr:spPr>
        <a:xfrm xmlns:a="http://schemas.openxmlformats.org/drawingml/2006/main">
          <a:off x="0" y="1591424"/>
          <a:ext cx="118704" cy="1542273"/>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0.98073</cdr:x>
      <cdr:y>0.41696</cdr:y>
    </cdr:from>
    <cdr:to>
      <cdr:x>1</cdr:x>
      <cdr:y>0.86994</cdr:y>
    </cdr:to>
    <cdr:sp macro="" textlink="">
      <cdr:nvSpPr>
        <cdr:cNvPr id="22" name="Rechteck 21"/>
        <cdr:cNvSpPr/>
      </cdr:nvSpPr>
      <cdr:spPr>
        <a:xfrm xmlns:a="http://schemas.openxmlformats.org/drawingml/2006/main">
          <a:off x="6012656" y="1717675"/>
          <a:ext cx="118143" cy="1866107"/>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1156607</xdr:colOff>
      <xdr:row>65</xdr:row>
      <xdr:rowOff>122463</xdr:rowOff>
    </xdr:from>
    <xdr:to>
      <xdr:col>19</xdr:col>
      <xdr:colOff>370877</xdr:colOff>
      <xdr:row>90</xdr:row>
      <xdr:rowOff>80330</xdr:rowOff>
    </xdr:to>
    <xdr:grpSp>
      <xdr:nvGrpSpPr>
        <xdr:cNvPr id="32" name="Gruppieren 31">
          <a:extLst>
            <a:ext uri="{FF2B5EF4-FFF2-40B4-BE49-F238E27FC236}">
              <a16:creationId xmlns:a16="http://schemas.microsoft.com/office/drawing/2014/main" id="{00000000-0008-0000-0200-000020000000}"/>
            </a:ext>
          </a:extLst>
        </xdr:cNvPr>
        <xdr:cNvGrpSpPr/>
      </xdr:nvGrpSpPr>
      <xdr:grpSpPr>
        <a:xfrm>
          <a:off x="3660321" y="12722677"/>
          <a:ext cx="13733092" cy="4380189"/>
          <a:chOff x="3690256" y="9105899"/>
          <a:chExt cx="14033810" cy="4482243"/>
        </a:xfrm>
      </xdr:grpSpPr>
      <xdr:grpSp>
        <xdr:nvGrpSpPr>
          <xdr:cNvPr id="31" name="Gruppieren 30">
            <a:extLst>
              <a:ext uri="{FF2B5EF4-FFF2-40B4-BE49-F238E27FC236}">
                <a16:creationId xmlns:a16="http://schemas.microsoft.com/office/drawing/2014/main" id="{00000000-0008-0000-0200-00001F000000}"/>
              </a:ext>
            </a:extLst>
          </xdr:cNvPr>
          <xdr:cNvGrpSpPr/>
        </xdr:nvGrpSpPr>
        <xdr:grpSpPr>
          <a:xfrm>
            <a:off x="3690256" y="9105899"/>
            <a:ext cx="14033810" cy="4482243"/>
            <a:chOff x="3690256" y="9105899"/>
            <a:chExt cx="14033810" cy="4482243"/>
          </a:xfrm>
        </xdr:grpSpPr>
        <xdr:grpSp>
          <xdr:nvGrpSpPr>
            <xdr:cNvPr id="102" name="Gruppieren 101">
              <a:extLst>
                <a:ext uri="{FF2B5EF4-FFF2-40B4-BE49-F238E27FC236}">
                  <a16:creationId xmlns:a16="http://schemas.microsoft.com/office/drawing/2014/main" id="{00000000-0008-0000-0200-000066000000}"/>
                </a:ext>
              </a:extLst>
            </xdr:cNvPr>
            <xdr:cNvGrpSpPr/>
          </xdr:nvGrpSpPr>
          <xdr:grpSpPr>
            <a:xfrm>
              <a:off x="3690256" y="9105899"/>
              <a:ext cx="14033810" cy="4482243"/>
              <a:chOff x="4920642" y="6018341"/>
              <a:chExt cx="12603181" cy="4604209"/>
            </a:xfrm>
          </xdr:grpSpPr>
          <xdr:grpSp>
            <xdr:nvGrpSpPr>
              <xdr:cNvPr id="103" name="Gruppieren 102">
                <a:extLst>
                  <a:ext uri="{FF2B5EF4-FFF2-40B4-BE49-F238E27FC236}">
                    <a16:creationId xmlns:a16="http://schemas.microsoft.com/office/drawing/2014/main" id="{00000000-0008-0000-0200-000067000000}"/>
                  </a:ext>
                </a:extLst>
              </xdr:cNvPr>
              <xdr:cNvGrpSpPr/>
            </xdr:nvGrpSpPr>
            <xdr:grpSpPr>
              <a:xfrm>
                <a:off x="4920642" y="6018341"/>
                <a:ext cx="12603181" cy="4604209"/>
                <a:chOff x="4940905" y="3063118"/>
                <a:chExt cx="12700091" cy="4383012"/>
              </a:xfrm>
            </xdr:grpSpPr>
            <xdr:grpSp>
              <xdr:nvGrpSpPr>
                <xdr:cNvPr id="105" name="Gruppieren 104">
                  <a:extLst>
                    <a:ext uri="{FF2B5EF4-FFF2-40B4-BE49-F238E27FC236}">
                      <a16:creationId xmlns:a16="http://schemas.microsoft.com/office/drawing/2014/main" id="{00000000-0008-0000-0200-000069000000}"/>
                    </a:ext>
                  </a:extLst>
                </xdr:cNvPr>
                <xdr:cNvGrpSpPr/>
              </xdr:nvGrpSpPr>
              <xdr:grpSpPr>
                <a:xfrm>
                  <a:off x="4940905" y="3063118"/>
                  <a:ext cx="12700091" cy="4383012"/>
                  <a:chOff x="2010833" y="3206749"/>
                  <a:chExt cx="12616937" cy="4455584"/>
                </a:xfrm>
              </xdr:grpSpPr>
              <xdr:grpSp>
                <xdr:nvGrpSpPr>
                  <xdr:cNvPr id="121" name="Gruppieren 120">
                    <a:extLst>
                      <a:ext uri="{FF2B5EF4-FFF2-40B4-BE49-F238E27FC236}">
                        <a16:creationId xmlns:a16="http://schemas.microsoft.com/office/drawing/2014/main" id="{00000000-0008-0000-0200-000079000000}"/>
                      </a:ext>
                    </a:extLst>
                  </xdr:cNvPr>
                  <xdr:cNvGrpSpPr/>
                </xdr:nvGrpSpPr>
                <xdr:grpSpPr>
                  <a:xfrm>
                    <a:off x="2010833" y="3206749"/>
                    <a:ext cx="12616937" cy="4455584"/>
                    <a:chOff x="55803240" y="5011888"/>
                    <a:chExt cx="12640690" cy="3627365"/>
                  </a:xfrm>
                  <a:noFill/>
                </xdr:grpSpPr>
                <xdr:grpSp>
                  <xdr:nvGrpSpPr>
                    <xdr:cNvPr id="126" name="Gruppieren 125">
                      <a:extLst>
                        <a:ext uri="{FF2B5EF4-FFF2-40B4-BE49-F238E27FC236}">
                          <a16:creationId xmlns:a16="http://schemas.microsoft.com/office/drawing/2014/main" id="{00000000-0008-0000-0200-00007E000000}"/>
                        </a:ext>
                      </a:extLst>
                    </xdr:cNvPr>
                    <xdr:cNvGrpSpPr/>
                  </xdr:nvGrpSpPr>
                  <xdr:grpSpPr>
                    <a:xfrm>
                      <a:off x="55803240" y="5011888"/>
                      <a:ext cx="12640690" cy="3627365"/>
                      <a:chOff x="55803240" y="5011888"/>
                      <a:chExt cx="12640690" cy="3627365"/>
                    </a:xfrm>
                    <a:grpFill/>
                  </xdr:grpSpPr>
                  <xdr:graphicFrame macro="">
                    <xdr:nvGraphicFramePr>
                      <xdr:cNvPr id="130" name="Diagramm 129">
                        <a:extLst>
                          <a:ext uri="{FF2B5EF4-FFF2-40B4-BE49-F238E27FC236}">
                            <a16:creationId xmlns:a16="http://schemas.microsoft.com/office/drawing/2014/main" id="{00000000-0008-0000-0200-000082000000}"/>
                          </a:ext>
                        </a:extLst>
                      </xdr:cNvPr>
                      <xdr:cNvGraphicFramePr>
                        <a:graphicFrameLocks/>
                      </xdr:cNvGraphicFramePr>
                    </xdr:nvGraphicFramePr>
                    <xdr:xfrm>
                      <a:off x="55803240" y="5011888"/>
                      <a:ext cx="12640690" cy="362736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1" name="Diagramm 130">
                        <a:extLst>
                          <a:ext uri="{FF2B5EF4-FFF2-40B4-BE49-F238E27FC236}">
                            <a16:creationId xmlns:a16="http://schemas.microsoft.com/office/drawing/2014/main" id="{00000000-0008-0000-0200-000083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32" name="Diagramm 131">
                        <a:extLst>
                          <a:ext uri="{FF2B5EF4-FFF2-40B4-BE49-F238E27FC236}">
                            <a16:creationId xmlns:a16="http://schemas.microsoft.com/office/drawing/2014/main" id="{00000000-0008-0000-0200-000084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33" name="Diagramm 132">
                        <a:extLst>
                          <a:ext uri="{FF2B5EF4-FFF2-40B4-BE49-F238E27FC236}">
                            <a16:creationId xmlns:a16="http://schemas.microsoft.com/office/drawing/2014/main" id="{00000000-0008-0000-0200-000085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Codierung!I6">
                  <xdr:nvSpPr>
                    <xdr:cNvPr id="127" name="Textfeld 1">
                      <a:extLst>
                        <a:ext uri="{FF2B5EF4-FFF2-40B4-BE49-F238E27FC236}">
                          <a16:creationId xmlns:a16="http://schemas.microsoft.com/office/drawing/2014/main" id="{00000000-0008-0000-0200-00007F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128" name="Textfeld 1">
                      <a:extLst>
                        <a:ext uri="{FF2B5EF4-FFF2-40B4-BE49-F238E27FC236}">
                          <a16:creationId xmlns:a16="http://schemas.microsoft.com/office/drawing/2014/main" id="{00000000-0008-0000-0200-000080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129" name="Textfeld 1">
                      <a:extLst>
                        <a:ext uri="{FF2B5EF4-FFF2-40B4-BE49-F238E27FC236}">
                          <a16:creationId xmlns:a16="http://schemas.microsoft.com/office/drawing/2014/main" id="{00000000-0008-0000-0200-000081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108" name="Textfeld 107">
                    <a:extLst>
                      <a:ext uri="{FF2B5EF4-FFF2-40B4-BE49-F238E27FC236}">
                        <a16:creationId xmlns:a16="http://schemas.microsoft.com/office/drawing/2014/main" id="{00000000-0008-0000-0200-00006C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106" name="Textfeld 105">
                  <a:extLst>
                    <a:ext uri="{FF2B5EF4-FFF2-40B4-BE49-F238E27FC236}">
                      <a16:creationId xmlns:a16="http://schemas.microsoft.com/office/drawing/2014/main" id="{00000000-0008-0000-0200-00006A000000}"/>
                    </a:ext>
                  </a:extLst>
                </xdr:cNvPr>
                <xdr:cNvSpPr txBox="1"/>
              </xdr:nvSpPr>
              <xdr:spPr>
                <a:xfrm>
                  <a:off x="5036155" y="7184570"/>
                  <a:ext cx="8475738" cy="191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104" name="Grafik 103" descr="Gemüse, Gemüsekorb, Ernte, Garten, Salat, Essen, Gesund">
                <a:extLst>
                  <a:ext uri="{FF2B5EF4-FFF2-40B4-BE49-F238E27FC236}">
                    <a16:creationId xmlns:a16="http://schemas.microsoft.com/office/drawing/2014/main" id="{00000000-0008-0000-0200-00006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542" t="8334" r="4393" b="4000"/>
              <a:stretch/>
            </xdr:blipFill>
            <xdr:spPr bwMode="auto">
              <a:xfrm>
                <a:off x="16393827" y="6173511"/>
                <a:ext cx="979977" cy="837154"/>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 name="Rechteck 1">
              <a:extLst>
                <a:ext uri="{FF2B5EF4-FFF2-40B4-BE49-F238E27FC236}">
                  <a16:creationId xmlns:a16="http://schemas.microsoft.com/office/drawing/2014/main" id="{00000000-0008-0000-0200-000002000000}"/>
                </a:ext>
              </a:extLst>
            </xdr:cNvPr>
            <xdr:cNvSpPr/>
          </xdr:nvSpPr>
          <xdr:spPr>
            <a:xfrm>
              <a:off x="17521449" y="10164743"/>
              <a:ext cx="45853" cy="295317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134" name="Rechteck 133">
            <a:extLst>
              <a:ext uri="{FF2B5EF4-FFF2-40B4-BE49-F238E27FC236}">
                <a16:creationId xmlns:a16="http://schemas.microsoft.com/office/drawing/2014/main" id="{00000000-0008-0000-0200-000086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twoCellAnchor>
  <xdr:twoCellAnchor>
    <xdr:from>
      <xdr:col>3</xdr:col>
      <xdr:colOff>0</xdr:colOff>
      <xdr:row>95</xdr:row>
      <xdr:rowOff>0</xdr:rowOff>
    </xdr:from>
    <xdr:to>
      <xdr:col>19</xdr:col>
      <xdr:colOff>306245</xdr:colOff>
      <xdr:row>126</xdr:row>
      <xdr:rowOff>100353</xdr:rowOff>
    </xdr:to>
    <xdr:grpSp>
      <xdr:nvGrpSpPr>
        <xdr:cNvPr id="21" name="Gruppieren 20">
          <a:extLst>
            <a:ext uri="{FF2B5EF4-FFF2-40B4-BE49-F238E27FC236}">
              <a16:creationId xmlns:a16="http://schemas.microsoft.com/office/drawing/2014/main" id="{00000000-0008-0000-0200-000015000000}"/>
            </a:ext>
          </a:extLst>
        </xdr:cNvPr>
        <xdr:cNvGrpSpPr/>
      </xdr:nvGrpSpPr>
      <xdr:grpSpPr>
        <a:xfrm>
          <a:off x="3673929" y="17907000"/>
          <a:ext cx="13654852" cy="5584032"/>
          <a:chOff x="4592410" y="2428873"/>
          <a:chExt cx="14035852" cy="5584032"/>
        </a:xfrm>
      </xdr:grpSpPr>
      <xdr:grpSp>
        <xdr:nvGrpSpPr>
          <xdr:cNvPr id="22" name="Gruppieren 21">
            <a:extLst>
              <a:ext uri="{FF2B5EF4-FFF2-40B4-BE49-F238E27FC236}">
                <a16:creationId xmlns:a16="http://schemas.microsoft.com/office/drawing/2014/main" id="{00000000-0008-0000-0200-000016000000}"/>
              </a:ext>
            </a:extLst>
          </xdr:cNvPr>
          <xdr:cNvGrpSpPr/>
        </xdr:nvGrpSpPr>
        <xdr:grpSpPr>
          <a:xfrm>
            <a:off x="4592410" y="2428873"/>
            <a:ext cx="14035852" cy="5584032"/>
            <a:chOff x="3690256" y="9105900"/>
            <a:chExt cx="14033810" cy="5302339"/>
          </a:xfrm>
        </xdr:grpSpPr>
        <xdr:grpSp>
          <xdr:nvGrpSpPr>
            <xdr:cNvPr id="26" name="Gruppieren 25">
              <a:extLst>
                <a:ext uri="{FF2B5EF4-FFF2-40B4-BE49-F238E27FC236}">
                  <a16:creationId xmlns:a16="http://schemas.microsoft.com/office/drawing/2014/main" id="{00000000-0008-0000-0200-00001A000000}"/>
                </a:ext>
              </a:extLst>
            </xdr:cNvPr>
            <xdr:cNvGrpSpPr/>
          </xdr:nvGrpSpPr>
          <xdr:grpSpPr>
            <a:xfrm>
              <a:off x="3690256" y="9105900"/>
              <a:ext cx="14033810" cy="5302339"/>
              <a:chOff x="3690256" y="9105900"/>
              <a:chExt cx="14033810" cy="5302339"/>
            </a:xfrm>
          </xdr:grpSpPr>
          <xdr:grpSp>
            <xdr:nvGrpSpPr>
              <xdr:cNvPr id="28" name="Gruppieren 27">
                <a:extLst>
                  <a:ext uri="{FF2B5EF4-FFF2-40B4-BE49-F238E27FC236}">
                    <a16:creationId xmlns:a16="http://schemas.microsoft.com/office/drawing/2014/main" id="{00000000-0008-0000-0200-00001C000000}"/>
                  </a:ext>
                </a:extLst>
              </xdr:cNvPr>
              <xdr:cNvGrpSpPr/>
            </xdr:nvGrpSpPr>
            <xdr:grpSpPr>
              <a:xfrm>
                <a:off x="3690256" y="9105900"/>
                <a:ext cx="14033810" cy="5302339"/>
                <a:chOff x="4920642" y="6018342"/>
                <a:chExt cx="12603181" cy="5446621"/>
              </a:xfrm>
            </xdr:grpSpPr>
            <xdr:grpSp>
              <xdr:nvGrpSpPr>
                <xdr:cNvPr id="30" name="Gruppieren 29">
                  <a:extLst>
                    <a:ext uri="{FF2B5EF4-FFF2-40B4-BE49-F238E27FC236}">
                      <a16:creationId xmlns:a16="http://schemas.microsoft.com/office/drawing/2014/main" id="{00000000-0008-0000-0200-00001E000000}"/>
                    </a:ext>
                  </a:extLst>
                </xdr:cNvPr>
                <xdr:cNvGrpSpPr/>
              </xdr:nvGrpSpPr>
              <xdr:grpSpPr>
                <a:xfrm>
                  <a:off x="4920642" y="6018342"/>
                  <a:ext cx="12603181" cy="5446621"/>
                  <a:chOff x="4940905" y="3063119"/>
                  <a:chExt cx="12700091" cy="5184953"/>
                </a:xfrm>
              </xdr:grpSpPr>
              <xdr:grpSp>
                <xdr:nvGrpSpPr>
                  <xdr:cNvPr id="34" name="Gruppieren 33">
                    <a:extLst>
                      <a:ext uri="{FF2B5EF4-FFF2-40B4-BE49-F238E27FC236}">
                        <a16:creationId xmlns:a16="http://schemas.microsoft.com/office/drawing/2014/main" id="{00000000-0008-0000-0200-000022000000}"/>
                      </a:ext>
                    </a:extLst>
                  </xdr:cNvPr>
                  <xdr:cNvGrpSpPr/>
                </xdr:nvGrpSpPr>
                <xdr:grpSpPr>
                  <a:xfrm>
                    <a:off x="4940905" y="3063119"/>
                    <a:ext cx="12700091" cy="5184953"/>
                    <a:chOff x="2010833" y="3206750"/>
                    <a:chExt cx="12616937" cy="5270804"/>
                  </a:xfrm>
                </xdr:grpSpPr>
                <xdr:grpSp>
                  <xdr:nvGrpSpPr>
                    <xdr:cNvPr id="36" name="Gruppieren 35">
                      <a:extLst>
                        <a:ext uri="{FF2B5EF4-FFF2-40B4-BE49-F238E27FC236}">
                          <a16:creationId xmlns:a16="http://schemas.microsoft.com/office/drawing/2014/main" id="{00000000-0008-0000-0200-000024000000}"/>
                        </a:ext>
                      </a:extLst>
                    </xdr:cNvPr>
                    <xdr:cNvGrpSpPr/>
                  </xdr:nvGrpSpPr>
                  <xdr:grpSpPr>
                    <a:xfrm>
                      <a:off x="2010833" y="3206750"/>
                      <a:ext cx="12616937" cy="5270804"/>
                      <a:chOff x="55803240" y="5011888"/>
                      <a:chExt cx="12640690" cy="4291049"/>
                    </a:xfrm>
                    <a:noFill/>
                  </xdr:grpSpPr>
                  <xdr:grpSp>
                    <xdr:nvGrpSpPr>
                      <xdr:cNvPr id="38" name="Gruppieren 37">
                        <a:extLst>
                          <a:ext uri="{FF2B5EF4-FFF2-40B4-BE49-F238E27FC236}">
                            <a16:creationId xmlns:a16="http://schemas.microsoft.com/office/drawing/2014/main" id="{00000000-0008-0000-0200-000026000000}"/>
                          </a:ext>
                        </a:extLst>
                      </xdr:cNvPr>
                      <xdr:cNvGrpSpPr/>
                    </xdr:nvGrpSpPr>
                    <xdr:grpSpPr>
                      <a:xfrm>
                        <a:off x="55803240" y="5011888"/>
                        <a:ext cx="12640690" cy="4291049"/>
                        <a:chOff x="55803240" y="5011888"/>
                        <a:chExt cx="12640690" cy="4291049"/>
                      </a:xfrm>
                      <a:grpFill/>
                    </xdr:grpSpPr>
                    <xdr:graphicFrame macro="">
                      <xdr:nvGraphicFramePr>
                        <xdr:cNvPr id="42" name="Diagramm 41">
                          <a:extLst>
                            <a:ext uri="{FF2B5EF4-FFF2-40B4-BE49-F238E27FC236}">
                              <a16:creationId xmlns:a16="http://schemas.microsoft.com/office/drawing/2014/main" id="{00000000-0008-0000-0200-00002A000000}"/>
                            </a:ext>
                          </a:extLst>
                        </xdr:cNvPr>
                        <xdr:cNvGraphicFramePr>
                          <a:graphicFrameLocks/>
                        </xdr:cNvGraphicFramePr>
                      </xdr:nvGraphicFramePr>
                      <xdr:xfrm>
                        <a:off x="55803240" y="5011888"/>
                        <a:ext cx="12640690" cy="4291049"/>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43" name="Diagramm 42">
                          <a:extLst>
                            <a:ext uri="{FF2B5EF4-FFF2-40B4-BE49-F238E27FC236}">
                              <a16:creationId xmlns:a16="http://schemas.microsoft.com/office/drawing/2014/main" id="{00000000-0008-0000-0200-00002B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44" name="Diagramm 43">
                          <a:extLst>
                            <a:ext uri="{FF2B5EF4-FFF2-40B4-BE49-F238E27FC236}">
                              <a16:creationId xmlns:a16="http://schemas.microsoft.com/office/drawing/2014/main" id="{00000000-0008-0000-0200-00002C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45" name="Diagramm 44">
                          <a:extLst>
                            <a:ext uri="{FF2B5EF4-FFF2-40B4-BE49-F238E27FC236}">
                              <a16:creationId xmlns:a16="http://schemas.microsoft.com/office/drawing/2014/main" id="{00000000-0008-0000-0200-00002D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9"/>
                        </a:graphicData>
                      </a:graphic>
                    </xdr:graphicFrame>
                  </xdr:grpSp>
                  <xdr:sp macro="" textlink="Codierung!I6">
                    <xdr:nvSpPr>
                      <xdr:cNvPr id="39" name="Textfeld 1">
                        <a:extLst>
                          <a:ext uri="{FF2B5EF4-FFF2-40B4-BE49-F238E27FC236}">
                            <a16:creationId xmlns:a16="http://schemas.microsoft.com/office/drawing/2014/main" id="{00000000-0008-0000-0200-000027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40" name="Textfeld 1">
                        <a:extLst>
                          <a:ext uri="{FF2B5EF4-FFF2-40B4-BE49-F238E27FC236}">
                            <a16:creationId xmlns:a16="http://schemas.microsoft.com/office/drawing/2014/main" id="{00000000-0008-0000-0200-000028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41" name="Textfeld 1">
                        <a:extLst>
                          <a:ext uri="{FF2B5EF4-FFF2-40B4-BE49-F238E27FC236}">
                            <a16:creationId xmlns:a16="http://schemas.microsoft.com/office/drawing/2014/main" id="{00000000-0008-0000-0200-000029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37" name="Textfeld 36">
                      <a:extLst>
                        <a:ext uri="{FF2B5EF4-FFF2-40B4-BE49-F238E27FC236}">
                          <a16:creationId xmlns:a16="http://schemas.microsoft.com/office/drawing/2014/main" id="{00000000-0008-0000-0200-000025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35" name="Textfeld 34">
                    <a:extLst>
                      <a:ext uri="{FF2B5EF4-FFF2-40B4-BE49-F238E27FC236}">
                        <a16:creationId xmlns:a16="http://schemas.microsoft.com/office/drawing/2014/main" id="{00000000-0008-0000-0200-000023000000}"/>
                      </a:ext>
                    </a:extLst>
                  </xdr:cNvPr>
                  <xdr:cNvSpPr txBox="1"/>
                </xdr:nvSpPr>
                <xdr:spPr>
                  <a:xfrm>
                    <a:off x="5059409" y="7978560"/>
                    <a:ext cx="7562756" cy="258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33" name="Grafik 32" descr="Gemüse, Gemüsekorb, Ernte, Garten, Salat, Essen, Gesund">
                  <a:extLst>
                    <a:ext uri="{FF2B5EF4-FFF2-40B4-BE49-F238E27FC236}">
                      <a16:creationId xmlns:a16="http://schemas.microsoft.com/office/drawing/2014/main" id="{00000000-0008-0000-0200-000021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542" t="8334" r="4393" b="4000"/>
                <a:stretch/>
              </xdr:blipFill>
              <xdr:spPr bwMode="auto">
                <a:xfrm>
                  <a:off x="16249739" y="6173512"/>
                  <a:ext cx="1067239" cy="911698"/>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9" name="Rechteck 28">
                <a:extLst>
                  <a:ext uri="{FF2B5EF4-FFF2-40B4-BE49-F238E27FC236}">
                    <a16:creationId xmlns:a16="http://schemas.microsoft.com/office/drawing/2014/main" id="{00000000-0008-0000-0200-00001D000000}"/>
                  </a:ext>
                </a:extLst>
              </xdr:cNvPr>
              <xdr:cNvSpPr/>
            </xdr:nvSpPr>
            <xdr:spPr>
              <a:xfrm>
                <a:off x="17521449" y="10117804"/>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27" name="Rechteck 26">
              <a:extLst>
                <a:ext uri="{FF2B5EF4-FFF2-40B4-BE49-F238E27FC236}">
                  <a16:creationId xmlns:a16="http://schemas.microsoft.com/office/drawing/2014/main" id="{00000000-0008-0000-0200-00001B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23" name="Textfeld 1">
            <a:extLst>
              <a:ext uri="{FF2B5EF4-FFF2-40B4-BE49-F238E27FC236}">
                <a16:creationId xmlns:a16="http://schemas.microsoft.com/office/drawing/2014/main" id="{00000000-0008-0000-0200-000017000000}"/>
              </a:ext>
            </a:extLst>
          </xdr:cNvPr>
          <xdr:cNvSpPr txBox="1"/>
        </xdr:nvSpPr>
        <xdr:spPr>
          <a:xfrm>
            <a:off x="4747601" y="7316708"/>
            <a:ext cx="9675593" cy="23019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24" name="Textfeld 1">
            <a:extLst>
              <a:ext uri="{FF2B5EF4-FFF2-40B4-BE49-F238E27FC236}">
                <a16:creationId xmlns:a16="http://schemas.microsoft.com/office/drawing/2014/main" id="{00000000-0008-0000-0200-000018000000}"/>
              </a:ext>
            </a:extLst>
          </xdr:cNvPr>
          <xdr:cNvSpPr txBox="1"/>
        </xdr:nvSpPr>
        <xdr:spPr>
          <a:xfrm>
            <a:off x="4711473" y="6965155"/>
            <a:ext cx="9675593" cy="2511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25" name="Textfeld 1">
            <a:extLst>
              <a:ext uri="{FF2B5EF4-FFF2-40B4-BE49-F238E27FC236}">
                <a16:creationId xmlns:a16="http://schemas.microsoft.com/office/drawing/2014/main" id="{00000000-0008-0000-0200-000019000000}"/>
              </a:ext>
            </a:extLst>
          </xdr:cNvPr>
          <xdr:cNvSpPr txBox="1"/>
        </xdr:nvSpPr>
        <xdr:spPr>
          <a:xfrm>
            <a:off x="4747601" y="7136513"/>
            <a:ext cx="9675593" cy="202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twoCellAnchor>
    <xdr:from>
      <xdr:col>20</xdr:col>
      <xdr:colOff>176892</xdr:colOff>
      <xdr:row>65</xdr:row>
      <xdr:rowOff>54429</xdr:rowOff>
    </xdr:from>
    <xdr:to>
      <xdr:col>30</xdr:col>
      <xdr:colOff>455837</xdr:colOff>
      <xdr:row>95</xdr:row>
      <xdr:rowOff>93550</xdr:rowOff>
    </xdr:to>
    <xdr:grpSp>
      <xdr:nvGrpSpPr>
        <xdr:cNvPr id="46" name="Gruppieren 45">
          <a:extLst>
            <a:ext uri="{FF2B5EF4-FFF2-40B4-BE49-F238E27FC236}">
              <a16:creationId xmlns:a16="http://schemas.microsoft.com/office/drawing/2014/main" id="{00000000-0008-0000-0200-00002E000000}"/>
            </a:ext>
          </a:extLst>
        </xdr:cNvPr>
        <xdr:cNvGrpSpPr/>
      </xdr:nvGrpSpPr>
      <xdr:grpSpPr>
        <a:xfrm>
          <a:off x="18015856" y="12654643"/>
          <a:ext cx="8443231" cy="5345907"/>
          <a:chOff x="4592411" y="2500309"/>
          <a:chExt cx="8715373" cy="5417344"/>
        </a:xfrm>
      </xdr:grpSpPr>
      <xdr:grpSp>
        <xdr:nvGrpSpPr>
          <xdr:cNvPr id="47" name="Gruppieren 46">
            <a:extLst>
              <a:ext uri="{FF2B5EF4-FFF2-40B4-BE49-F238E27FC236}">
                <a16:creationId xmlns:a16="http://schemas.microsoft.com/office/drawing/2014/main" id="{00000000-0008-0000-0200-00002F000000}"/>
              </a:ext>
            </a:extLst>
          </xdr:cNvPr>
          <xdr:cNvGrpSpPr/>
        </xdr:nvGrpSpPr>
        <xdr:grpSpPr>
          <a:xfrm>
            <a:off x="4592411" y="2500309"/>
            <a:ext cx="8703468" cy="5417344"/>
            <a:chOff x="3690257" y="9173733"/>
            <a:chExt cx="8702202" cy="5144060"/>
          </a:xfrm>
        </xdr:grpSpPr>
        <xdr:grpSp>
          <xdr:nvGrpSpPr>
            <xdr:cNvPr id="51" name="Gruppieren 50">
              <a:extLst>
                <a:ext uri="{FF2B5EF4-FFF2-40B4-BE49-F238E27FC236}">
                  <a16:creationId xmlns:a16="http://schemas.microsoft.com/office/drawing/2014/main" id="{00000000-0008-0000-0200-000033000000}"/>
                </a:ext>
              </a:extLst>
            </xdr:cNvPr>
            <xdr:cNvGrpSpPr/>
          </xdr:nvGrpSpPr>
          <xdr:grpSpPr>
            <a:xfrm>
              <a:off x="3690257" y="9173733"/>
              <a:ext cx="8702202" cy="5144060"/>
              <a:chOff x="3690257" y="9173733"/>
              <a:chExt cx="8702202" cy="5144060"/>
            </a:xfrm>
          </xdr:grpSpPr>
          <xdr:grpSp>
            <xdr:nvGrpSpPr>
              <xdr:cNvPr id="53" name="Gruppieren 52">
                <a:extLst>
                  <a:ext uri="{FF2B5EF4-FFF2-40B4-BE49-F238E27FC236}">
                    <a16:creationId xmlns:a16="http://schemas.microsoft.com/office/drawing/2014/main" id="{00000000-0008-0000-0200-000035000000}"/>
                  </a:ext>
                </a:extLst>
              </xdr:cNvPr>
              <xdr:cNvGrpSpPr/>
            </xdr:nvGrpSpPr>
            <xdr:grpSpPr>
              <a:xfrm>
                <a:off x="3690257" y="9173733"/>
                <a:ext cx="8702202" cy="5144060"/>
                <a:chOff x="4940906" y="3129450"/>
                <a:chExt cx="7875178" cy="5030178"/>
              </a:xfrm>
            </xdr:grpSpPr>
            <xdr:grpSp>
              <xdr:nvGrpSpPr>
                <xdr:cNvPr id="55" name="Gruppieren 54">
                  <a:extLst>
                    <a:ext uri="{FF2B5EF4-FFF2-40B4-BE49-F238E27FC236}">
                      <a16:creationId xmlns:a16="http://schemas.microsoft.com/office/drawing/2014/main" id="{00000000-0008-0000-0200-000037000000}"/>
                    </a:ext>
                  </a:extLst>
                </xdr:cNvPr>
                <xdr:cNvGrpSpPr/>
              </xdr:nvGrpSpPr>
              <xdr:grpSpPr>
                <a:xfrm>
                  <a:off x="4940906" y="3129450"/>
                  <a:ext cx="7875178" cy="5030178"/>
                  <a:chOff x="2010834" y="3274179"/>
                  <a:chExt cx="7823615" cy="5113467"/>
                </a:xfrm>
              </xdr:grpSpPr>
              <xdr:grpSp>
                <xdr:nvGrpSpPr>
                  <xdr:cNvPr id="57" name="Gruppieren 56">
                    <a:extLst>
                      <a:ext uri="{FF2B5EF4-FFF2-40B4-BE49-F238E27FC236}">
                        <a16:creationId xmlns:a16="http://schemas.microsoft.com/office/drawing/2014/main" id="{00000000-0008-0000-0200-000039000000}"/>
                      </a:ext>
                    </a:extLst>
                  </xdr:cNvPr>
                  <xdr:cNvGrpSpPr/>
                </xdr:nvGrpSpPr>
                <xdr:grpSpPr>
                  <a:xfrm>
                    <a:off x="2010834" y="3274179"/>
                    <a:ext cx="7823615" cy="5113467"/>
                    <a:chOff x="55803241" y="5066782"/>
                    <a:chExt cx="7838344" cy="4162958"/>
                  </a:xfrm>
                  <a:noFill/>
                </xdr:grpSpPr>
                <xdr:graphicFrame macro="">
                  <xdr:nvGraphicFramePr>
                    <xdr:cNvPr id="59" name="Diagramm 58">
                      <a:extLst>
                        <a:ext uri="{FF2B5EF4-FFF2-40B4-BE49-F238E27FC236}">
                          <a16:creationId xmlns:a16="http://schemas.microsoft.com/office/drawing/2014/main" id="{00000000-0008-0000-0200-00003B000000}"/>
                        </a:ext>
                      </a:extLst>
                    </xdr:cNvPr>
                    <xdr:cNvGraphicFramePr>
                      <a:graphicFrameLocks/>
                    </xdr:cNvGraphicFramePr>
                  </xdr:nvGraphicFramePr>
                  <xdr:xfrm>
                    <a:off x="55803241" y="5066782"/>
                    <a:ext cx="7838344" cy="4162958"/>
                  </xdr:xfrm>
                  <a:graphic>
                    <a:graphicData uri="http://schemas.openxmlformats.org/drawingml/2006/chart">
                      <c:chart xmlns:c="http://schemas.openxmlformats.org/drawingml/2006/chart" xmlns:r="http://schemas.openxmlformats.org/officeDocument/2006/relationships" r:id="rId10"/>
                    </a:graphicData>
                  </a:graphic>
                </xdr:graphicFrame>
                <xdr:graphicFrame macro="">
                  <xdr:nvGraphicFramePr>
                    <xdr:cNvPr id="60" name="Diagramm 59">
                      <a:extLst>
                        <a:ext uri="{FF2B5EF4-FFF2-40B4-BE49-F238E27FC236}">
                          <a16:creationId xmlns:a16="http://schemas.microsoft.com/office/drawing/2014/main" id="{00000000-0008-0000-0200-00003C000000}"/>
                        </a:ext>
                      </a:extLst>
                    </xdr:cNvPr>
                    <xdr:cNvGraphicFramePr>
                      <a:graphicFrameLocks/>
                    </xdr:cNvGraphicFramePr>
                  </xdr:nvGraphicFramePr>
                  <xdr:xfrm>
                    <a:off x="55872141" y="5954271"/>
                    <a:ext cx="7597879" cy="2414777"/>
                  </xdr:xfrm>
                  <a:graphic>
                    <a:graphicData uri="http://schemas.openxmlformats.org/drawingml/2006/chart">
                      <c:chart xmlns:c="http://schemas.openxmlformats.org/drawingml/2006/chart" xmlns:r="http://schemas.openxmlformats.org/officeDocument/2006/relationships" r:id="rId11"/>
                    </a:graphicData>
                  </a:graphic>
                </xdr:graphicFrame>
              </xdr:grpSp>
              <xdr:sp macro="" textlink="Codierung!$I$110">
                <xdr:nvSpPr>
                  <xdr:cNvPr id="58" name="Textfeld 57">
                    <a:extLst>
                      <a:ext uri="{FF2B5EF4-FFF2-40B4-BE49-F238E27FC236}">
                        <a16:creationId xmlns:a16="http://schemas.microsoft.com/office/drawing/2014/main" id="{00000000-0008-0000-0200-00003A000000}"/>
                      </a:ext>
                    </a:extLst>
                  </xdr:cNvPr>
                  <xdr:cNvSpPr txBox="1"/>
                </xdr:nvSpPr>
                <xdr:spPr>
                  <a:xfrm>
                    <a:off x="2063988" y="3727296"/>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56" name="Textfeld 55">
                  <a:extLst>
                    <a:ext uri="{FF2B5EF4-FFF2-40B4-BE49-F238E27FC236}">
                      <a16:creationId xmlns:a16="http://schemas.microsoft.com/office/drawing/2014/main" id="{00000000-0008-0000-0200-000038000000}"/>
                    </a:ext>
                  </a:extLst>
                </xdr:cNvPr>
                <xdr:cNvSpPr txBox="1"/>
              </xdr:nvSpPr>
              <xdr:spPr>
                <a:xfrm>
                  <a:off x="5143887" y="7949577"/>
                  <a:ext cx="7402868" cy="199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sp macro="" textlink="">
            <xdr:nvSpPr>
              <xdr:cNvPr id="54" name="Rechteck 53">
                <a:extLst>
                  <a:ext uri="{FF2B5EF4-FFF2-40B4-BE49-F238E27FC236}">
                    <a16:creationId xmlns:a16="http://schemas.microsoft.com/office/drawing/2014/main" id="{00000000-0008-0000-0200-000036000000}"/>
                  </a:ext>
                </a:extLst>
              </xdr:cNvPr>
              <xdr:cNvSpPr/>
            </xdr:nvSpPr>
            <xdr:spPr>
              <a:xfrm>
                <a:off x="12128703" y="10287389"/>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52" name="Rechteck 51">
              <a:extLst>
                <a:ext uri="{FF2B5EF4-FFF2-40B4-BE49-F238E27FC236}">
                  <a16:creationId xmlns:a16="http://schemas.microsoft.com/office/drawing/2014/main" id="{00000000-0008-0000-0200-000034000000}"/>
                </a:ext>
              </a:extLst>
            </xdr:cNvPr>
            <xdr:cNvSpPr/>
          </xdr:nvSpPr>
          <xdr:spPr>
            <a:xfrm>
              <a:off x="3816135" y="1031731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48" name="Textfeld 1">
            <a:extLst>
              <a:ext uri="{FF2B5EF4-FFF2-40B4-BE49-F238E27FC236}">
                <a16:creationId xmlns:a16="http://schemas.microsoft.com/office/drawing/2014/main" id="{00000000-0008-0000-0200-000030000000}"/>
              </a:ext>
            </a:extLst>
          </xdr:cNvPr>
          <xdr:cNvSpPr txBox="1"/>
        </xdr:nvSpPr>
        <xdr:spPr>
          <a:xfrm>
            <a:off x="4747601" y="7334248"/>
            <a:ext cx="8453027" cy="2126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49" name="Textfeld 1">
            <a:extLst>
              <a:ext uri="{FF2B5EF4-FFF2-40B4-BE49-F238E27FC236}">
                <a16:creationId xmlns:a16="http://schemas.microsoft.com/office/drawing/2014/main" id="{00000000-0008-0000-0200-000031000000}"/>
              </a:ext>
            </a:extLst>
          </xdr:cNvPr>
          <xdr:cNvSpPr txBox="1"/>
        </xdr:nvSpPr>
        <xdr:spPr>
          <a:xfrm>
            <a:off x="4711474" y="6941342"/>
            <a:ext cx="8596310" cy="2750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50" name="Textfeld 1">
            <a:extLst>
              <a:ext uri="{FF2B5EF4-FFF2-40B4-BE49-F238E27FC236}">
                <a16:creationId xmlns:a16="http://schemas.microsoft.com/office/drawing/2014/main" id="{00000000-0008-0000-0200-000032000000}"/>
              </a:ext>
            </a:extLst>
          </xdr:cNvPr>
          <xdr:cNvSpPr txBox="1"/>
        </xdr:nvSpPr>
        <xdr:spPr>
          <a:xfrm>
            <a:off x="4747602" y="7136512"/>
            <a:ext cx="8476840" cy="3048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8.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9.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036_Weitere%20Bereiche/036.3%20Kartoffeln/3%20Datenauswertung/5%20Warenkorb/Kartoffelpreise_DH-Eigenerhebung_Kochtyp_Bio-NBio.xlsx" TargetMode="External"/><Relationship Id="rId1" Type="http://schemas.openxmlformats.org/officeDocument/2006/relationships/externalLinkPath" Target="/Org/BLW_1140_MARKTB/036_Weitere%20Bereiche/036.3%20Kartoffeln/3%20Datenauswertung/5%20Warenkorb/Kartoffelpreise_DH-Eigenerhebung_Kochtyp_Bio-NBi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031_Eier/031.1%20Preise%20Mengen/Konsumentenpreise/Preise%20gewichtet/Konsumentenpreise.xlsx" TargetMode="External"/><Relationship Id="rId1" Type="http://schemas.openxmlformats.org/officeDocument/2006/relationships/externalLinkPath" Target="/Org/BLW_1140_MARKTB/031_Eier/031.1%20Preise%20Mengen/Konsumentenpreise/Preise%20gewichtet/Konsumentenpreis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34_Milch/034.3%20Erhebungen%20Dok/Konsumentenpreise/Auswertung_KP/Warenkorb%20Bio%20Konv%20f&#252;r%20Link%20FABA.xlsx" TargetMode="External"/><Relationship Id="rId1" Type="http://schemas.openxmlformats.org/officeDocument/2006/relationships/externalLinkPath" Target="/Org/BLW_1140_MARKTB/034_Milch/034.3%20Erhebungen%20Dok/Konsumentenpreise/Auswertung_KP/Warenkorb%20Bio%20Konv%20f&#252;r%20Link%20FAB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032_Fleisch/032.2%20Margen/marges01.xlsx" TargetMode="External"/><Relationship Id="rId1" Type="http://schemas.openxmlformats.org/officeDocument/2006/relationships/externalLinkPath" Target="/Org/BLW_1140_MARKTB/032_Fleisch/032.2%20Margen/marges0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032_Fleisch/032.06.3%20Biobericht/Front%20Storys/2016/2016%2007/Vergleich%20Bio%20Zuschlag%20Schweiz%20-%20Deutschland.xlsx" TargetMode="External"/><Relationship Id="rId1" Type="http://schemas.openxmlformats.org/officeDocument/2006/relationships/externalLinkPath" Target="/Org/BLW_1140_MARKTB/032_Fleisch/032.06.3%20Biobericht/Front%20Storys/2016/2016%2007/Vergleich%20Bio%20Zuschlag%20Schweiz%20-%20Deutschland.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M:\Org\BLW_1140_MARKTB\035_Ackerkulturen\035.1%20Getreide_Backwaren\03%20Datenauswertung\Detailhandel\Konsumentenpreise\Bio%20Warenkorb\Preiszusammenstellung%20Mehl%20Bio-nBio.xlsx" TargetMode="External"/><Relationship Id="rId1" Type="http://schemas.openxmlformats.org/officeDocument/2006/relationships/externalLinkPath" Target="file:///M:\Org\BLW_1140_MARKTB\035_Ackerkulturen\035.1%20Getreide_Backwaren\03%20Datenauswertung\Detailhandel\Konsumentenpreise\Bio%20Warenkorb\Preiszusammenstellung%20Mehl%20Bio-nBi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332.000%20Spezialkulturen/332.043Datenauswertung/3.%20Detailhandel/Warenkorb/Konsumentenpreise_FG_Warenkorbvergleich_Bio-Nbio.xlsx" TargetMode="External"/><Relationship Id="rId1" Type="http://schemas.openxmlformats.org/officeDocument/2006/relationships/externalLinkPath" Target="/Org/BLW_1140_MARKTB/332.000%20Spezialkulturen/332.043Datenauswertung/3.%20Detailhandel/Warenkorb/Konsumentenpreise_FG_Warenkorbvergleich_Bio-N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Kochtypberechnung_Bio"/>
      <sheetName val="KochtypBerechnung_nichtBio"/>
      <sheetName val="Konsumentenpreise"/>
      <sheetName val="Frühkartoffeln"/>
      <sheetName val="Vergleich_MiWe_vs_andereFKMK"/>
      <sheetName val="Tabelle1"/>
    </sheetNames>
    <sheetDataSet>
      <sheetData sheetId="0">
        <row r="4">
          <cell r="U4" t="e">
            <v>#DIV/0!</v>
          </cell>
          <cell r="W4">
            <v>2.7598076670218914</v>
          </cell>
        </row>
        <row r="5">
          <cell r="U5" t="e">
            <v>#DIV/0!</v>
          </cell>
          <cell r="W5">
            <v>2.9279754300172489</v>
          </cell>
        </row>
        <row r="6">
          <cell r="U6" t="e">
            <v>#DIV/0!</v>
          </cell>
          <cell r="W6">
            <v>3.3014528517108954</v>
          </cell>
        </row>
        <row r="7">
          <cell r="U7" t="e">
            <v>#DIV/0!</v>
          </cell>
          <cell r="W7">
            <v>3.5049210749038431</v>
          </cell>
        </row>
        <row r="8">
          <cell r="U8" t="e">
            <v>#DIV/0!</v>
          </cell>
          <cell r="W8">
            <v>3.2447831188773293</v>
          </cell>
        </row>
        <row r="9">
          <cell r="U9" t="e">
            <v>#DIV/0!</v>
          </cell>
          <cell r="W9">
            <v>3.3503856818306894</v>
          </cell>
        </row>
        <row r="10">
          <cell r="U10">
            <v>3.4131868815175599</v>
          </cell>
          <cell r="W10">
            <v>3.3666966252039536</v>
          </cell>
        </row>
        <row r="11">
          <cell r="U11">
            <v>3.1864198646108099</v>
          </cell>
          <cell r="W11">
            <v>3.3206218086373238</v>
          </cell>
        </row>
        <row r="12">
          <cell r="U12">
            <v>3.9393269196529901</v>
          </cell>
          <cell r="W12">
            <v>2.9589261738546351</v>
          </cell>
        </row>
        <row r="13">
          <cell r="U13">
            <v>3.3904611367050999</v>
          </cell>
          <cell r="W13">
            <v>3.4582752978889792</v>
          </cell>
        </row>
        <row r="14">
          <cell r="U14">
            <v>3.3748071000931898</v>
          </cell>
          <cell r="W14">
            <v>3.3298191335257177</v>
          </cell>
        </row>
        <row r="15">
          <cell r="U15">
            <v>3.6215446617169098</v>
          </cell>
          <cell r="W15">
            <v>3.6791206830227758</v>
          </cell>
        </row>
        <row r="16">
          <cell r="U16">
            <v>3.6962344806854799</v>
          </cell>
          <cell r="W16">
            <v>3.7744739513603274</v>
          </cell>
        </row>
        <row r="17">
          <cell r="U17">
            <v>3.6559019803195798</v>
          </cell>
          <cell r="W17">
            <v>3.8353988873331564</v>
          </cell>
        </row>
        <row r="18">
          <cell r="U18">
            <v>3.6578937075739901</v>
          </cell>
          <cell r="W18">
            <v>3.7852197594424326</v>
          </cell>
        </row>
        <row r="19">
          <cell r="U19">
            <v>3.6700100561930165</v>
          </cell>
          <cell r="W19">
            <v>3.7708367867067873</v>
          </cell>
        </row>
        <row r="20">
          <cell r="U20">
            <v>3.6612685813621955</v>
          </cell>
          <cell r="W20">
            <v>3.8530688448060464</v>
          </cell>
        </row>
        <row r="21">
          <cell r="U21">
            <v>2.79841111882563</v>
          </cell>
          <cell r="W21">
            <v>3.4881624067588626</v>
          </cell>
        </row>
        <row r="22">
          <cell r="U22">
            <v>2.79629506950327</v>
          </cell>
          <cell r="W22">
            <v>3.7040226794238986</v>
          </cell>
        </row>
        <row r="23">
          <cell r="U23">
            <v>2.7067427393657302</v>
          </cell>
          <cell r="W23">
            <v>3.6817513103296022</v>
          </cell>
        </row>
        <row r="24">
          <cell r="U24">
            <v>2.7671496425648763</v>
          </cell>
          <cell r="W24">
            <v>3.6246454655041211</v>
          </cell>
        </row>
        <row r="25">
          <cell r="U25">
            <v>2.756729150477959</v>
          </cell>
          <cell r="W25">
            <v>2.7762665517907688</v>
          </cell>
        </row>
        <row r="26">
          <cell r="U26">
            <v>3.0563481867585098</v>
          </cell>
          <cell r="W26">
            <v>2.9840291025318502</v>
          </cell>
        </row>
        <row r="27">
          <cell r="U27">
            <v>2.99510423279576</v>
          </cell>
          <cell r="W27">
            <v>2.6735907978039299</v>
          </cell>
        </row>
        <row r="28">
          <cell r="U28">
            <v>2.9181235846760898</v>
          </cell>
          <cell r="W28">
            <v>2.927513356037108</v>
          </cell>
        </row>
        <row r="29">
          <cell r="U29">
            <v>3.1146634562203701</v>
          </cell>
          <cell r="W29">
            <v>2.9665783193626649</v>
          </cell>
        </row>
        <row r="30">
          <cell r="U30">
            <v>3.0140325833846902</v>
          </cell>
          <cell r="W30">
            <v>2.9932467537190619</v>
          </cell>
        </row>
        <row r="31">
          <cell r="U31">
            <v>3.0156065414270503</v>
          </cell>
          <cell r="W31">
            <v>2.9574033976474907</v>
          </cell>
        </row>
        <row r="32">
          <cell r="U32">
            <v>3.0481008603440372</v>
          </cell>
          <cell r="W32">
            <v>2.9472929470623694</v>
          </cell>
        </row>
        <row r="33">
          <cell r="U33">
            <v>3.4288936982665601</v>
          </cell>
          <cell r="W33">
            <v>2.819395751874771</v>
          </cell>
        </row>
        <row r="34">
          <cell r="U34">
            <v>3.1038967469038101</v>
          </cell>
          <cell r="W34">
            <v>2.9080306988615434</v>
          </cell>
        </row>
        <row r="35">
          <cell r="U35">
            <v>2.7946726748000001</v>
          </cell>
          <cell r="W35">
            <v>2.8915731325995613</v>
          </cell>
        </row>
        <row r="36">
          <cell r="U36">
            <v>3.0521273854150799</v>
          </cell>
          <cell r="W36">
            <v>2.5926654768547359</v>
          </cell>
        </row>
        <row r="37">
          <cell r="U37">
            <v>2.9976617475804699</v>
          </cell>
          <cell r="W37">
            <v>2.7846406948167473</v>
          </cell>
        </row>
        <row r="38">
          <cell r="U38">
            <v>2.9433968099138399</v>
          </cell>
          <cell r="W38">
            <v>2.8650914919241113</v>
          </cell>
        </row>
        <row r="39">
          <cell r="U39">
            <v>2.90295395442369</v>
          </cell>
          <cell r="W39">
            <v>2.8739480225617648</v>
          </cell>
        </row>
        <row r="40">
          <cell r="U40">
            <v>3.0152905952489801</v>
          </cell>
          <cell r="W40">
            <v>2.8758378934149982</v>
          </cell>
        </row>
        <row r="41">
          <cell r="U41">
            <v>3.1027969729999998</v>
          </cell>
          <cell r="W41">
            <v>3.1119961058157348</v>
          </cell>
        </row>
        <row r="42">
          <cell r="U42">
            <v>3.0324251692097102</v>
          </cell>
          <cell r="W42">
            <v>3.0123833779173217</v>
          </cell>
        </row>
        <row r="43">
          <cell r="U43">
            <v>3.0501709124862302</v>
          </cell>
          <cell r="W43">
            <v>3.0197328358025692</v>
          </cell>
        </row>
        <row r="44">
          <cell r="U44">
            <v>3.31936395467689</v>
          </cell>
          <cell r="W44">
            <v>3.0481970585801794</v>
          </cell>
        </row>
        <row r="45">
          <cell r="U45">
            <v>2.67286463547314</v>
          </cell>
          <cell r="W45">
            <v>3.0267710907666903</v>
          </cell>
        </row>
        <row r="46">
          <cell r="U46">
            <v>2.5371810476144399</v>
          </cell>
          <cell r="W46">
            <v>3.031566995049813</v>
          </cell>
        </row>
        <row r="47">
          <cell r="U47">
            <v>2.6074080643114601</v>
          </cell>
          <cell r="W47">
            <v>2.373050280050069</v>
          </cell>
        </row>
        <row r="48">
          <cell r="U48">
            <v>2.69980881962598</v>
          </cell>
          <cell r="W48">
            <v>2.8104627886221909</v>
          </cell>
        </row>
        <row r="49">
          <cell r="U49">
            <v>2.8746679416265524</v>
          </cell>
          <cell r="W49">
            <v>2.6022389927725684</v>
          </cell>
        </row>
        <row r="50">
          <cell r="U50">
            <v>2.7414998896422902</v>
          </cell>
          <cell r="W50">
            <v>2.6150242263611378</v>
          </cell>
        </row>
        <row r="51">
          <cell r="U51">
            <v>2.7719922169649407</v>
          </cell>
          <cell r="W51">
            <v>2.6112942604557339</v>
          </cell>
        </row>
        <row r="52">
          <cell r="U52">
            <v>2.8479173948005498</v>
          </cell>
          <cell r="W52">
            <v>2.5725569455047816</v>
          </cell>
        </row>
        <row r="53">
          <cell r="U53">
            <v>2.8358349163752199</v>
          </cell>
          <cell r="W53">
            <v>2.7149224472658977</v>
          </cell>
        </row>
        <row r="54">
          <cell r="U54">
            <v>2.6600871270567699</v>
          </cell>
          <cell r="W54">
            <v>2.7221053496701715</v>
          </cell>
        </row>
        <row r="55">
          <cell r="U55">
            <v>2.8387723781988501</v>
          </cell>
          <cell r="W55">
            <v>2.9568595486479867</v>
          </cell>
        </row>
        <row r="56">
          <cell r="U56">
            <v>3.0440463634775399</v>
          </cell>
          <cell r="W56">
            <v>2.7979624485280188</v>
          </cell>
        </row>
        <row r="57">
          <cell r="U57">
            <v>3.0445664508817001</v>
          </cell>
          <cell r="W57">
            <v>2.8256424489487255</v>
          </cell>
        </row>
        <row r="58">
          <cell r="U58">
            <v>2.6621755689376001</v>
          </cell>
          <cell r="W58">
            <v>2.8601548153749103</v>
          </cell>
        </row>
        <row r="59">
          <cell r="U59">
            <v>2.2946127168814501</v>
          </cell>
          <cell r="W59">
            <v>2.4153232384567098</v>
          </cell>
        </row>
        <row r="60">
          <cell r="U60">
            <v>2.6091445499999999</v>
          </cell>
          <cell r="W60">
            <v>2.4153954693888484</v>
          </cell>
        </row>
        <row r="61">
          <cell r="U61">
            <v>2.87434356868284</v>
          </cell>
          <cell r="W61">
            <v>2.7482746353545942</v>
          </cell>
        </row>
        <row r="62">
          <cell r="U62">
            <v>2.86850234307791</v>
          </cell>
          <cell r="W62">
            <v>2.7763094745733503</v>
          </cell>
        </row>
        <row r="63">
          <cell r="U63">
            <v>3.0754186983252101</v>
          </cell>
          <cell r="W63">
            <v>2.6917184319889822</v>
          </cell>
        </row>
        <row r="64">
          <cell r="U64">
            <v>2.914303447824695</v>
          </cell>
          <cell r="W64">
            <v>2.9154840452836566</v>
          </cell>
        </row>
        <row r="65">
          <cell r="U65">
            <v>2.952741496409272</v>
          </cell>
          <cell r="W65">
            <v>2.9486439553908839</v>
          </cell>
        </row>
        <row r="66">
          <cell r="U66">
            <v>2.9808212141863923</v>
          </cell>
          <cell r="W66">
            <v>2.73571065627493</v>
          </cell>
        </row>
        <row r="67">
          <cell r="U67">
            <v>2.9492887194734529</v>
          </cell>
          <cell r="W67">
            <v>2.9892783371365375</v>
          </cell>
        </row>
        <row r="68">
          <cell r="U68">
            <v>3.6983760825190899</v>
          </cell>
          <cell r="W68">
            <v>3.5096685311316214</v>
          </cell>
        </row>
        <row r="69">
          <cell r="U69">
            <v>3.4187438393283398</v>
          </cell>
          <cell r="W69">
            <v>3.0782191748476961</v>
          </cell>
        </row>
        <row r="70">
          <cell r="U70">
            <v>3.0563090257952301</v>
          </cell>
          <cell r="W70">
            <v>3.1923886810386186</v>
          </cell>
        </row>
        <row r="71">
          <cell r="U71">
            <v>2.9453817725000002</v>
          </cell>
          <cell r="W71">
            <v>3.260092129005979</v>
          </cell>
        </row>
        <row r="72">
          <cell r="U72">
            <v>2.8476944240330901</v>
          </cell>
          <cell r="W72">
            <v>3.0165452738359684</v>
          </cell>
        </row>
        <row r="73">
          <cell r="U73">
            <v>3.10471450445718</v>
          </cell>
          <cell r="W73">
            <v>3.0583771288783193</v>
          </cell>
        </row>
        <row r="74">
          <cell r="U74">
            <v>2.9659302336634235</v>
          </cell>
          <cell r="W74">
            <v>3.2381806045870714</v>
          </cell>
        </row>
        <row r="75">
          <cell r="U75">
            <v>2.9727797207178974</v>
          </cell>
          <cell r="W75">
            <v>3.2320481209373617</v>
          </cell>
        </row>
        <row r="76">
          <cell r="U76">
            <v>3.0144748196128339</v>
          </cell>
          <cell r="W76">
            <v>3.3108123912275134</v>
          </cell>
        </row>
        <row r="77">
          <cell r="U77">
            <v>3.2558434523036999</v>
          </cell>
          <cell r="W77">
            <v>3.328539602994153</v>
          </cell>
        </row>
        <row r="78">
          <cell r="U78">
            <v>3.0810326642114774</v>
          </cell>
          <cell r="W78">
            <v>3.4683409318078167</v>
          </cell>
        </row>
        <row r="79">
          <cell r="U79">
            <v>3.8092728812161298</v>
          </cell>
          <cell r="W79">
            <v>3.3692309753431608</v>
          </cell>
        </row>
        <row r="80">
          <cell r="U80">
            <v>3.382049665910436</v>
          </cell>
          <cell r="W80">
            <v>3.3887038367150435</v>
          </cell>
        </row>
        <row r="81">
          <cell r="U81">
            <v>3.46291948566095</v>
          </cell>
          <cell r="W81">
            <v>3.4087585812886734</v>
          </cell>
        </row>
        <row r="82">
          <cell r="U82">
            <v>2.8292373134328401</v>
          </cell>
          <cell r="W82">
            <v>3.3888977977822923</v>
          </cell>
        </row>
        <row r="83">
          <cell r="U83">
            <v>2.73211931213498</v>
          </cell>
          <cell r="W83">
            <v>3.3954534052620029</v>
          </cell>
        </row>
        <row r="84">
          <cell r="U84">
            <v>3.0080920370762567</v>
          </cell>
          <cell r="W84">
            <v>2.8467057843136012</v>
          </cell>
        </row>
        <row r="85">
          <cell r="U85">
            <v>3.03442944841012</v>
          </cell>
          <cell r="W85">
            <v>3.0893352767299489</v>
          </cell>
        </row>
        <row r="86">
          <cell r="U86">
            <v>2.9248802658737851</v>
          </cell>
          <cell r="W86">
            <v>3.0010916177712899</v>
          </cell>
        </row>
        <row r="87">
          <cell r="U87">
            <v>3.06495778476891</v>
          </cell>
          <cell r="W87">
            <v>3.0010916177712899</v>
          </cell>
        </row>
        <row r="88">
          <cell r="U88">
            <v>3.0738587243854201</v>
          </cell>
          <cell r="W88">
            <v>3.1454946503179921</v>
          </cell>
        </row>
        <row r="89">
          <cell r="U89">
            <v>3.1731156878650202</v>
          </cell>
          <cell r="W89">
            <v>3.1670366366613893</v>
          </cell>
        </row>
        <row r="90">
          <cell r="U90">
            <v>3.1039773990064496</v>
          </cell>
          <cell r="W90">
            <v>3.0382073266679126</v>
          </cell>
        </row>
        <row r="91">
          <cell r="U91">
            <v>3.1169839370856298</v>
          </cell>
          <cell r="W91">
            <v>3.2161512671518957</v>
          </cell>
        </row>
        <row r="92">
          <cell r="U92">
            <v>3.1313590079856994</v>
          </cell>
          <cell r="W92">
            <v>3.1404650768270659</v>
          </cell>
        </row>
        <row r="93">
          <cell r="U93">
            <v>3.3282344062297202</v>
          </cell>
          <cell r="W93">
            <v>3.1316078902156246</v>
          </cell>
        </row>
        <row r="94">
          <cell r="U94">
            <v>3.0166191682341599</v>
          </cell>
          <cell r="W94">
            <v>3.1627414113981955</v>
          </cell>
        </row>
        <row r="95">
          <cell r="U95">
            <v>2.79527742375081</v>
          </cell>
          <cell r="W95">
            <v>2.7997110431259702</v>
          </cell>
        </row>
        <row r="96">
          <cell r="U96">
            <v>3.05327966255678</v>
          </cell>
          <cell r="W96">
            <v>3.0313534482465969</v>
          </cell>
        </row>
        <row r="97">
          <cell r="U97">
            <v>2.95902750162232</v>
          </cell>
          <cell r="W97">
            <v>3.0017809843827581</v>
          </cell>
        </row>
        <row r="98">
          <cell r="U98">
            <v>2.95902750162232</v>
          </cell>
          <cell r="W98">
            <v>3.0017809843827581</v>
          </cell>
        </row>
        <row r="99">
          <cell r="U99">
            <v>2.9904448886004733</v>
          </cell>
          <cell r="W99">
            <v>2.9583348343719726</v>
          </cell>
        </row>
        <row r="100">
          <cell r="U100">
            <v>3.0501722230600001</v>
          </cell>
          <cell r="W100">
            <v>3.0275637276843166</v>
          </cell>
        </row>
        <row r="101">
          <cell r="U101">
            <v>3.0722160820895499</v>
          </cell>
          <cell r="W101">
            <v>3.1487171494733137</v>
          </cell>
        </row>
        <row r="102">
          <cell r="U102">
            <v>3.1062247952143647</v>
          </cell>
          <cell r="W102">
            <v>3.1788267828159094</v>
          </cell>
        </row>
        <row r="103">
          <cell r="U103">
            <v>3.10981218527</v>
          </cell>
          <cell r="W103">
            <v>2.9535451174174709</v>
          </cell>
        </row>
        <row r="104">
          <cell r="U104">
            <v>3.096084354191305</v>
          </cell>
          <cell r="W104">
            <v>3.0936963499022312</v>
          </cell>
        </row>
        <row r="105">
          <cell r="U105">
            <v>3.1977487605451</v>
          </cell>
          <cell r="W105">
            <v>3.0753560833785372</v>
          </cell>
        </row>
        <row r="106">
          <cell r="U106">
            <v>2.6063385510341699</v>
          </cell>
          <cell r="W106">
            <v>3.0408658502327466</v>
          </cell>
        </row>
        <row r="107">
          <cell r="U107">
            <v>2.7557605856586598</v>
          </cell>
          <cell r="W107">
            <v>3.0699727611711718</v>
          </cell>
        </row>
        <row r="108">
          <cell r="U108">
            <v>2.8696726560729102</v>
          </cell>
          <cell r="W108">
            <v>3.0620648982608185</v>
          </cell>
        </row>
        <row r="109">
          <cell r="U109">
            <v>2.9934940038935798</v>
          </cell>
          <cell r="W109">
            <v>3.0576345032215788</v>
          </cell>
        </row>
        <row r="110">
          <cell r="U110">
            <v>2.8729757485417164</v>
          </cell>
          <cell r="W110">
            <v>2.90960860630581</v>
          </cell>
        </row>
        <row r="111">
          <cell r="U111">
            <v>2.560663507109</v>
          </cell>
          <cell r="W111">
            <v>2.7930946927514402</v>
          </cell>
        </row>
        <row r="112">
          <cell r="U112">
            <v>2.4426833136050599</v>
          </cell>
          <cell r="W112">
            <v>2.7473053027208385</v>
          </cell>
        </row>
        <row r="113">
          <cell r="U113">
            <v>2.82719996106424</v>
          </cell>
          <cell r="W113">
            <v>2.8534268899381998</v>
          </cell>
        </row>
        <row r="114">
          <cell r="U114">
            <v>2.5500972853956299</v>
          </cell>
          <cell r="W114">
            <v>2.9008613640427998</v>
          </cell>
        </row>
        <row r="115">
          <cell r="U115">
            <v>2.6066601866883099</v>
          </cell>
          <cell r="W115">
            <v>2.5957481718117195</v>
          </cell>
        </row>
        <row r="116">
          <cell r="U116">
            <v>3.0883626455430999</v>
          </cell>
          <cell r="W116">
            <v>2.7833454752642397</v>
          </cell>
        </row>
        <row r="117">
          <cell r="U117">
            <v>3.1580424529526301</v>
          </cell>
          <cell r="W117">
            <v>2.759985003706253</v>
          </cell>
        </row>
        <row r="118">
          <cell r="U118">
            <v>2.7057854445165499</v>
          </cell>
          <cell r="W118">
            <v>2.7130262169274038</v>
          </cell>
        </row>
        <row r="119">
          <cell r="U119">
            <v>2.7018907852044101</v>
          </cell>
          <cell r="W119">
            <v>2.7521188986326321</v>
          </cell>
        </row>
        <row r="120">
          <cell r="U120">
            <v>2.8552395608911971</v>
          </cell>
          <cell r="W120">
            <v>2.7417100397554299</v>
          </cell>
        </row>
        <row r="121">
          <cell r="U121">
            <v>2.7543052635373857</v>
          </cell>
          <cell r="W121">
            <v>2.7356183851051554</v>
          </cell>
        </row>
        <row r="122">
          <cell r="U122">
            <v>2.4834936469824802</v>
          </cell>
          <cell r="W122">
            <v>2.360357924728866</v>
          </cell>
        </row>
        <row r="123">
          <cell r="U123">
            <v>2.6976794904703545</v>
          </cell>
          <cell r="W123">
            <v>2.2205144590573922</v>
          </cell>
        </row>
        <row r="124">
          <cell r="U124">
            <v>2.5212946903878302</v>
          </cell>
          <cell r="W124">
            <v>2.4712404902862315</v>
          </cell>
        </row>
        <row r="125">
          <cell r="U125">
            <v>2.6323999448933502</v>
          </cell>
          <cell r="W125">
            <v>2.66109642662262</v>
          </cell>
        </row>
        <row r="126">
          <cell r="U126">
            <v>2.6889450766034</v>
          </cell>
          <cell r="W126">
            <v>2.7163799610642401</v>
          </cell>
        </row>
        <row r="127">
          <cell r="U127">
            <v>3.5562560166653001</v>
          </cell>
          <cell r="W127">
            <v>2.7035218971447099</v>
          </cell>
        </row>
        <row r="128">
          <cell r="U128">
            <v>3.56698966569809</v>
          </cell>
          <cell r="W128">
            <v>2.6936660949438562</v>
          </cell>
        </row>
        <row r="129">
          <cell r="U129">
            <v>3.27369360538871</v>
          </cell>
          <cell r="W129">
            <v>2.7045226510509353</v>
          </cell>
        </row>
        <row r="130">
          <cell r="U130">
            <v>2.7897210918234898</v>
          </cell>
          <cell r="W130">
            <v>2.7005702143798338</v>
          </cell>
        </row>
        <row r="131">
          <cell r="U131">
            <v>2.4120152076573702</v>
          </cell>
          <cell r="W131">
            <v>2.6995863201248746</v>
          </cell>
        </row>
        <row r="132">
          <cell r="U132">
            <v>2.1716497207082202</v>
          </cell>
          <cell r="W132">
            <v>2.6328426873591901</v>
          </cell>
        </row>
        <row r="133">
          <cell r="U133">
            <v>2.8346995944192099</v>
          </cell>
          <cell r="W133">
            <v>2.8352394192083099</v>
          </cell>
        </row>
        <row r="134">
          <cell r="U134">
            <v>2.4727881742616002</v>
          </cell>
          <cell r="W134">
            <v>2.7763329592238399</v>
          </cell>
        </row>
        <row r="135">
          <cell r="U135">
            <v>2.8071150960175002</v>
          </cell>
          <cell r="W135">
            <v>2.7232466968996798</v>
          </cell>
        </row>
        <row r="136">
          <cell r="U136">
            <v>2.7048676215661032</v>
          </cell>
          <cell r="W136">
            <v>2.8475792018170001</v>
          </cell>
        </row>
        <row r="137">
          <cell r="U137">
            <v>2.9087545017644501</v>
          </cell>
          <cell r="W137">
            <v>2.9218362721071252</v>
          </cell>
        </row>
        <row r="138">
          <cell r="U138">
            <v>2.78434895522388</v>
          </cell>
          <cell r="W138">
            <v>2.8817618950568402</v>
          </cell>
        </row>
        <row r="139">
          <cell r="U139">
            <v>3.3313365980001599</v>
          </cell>
          <cell r="W139">
            <v>2.8993774076477501</v>
          </cell>
        </row>
        <row r="140">
          <cell r="U140">
            <v>3.1832363400389347</v>
          </cell>
          <cell r="W140">
            <v>2.91825244882603</v>
          </cell>
        </row>
        <row r="141">
          <cell r="U141">
            <v>2.83509926170216</v>
          </cell>
          <cell r="W141">
            <v>2.8997972505102063</v>
          </cell>
        </row>
        <row r="142">
          <cell r="U142">
            <v>2.76092360623612</v>
          </cell>
          <cell r="W142">
            <v>2.9058090356613291</v>
          </cell>
        </row>
        <row r="143">
          <cell r="U143">
            <v>2.75030902985075</v>
          </cell>
          <cell r="W143">
            <v>2.9079529116658551</v>
          </cell>
        </row>
        <row r="144">
          <cell r="U144">
            <v>2.97547620051914</v>
          </cell>
          <cell r="W144">
            <v>2.9895937702790398</v>
          </cell>
        </row>
        <row r="145">
          <cell r="U145">
            <v>2.60928173101731</v>
          </cell>
          <cell r="W145">
            <v>2.9263348475016251</v>
          </cell>
        </row>
        <row r="146">
          <cell r="U146">
            <v>2.6653485511145956</v>
          </cell>
          <cell r="W146">
            <v>2.91461970696328</v>
          </cell>
        </row>
        <row r="147">
          <cell r="U147">
            <v>2.9184620376378998</v>
          </cell>
          <cell r="W147">
            <v>2.9184620376378998</v>
          </cell>
        </row>
        <row r="148">
          <cell r="U148">
            <v>2.5813708648702622</v>
          </cell>
          <cell r="W148">
            <v>2.9198055307009354</v>
          </cell>
        </row>
        <row r="149">
          <cell r="U149">
            <v>2.62787567477534</v>
          </cell>
          <cell r="W149">
            <v>2.93179239118547</v>
          </cell>
        </row>
        <row r="150">
          <cell r="U150">
            <v>2.7092361924278343</v>
          </cell>
          <cell r="W150">
            <v>2.92512721441169</v>
          </cell>
        </row>
        <row r="151">
          <cell r="U151">
            <v>2.6394942440244789</v>
          </cell>
          <cell r="W151">
            <v>2.9255750454326983</v>
          </cell>
        </row>
        <row r="152">
          <cell r="U152">
            <v>2.6588687037425509</v>
          </cell>
          <cell r="W152">
            <v>2.9274982170099526</v>
          </cell>
        </row>
        <row r="153">
          <cell r="U153">
            <v>4.1862352263274296</v>
          </cell>
          <cell r="W153">
            <v>2.9260668256181135</v>
          </cell>
        </row>
        <row r="154">
          <cell r="U154">
            <v>3.1615327246981533</v>
          </cell>
          <cell r="W154">
            <v>3.6162873618757798</v>
          </cell>
        </row>
        <row r="155">
          <cell r="U155">
            <v>2.8800756067488602</v>
          </cell>
          <cell r="W155">
            <v>2.9503322887918753</v>
          </cell>
        </row>
        <row r="156">
          <cell r="U156">
            <v>2.79647113023956</v>
          </cell>
          <cell r="W156">
            <v>3.1642288254285895</v>
          </cell>
        </row>
        <row r="157">
          <cell r="U157">
            <v>3.1636608447659249</v>
          </cell>
          <cell r="W157">
            <v>3.2180664331598501</v>
          </cell>
        </row>
        <row r="158">
          <cell r="U158">
            <v>3.1169669999999998</v>
          </cell>
          <cell r="W158">
            <v>3.22593</v>
          </cell>
        </row>
        <row r="159">
          <cell r="U159">
            <v>2.9998575000000001</v>
          </cell>
          <cell r="W159">
            <v>3.2132459999999998</v>
          </cell>
        </row>
        <row r="160">
          <cell r="U160">
            <v>3.2064720000000002</v>
          </cell>
          <cell r="W160">
            <v>3.2164510000000002</v>
          </cell>
        </row>
        <row r="161">
          <cell r="U161">
            <v>3.1986955000000004</v>
          </cell>
          <cell r="W161">
            <v>3.2255340000000001</v>
          </cell>
        </row>
        <row r="162">
          <cell r="U162">
            <v>3.1855365</v>
          </cell>
          <cell r="W162">
            <v>3.208164</v>
          </cell>
        </row>
        <row r="163">
          <cell r="U163">
            <v>3.1491294999999999</v>
          </cell>
          <cell r="W163">
            <v>3.145448</v>
          </cell>
        </row>
        <row r="164">
          <cell r="U164">
            <v>2.9750430000000003</v>
          </cell>
          <cell r="W164">
            <v>3.0129769999999998</v>
          </cell>
        </row>
        <row r="165">
          <cell r="U165">
            <v>2.8381514999999999</v>
          </cell>
          <cell r="W165">
            <v>2.7694480000000001</v>
          </cell>
        </row>
        <row r="166">
          <cell r="U166">
            <v>2.5862864999999999</v>
          </cell>
          <cell r="W166">
            <v>2.6219779999999999</v>
          </cell>
        </row>
        <row r="167">
          <cell r="U167">
            <v>2.3921479999999997</v>
          </cell>
          <cell r="W167">
            <v>2.759325</v>
          </cell>
        </row>
        <row r="168">
          <cell r="U168">
            <v>2.6616049999999998</v>
          </cell>
          <cell r="W168">
            <v>2.9205205000000003</v>
          </cell>
        </row>
        <row r="169">
          <cell r="U169">
            <v>2.3822675000000002</v>
          </cell>
          <cell r="W169">
            <v>2.9226695</v>
          </cell>
        </row>
        <row r="170">
          <cell r="U170">
            <v>2.9030465000000003</v>
          </cell>
          <cell r="W170">
            <v>2.9239715000000004</v>
          </cell>
        </row>
        <row r="171">
          <cell r="U171">
            <v>2.8011505000000003</v>
          </cell>
          <cell r="W171">
            <v>2.8811170000000002</v>
          </cell>
        </row>
        <row r="172">
          <cell r="U172">
            <v>2.7942115000000003</v>
          </cell>
          <cell r="W172">
            <v>2.9062785</v>
          </cell>
        </row>
        <row r="173">
          <cell r="U173">
            <v>2.9434360000000002</v>
          </cell>
          <cell r="W173">
            <v>2.9536224999999998</v>
          </cell>
        </row>
        <row r="174">
          <cell r="U174">
            <v>2.9873905000000001</v>
          </cell>
          <cell r="W174">
            <v>2.9922930000000001</v>
          </cell>
        </row>
        <row r="175">
          <cell r="U175">
            <v>2.9505179999999998</v>
          </cell>
          <cell r="W175">
            <v>2.9641359999999999</v>
          </cell>
        </row>
        <row r="176">
          <cell r="U176">
            <v>2.9055755000000003</v>
          </cell>
          <cell r="W176">
            <v>2.9464990000000002</v>
          </cell>
        </row>
        <row r="177">
          <cell r="U177">
            <v>2.8259180000000002</v>
          </cell>
          <cell r="W177">
            <v>2.938825</v>
          </cell>
        </row>
        <row r="178">
          <cell r="U178">
            <v>2.703579</v>
          </cell>
          <cell r="W178">
            <v>2.8865980000000002</v>
          </cell>
        </row>
        <row r="179">
          <cell r="U179">
            <v>2.7044940000000004</v>
          </cell>
          <cell r="W179">
            <v>2.8988139999999998</v>
          </cell>
        </row>
        <row r="180">
          <cell r="U180">
            <v>2.8383954999999998</v>
          </cell>
          <cell r="W180">
            <v>2.9525199999999998</v>
          </cell>
        </row>
        <row r="181">
          <cell r="U181">
            <v>3.0888930000000001</v>
          </cell>
          <cell r="W181">
            <v>2.954637</v>
          </cell>
        </row>
        <row r="182">
          <cell r="U182">
            <v>3.0240070000000001</v>
          </cell>
          <cell r="W182">
            <v>3.0325359999999999</v>
          </cell>
        </row>
        <row r="183">
          <cell r="U183">
            <v>2.6734689999999999</v>
          </cell>
          <cell r="W183">
            <v>3.0405069999999998</v>
          </cell>
        </row>
        <row r="184">
          <cell r="U184">
            <v>2.9033570000000002</v>
          </cell>
          <cell r="W184">
            <v>3.0249350000000002</v>
          </cell>
        </row>
        <row r="185">
          <cell r="U185">
            <v>2.9839370000000001</v>
          </cell>
          <cell r="W185">
            <v>3.0395919999999998</v>
          </cell>
        </row>
        <row r="186">
          <cell r="U186">
            <v>2.9792689999999999</v>
          </cell>
          <cell r="W186">
            <v>3.0011590000000004</v>
          </cell>
        </row>
        <row r="187">
          <cell r="U187">
            <v>4.0416230000000004</v>
          </cell>
          <cell r="W187">
            <v>3.0218953333333332</v>
          </cell>
        </row>
        <row r="188">
          <cell r="U188">
            <v>4.2831619999999999</v>
          </cell>
          <cell r="W188">
            <v>3.3559869999999998</v>
          </cell>
        </row>
        <row r="189">
          <cell r="U189">
            <v>3.6767500000000002</v>
          </cell>
          <cell r="W189">
            <v>3.8617499999999998</v>
          </cell>
        </row>
        <row r="190">
          <cell r="U190">
            <v>3.1732719999999999</v>
          </cell>
          <cell r="W190">
            <v>3.5048520000000001</v>
          </cell>
        </row>
        <row r="191">
          <cell r="U191">
            <v>3.3455494999999997</v>
          </cell>
          <cell r="W191">
            <v>3.6179085</v>
          </cell>
        </row>
        <row r="192">
          <cell r="U192">
            <v>3.5910219999999997</v>
          </cell>
          <cell r="W192">
            <v>3.7580204999999998</v>
          </cell>
        </row>
        <row r="193">
          <cell r="U193">
            <v>3.556708</v>
          </cell>
          <cell r="W193">
            <v>3.6170529999999999</v>
          </cell>
        </row>
        <row r="194">
          <cell r="U194">
            <v>3.4390999999999998</v>
          </cell>
          <cell r="W194">
            <v>3.7195179999999999</v>
          </cell>
        </row>
        <row r="195">
          <cell r="U195">
            <v>3.5338090000000002</v>
          </cell>
          <cell r="W195">
            <v>3.6740729999999999</v>
          </cell>
        </row>
        <row r="196">
          <cell r="U196">
            <v>3.5417450000000001</v>
          </cell>
          <cell r="W196">
            <v>3.7182270000000002</v>
          </cell>
        </row>
        <row r="197">
          <cell r="U197">
            <v>3.4416319999999998</v>
          </cell>
          <cell r="W197">
            <v>3.5703550000000002</v>
          </cell>
        </row>
        <row r="198">
          <cell r="U198">
            <v>3.0295999999999998</v>
          </cell>
          <cell r="W198">
            <v>3.838991</v>
          </cell>
        </row>
        <row r="199">
          <cell r="U199">
            <v>3.7335319999999999</v>
          </cell>
          <cell r="W199">
            <v>4.0316700000000001</v>
          </cell>
        </row>
        <row r="200">
          <cell r="U200">
            <v>3.8819349999999999</v>
          </cell>
          <cell r="W200">
            <v>3.8426689999999999</v>
          </cell>
        </row>
        <row r="201">
          <cell r="U201">
            <v>3.2974950000000001</v>
          </cell>
          <cell r="W201">
            <v>3.4114710000000001</v>
          </cell>
        </row>
        <row r="202">
          <cell r="U202">
            <v>2.9070330000000002</v>
          </cell>
          <cell r="W202">
            <v>3.2127759999999999</v>
          </cell>
        </row>
        <row r="203">
          <cell r="U203">
            <v>3.0533130000000002</v>
          </cell>
          <cell r="W203">
            <v>3.2344499999999998</v>
          </cell>
        </row>
        <row r="204">
          <cell r="U204">
            <v>2.9008509999999998</v>
          </cell>
          <cell r="W204">
            <v>3.2417050000000001</v>
          </cell>
        </row>
        <row r="205">
          <cell r="U205">
            <v>2.8587889999999998</v>
          </cell>
          <cell r="W205">
            <v>3.2175940000000001</v>
          </cell>
        </row>
        <row r="206">
          <cell r="U206">
            <v>2.6586569999999998</v>
          </cell>
          <cell r="W206">
            <v>3.2455470000000002</v>
          </cell>
        </row>
        <row r="207">
          <cell r="U207">
            <v>2.8597030000000001</v>
          </cell>
          <cell r="W207">
            <v>3.1949749999999999</v>
          </cell>
        </row>
        <row r="208">
          <cell r="U208">
            <v>3.1358920000000001</v>
          </cell>
          <cell r="W208">
            <v>3.2898040000000002</v>
          </cell>
        </row>
        <row r="209">
          <cell r="U209">
            <v>3.18933</v>
          </cell>
          <cell r="W209">
            <v>3.289501</v>
          </cell>
        </row>
        <row r="210">
          <cell r="U210">
            <v>3.0108030000000001</v>
          </cell>
          <cell r="W210">
            <v>3.2759230000000001</v>
          </cell>
        </row>
        <row r="211">
          <cell r="U211">
            <v>3.2027709999999998</v>
          </cell>
          <cell r="W211">
            <v>3.3101129999999999</v>
          </cell>
        </row>
        <row r="212">
          <cell r="U212">
            <v>3.4487350000000001</v>
          </cell>
          <cell r="W212">
            <v>3.4269479999999999</v>
          </cell>
        </row>
        <row r="213">
          <cell r="U213">
            <v>3.3310439999999999</v>
          </cell>
          <cell r="W213">
            <v>3.3246060000000002</v>
          </cell>
        </row>
        <row r="214">
          <cell r="U214">
            <v>2.8885049999999999</v>
          </cell>
          <cell r="W214">
            <v>2.9970129999999999</v>
          </cell>
        </row>
        <row r="215">
          <cell r="U215">
            <v>2.8237009999999998</v>
          </cell>
          <cell r="W215">
            <v>3.0775779999999999</v>
          </cell>
        </row>
        <row r="216">
          <cell r="U216">
            <v>3.1826560000000002</v>
          </cell>
          <cell r="W216">
            <v>3.2612079999999999</v>
          </cell>
        </row>
        <row r="217">
          <cell r="U217">
            <v>3.1762969999999999</v>
          </cell>
          <cell r="W217">
            <v>3.212329</v>
          </cell>
        </row>
        <row r="218">
          <cell r="U218">
            <v>3.0576319999999999</v>
          </cell>
          <cell r="W218">
            <v>3.2950159999999999</v>
          </cell>
        </row>
        <row r="219">
          <cell r="U219">
            <v>3.2949899999999999</v>
          </cell>
          <cell r="W219">
            <v>3.3017460000000001</v>
          </cell>
        </row>
        <row r="220">
          <cell r="U220">
            <v>3.2696360000000002</v>
          </cell>
          <cell r="W220">
            <v>3.295245</v>
          </cell>
        </row>
        <row r="221">
          <cell r="U221">
            <v>3.2763969999999998</v>
          </cell>
          <cell r="W221">
            <v>3.3022909999999999</v>
          </cell>
        </row>
        <row r="222">
          <cell r="U222">
            <v>3.0664470000000001</v>
          </cell>
          <cell r="W222">
            <v>3.306632</v>
          </cell>
        </row>
        <row r="223">
          <cell r="U223">
            <v>3.3072720000000002</v>
          </cell>
          <cell r="W223">
            <v>3.3090760000000001</v>
          </cell>
        </row>
        <row r="224">
          <cell r="U224">
            <v>3.7824</v>
          </cell>
          <cell r="W224">
            <v>3.6378900000000001</v>
          </cell>
        </row>
        <row r="225">
          <cell r="U225">
            <v>3.384255</v>
          </cell>
          <cell r="W225">
            <v>3.4631050000000001</v>
          </cell>
        </row>
        <row r="226">
          <cell r="U226">
            <v>2.8967040000000002</v>
          </cell>
          <cell r="W226">
            <v>3.0772930000000001</v>
          </cell>
        </row>
        <row r="227">
          <cell r="U227">
            <v>2.9297620000000002</v>
          </cell>
          <cell r="W227">
            <v>3.149038</v>
          </cell>
        </row>
        <row r="228">
          <cell r="U228">
            <v>3.0992670000000002</v>
          </cell>
          <cell r="W228">
            <v>3.2521589999999998</v>
          </cell>
        </row>
        <row r="229">
          <cell r="U229">
            <v>3.1700339999999998</v>
          </cell>
          <cell r="W229">
            <v>3.2716379999999998</v>
          </cell>
        </row>
        <row r="230">
          <cell r="U230">
            <v>3.1794859999999998</v>
          </cell>
          <cell r="W230">
            <v>3.276678</v>
          </cell>
        </row>
        <row r="231">
          <cell r="U231">
            <v>3.2038739999999999</v>
          </cell>
          <cell r="W231">
            <v>3.2892510000000001</v>
          </cell>
        </row>
        <row r="232">
          <cell r="U232">
            <v>3.237825</v>
          </cell>
          <cell r="W232">
            <v>3.3273290000000002</v>
          </cell>
        </row>
        <row r="233">
          <cell r="U233">
            <v>3.2075589999999998</v>
          </cell>
          <cell r="W233">
            <v>3.484372</v>
          </cell>
        </row>
        <row r="234">
          <cell r="U234">
            <v>3.2070419999999999</v>
          </cell>
          <cell r="W234">
            <v>3.3216429999999999</v>
          </cell>
        </row>
        <row r="235">
          <cell r="U235">
            <v>3.7690769999999998</v>
          </cell>
          <cell r="W235">
            <v>3.3777813333333335</v>
          </cell>
        </row>
        <row r="236">
          <cell r="U236">
            <v>3.7417959999999999</v>
          </cell>
          <cell r="W236">
            <v>3.5106299999999999</v>
          </cell>
        </row>
        <row r="237">
          <cell r="U237">
            <v>3.0845880000000001</v>
          </cell>
          <cell r="W237">
            <v>3.3239390000000002</v>
          </cell>
        </row>
        <row r="238">
          <cell r="U238">
            <v>2.615132</v>
          </cell>
          <cell r="W238">
            <v>2.711497</v>
          </cell>
        </row>
        <row r="239">
          <cell r="U239">
            <v>2.5743870000000002</v>
          </cell>
          <cell r="W239">
            <v>2.529147</v>
          </cell>
        </row>
        <row r="240">
          <cell r="U240">
            <v>2.6889189999999998</v>
          </cell>
          <cell r="W240">
            <v>2.6929609999999999</v>
          </cell>
        </row>
        <row r="241">
          <cell r="U241">
            <v>2.645349</v>
          </cell>
          <cell r="W241">
            <v>2.645349</v>
          </cell>
        </row>
        <row r="242">
          <cell r="U242">
            <v>2.6386660000000002</v>
          </cell>
          <cell r="W242">
            <v>2.6181130000000001</v>
          </cell>
        </row>
        <row r="243">
          <cell r="U243">
            <v>2.5254270000000001</v>
          </cell>
          <cell r="W243">
            <v>2.5875720000000002</v>
          </cell>
        </row>
        <row r="244">
          <cell r="U244">
            <v>2.549677</v>
          </cell>
          <cell r="W244">
            <v>2.5620729999999998</v>
          </cell>
        </row>
        <row r="245">
          <cell r="U245">
            <v>2.5394679999999998</v>
          </cell>
          <cell r="W245">
            <v>2.5664910000000001</v>
          </cell>
        </row>
        <row r="246">
          <cell r="U246">
            <v>2.7268500000000002</v>
          </cell>
          <cell r="W246">
            <v>2.5052059999999998</v>
          </cell>
        </row>
        <row r="247">
          <cell r="U247">
            <v>2.8373750000000002</v>
          </cell>
          <cell r="W247">
            <v>2.5445899999999999</v>
          </cell>
        </row>
        <row r="248">
          <cell r="U248">
            <v>3.266416</v>
          </cell>
          <cell r="W248">
            <v>3.2488220000000001</v>
          </cell>
        </row>
        <row r="249">
          <cell r="U249">
            <v>2.8543090000000002</v>
          </cell>
          <cell r="W249">
            <v>2.9121809999999999</v>
          </cell>
        </row>
        <row r="250">
          <cell r="U250">
            <v>2.7397529999999999</v>
          </cell>
          <cell r="W250">
            <v>2.7397529999999999</v>
          </cell>
        </row>
        <row r="251">
          <cell r="U251">
            <v>2.764065</v>
          </cell>
          <cell r="W251">
            <v>2.7584610000000001</v>
          </cell>
        </row>
        <row r="252">
          <cell r="U252">
            <v>2.752891</v>
          </cell>
          <cell r="W252">
            <v>2.7400129999999998</v>
          </cell>
        </row>
        <row r="253">
          <cell r="U253">
            <v>2.6150859999999998</v>
          </cell>
          <cell r="W253">
            <v>2.6031369999999998</v>
          </cell>
        </row>
        <row r="254">
          <cell r="U254">
            <v>2.5025170000000001</v>
          </cell>
          <cell r="W254">
            <v>2.502618</v>
          </cell>
        </row>
        <row r="255">
          <cell r="U255">
            <v>1.8067530000000001</v>
          </cell>
          <cell r="W255">
            <v>1.819504</v>
          </cell>
        </row>
        <row r="256">
          <cell r="U256">
            <v>1.8264290000000001</v>
          </cell>
          <cell r="W256">
            <v>1.3070390000000001</v>
          </cell>
        </row>
        <row r="257">
          <cell r="U257">
            <v>1.827977</v>
          </cell>
          <cell r="W257">
            <v>1.876387</v>
          </cell>
        </row>
        <row r="258">
          <cell r="U258">
            <v>2.0128819999999998</v>
          </cell>
          <cell r="W258">
            <v>1.6676433333333334</v>
          </cell>
        </row>
        <row r="259">
          <cell r="U259">
            <v>2.9868700000000001</v>
          </cell>
          <cell r="W259">
            <v>2.9033570000000002</v>
          </cell>
        </row>
        <row r="260">
          <cell r="U260">
            <v>3.7212000000000001</v>
          </cell>
          <cell r="W260">
            <v>3.725025</v>
          </cell>
        </row>
        <row r="261">
          <cell r="U261">
            <v>3.3186110000000002</v>
          </cell>
          <cell r="W261">
            <v>3.3390339999999998</v>
          </cell>
        </row>
        <row r="262">
          <cell r="U262">
            <v>3.0345200000000001</v>
          </cell>
          <cell r="W262">
            <v>3.1820979999999999</v>
          </cell>
        </row>
        <row r="263">
          <cell r="U263">
            <v>2.832862</v>
          </cell>
          <cell r="W263">
            <v>2.9476550000000001</v>
          </cell>
        </row>
        <row r="264">
          <cell r="U264">
            <v>2.8914740000000001</v>
          </cell>
          <cell r="W264">
            <v>2.8914740000000001</v>
          </cell>
        </row>
        <row r="265">
          <cell r="U265">
            <v>2.9130829999999999</v>
          </cell>
          <cell r="W265">
            <v>2.9130829999999999</v>
          </cell>
        </row>
        <row r="266">
          <cell r="U266">
            <v>2.8242859999999999</v>
          </cell>
          <cell r="W266">
            <v>2.823979</v>
          </cell>
        </row>
        <row r="267">
          <cell r="U267">
            <v>2.801628</v>
          </cell>
          <cell r="W267">
            <v>2.8</v>
          </cell>
        </row>
        <row r="268">
          <cell r="U268">
            <v>2.8032870000000001</v>
          </cell>
          <cell r="W268">
            <v>2.8</v>
          </cell>
        </row>
        <row r="269">
          <cell r="U269">
            <v>2.8098909999999999</v>
          </cell>
          <cell r="W269">
            <v>2.7999990000000001</v>
          </cell>
        </row>
        <row r="270">
          <cell r="U270">
            <v>3.0929790000000001</v>
          </cell>
          <cell r="W270">
            <v>2.9777149999999999</v>
          </cell>
        </row>
        <row r="271">
          <cell r="U271">
            <v>3.949999</v>
          </cell>
          <cell r="W271">
            <v>3.344983</v>
          </cell>
        </row>
        <row r="272">
          <cell r="U272">
            <v>3.753539</v>
          </cell>
          <cell r="W272">
            <v>3.6955070000000001</v>
          </cell>
        </row>
        <row r="273">
          <cell r="U273">
            <v>2.7652230000000002</v>
          </cell>
          <cell r="W273">
            <v>2.8506830000000001</v>
          </cell>
        </row>
        <row r="274">
          <cell r="U274">
            <v>3.4097719999999998</v>
          </cell>
          <cell r="W274">
            <v>3.3919670000000002</v>
          </cell>
        </row>
        <row r="275">
          <cell r="U275">
            <v>3.0267870000000001</v>
          </cell>
          <cell r="W275">
            <v>2.9856889999999998</v>
          </cell>
        </row>
        <row r="276">
          <cell r="U276">
            <v>3.0119570000000002</v>
          </cell>
          <cell r="W276">
            <v>3.0316909999999999</v>
          </cell>
        </row>
        <row r="277">
          <cell r="U277">
            <v>3.1251850000000001</v>
          </cell>
          <cell r="W277">
            <v>3.204345</v>
          </cell>
        </row>
        <row r="278">
          <cell r="U278">
            <v>3.0899320000000001</v>
          </cell>
          <cell r="W278">
            <v>3.0899320000000001</v>
          </cell>
        </row>
        <row r="279">
          <cell r="U279">
            <v>2.9055930000000001</v>
          </cell>
          <cell r="W279">
            <v>2.9978750000000001</v>
          </cell>
        </row>
        <row r="280">
          <cell r="U280">
            <v>2.941843</v>
          </cell>
          <cell r="W280">
            <v>2.949999</v>
          </cell>
        </row>
        <row r="281">
          <cell r="U281">
            <v>2.9237410000000001</v>
          </cell>
          <cell r="W281">
            <v>2.9303689999999998</v>
          </cell>
        </row>
        <row r="282">
          <cell r="U282">
            <v>2.925319</v>
          </cell>
          <cell r="W282">
            <v>2.8825150000000002</v>
          </cell>
        </row>
        <row r="283">
          <cell r="U283">
            <v>3.4475660000000001</v>
          </cell>
          <cell r="W283">
            <v>2.9209610000000001</v>
          </cell>
        </row>
        <row r="284">
          <cell r="U284">
            <v>4.0623259999999997</v>
          </cell>
          <cell r="W284">
            <v>3.5261740000000001</v>
          </cell>
        </row>
        <row r="285">
          <cell r="U285">
            <v>3.361656</v>
          </cell>
          <cell r="W285">
            <v>3.449999</v>
          </cell>
        </row>
        <row r="286">
          <cell r="U286">
            <v>3.0420090000000002</v>
          </cell>
          <cell r="W286">
            <v>3.220977</v>
          </cell>
        </row>
        <row r="287">
          <cell r="U287">
            <v>2.949999</v>
          </cell>
          <cell r="W287">
            <v>2.949999</v>
          </cell>
        </row>
        <row r="288">
          <cell r="U288">
            <v>3.0963989999999999</v>
          </cell>
          <cell r="W288">
            <v>3.0963989999999999</v>
          </cell>
        </row>
        <row r="289">
          <cell r="U289">
            <v>3.199999</v>
          </cell>
          <cell r="W289">
            <v>4.3403710000000002</v>
          </cell>
        </row>
        <row r="290">
          <cell r="U290">
            <v>3.199999</v>
          </cell>
          <cell r="W290">
            <v>4.4514810000000002</v>
          </cell>
        </row>
        <row r="291">
          <cell r="U291">
            <v>3.1595930000000001</v>
          </cell>
          <cell r="W291">
            <v>4.3804179999999997</v>
          </cell>
        </row>
        <row r="292">
          <cell r="U292">
            <v>2.938618</v>
          </cell>
          <cell r="W292">
            <v>3.6435550000000001</v>
          </cell>
        </row>
        <row r="293">
          <cell r="U293">
            <v>2.838489</v>
          </cell>
          <cell r="W293">
            <v>2.9256160000000002</v>
          </cell>
        </row>
        <row r="294">
          <cell r="U294">
            <v>2.6336629999999999</v>
          </cell>
          <cell r="W294">
            <v>3.0611769999999998</v>
          </cell>
        </row>
        <row r="295">
          <cell r="U295">
            <v>3.8084500000000001</v>
          </cell>
          <cell r="W295">
            <v>3.8831039999999999</v>
          </cell>
        </row>
        <row r="296">
          <cell r="U296">
            <v>3.8098749999999999</v>
          </cell>
          <cell r="W296">
            <v>3.7657080000000001</v>
          </cell>
        </row>
        <row r="297">
          <cell r="U297">
            <v>3.3317199999999998</v>
          </cell>
          <cell r="W297">
            <v>3.4821650000000002</v>
          </cell>
        </row>
        <row r="298">
          <cell r="U298">
            <v>3.1965949999999999</v>
          </cell>
          <cell r="W298">
            <v>3.3208199999999999</v>
          </cell>
        </row>
        <row r="299">
          <cell r="U299">
            <v>3.2125880000000002</v>
          </cell>
          <cell r="W299">
            <v>3.2756609999999999</v>
          </cell>
        </row>
        <row r="300">
          <cell r="U300">
            <v>2.8814109999999999</v>
          </cell>
          <cell r="W300">
            <v>2.9</v>
          </cell>
        </row>
        <row r="301">
          <cell r="U301">
            <v>2.8631859999999998</v>
          </cell>
          <cell r="W301">
            <v>2.8631859999999998</v>
          </cell>
        </row>
        <row r="302">
          <cell r="U302">
            <v>2.9</v>
          </cell>
          <cell r="W302">
            <v>2.9</v>
          </cell>
        </row>
        <row r="303">
          <cell r="U303">
            <v>2.9</v>
          </cell>
          <cell r="W303">
            <v>2.9</v>
          </cell>
        </row>
        <row r="304">
          <cell r="U304">
            <v>2.9</v>
          </cell>
          <cell r="W304">
            <v>2.9</v>
          </cell>
        </row>
        <row r="305">
          <cell r="U305">
            <v>2.9</v>
          </cell>
          <cell r="W305">
            <v>2.9</v>
          </cell>
        </row>
        <row r="306">
          <cell r="U306">
            <v>2.9</v>
          </cell>
          <cell r="W306">
            <v>2.9</v>
          </cell>
        </row>
        <row r="307">
          <cell r="U307">
            <v>2.9</v>
          </cell>
          <cell r="W307">
            <v>2.9</v>
          </cell>
        </row>
        <row r="308">
          <cell r="U308">
            <v>2.9</v>
          </cell>
          <cell r="W308">
            <v>2.9</v>
          </cell>
        </row>
        <row r="309">
          <cell r="U309">
            <v>2.9</v>
          </cell>
          <cell r="W309">
            <v>2.9</v>
          </cell>
        </row>
        <row r="310">
          <cell r="U310">
            <v>2.9</v>
          </cell>
          <cell r="W310">
            <v>2.9</v>
          </cell>
        </row>
        <row r="311">
          <cell r="U311">
            <v>2.9</v>
          </cell>
          <cell r="W311">
            <v>2.9</v>
          </cell>
        </row>
        <row r="312">
          <cell r="U312">
            <v>2.9</v>
          </cell>
          <cell r="W312">
            <v>2.9</v>
          </cell>
        </row>
        <row r="313">
          <cell r="U313">
            <v>2.9</v>
          </cell>
          <cell r="W313">
            <v>2.9</v>
          </cell>
        </row>
      </sheetData>
      <sheetData sheetId="1">
        <row r="7">
          <cell r="V7">
            <v>1.84</v>
          </cell>
          <cell r="X7">
            <v>1.74</v>
          </cell>
        </row>
        <row r="8">
          <cell r="V8">
            <v>1.8933333333333333</v>
          </cell>
          <cell r="X8">
            <v>1.76</v>
          </cell>
        </row>
        <row r="9">
          <cell r="V9">
            <v>1.57</v>
          </cell>
          <cell r="X9">
            <v>1.7524999999999999</v>
          </cell>
        </row>
        <row r="10">
          <cell r="V10">
            <v>1.4625000000000001</v>
          </cell>
          <cell r="X10">
            <v>1.7508333333333332</v>
          </cell>
        </row>
        <row r="11">
          <cell r="V11">
            <v>1.539115034295045</v>
          </cell>
          <cell r="X11">
            <v>1.4146400461884201</v>
          </cell>
        </row>
        <row r="12">
          <cell r="V12">
            <v>1.4725145804694</v>
          </cell>
          <cell r="X12">
            <v>1.4752453640119101</v>
          </cell>
        </row>
        <row r="13">
          <cell r="V13">
            <v>1.7216666638725899</v>
          </cell>
          <cell r="X13">
            <v>1.6065822832562575</v>
          </cell>
        </row>
        <row r="14">
          <cell r="V14">
            <v>1.7216666638725899</v>
          </cell>
          <cell r="X14">
            <v>1.6085705056350019</v>
          </cell>
        </row>
        <row r="15">
          <cell r="V15">
            <v>1.74137650811209</v>
          </cell>
          <cell r="X15">
            <v>1.6805785578640449</v>
          </cell>
        </row>
        <row r="16">
          <cell r="V16">
            <v>1.67541459003021</v>
          </cell>
          <cell r="X16">
            <v>1.6347703072499999</v>
          </cell>
        </row>
        <row r="17">
          <cell r="V17">
            <v>1.7978203484999999</v>
          </cell>
          <cell r="X17">
            <v>1.7669353146875</v>
          </cell>
        </row>
        <row r="18">
          <cell r="V18">
            <v>1.8214224875</v>
          </cell>
          <cell r="X18">
            <v>1.6358107893</v>
          </cell>
        </row>
        <row r="19">
          <cell r="V19">
            <v>2.2951601826534702</v>
          </cell>
          <cell r="X19">
            <v>1.783910586591815</v>
          </cell>
        </row>
        <row r="20">
          <cell r="V20">
            <v>1.6275240907681059</v>
          </cell>
          <cell r="X20">
            <v>1.7632477280765477</v>
          </cell>
        </row>
        <row r="21">
          <cell r="V21">
            <v>1.3680957265000002</v>
          </cell>
          <cell r="X21">
            <v>1.6393146602499999</v>
          </cell>
        </row>
        <row r="22">
          <cell r="V22">
            <v>1.4351237585000001</v>
          </cell>
          <cell r="X22">
            <v>1.7288243249727877</v>
          </cell>
        </row>
        <row r="23">
          <cell r="V23">
            <v>1.3910409533666659</v>
          </cell>
          <cell r="X23">
            <v>1.4834271244077351</v>
          </cell>
        </row>
        <row r="24">
          <cell r="V24">
            <v>1.4499615268329566</v>
          </cell>
          <cell r="X24">
            <v>1.6612412437499999</v>
          </cell>
        </row>
        <row r="25">
          <cell r="V25">
            <v>1.7563974034428378</v>
          </cell>
          <cell r="X25">
            <v>1.7072709161249999</v>
          </cell>
        </row>
        <row r="26">
          <cell r="V26">
            <v>1.7083995232443101</v>
          </cell>
          <cell r="X26">
            <v>1.6480857963999997</v>
          </cell>
        </row>
        <row r="27">
          <cell r="V27">
            <v>1.534826665</v>
          </cell>
          <cell r="X27">
            <v>1.7202230222499999</v>
          </cell>
        </row>
        <row r="28">
          <cell r="V28">
            <v>1.7338395355</v>
          </cell>
          <cell r="X28">
            <v>1.6039550120000001</v>
          </cell>
        </row>
        <row r="29">
          <cell r="V29">
            <v>1.7213391727407419</v>
          </cell>
          <cell r="X29">
            <v>1.7146417761000001</v>
          </cell>
        </row>
        <row r="30">
          <cell r="V30">
            <v>1.7396004081249998</v>
          </cell>
          <cell r="X30">
            <v>1.6564787289271901</v>
          </cell>
        </row>
        <row r="31">
          <cell r="V31">
            <v>2.3593836058981199</v>
          </cell>
          <cell r="X31">
            <v>1.7286922355000001</v>
          </cell>
        </row>
        <row r="32">
          <cell r="V32">
            <v>1.8549212480439579</v>
          </cell>
          <cell r="X32">
            <v>1.6818971128307041</v>
          </cell>
        </row>
        <row r="33">
          <cell r="V33">
            <v>1.5576310931249999</v>
          </cell>
          <cell r="X33">
            <v>1.6890226924192981</v>
          </cell>
        </row>
        <row r="34">
          <cell r="V34">
            <v>1.5486702979999998</v>
          </cell>
          <cell r="X34">
            <v>1.6998706802500008</v>
          </cell>
        </row>
        <row r="35">
          <cell r="V35">
            <v>1.403089504711782</v>
          </cell>
          <cell r="X35">
            <v>1.5651414646597634</v>
          </cell>
        </row>
        <row r="36">
          <cell r="V36">
            <v>1.44644536555891</v>
          </cell>
          <cell r="X36">
            <v>1.6922216695535777</v>
          </cell>
        </row>
        <row r="37">
          <cell r="V37">
            <v>1.8510698718447773</v>
          </cell>
          <cell r="X37">
            <v>1.8578057302499973</v>
          </cell>
        </row>
        <row r="38">
          <cell r="V38">
            <v>1.8529115299675201</v>
          </cell>
          <cell r="X38">
            <v>1.7480411573666661</v>
          </cell>
        </row>
        <row r="39">
          <cell r="V39">
            <v>1.7350987572660599</v>
          </cell>
          <cell r="X39">
            <v>1.8620947293499999</v>
          </cell>
        </row>
        <row r="40">
          <cell r="V40">
            <v>1.872943690852382</v>
          </cell>
          <cell r="X40">
            <v>1.7782342413933321</v>
          </cell>
        </row>
        <row r="41">
          <cell r="V41">
            <v>1.829548444175505</v>
          </cell>
          <cell r="X41">
            <v>1.8769980226523977</v>
          </cell>
        </row>
        <row r="42">
          <cell r="V42">
            <v>1.9524892330500001</v>
          </cell>
          <cell r="X42">
            <v>1.7935461321218749</v>
          </cell>
        </row>
        <row r="43">
          <cell r="V43">
            <v>1.8849937893592958</v>
          </cell>
          <cell r="X43">
            <v>1.84372249921727</v>
          </cell>
        </row>
        <row r="44">
          <cell r="V44">
            <v>1.7513536076293525</v>
          </cell>
          <cell r="X44">
            <v>1.8380888846638477</v>
          </cell>
        </row>
        <row r="45">
          <cell r="V45">
            <v>1.3932104263333351</v>
          </cell>
          <cell r="X45">
            <v>1.8251191720009976</v>
          </cell>
        </row>
        <row r="46">
          <cell r="V46">
            <v>1.4007194470248918</v>
          </cell>
          <cell r="X46">
            <v>1.5035912064110899</v>
          </cell>
        </row>
        <row r="47">
          <cell r="V47">
            <v>1.3712343462444434</v>
          </cell>
          <cell r="X47">
            <v>1.518214147849795</v>
          </cell>
        </row>
        <row r="48">
          <cell r="V48">
            <v>1.6062145178141465</v>
          </cell>
          <cell r="X48">
            <v>1.7530852714583351</v>
          </cell>
        </row>
        <row r="49">
          <cell r="V49">
            <v>1.8041666650368593</v>
          </cell>
          <cell r="X49">
            <v>1.8360022059599981</v>
          </cell>
        </row>
        <row r="50">
          <cell r="V50">
            <v>1.7902491505224201</v>
          </cell>
          <cell r="X50">
            <v>1.7474017334833325</v>
          </cell>
        </row>
        <row r="51">
          <cell r="V51">
            <v>1.7392314257693178</v>
          </cell>
          <cell r="X51">
            <v>1.8275918197440477</v>
          </cell>
        </row>
        <row r="52">
          <cell r="V52">
            <v>1.6808571231333338</v>
          </cell>
          <cell r="X52">
            <v>1.8517535923933341</v>
          </cell>
        </row>
        <row r="53">
          <cell r="V53">
            <v>1.8499053710598075</v>
          </cell>
          <cell r="X53">
            <v>1.7705519172588902</v>
          </cell>
        </row>
        <row r="54">
          <cell r="V54">
            <v>1.8392101856749974</v>
          </cell>
          <cell r="X54">
            <v>1.8166324431320906</v>
          </cell>
        </row>
        <row r="55">
          <cell r="V55">
            <v>1.8768069204</v>
          </cell>
          <cell r="X55">
            <v>1.8790873994366681</v>
          </cell>
        </row>
        <row r="56">
          <cell r="V56">
            <v>1.9155616347731426</v>
          </cell>
          <cell r="X56">
            <v>1.83906869761906</v>
          </cell>
        </row>
        <row r="57">
          <cell r="V57">
            <v>1.5135235573135342</v>
          </cell>
          <cell r="X57">
            <v>1.8449295133959396</v>
          </cell>
        </row>
        <row r="58">
          <cell r="V58">
            <v>1.4353664083986901</v>
          </cell>
          <cell r="X58">
            <v>1.854361870150556</v>
          </cell>
        </row>
        <row r="59">
          <cell r="V59">
            <v>1.3959886056100075</v>
          </cell>
          <cell r="X59">
            <v>1.5552155605940534</v>
          </cell>
        </row>
        <row r="60">
          <cell r="V60">
            <v>1.6664493829282965</v>
          </cell>
          <cell r="X60">
            <v>1.8081094965314839</v>
          </cell>
        </row>
        <row r="61">
          <cell r="V61">
            <v>1.71538367526667</v>
          </cell>
          <cell r="X61">
            <v>1.8551217787346075</v>
          </cell>
        </row>
        <row r="62">
          <cell r="V62">
            <v>1.8392383664055532</v>
          </cell>
          <cell r="X62">
            <v>1.7665552010132548</v>
          </cell>
        </row>
        <row r="63">
          <cell r="V63">
            <v>1.8362034589122076</v>
          </cell>
          <cell r="X63">
            <v>1.812599190618545</v>
          </cell>
        </row>
        <row r="64">
          <cell r="V64">
            <v>2.101858</v>
          </cell>
          <cell r="X64">
            <v>1.628042</v>
          </cell>
        </row>
        <row r="65">
          <cell r="V65">
            <v>2.0719409999999998</v>
          </cell>
          <cell r="X65">
            <v>1.8445339999999999</v>
          </cell>
        </row>
        <row r="66">
          <cell r="V66">
            <v>2.0904889999999998</v>
          </cell>
          <cell r="X66">
            <v>1.891284</v>
          </cell>
        </row>
        <row r="67">
          <cell r="V67">
            <v>2.7499600000000002</v>
          </cell>
          <cell r="X67">
            <v>1.925529</v>
          </cell>
        </row>
        <row r="68">
          <cell r="V68">
            <v>2.3560349999999999</v>
          </cell>
          <cell r="X68">
            <v>1.906881</v>
          </cell>
        </row>
        <row r="69">
          <cell r="V69">
            <v>1.79965</v>
          </cell>
          <cell r="X69">
            <v>1.8297289999999999</v>
          </cell>
        </row>
        <row r="70">
          <cell r="V70">
            <v>1.74936</v>
          </cell>
          <cell r="X70">
            <v>1.715889</v>
          </cell>
        </row>
        <row r="71">
          <cell r="V71">
            <v>1.740618</v>
          </cell>
          <cell r="X71">
            <v>1.7191289999999999</v>
          </cell>
        </row>
        <row r="72">
          <cell r="V72">
            <v>2.0071249999999998</v>
          </cell>
          <cell r="X72">
            <v>2.0044620000000002</v>
          </cell>
        </row>
        <row r="73">
          <cell r="V73">
            <v>2.203786</v>
          </cell>
          <cell r="X73">
            <v>1.946939</v>
          </cell>
        </row>
        <row r="74">
          <cell r="V74">
            <v>2.142836</v>
          </cell>
          <cell r="X74">
            <v>1.8520779999999999</v>
          </cell>
        </row>
        <row r="75">
          <cell r="V75">
            <v>1.8745320000000001</v>
          </cell>
          <cell r="X75">
            <v>2.0032019999999999</v>
          </cell>
        </row>
        <row r="76">
          <cell r="V76">
            <v>1.881975</v>
          </cell>
          <cell r="X76">
            <v>1.982378</v>
          </cell>
        </row>
        <row r="77">
          <cell r="V77">
            <v>2.0734469999999998</v>
          </cell>
          <cell r="X77">
            <v>1.9981629999999999</v>
          </cell>
        </row>
        <row r="78">
          <cell r="V78">
            <v>2.2842370000000001</v>
          </cell>
          <cell r="X78">
            <v>2.0436169999999998</v>
          </cell>
        </row>
        <row r="79">
          <cell r="V79">
            <v>2.3962059999999998</v>
          </cell>
          <cell r="X79">
            <v>2.2509610000000002</v>
          </cell>
        </row>
        <row r="80">
          <cell r="V80">
            <v>2.0466009999999999</v>
          </cell>
          <cell r="X80">
            <v>2.303887</v>
          </cell>
        </row>
        <row r="81">
          <cell r="V81">
            <v>1.7156009999999999</v>
          </cell>
          <cell r="X81">
            <v>1.8580650000000001</v>
          </cell>
        </row>
        <row r="82">
          <cell r="V82">
            <v>1.683586</v>
          </cell>
          <cell r="X82">
            <v>1.5426660000000001</v>
          </cell>
        </row>
        <row r="83">
          <cell r="V83">
            <v>1.6678029999999999</v>
          </cell>
          <cell r="X83">
            <v>1.5304089999999999</v>
          </cell>
        </row>
        <row r="84">
          <cell r="V84">
            <v>1.733636</v>
          </cell>
          <cell r="X84">
            <v>1.7285379999999999</v>
          </cell>
        </row>
        <row r="85">
          <cell r="V85">
            <v>1.798203</v>
          </cell>
          <cell r="X85">
            <v>1.763061</v>
          </cell>
        </row>
        <row r="86">
          <cell r="V86">
            <v>1.843764</v>
          </cell>
          <cell r="X86">
            <v>1.7659849999999999</v>
          </cell>
        </row>
        <row r="87">
          <cell r="V87">
            <v>1.9300489999999999</v>
          </cell>
          <cell r="X87">
            <v>1.8262069999999999</v>
          </cell>
        </row>
        <row r="88">
          <cell r="V88">
            <v>1.8121929999999999</v>
          </cell>
          <cell r="X88">
            <v>1.7944439999999999</v>
          </cell>
        </row>
        <row r="89">
          <cell r="V89">
            <v>1.822945</v>
          </cell>
          <cell r="X89">
            <v>1.8462670000000001</v>
          </cell>
        </row>
        <row r="90">
          <cell r="V90">
            <v>1.9611479999999999</v>
          </cell>
          <cell r="X90">
            <v>1.847656</v>
          </cell>
        </row>
        <row r="91">
          <cell r="V91">
            <v>2.492518</v>
          </cell>
          <cell r="X91">
            <v>1.8763399999999999</v>
          </cell>
        </row>
        <row r="92">
          <cell r="V92">
            <v>2.358946</v>
          </cell>
          <cell r="X92">
            <v>1.8718459999999999</v>
          </cell>
        </row>
        <row r="93">
          <cell r="V93">
            <v>1.8133950000000001</v>
          </cell>
          <cell r="X93">
            <v>1.7003410000000001</v>
          </cell>
        </row>
        <row r="94">
          <cell r="V94">
            <v>1.764977</v>
          </cell>
          <cell r="X94">
            <v>1.666736</v>
          </cell>
        </row>
        <row r="95">
          <cell r="V95">
            <v>1.8389770000000001</v>
          </cell>
          <cell r="X95">
            <v>1.732388</v>
          </cell>
        </row>
        <row r="96">
          <cell r="V96">
            <v>1.821625</v>
          </cell>
          <cell r="X96">
            <v>1.813205</v>
          </cell>
        </row>
        <row r="97">
          <cell r="V97">
            <v>2.1126510000000001</v>
          </cell>
          <cell r="X97">
            <v>1.8987529999999999</v>
          </cell>
        </row>
        <row r="98">
          <cell r="V98">
            <v>1.873219</v>
          </cell>
          <cell r="X98">
            <v>1.913675</v>
          </cell>
        </row>
        <row r="99">
          <cell r="V99">
            <v>2.0141650000000002</v>
          </cell>
          <cell r="X99">
            <v>1.936456</v>
          </cell>
        </row>
        <row r="100">
          <cell r="V100">
            <v>1.9069149999999999</v>
          </cell>
          <cell r="X100">
            <v>1.9638389999999999</v>
          </cell>
        </row>
        <row r="101">
          <cell r="V101">
            <v>1.950698</v>
          </cell>
          <cell r="X101">
            <v>1.95462</v>
          </cell>
        </row>
        <row r="102">
          <cell r="V102">
            <v>1.9032560000000001</v>
          </cell>
          <cell r="X102">
            <v>1.98478</v>
          </cell>
        </row>
        <row r="103">
          <cell r="V103">
            <v>2.2335600000000002</v>
          </cell>
          <cell r="X103">
            <v>1.979333</v>
          </cell>
        </row>
        <row r="104">
          <cell r="V104">
            <v>2.343458</v>
          </cell>
          <cell r="X104">
            <v>1.925867</v>
          </cell>
        </row>
        <row r="105">
          <cell r="V105">
            <v>1.7382409999999999</v>
          </cell>
          <cell r="X105">
            <v>1.6808160000000001</v>
          </cell>
        </row>
        <row r="106">
          <cell r="V106">
            <v>1.526826</v>
          </cell>
          <cell r="X106">
            <v>1.6827350000000001</v>
          </cell>
        </row>
        <row r="107">
          <cell r="V107">
            <v>1.681155</v>
          </cell>
          <cell r="X107">
            <v>1.588193</v>
          </cell>
        </row>
        <row r="108">
          <cell r="V108">
            <v>1.7510049999999999</v>
          </cell>
          <cell r="X108">
            <v>1.7156830000000001</v>
          </cell>
        </row>
        <row r="109">
          <cell r="V109">
            <v>1.9015280000000001</v>
          </cell>
          <cell r="X109">
            <v>1.754508</v>
          </cell>
        </row>
        <row r="110">
          <cell r="V110">
            <v>1.9379980000000001</v>
          </cell>
          <cell r="X110">
            <v>1.7230840000000001</v>
          </cell>
        </row>
        <row r="111">
          <cell r="V111">
            <v>1.853353</v>
          </cell>
          <cell r="X111">
            <v>1.748305</v>
          </cell>
        </row>
        <row r="112">
          <cell r="V112">
            <v>1.6558790000000001</v>
          </cell>
          <cell r="X112">
            <v>1.7576130000000001</v>
          </cell>
        </row>
        <row r="113">
          <cell r="V113">
            <v>1.6464700000000001</v>
          </cell>
          <cell r="X113">
            <v>1.762942</v>
          </cell>
        </row>
        <row r="114">
          <cell r="V114">
            <v>1.7338439999999999</v>
          </cell>
          <cell r="X114">
            <v>1.738607</v>
          </cell>
        </row>
        <row r="115">
          <cell r="V115">
            <v>2.042249</v>
          </cell>
          <cell r="X115">
            <v>1.7447820000000001</v>
          </cell>
        </row>
        <row r="116">
          <cell r="V116">
            <v>2.0412949999999999</v>
          </cell>
          <cell r="X116">
            <v>1.7544059999999999</v>
          </cell>
        </row>
        <row r="117">
          <cell r="V117">
            <v>1.511015</v>
          </cell>
          <cell r="X117">
            <v>1.5805</v>
          </cell>
        </row>
        <row r="118">
          <cell r="V118">
            <v>1.651332</v>
          </cell>
          <cell r="X118">
            <v>1.5129999999999999</v>
          </cell>
        </row>
        <row r="119">
          <cell r="V119">
            <v>1.5806610000000001</v>
          </cell>
          <cell r="X119">
            <v>1.4149579999999999</v>
          </cell>
        </row>
        <row r="120">
          <cell r="V120">
            <v>1.8614440000000001</v>
          </cell>
          <cell r="X120">
            <v>1.4638949999999999</v>
          </cell>
        </row>
        <row r="121">
          <cell r="V121">
            <v>1.807499</v>
          </cell>
          <cell r="X121">
            <v>1.699622</v>
          </cell>
        </row>
        <row r="122">
          <cell r="V122">
            <v>1.549917</v>
          </cell>
          <cell r="X122">
            <v>1.672194</v>
          </cell>
        </row>
        <row r="123">
          <cell r="V123">
            <v>1.445195</v>
          </cell>
          <cell r="X123">
            <v>1.6478250000000001</v>
          </cell>
        </row>
        <row r="124">
          <cell r="V124">
            <v>1.4592890000000001</v>
          </cell>
          <cell r="X124">
            <v>1.6712499999999999</v>
          </cell>
        </row>
        <row r="125">
          <cell r="V125">
            <v>1.5430470000000001</v>
          </cell>
          <cell r="X125">
            <v>1.689249</v>
          </cell>
        </row>
        <row r="126">
          <cell r="V126">
            <v>1.7416799999999999</v>
          </cell>
          <cell r="X126">
            <v>1.6790099999999999</v>
          </cell>
        </row>
        <row r="127">
          <cell r="V127">
            <v>1.81253</v>
          </cell>
          <cell r="X127">
            <v>1.651545</v>
          </cell>
        </row>
        <row r="128">
          <cell r="V128">
            <v>1.8474139999999999</v>
          </cell>
          <cell r="X128">
            <v>1.6707639999999999</v>
          </cell>
        </row>
        <row r="129">
          <cell r="V129">
            <v>1.3441669999999999</v>
          </cell>
          <cell r="X129">
            <v>1.1931160000000001</v>
          </cell>
        </row>
        <row r="130">
          <cell r="V130">
            <v>1.3814280000000001</v>
          </cell>
          <cell r="X130">
            <v>1.414558</v>
          </cell>
        </row>
        <row r="131">
          <cell r="V131">
            <v>1.3181369999999999</v>
          </cell>
          <cell r="X131">
            <v>1.4465790000000001</v>
          </cell>
        </row>
        <row r="132">
          <cell r="V132">
            <v>1.497727</v>
          </cell>
          <cell r="X132">
            <v>1.5893280000000001</v>
          </cell>
        </row>
        <row r="133">
          <cell r="V133">
            <v>1.6220920000000001</v>
          </cell>
          <cell r="X133">
            <v>1.6722809999999999</v>
          </cell>
        </row>
        <row r="134">
          <cell r="V134">
            <v>1.5760479999999999</v>
          </cell>
          <cell r="X134">
            <v>1.672941</v>
          </cell>
        </row>
        <row r="135">
          <cell r="V135">
            <v>1.601726</v>
          </cell>
          <cell r="X135">
            <v>1.651605</v>
          </cell>
        </row>
        <row r="136">
          <cell r="V136">
            <v>1.5962609999999999</v>
          </cell>
          <cell r="X136">
            <v>1.663273</v>
          </cell>
        </row>
        <row r="137">
          <cell r="V137">
            <v>1.6787749999999999</v>
          </cell>
          <cell r="X137">
            <v>1.678944</v>
          </cell>
        </row>
        <row r="138">
          <cell r="V138">
            <v>1.7001409999999999</v>
          </cell>
          <cell r="X138">
            <v>1.6875709999999999</v>
          </cell>
        </row>
        <row r="139">
          <cell r="V139">
            <v>2.0352160000000001</v>
          </cell>
          <cell r="X139">
            <v>1.694558</v>
          </cell>
        </row>
        <row r="140">
          <cell r="V140">
            <v>1.9244190000000001</v>
          </cell>
          <cell r="X140">
            <v>1.789247</v>
          </cell>
        </row>
        <row r="141">
          <cell r="V141">
            <v>1.3512489999999999</v>
          </cell>
          <cell r="X141">
            <v>1.4593469999999999</v>
          </cell>
        </row>
        <row r="142">
          <cell r="V142">
            <v>1.315844</v>
          </cell>
          <cell r="X142">
            <v>1.48773</v>
          </cell>
        </row>
        <row r="143">
          <cell r="V143">
            <v>1.297742</v>
          </cell>
          <cell r="X143">
            <v>1.496594</v>
          </cell>
        </row>
        <row r="144">
          <cell r="V144">
            <v>1.585018</v>
          </cell>
          <cell r="X144">
            <v>1.6065050000000001</v>
          </cell>
        </row>
        <row r="145">
          <cell r="V145">
            <v>1.6041110000000001</v>
          </cell>
          <cell r="X145">
            <v>1.597553</v>
          </cell>
        </row>
        <row r="146">
          <cell r="V146">
            <v>1.5468919999999999</v>
          </cell>
          <cell r="X146">
            <v>1.5948629999999999</v>
          </cell>
        </row>
        <row r="147">
          <cell r="V147">
            <v>1.49909</v>
          </cell>
          <cell r="X147">
            <v>1.5774999999999999</v>
          </cell>
        </row>
        <row r="148">
          <cell r="V148">
            <v>1.5265470000000001</v>
          </cell>
          <cell r="X148">
            <v>1.581458</v>
          </cell>
        </row>
        <row r="149">
          <cell r="V149">
            <v>1.488745</v>
          </cell>
          <cell r="X149">
            <v>1.5695190000000001</v>
          </cell>
        </row>
        <row r="150">
          <cell r="V150">
            <v>1.584273</v>
          </cell>
          <cell r="X150">
            <v>1.5678879999999999</v>
          </cell>
        </row>
        <row r="151">
          <cell r="V151">
            <v>1.8205450000000001</v>
          </cell>
          <cell r="X151">
            <v>1.6177600000000001</v>
          </cell>
        </row>
        <row r="152">
          <cell r="V152">
            <v>2.4464459999999999</v>
          </cell>
          <cell r="X152">
            <v>1.802543</v>
          </cell>
        </row>
        <row r="153">
          <cell r="V153">
            <v>1.8585590000000001</v>
          </cell>
          <cell r="X153">
            <v>1.9568760000000001</v>
          </cell>
        </row>
        <row r="154">
          <cell r="V154">
            <v>1.542978</v>
          </cell>
          <cell r="X154">
            <v>1.517663</v>
          </cell>
        </row>
        <row r="155">
          <cell r="V155">
            <v>1.4217059999999999</v>
          </cell>
          <cell r="X155">
            <v>1.5442359999999999</v>
          </cell>
        </row>
        <row r="156">
          <cell r="V156">
            <v>1.6451169999999999</v>
          </cell>
          <cell r="X156">
            <v>1.660801</v>
          </cell>
        </row>
        <row r="157">
          <cell r="V157">
            <v>1.7309190000000001</v>
          </cell>
          <cell r="X157">
            <v>1.7677099999999999</v>
          </cell>
        </row>
        <row r="158">
          <cell r="V158">
            <v>1.712952</v>
          </cell>
          <cell r="X158">
            <v>1.7253259999999999</v>
          </cell>
        </row>
        <row r="159">
          <cell r="V159">
            <v>1.72908</v>
          </cell>
          <cell r="X159">
            <v>1.7151110000000001</v>
          </cell>
        </row>
        <row r="160">
          <cell r="V160">
            <v>1.6709229999999999</v>
          </cell>
          <cell r="X160">
            <v>1.7499130000000001</v>
          </cell>
        </row>
        <row r="161">
          <cell r="V161">
            <v>1.6955849999999999</v>
          </cell>
          <cell r="X161">
            <v>1.7484230000000001</v>
          </cell>
        </row>
        <row r="162">
          <cell r="V162">
            <v>1.666148</v>
          </cell>
          <cell r="X162">
            <v>1.7390969999999999</v>
          </cell>
        </row>
        <row r="163">
          <cell r="V163">
            <v>1.6761790000000001</v>
          </cell>
          <cell r="X163">
            <v>1.7704070000000001</v>
          </cell>
        </row>
        <row r="164">
          <cell r="V164">
            <v>1.5274270000000001</v>
          </cell>
          <cell r="X164">
            <v>1.724504</v>
          </cell>
        </row>
        <row r="165">
          <cell r="V165">
            <v>1.4977339999999999</v>
          </cell>
          <cell r="X165">
            <v>1.6068290000000001</v>
          </cell>
        </row>
        <row r="166">
          <cell r="V166">
            <v>1.2265680000000001</v>
          </cell>
          <cell r="X166">
            <v>1.329642</v>
          </cell>
        </row>
        <row r="167">
          <cell r="V167">
            <v>1.206547</v>
          </cell>
          <cell r="X167">
            <v>1.3019309999999999</v>
          </cell>
        </row>
        <row r="168">
          <cell r="V168">
            <v>1.3122469999999999</v>
          </cell>
          <cell r="X168">
            <v>1.4201220000000001</v>
          </cell>
        </row>
        <row r="169">
          <cell r="V169">
            <v>1.5067839999999999</v>
          </cell>
          <cell r="X169">
            <v>1.5470109999999999</v>
          </cell>
        </row>
        <row r="170">
          <cell r="V170">
            <v>1.4654940000000001</v>
          </cell>
          <cell r="X170">
            <v>1.585304</v>
          </cell>
        </row>
        <row r="171">
          <cell r="V171">
            <v>1.53844</v>
          </cell>
          <cell r="X171">
            <v>1.6495919999999999</v>
          </cell>
        </row>
        <row r="172">
          <cell r="V172">
            <v>1.5096229999999999</v>
          </cell>
          <cell r="X172">
            <v>1.640314</v>
          </cell>
        </row>
        <row r="173">
          <cell r="V173">
            <v>1.5009650000000001</v>
          </cell>
          <cell r="X173">
            <v>1.596984</v>
          </cell>
        </row>
        <row r="174">
          <cell r="V174">
            <v>1.551922</v>
          </cell>
          <cell r="X174">
            <v>1.5808139999999999</v>
          </cell>
        </row>
        <row r="175">
          <cell r="V175">
            <v>1.5488649999999999</v>
          </cell>
          <cell r="X175">
            <v>1.631559</v>
          </cell>
        </row>
        <row r="176">
          <cell r="V176">
            <v>1.582163</v>
          </cell>
          <cell r="X176">
            <v>1.719549</v>
          </cell>
        </row>
        <row r="177">
          <cell r="V177">
            <v>1.598635</v>
          </cell>
          <cell r="X177">
            <v>1.7064589999999999</v>
          </cell>
        </row>
        <row r="178">
          <cell r="V178">
            <v>1.499349</v>
          </cell>
          <cell r="X178">
            <v>1.542257</v>
          </cell>
        </row>
        <row r="179">
          <cell r="V179">
            <v>1.5459670000000001</v>
          </cell>
          <cell r="X179">
            <v>1.545812</v>
          </cell>
        </row>
        <row r="180">
          <cell r="V180">
            <v>1.4509669999999999</v>
          </cell>
          <cell r="X180">
            <v>1.626555</v>
          </cell>
        </row>
        <row r="181">
          <cell r="V181">
            <v>1.677475</v>
          </cell>
          <cell r="X181">
            <v>1.7446109999999999</v>
          </cell>
        </row>
        <row r="182">
          <cell r="V182">
            <v>1.679994</v>
          </cell>
          <cell r="X182">
            <v>1.7464759999999999</v>
          </cell>
        </row>
        <row r="183">
          <cell r="V183">
            <v>1.661686</v>
          </cell>
          <cell r="X183">
            <v>1.704637</v>
          </cell>
        </row>
        <row r="184">
          <cell r="V184">
            <v>1.627559</v>
          </cell>
          <cell r="X184">
            <v>1.714634</v>
          </cell>
        </row>
        <row r="185">
          <cell r="V185">
            <v>1.681875</v>
          </cell>
          <cell r="X185">
            <v>1.722348</v>
          </cell>
        </row>
        <row r="186">
          <cell r="V186">
            <v>1.756413</v>
          </cell>
          <cell r="X186">
            <v>1.7704789999999999</v>
          </cell>
        </row>
        <row r="187">
          <cell r="V187">
            <v>2.1265019999999999</v>
          </cell>
          <cell r="X187">
            <v>2.048073</v>
          </cell>
        </row>
        <row r="188">
          <cell r="V188">
            <v>2.1941649999999999</v>
          </cell>
          <cell r="X188">
            <v>2.2361409999999999</v>
          </cell>
        </row>
        <row r="189">
          <cell r="V189">
            <v>1.7591870000000001</v>
          </cell>
          <cell r="X189">
            <v>1.9800359999999999</v>
          </cell>
        </row>
        <row r="190">
          <cell r="V190">
            <v>1.5813809999999999</v>
          </cell>
          <cell r="X190">
            <v>1.753422</v>
          </cell>
        </row>
        <row r="191">
          <cell r="V191">
            <v>1.52319</v>
          </cell>
          <cell r="X191">
            <v>1.6709540000000001</v>
          </cell>
        </row>
        <row r="192">
          <cell r="V192">
            <v>1.512675</v>
          </cell>
          <cell r="X192">
            <v>1.824422</v>
          </cell>
        </row>
        <row r="193">
          <cell r="V193">
            <v>1.7969440000000001</v>
          </cell>
          <cell r="X193">
            <v>1.871745</v>
          </cell>
        </row>
        <row r="194">
          <cell r="V194">
            <v>1.7533350000000001</v>
          </cell>
          <cell r="X194">
            <v>1.898247</v>
          </cell>
        </row>
        <row r="195">
          <cell r="V195">
            <v>1.740157</v>
          </cell>
          <cell r="X195">
            <v>1.918156</v>
          </cell>
        </row>
        <row r="196">
          <cell r="V196">
            <v>1.9438120000000001</v>
          </cell>
          <cell r="X196">
            <v>1.931576</v>
          </cell>
        </row>
        <row r="197">
          <cell r="V197">
            <v>1.9560379999999999</v>
          </cell>
          <cell r="X197">
            <v>1.976953</v>
          </cell>
        </row>
        <row r="198">
          <cell r="V198">
            <v>1.9363539999999999</v>
          </cell>
          <cell r="X198">
            <v>1.9550240000000001</v>
          </cell>
        </row>
        <row r="199">
          <cell r="V199">
            <v>2.2092749999999999</v>
          </cell>
          <cell r="X199">
            <v>1.903179</v>
          </cell>
        </row>
        <row r="200">
          <cell r="V200">
            <v>2.0647289999999998</v>
          </cell>
          <cell r="X200">
            <v>2.0305490000000002</v>
          </cell>
        </row>
        <row r="201">
          <cell r="V201">
            <v>1.642577</v>
          </cell>
          <cell r="X201">
            <v>1.7805770000000001</v>
          </cell>
        </row>
        <row r="202">
          <cell r="V202">
            <v>1.562662</v>
          </cell>
          <cell r="X202">
            <v>1.7664839999999999</v>
          </cell>
        </row>
        <row r="203">
          <cell r="V203">
            <v>1.644342</v>
          </cell>
          <cell r="X203">
            <v>1.8004020000000001</v>
          </cell>
        </row>
        <row r="204">
          <cell r="V204">
            <v>1.4404729999999999</v>
          </cell>
          <cell r="X204">
            <v>1.857842</v>
          </cell>
        </row>
        <row r="205">
          <cell r="V205">
            <v>1.714634</v>
          </cell>
          <cell r="X205">
            <v>1.868339</v>
          </cell>
        </row>
        <row r="206">
          <cell r="V206">
            <v>1.5355620000000001</v>
          </cell>
          <cell r="X206">
            <v>1.8746179999999999</v>
          </cell>
        </row>
        <row r="207">
          <cell r="V207">
            <v>1.7301010000000001</v>
          </cell>
          <cell r="X207">
            <v>1.8741209999999999</v>
          </cell>
        </row>
        <row r="208">
          <cell r="V208">
            <v>1.4506859999999999</v>
          </cell>
          <cell r="X208">
            <v>1.8746929999999999</v>
          </cell>
        </row>
        <row r="209">
          <cell r="V209">
            <v>1.736594</v>
          </cell>
          <cell r="X209">
            <v>1.867456</v>
          </cell>
        </row>
        <row r="210">
          <cell r="V210">
            <v>1.7332529999999999</v>
          </cell>
          <cell r="X210">
            <v>1.7500329999999999</v>
          </cell>
        </row>
        <row r="211">
          <cell r="V211">
            <v>1.7998149999999999</v>
          </cell>
          <cell r="X211">
            <v>1.824559</v>
          </cell>
        </row>
        <row r="212">
          <cell r="V212">
            <v>1.7917989999999999</v>
          </cell>
          <cell r="X212">
            <v>1.8251949999999999</v>
          </cell>
        </row>
        <row r="213">
          <cell r="V213">
            <v>1.680752</v>
          </cell>
          <cell r="X213">
            <v>1.801248</v>
          </cell>
        </row>
        <row r="214">
          <cell r="V214">
            <v>1.6112109999999999</v>
          </cell>
          <cell r="X214">
            <v>1.6915899999999999</v>
          </cell>
        </row>
        <row r="215">
          <cell r="V215">
            <v>1.5276670000000001</v>
          </cell>
          <cell r="X215">
            <v>1.711813</v>
          </cell>
        </row>
        <row r="216">
          <cell r="V216">
            <v>1.703543</v>
          </cell>
          <cell r="X216">
            <v>1.848352</v>
          </cell>
        </row>
        <row r="217">
          <cell r="V217">
            <v>1.7643800000000001</v>
          </cell>
          <cell r="X217">
            <v>1.8595060000000001</v>
          </cell>
        </row>
        <row r="218">
          <cell r="V218">
            <v>1.740623</v>
          </cell>
          <cell r="X218">
            <v>1.633885</v>
          </cell>
        </row>
        <row r="219">
          <cell r="V219">
            <v>1.527244</v>
          </cell>
          <cell r="X219">
            <v>1.8229789999999999</v>
          </cell>
        </row>
        <row r="220">
          <cell r="V220">
            <v>1.6849909999999999</v>
          </cell>
          <cell r="X220">
            <v>1.8489310000000001</v>
          </cell>
        </row>
        <row r="221">
          <cell r="V221">
            <v>1.7750189999999999</v>
          </cell>
          <cell r="X221">
            <v>1.8929819999999999</v>
          </cell>
        </row>
        <row r="222">
          <cell r="V222">
            <v>1.757566</v>
          </cell>
          <cell r="X222">
            <v>1.865129</v>
          </cell>
        </row>
        <row r="223">
          <cell r="V223">
            <v>1.8727419999999999</v>
          </cell>
          <cell r="X223">
            <v>1.900941</v>
          </cell>
        </row>
        <row r="224">
          <cell r="V224">
            <v>2.1268419999999999</v>
          </cell>
          <cell r="X224">
            <v>2.1282649999999999</v>
          </cell>
        </row>
        <row r="225">
          <cell r="V225">
            <v>1.738917</v>
          </cell>
          <cell r="X225">
            <v>1.8396079999999999</v>
          </cell>
        </row>
        <row r="226">
          <cell r="V226">
            <v>1.4956510000000001</v>
          </cell>
          <cell r="X226">
            <v>1.720693</v>
          </cell>
        </row>
        <row r="227">
          <cell r="V227">
            <v>1.6439429999999999</v>
          </cell>
          <cell r="X227">
            <v>1.7390699999999999</v>
          </cell>
        </row>
        <row r="228">
          <cell r="V228">
            <v>1.740383</v>
          </cell>
          <cell r="X228">
            <v>1.808103</v>
          </cell>
        </row>
        <row r="229">
          <cell r="V229">
            <v>1.6351100000000001</v>
          </cell>
          <cell r="X229">
            <v>1.767801</v>
          </cell>
        </row>
        <row r="230">
          <cell r="V230">
            <v>1.618352</v>
          </cell>
          <cell r="X230">
            <v>1.7935410000000001</v>
          </cell>
        </row>
        <row r="231">
          <cell r="V231">
            <v>1.6634819999999999</v>
          </cell>
          <cell r="X231">
            <v>1.7452030000000001</v>
          </cell>
        </row>
        <row r="232">
          <cell r="V232">
            <v>1.614827</v>
          </cell>
          <cell r="X232">
            <v>1.7939339999999999</v>
          </cell>
        </row>
        <row r="233">
          <cell r="V233">
            <v>1.640312</v>
          </cell>
          <cell r="X233">
            <v>1.742218</v>
          </cell>
        </row>
        <row r="234">
          <cell r="V234">
            <v>1.6215219999999999</v>
          </cell>
          <cell r="X234">
            <v>1.7367729999999999</v>
          </cell>
        </row>
        <row r="235">
          <cell r="V235">
            <v>1.9815910000000001</v>
          </cell>
          <cell r="X235">
            <v>1.8792310000000001</v>
          </cell>
        </row>
        <row r="236">
          <cell r="V236">
            <v>2.021468</v>
          </cell>
          <cell r="X236">
            <v>2.0898620000000001</v>
          </cell>
        </row>
        <row r="237">
          <cell r="V237">
            <v>1.5199469999999999</v>
          </cell>
          <cell r="X237">
            <v>1.77948</v>
          </cell>
        </row>
        <row r="238">
          <cell r="V238">
            <v>1.4675240000000001</v>
          </cell>
          <cell r="X238">
            <v>1.6459680000000001</v>
          </cell>
        </row>
        <row r="239">
          <cell r="V239">
            <v>1.305069</v>
          </cell>
          <cell r="X239">
            <v>1.6065419999999999</v>
          </cell>
        </row>
        <row r="240">
          <cell r="V240">
            <v>1.353302</v>
          </cell>
          <cell r="X240">
            <v>1.576071</v>
          </cell>
        </row>
        <row r="241">
          <cell r="V241">
            <v>1.099105</v>
          </cell>
          <cell r="X241">
            <v>1.5419</v>
          </cell>
        </row>
        <row r="242">
          <cell r="V242">
            <v>1.1255409999999999</v>
          </cell>
          <cell r="X242">
            <v>1.5331649999999999</v>
          </cell>
        </row>
        <row r="243">
          <cell r="V243">
            <v>1.321091</v>
          </cell>
          <cell r="X243">
            <v>1.5257579999999999</v>
          </cell>
        </row>
        <row r="244">
          <cell r="V244">
            <v>1.2975890000000001</v>
          </cell>
          <cell r="X244">
            <v>1.494745</v>
          </cell>
        </row>
        <row r="245">
          <cell r="V245">
            <v>1.2772030000000001</v>
          </cell>
          <cell r="X245">
            <v>1.3099069999999999</v>
          </cell>
        </row>
        <row r="246">
          <cell r="V246">
            <v>1.2842629999999999</v>
          </cell>
          <cell r="X246">
            <v>1.31745</v>
          </cell>
        </row>
        <row r="247">
          <cell r="V247">
            <v>1.767539</v>
          </cell>
          <cell r="X247">
            <v>1.5477719999999999</v>
          </cell>
        </row>
        <row r="248">
          <cell r="V248">
            <v>1.9485779999999999</v>
          </cell>
          <cell r="X248">
            <v>1.9443250000000001</v>
          </cell>
        </row>
        <row r="249">
          <cell r="V249">
            <v>1.5311300000000001</v>
          </cell>
          <cell r="X249">
            <v>1.6723239999999999</v>
          </cell>
        </row>
        <row r="250">
          <cell r="V250">
            <v>1.4416850000000001</v>
          </cell>
          <cell r="X250">
            <v>1.4782660000000001</v>
          </cell>
        </row>
        <row r="251">
          <cell r="V251">
            <v>1.349834</v>
          </cell>
          <cell r="X251">
            <v>1.439427</v>
          </cell>
        </row>
        <row r="252">
          <cell r="V252">
            <v>1.419564</v>
          </cell>
          <cell r="X252">
            <v>1.51841</v>
          </cell>
        </row>
        <row r="253">
          <cell r="V253">
            <v>1.3338270000000001</v>
          </cell>
          <cell r="X253">
            <v>1.455201</v>
          </cell>
        </row>
        <row r="254">
          <cell r="V254">
            <v>1.250329</v>
          </cell>
          <cell r="X254">
            <v>1.4526760000000001</v>
          </cell>
        </row>
        <row r="255">
          <cell r="V255">
            <v>1.299957</v>
          </cell>
          <cell r="X255">
            <v>1.4330259999999999</v>
          </cell>
        </row>
        <row r="256">
          <cell r="V256">
            <v>1.3353729999999999</v>
          </cell>
          <cell r="X256">
            <v>1.3830100000000001</v>
          </cell>
        </row>
        <row r="257">
          <cell r="V257">
            <v>1.3361769999999999</v>
          </cell>
          <cell r="X257">
            <v>1.3504590000000001</v>
          </cell>
        </row>
        <row r="258">
          <cell r="V258">
            <v>1.4731080000000001</v>
          </cell>
          <cell r="X258">
            <v>1.486235</v>
          </cell>
        </row>
        <row r="259">
          <cell r="V259">
            <v>2.0463779999999998</v>
          </cell>
          <cell r="X259">
            <v>2.0272100000000002</v>
          </cell>
        </row>
        <row r="260">
          <cell r="V260">
            <v>1.8788819999999999</v>
          </cell>
          <cell r="X260">
            <v>1.891187</v>
          </cell>
        </row>
        <row r="261">
          <cell r="V261">
            <v>1.5434749999999999</v>
          </cell>
          <cell r="X261">
            <v>1.6151610000000001</v>
          </cell>
        </row>
        <row r="262">
          <cell r="V262">
            <v>1.5824210000000001</v>
          </cell>
          <cell r="X262">
            <v>1.606897</v>
          </cell>
        </row>
        <row r="263">
          <cell r="V263">
            <v>1.5653010000000001</v>
          </cell>
          <cell r="X263">
            <v>1.6361190000000001</v>
          </cell>
        </row>
        <row r="264">
          <cell r="V264">
            <v>1.538435</v>
          </cell>
          <cell r="X264">
            <v>1.691397</v>
          </cell>
        </row>
        <row r="265">
          <cell r="V265">
            <v>1.521752</v>
          </cell>
          <cell r="X265">
            <v>1.6741999999999999</v>
          </cell>
        </row>
        <row r="266">
          <cell r="V266">
            <v>1.4111119999999999</v>
          </cell>
          <cell r="X266">
            <v>1.624638</v>
          </cell>
        </row>
        <row r="267">
          <cell r="V267">
            <v>1.4331659999999999</v>
          </cell>
          <cell r="X267">
            <v>1.594352</v>
          </cell>
        </row>
        <row r="268">
          <cell r="V268">
            <v>1.5352790000000001</v>
          </cell>
          <cell r="X268">
            <v>1.550608</v>
          </cell>
        </row>
        <row r="269">
          <cell r="V269">
            <v>1.5232019999999999</v>
          </cell>
          <cell r="X269">
            <v>1.532006</v>
          </cell>
        </row>
        <row r="270">
          <cell r="V270">
            <v>1.537676</v>
          </cell>
          <cell r="X270">
            <v>1.5322290000000001</v>
          </cell>
        </row>
        <row r="271">
          <cell r="V271">
            <v>1.8534489999999999</v>
          </cell>
          <cell r="X271">
            <v>1.8455539999999999</v>
          </cell>
        </row>
        <row r="272">
          <cell r="V272">
            <v>1.9295739999999999</v>
          </cell>
          <cell r="X272">
            <v>1.977509</v>
          </cell>
        </row>
        <row r="273">
          <cell r="V273">
            <v>1.8264499999999999</v>
          </cell>
          <cell r="X273">
            <v>1.851987</v>
          </cell>
        </row>
        <row r="274">
          <cell r="V274">
            <v>1.5967389999999999</v>
          </cell>
          <cell r="X274">
            <v>1.6941059999999999</v>
          </cell>
        </row>
        <row r="275">
          <cell r="V275">
            <v>1.528788</v>
          </cell>
          <cell r="X275">
            <v>1.6630130000000001</v>
          </cell>
        </row>
        <row r="276">
          <cell r="V276">
            <v>1.5985739999999999</v>
          </cell>
          <cell r="X276">
            <v>1.679262</v>
          </cell>
        </row>
        <row r="277">
          <cell r="V277">
            <v>1.590511</v>
          </cell>
          <cell r="X277">
            <v>1.6472770000000001</v>
          </cell>
        </row>
        <row r="278">
          <cell r="V278">
            <v>1.605229</v>
          </cell>
          <cell r="X278">
            <v>1.5817330000000001</v>
          </cell>
        </row>
        <row r="279">
          <cell r="V279">
            <v>1.6353359999999999</v>
          </cell>
          <cell r="X279">
            <v>1.586991</v>
          </cell>
        </row>
        <row r="280">
          <cell r="V280">
            <v>1.581588</v>
          </cell>
          <cell r="X280">
            <v>1.5538639999999999</v>
          </cell>
        </row>
        <row r="281">
          <cell r="V281">
            <v>1.5625389999999999</v>
          </cell>
          <cell r="X281">
            <v>1.5457399999999999</v>
          </cell>
        </row>
        <row r="282">
          <cell r="V282">
            <v>1.7336469999999999</v>
          </cell>
          <cell r="X282">
            <v>1.695678</v>
          </cell>
        </row>
        <row r="283">
          <cell r="V283">
            <v>1.972607</v>
          </cell>
          <cell r="X283">
            <v>1.9592309999999999</v>
          </cell>
        </row>
        <row r="284">
          <cell r="V284">
            <v>2.1111080000000002</v>
          </cell>
          <cell r="X284">
            <v>2.1443020000000002</v>
          </cell>
        </row>
        <row r="285">
          <cell r="V285">
            <v>1.8059620000000001</v>
          </cell>
          <cell r="X285">
            <v>1.8909800000000001</v>
          </cell>
        </row>
        <row r="286">
          <cell r="V286">
            <v>1.5134559999999999</v>
          </cell>
          <cell r="X286">
            <v>1.5384789999999999</v>
          </cell>
        </row>
        <row r="287">
          <cell r="V287">
            <v>1.475112</v>
          </cell>
          <cell r="X287">
            <v>1.4820709999999999</v>
          </cell>
        </row>
        <row r="288">
          <cell r="V288">
            <v>1.289409</v>
          </cell>
          <cell r="X288">
            <v>1.37809</v>
          </cell>
        </row>
        <row r="289">
          <cell r="V289">
            <v>1.235071</v>
          </cell>
          <cell r="X289">
            <v>1.3220259999999999</v>
          </cell>
        </row>
        <row r="290">
          <cell r="V290">
            <v>1.194277</v>
          </cell>
          <cell r="X290">
            <v>1.3472360000000001</v>
          </cell>
        </row>
        <row r="291">
          <cell r="V291">
            <v>1.238286</v>
          </cell>
          <cell r="X291">
            <v>1.3531960000000001</v>
          </cell>
        </row>
        <row r="292">
          <cell r="V292">
            <v>1.2526349999999999</v>
          </cell>
          <cell r="X292">
            <v>1.3703129999999999</v>
          </cell>
        </row>
        <row r="293">
          <cell r="V293">
            <v>1.2394130000000001</v>
          </cell>
          <cell r="X293">
            <v>1.381046</v>
          </cell>
        </row>
        <row r="294">
          <cell r="V294">
            <v>1.2648649999999999</v>
          </cell>
          <cell r="X294">
            <v>1.379893</v>
          </cell>
        </row>
        <row r="295">
          <cell r="V295">
            <v>1.859704</v>
          </cell>
          <cell r="X295">
            <v>1.8515109999999999</v>
          </cell>
        </row>
        <row r="296">
          <cell r="V296">
            <v>1.8038810000000001</v>
          </cell>
          <cell r="X296">
            <v>1.800648</v>
          </cell>
        </row>
        <row r="297">
          <cell r="V297">
            <v>1.6191139999999999</v>
          </cell>
          <cell r="X297">
            <v>1.563787</v>
          </cell>
        </row>
        <row r="298">
          <cell r="V298">
            <v>1.3967020000000001</v>
          </cell>
          <cell r="X298">
            <v>1.4330309999999999</v>
          </cell>
        </row>
        <row r="299">
          <cell r="V299">
            <v>1.2164900000000001</v>
          </cell>
          <cell r="X299">
            <v>1.345167</v>
          </cell>
        </row>
        <row r="300">
          <cell r="V300">
            <v>1.1397379999999999</v>
          </cell>
          <cell r="X300">
            <v>1.3757820000000001</v>
          </cell>
        </row>
        <row r="301">
          <cell r="V301">
            <v>1.2055670000000001</v>
          </cell>
          <cell r="X301">
            <v>1.3454429999999999</v>
          </cell>
        </row>
        <row r="302">
          <cell r="V302">
            <v>1.205886</v>
          </cell>
          <cell r="X302">
            <v>1.3316410000000001</v>
          </cell>
        </row>
        <row r="303">
          <cell r="V303">
            <v>1.20581</v>
          </cell>
          <cell r="X303">
            <v>1.3310310000000001</v>
          </cell>
        </row>
        <row r="304">
          <cell r="V304">
            <v>1.1998420000000001</v>
          </cell>
          <cell r="X304">
            <v>1.3316410000000001</v>
          </cell>
        </row>
        <row r="305">
          <cell r="V305">
            <v>1.2038460000000002</v>
          </cell>
          <cell r="X305">
            <v>1.3314376666666667</v>
          </cell>
        </row>
        <row r="306">
          <cell r="V306">
            <v>1.2031660000000002</v>
          </cell>
          <cell r="X306">
            <v>1.331369888888889</v>
          </cell>
        </row>
        <row r="307">
          <cell r="V307">
            <v>1.2022846666666667</v>
          </cell>
          <cell r="X307">
            <v>1.3314828518518518</v>
          </cell>
        </row>
        <row r="308">
          <cell r="V308">
            <v>1.2030988888888892</v>
          </cell>
          <cell r="X308">
            <v>1.3314301358024692</v>
          </cell>
        </row>
        <row r="309">
          <cell r="V309">
            <v>1.202849851851852</v>
          </cell>
          <cell r="X309">
            <v>1.3314276255144033</v>
          </cell>
        </row>
        <row r="310">
          <cell r="V310">
            <v>1.2027444691358025</v>
          </cell>
          <cell r="X310">
            <v>1.3314468710562413</v>
          </cell>
        </row>
        <row r="311">
          <cell r="V311">
            <v>1.2028977366255145</v>
          </cell>
          <cell r="X311">
            <v>1.3314348774577045</v>
          </cell>
        </row>
        <row r="312">
          <cell r="V312">
            <v>1.2028306858710562</v>
          </cell>
          <cell r="X312">
            <v>1.3314364580094498</v>
          </cell>
        </row>
        <row r="313">
          <cell r="V313">
            <v>1.202824297210791</v>
          </cell>
          <cell r="X313">
            <v>1.3314394021744651</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altung gewichtet"/>
      <sheetName val="Tabelle1"/>
      <sheetName val="MARS II a"/>
      <sheetName val="Regionen gewichtet"/>
      <sheetName val="Tabelle2"/>
      <sheetName val="MARS II b"/>
      <sheetName val="Haltung %"/>
      <sheetName val="Schachtelgrösse gewichtet"/>
      <sheetName val="Gewichtsklasse %"/>
      <sheetName val="Schachtelgrösse %"/>
      <sheetName val="Haltung gewichtet_Jahr"/>
      <sheetName val="Regionen gewichtet_Jahr"/>
      <sheetName val="Haltung %_Jahr"/>
      <sheetName val="Schachtelgrösse gewichtet_Jahr"/>
      <sheetName val="Gewichtsklasse %_Jahr"/>
      <sheetName val="Schachtelgrösse %_Jahr"/>
      <sheetName val="Tabelle3"/>
    </sheetNames>
    <sheetDataSet>
      <sheetData sheetId="0">
        <row r="20">
          <cell r="D20">
            <v>0.81119720376481874</v>
          </cell>
          <cell r="H20">
            <v>0.64208445734955832</v>
          </cell>
        </row>
        <row r="21">
          <cell r="D21">
            <v>0.82923292800386239</v>
          </cell>
          <cell r="H21">
            <v>0.64288468435595747</v>
          </cell>
        </row>
        <row r="22">
          <cell r="D22">
            <v>0.79457653137869066</v>
          </cell>
          <cell r="H22">
            <v>0.63931520849034729</v>
          </cell>
        </row>
        <row r="23">
          <cell r="D23">
            <v>0.8266798192712641</v>
          </cell>
          <cell r="H23">
            <v>0.64039165506570916</v>
          </cell>
        </row>
        <row r="24">
          <cell r="D24">
            <v>0.81037122549544638</v>
          </cell>
          <cell r="H24">
            <v>0.65225663795766964</v>
          </cell>
        </row>
        <row r="25">
          <cell r="D25">
            <v>0.81015116300797252</v>
          </cell>
          <cell r="H25">
            <v>0.64708354923080325</v>
          </cell>
        </row>
        <row r="26">
          <cell r="D26">
            <v>0.80156807145606745</v>
          </cell>
          <cell r="H26">
            <v>0.64289947467365072</v>
          </cell>
        </row>
        <row r="27">
          <cell r="D27">
            <v>0.80149946303584763</v>
          </cell>
          <cell r="H27">
            <v>0.63145469265063492</v>
          </cell>
        </row>
        <row r="28">
          <cell r="D28">
            <v>0.80224498168815173</v>
          </cell>
          <cell r="H28">
            <v>0.62267783862718307</v>
          </cell>
        </row>
        <row r="29">
          <cell r="D29">
            <v>0.81093893764453628</v>
          </cell>
          <cell r="H29">
            <v>0.61113935117377993</v>
          </cell>
        </row>
        <row r="30">
          <cell r="D30">
            <v>0.80935515616805176</v>
          </cell>
          <cell r="H30">
            <v>0.60883043466264009</v>
          </cell>
        </row>
        <row r="31">
          <cell r="D31">
            <v>0.80848995635943</v>
          </cell>
          <cell r="H31">
            <v>0.62247091128983567</v>
          </cell>
        </row>
        <row r="32">
          <cell r="D32">
            <v>0.80762787705001737</v>
          </cell>
          <cell r="H32">
            <v>0.54424316284426355</v>
          </cell>
        </row>
        <row r="33">
          <cell r="D33">
            <v>0.80964434099550708</v>
          </cell>
          <cell r="H33">
            <v>0.61670264188415069</v>
          </cell>
        </row>
        <row r="34">
          <cell r="D34">
            <v>0.80832884850478515</v>
          </cell>
          <cell r="H34">
            <v>0.63741906598172737</v>
          </cell>
        </row>
        <row r="35">
          <cell r="D35">
            <v>0.80460160455552188</v>
          </cell>
          <cell r="H35">
            <v>0.62262758549119834</v>
          </cell>
        </row>
        <row r="36">
          <cell r="D36">
            <v>0.8084811290432955</v>
          </cell>
          <cell r="H36">
            <v>0.62916460625879622</v>
          </cell>
        </row>
        <row r="37">
          <cell r="D37">
            <v>0.8069090295800383</v>
          </cell>
          <cell r="H37">
            <v>0.62622264296965613</v>
          </cell>
        </row>
        <row r="38">
          <cell r="D38">
            <v>0.80659635999423818</v>
          </cell>
          <cell r="H38">
            <v>0.63192632837035301</v>
          </cell>
        </row>
        <row r="39">
          <cell r="D39">
            <v>0.81365309112806838</v>
          </cell>
          <cell r="H39">
            <v>0.62446287108397724</v>
          </cell>
        </row>
        <row r="40">
          <cell r="D40">
            <v>0.8071991929475727</v>
          </cell>
          <cell r="H40">
            <v>0.62909812855325975</v>
          </cell>
        </row>
        <row r="41">
          <cell r="D41">
            <v>0.792146498667754</v>
          </cell>
          <cell r="H41">
            <v>0.60516592485906862</v>
          </cell>
        </row>
        <row r="42">
          <cell r="D42">
            <v>0.78982129700373449</v>
          </cell>
          <cell r="H42">
            <v>0.61995002029921209</v>
          </cell>
        </row>
        <row r="43">
          <cell r="D43">
            <v>0.81039161578525598</v>
          </cell>
          <cell r="H43">
            <v>0.59482433246662125</v>
          </cell>
        </row>
        <row r="44">
          <cell r="D44">
            <v>0.78267233549852111</v>
          </cell>
          <cell r="H44">
            <v>0.61767477719550523</v>
          </cell>
        </row>
        <row r="45">
          <cell r="D45">
            <v>0.79586484623930798</v>
          </cell>
          <cell r="H45">
            <v>0.61707070810533171</v>
          </cell>
        </row>
        <row r="46">
          <cell r="D46">
            <v>0.79424823349144469</v>
          </cell>
          <cell r="H46">
            <v>0.60920535669530362</v>
          </cell>
        </row>
        <row r="47">
          <cell r="D47">
            <v>0.80782405187668471</v>
          </cell>
          <cell r="H47">
            <v>0.60172031673643689</v>
          </cell>
        </row>
        <row r="48">
          <cell r="D48">
            <v>0.80892112423269369</v>
          </cell>
          <cell r="H48">
            <v>0.60951619999683659</v>
          </cell>
        </row>
        <row r="49">
          <cell r="D49">
            <v>0.80981242316029367</v>
          </cell>
          <cell r="H49">
            <v>0.61791254412253205</v>
          </cell>
        </row>
        <row r="50">
          <cell r="D50">
            <v>0.807490321280254</v>
          </cell>
          <cell r="H50">
            <v>0.60204996086733131</v>
          </cell>
        </row>
        <row r="51">
          <cell r="D51">
            <v>0.80006288909385626</v>
          </cell>
          <cell r="H51">
            <v>0.60235939176076059</v>
          </cell>
        </row>
        <row r="52">
          <cell r="D52">
            <v>0.80218285053382421</v>
          </cell>
          <cell r="H52">
            <v>0.61889839675214675</v>
          </cell>
        </row>
        <row r="53">
          <cell r="D53">
            <v>0.77757402536179909</v>
          </cell>
          <cell r="H53">
            <v>0.61601127586082471</v>
          </cell>
        </row>
        <row r="54">
          <cell r="D54">
            <v>0.80914964555754287</v>
          </cell>
          <cell r="H54">
            <v>0.61219974325928805</v>
          </cell>
        </row>
        <row r="55">
          <cell r="D55">
            <v>0.80866702056540696</v>
          </cell>
          <cell r="H55">
            <v>0.6050605265822212</v>
          </cell>
        </row>
        <row r="56">
          <cell r="D56">
            <v>0.80866788641939935</v>
          </cell>
          <cell r="H56">
            <v>0.61029823155452068</v>
          </cell>
        </row>
        <row r="57">
          <cell r="D57">
            <v>0.79728012176722296</v>
          </cell>
          <cell r="H57">
            <v>0.59394768295844091</v>
          </cell>
        </row>
        <row r="58">
          <cell r="D58">
            <v>0.80242777036767909</v>
          </cell>
          <cell r="H58">
            <v>0.61002047036155083</v>
          </cell>
        </row>
        <row r="59">
          <cell r="D59">
            <v>0.80887059333999789</v>
          </cell>
          <cell r="H59">
            <v>0.60825077413515283</v>
          </cell>
        </row>
        <row r="60">
          <cell r="D60">
            <v>0.80951600829229386</v>
          </cell>
          <cell r="H60">
            <v>0.55822909981066948</v>
          </cell>
        </row>
        <row r="61">
          <cell r="D61">
            <v>0.80017986330120738</v>
          </cell>
          <cell r="H61">
            <v>0.59741969418947971</v>
          </cell>
        </row>
        <row r="62">
          <cell r="D62">
            <v>0.80913602079459546</v>
          </cell>
          <cell r="H62">
            <v>0.60688822052863645</v>
          </cell>
        </row>
        <row r="63">
          <cell r="D63">
            <v>0.80855650000827928</v>
          </cell>
          <cell r="H63">
            <v>0.60840886946847428</v>
          </cell>
        </row>
        <row r="64">
          <cell r="D64">
            <v>0.79464286830371977</v>
          </cell>
          <cell r="H64">
            <v>0.61226279978807563</v>
          </cell>
        </row>
        <row r="65">
          <cell r="D65">
            <v>0.80897736181569202</v>
          </cell>
          <cell r="H65">
            <v>0.61090295454583199</v>
          </cell>
        </row>
        <row r="66">
          <cell r="D66">
            <v>0.79971066764253529</v>
          </cell>
          <cell r="H66">
            <v>0.61698527697787053</v>
          </cell>
        </row>
        <row r="67">
          <cell r="D67">
            <v>0.78314109573512469</v>
          </cell>
          <cell r="H67">
            <v>0.61836302405874022</v>
          </cell>
        </row>
        <row r="68">
          <cell r="D68">
            <v>0.76864513658739764</v>
          </cell>
          <cell r="H68">
            <v>0.58035777596260718</v>
          </cell>
        </row>
        <row r="69">
          <cell r="D69">
            <v>0.80970680907019821</v>
          </cell>
          <cell r="H69">
            <v>0.6091860003682722</v>
          </cell>
        </row>
        <row r="70">
          <cell r="D70">
            <v>0.80975575430650359</v>
          </cell>
          <cell r="H70">
            <v>0.6205021446268052</v>
          </cell>
        </row>
        <row r="71">
          <cell r="D71">
            <v>0.80729621501642324</v>
          </cell>
          <cell r="H71">
            <v>0.61579343581366575</v>
          </cell>
        </row>
        <row r="72">
          <cell r="D72">
            <v>0.80816998916018246</v>
          </cell>
          <cell r="H72">
            <v>0.59234948634876805</v>
          </cell>
        </row>
        <row r="73">
          <cell r="D73">
            <v>0.809262895880688</v>
          </cell>
          <cell r="H73">
            <v>0.5767780623926011</v>
          </cell>
        </row>
        <row r="74">
          <cell r="D74">
            <v>0.80753643348181292</v>
          </cell>
          <cell r="H74">
            <v>0.56721051939270539</v>
          </cell>
        </row>
        <row r="75">
          <cell r="D75">
            <v>0.79028522950042346</v>
          </cell>
          <cell r="H75">
            <v>0.61098199298031031</v>
          </cell>
        </row>
        <row r="76">
          <cell r="D76">
            <v>0.80668055685983597</v>
          </cell>
          <cell r="H76">
            <v>0.61609590080648713</v>
          </cell>
        </row>
        <row r="77">
          <cell r="D77">
            <v>0.80927733390242318</v>
          </cell>
          <cell r="H77">
            <v>0.60222118233514443</v>
          </cell>
        </row>
        <row r="78">
          <cell r="D78">
            <v>0.76548404845985463</v>
          </cell>
          <cell r="H78">
            <v>0.61110010225557709</v>
          </cell>
        </row>
        <row r="79">
          <cell r="D79">
            <v>0.80850346984899768</v>
          </cell>
          <cell r="H79">
            <v>0.61050070091170761</v>
          </cell>
        </row>
        <row r="80">
          <cell r="D80">
            <v>0.79461375294766656</v>
          </cell>
          <cell r="H80">
            <v>0.61776707591802238</v>
          </cell>
        </row>
        <row r="81">
          <cell r="D81">
            <v>0.78809700580855413</v>
          </cell>
          <cell r="H81">
            <v>0.6044188692771415</v>
          </cell>
        </row>
        <row r="82">
          <cell r="D82">
            <v>0.80855991781738512</v>
          </cell>
          <cell r="H82">
            <v>0.63015827350081177</v>
          </cell>
        </row>
        <row r="83">
          <cell r="D83">
            <v>0.80633291116835548</v>
          </cell>
          <cell r="H83">
            <v>0.59477697048451006</v>
          </cell>
        </row>
        <row r="84">
          <cell r="D84">
            <v>0.80871873259545823</v>
          </cell>
          <cell r="H84">
            <v>0.59516566563778106</v>
          </cell>
        </row>
        <row r="85">
          <cell r="D85">
            <v>0.80876951124649543</v>
          </cell>
          <cell r="H85">
            <v>0.60221357710798196</v>
          </cell>
        </row>
        <row r="86">
          <cell r="D86">
            <v>0.80975008733403453</v>
          </cell>
          <cell r="H86">
            <v>0.61067331212390352</v>
          </cell>
        </row>
        <row r="87">
          <cell r="D87">
            <v>0.8086628599400596</v>
          </cell>
          <cell r="H87">
            <v>0.58808430935624612</v>
          </cell>
        </row>
        <row r="88">
          <cell r="D88">
            <v>0.80968851738604009</v>
          </cell>
          <cell r="H88">
            <v>0.60844042331243486</v>
          </cell>
        </row>
        <row r="89">
          <cell r="D89">
            <v>0.80885051944052566</v>
          </cell>
          <cell r="H89">
            <v>0.60444589806137572</v>
          </cell>
        </row>
        <row r="90">
          <cell r="D90">
            <v>0.80838435547326304</v>
          </cell>
          <cell r="H90">
            <v>0.61206958184314397</v>
          </cell>
        </row>
        <row r="91">
          <cell r="D91">
            <v>0.80975853799980868</v>
          </cell>
          <cell r="H91">
            <v>0.62210442516538267</v>
          </cell>
        </row>
        <row r="92">
          <cell r="D92">
            <v>0.81791955990339305</v>
          </cell>
          <cell r="H92">
            <v>0.59982914545687349</v>
          </cell>
        </row>
        <row r="93">
          <cell r="D93">
            <v>0.82794585200644122</v>
          </cell>
          <cell r="H93">
            <v>0.6175579273164381</v>
          </cell>
        </row>
        <row r="94">
          <cell r="D94">
            <v>0.82485778140467469</v>
          </cell>
          <cell r="H94">
            <v>0.6313785834070702</v>
          </cell>
        </row>
        <row r="95">
          <cell r="D95">
            <v>0.82939980264850344</v>
          </cell>
          <cell r="H95">
            <v>0.57334064683120067</v>
          </cell>
        </row>
        <row r="96">
          <cell r="D96">
            <v>0.83625606211104309</v>
          </cell>
          <cell r="H96">
            <v>0.64128333894310507</v>
          </cell>
        </row>
        <row r="97">
          <cell r="D97">
            <v>0.82485488955888298</v>
          </cell>
          <cell r="H97">
            <v>0.61750356882327051</v>
          </cell>
        </row>
        <row r="98">
          <cell r="D98">
            <v>0.83197224654391611</v>
          </cell>
          <cell r="H98">
            <v>0.62223401323238892</v>
          </cell>
        </row>
        <row r="99">
          <cell r="D99">
            <v>0.84142070707049976</v>
          </cell>
          <cell r="H99">
            <v>0.62597904022674145</v>
          </cell>
        </row>
        <row r="100">
          <cell r="D100">
            <v>0.83697586839381732</v>
          </cell>
          <cell r="H100">
            <v>0.62760046186492502</v>
          </cell>
        </row>
        <row r="101">
          <cell r="D101">
            <v>0.85241987356182791</v>
          </cell>
          <cell r="H101">
            <v>0.63751546194979447</v>
          </cell>
        </row>
        <row r="102">
          <cell r="D102">
            <v>0.84961406190668498</v>
          </cell>
          <cell r="H102">
            <v>0.65136601987268972</v>
          </cell>
        </row>
        <row r="103">
          <cell r="D103">
            <v>0.85209976055003189</v>
          </cell>
          <cell r="H103">
            <v>0.65893019681075848</v>
          </cell>
        </row>
        <row r="104">
          <cell r="D104">
            <v>0.8481986037574667</v>
          </cell>
          <cell r="H104">
            <v>0.64047549536353765</v>
          </cell>
        </row>
        <row r="105">
          <cell r="D105">
            <v>0.85170987289620892</v>
          </cell>
          <cell r="H105">
            <v>0.65592712077155169</v>
          </cell>
        </row>
        <row r="106">
          <cell r="D106">
            <v>0.84452203811681248</v>
          </cell>
          <cell r="H106">
            <v>0.66311099018556963</v>
          </cell>
        </row>
        <row r="107">
          <cell r="D107">
            <v>0.84643931459795596</v>
          </cell>
          <cell r="H107">
            <v>0.63977810048889916</v>
          </cell>
        </row>
        <row r="108">
          <cell r="D108">
            <v>0.84529586022374226</v>
          </cell>
          <cell r="H108">
            <v>0.64515464132682321</v>
          </cell>
        </row>
        <row r="109">
          <cell r="D109">
            <v>0.83729105781285007</v>
          </cell>
          <cell r="H109">
            <v>0.66583030579612434</v>
          </cell>
        </row>
        <row r="110">
          <cell r="D110">
            <v>0.83067052183348233</v>
          </cell>
          <cell r="H110">
            <v>0.64035390074876541</v>
          </cell>
        </row>
        <row r="111">
          <cell r="D111">
            <v>0.82853294841980984</v>
          </cell>
          <cell r="H111">
            <v>0.61710353211905478</v>
          </cell>
        </row>
        <row r="112">
          <cell r="D112">
            <v>0.83889327702068439</v>
          </cell>
          <cell r="H112">
            <v>0.64732643798776812</v>
          </cell>
        </row>
        <row r="113">
          <cell r="D113">
            <v>0.84063186598285122</v>
          </cell>
          <cell r="H113">
            <v>0.61242264917735023</v>
          </cell>
        </row>
        <row r="114">
          <cell r="D114">
            <v>0.84787755279415467</v>
          </cell>
          <cell r="H114">
            <v>0.64526631010036894</v>
          </cell>
        </row>
        <row r="115">
          <cell r="D115">
            <v>0.84123217438572973</v>
          </cell>
          <cell r="H115">
            <v>0.63868855407206881</v>
          </cell>
        </row>
        <row r="116">
          <cell r="D116">
            <v>0.84007780331936144</v>
          </cell>
          <cell r="H116">
            <v>0.63831804352394461</v>
          </cell>
        </row>
        <row r="117">
          <cell r="D117">
            <v>0.83595323023649104</v>
          </cell>
          <cell r="H117">
            <v>0.64488578526643081</v>
          </cell>
        </row>
        <row r="118">
          <cell r="D118">
            <v>0.82410271752158082</v>
          </cell>
          <cell r="H118">
            <v>0.62765284292083978</v>
          </cell>
        </row>
        <row r="119">
          <cell r="D119">
            <v>0.82185543482883072</v>
          </cell>
          <cell r="H119">
            <v>0.6291333952436684</v>
          </cell>
        </row>
        <row r="120">
          <cell r="D120">
            <v>0.81070088288683562</v>
          </cell>
          <cell r="H120">
            <v>0.64796254006075804</v>
          </cell>
        </row>
        <row r="121">
          <cell r="D121">
            <v>0.8129400311803493</v>
          </cell>
          <cell r="H121">
            <v>0.64029521154556823</v>
          </cell>
        </row>
        <row r="122">
          <cell r="D122">
            <v>0.81718407409533156</v>
          </cell>
          <cell r="H122">
            <v>0.62645963906886548</v>
          </cell>
        </row>
        <row r="123">
          <cell r="D123">
            <v>0.79164437190852321</v>
          </cell>
          <cell r="H123">
            <v>0.62876917807754618</v>
          </cell>
        </row>
        <row r="124">
          <cell r="D124">
            <v>0.79531273119381718</v>
          </cell>
          <cell r="H124">
            <v>0.62539359590472132</v>
          </cell>
        </row>
        <row r="125">
          <cell r="D125">
            <v>0.79648479804931294</v>
          </cell>
          <cell r="H125">
            <v>0.6199286610478365</v>
          </cell>
        </row>
        <row r="126">
          <cell r="D126">
            <v>0.80173782980005237</v>
          </cell>
          <cell r="H126">
            <v>0.63345742463780141</v>
          </cell>
        </row>
        <row r="127">
          <cell r="D127">
            <v>0.80467045176219387</v>
          </cell>
          <cell r="H127">
            <v>0.64991644156671613</v>
          </cell>
        </row>
        <row r="128">
          <cell r="D128">
            <v>0.80014018055268321</v>
          </cell>
          <cell r="H128">
            <v>0.61707187995306578</v>
          </cell>
        </row>
        <row r="129">
          <cell r="D129">
            <v>0.80259211050371082</v>
          </cell>
          <cell r="H129">
            <v>0.62167317729504368</v>
          </cell>
        </row>
        <row r="130">
          <cell r="D130">
            <v>0.80115415421601843</v>
          </cell>
          <cell r="H130">
            <v>0.62591079476961364</v>
          </cell>
        </row>
        <row r="131">
          <cell r="D131">
            <v>0.8076051442397586</v>
          </cell>
          <cell r="H131">
            <v>0.63394901470059173</v>
          </cell>
        </row>
        <row r="132">
          <cell r="D132">
            <v>0.79887773311071775</v>
          </cell>
          <cell r="H132">
            <v>0.6239823553636995</v>
          </cell>
        </row>
        <row r="133">
          <cell r="D133">
            <v>0.80344403509978812</v>
          </cell>
          <cell r="H133">
            <v>0.62553460715167519</v>
          </cell>
        </row>
        <row r="134">
          <cell r="D134">
            <v>0.80187601413439757</v>
          </cell>
          <cell r="H134">
            <v>0.6186138133853849</v>
          </cell>
        </row>
        <row r="135">
          <cell r="D135">
            <v>0.80133939586331793</v>
          </cell>
          <cell r="H135">
            <v>0.60691021275651003</v>
          </cell>
        </row>
        <row r="136">
          <cell r="D136">
            <v>0.77721306228798259</v>
          </cell>
          <cell r="H136">
            <v>0.61151592750379968</v>
          </cell>
        </row>
        <row r="137">
          <cell r="D137">
            <v>0.80689899898977979</v>
          </cell>
          <cell r="H137">
            <v>0.61078813354878092</v>
          </cell>
        </row>
        <row r="138">
          <cell r="D138">
            <v>0.77100486204692853</v>
          </cell>
          <cell r="H138">
            <v>0.63268620003422449</v>
          </cell>
        </row>
        <row r="139">
          <cell r="D139">
            <v>0.80465024486884684</v>
          </cell>
          <cell r="H139">
            <v>0.62465198587945481</v>
          </cell>
        </row>
        <row r="140">
          <cell r="D140">
            <v>0.80386950591539708</v>
          </cell>
          <cell r="H140">
            <v>0.61005048648018412</v>
          </cell>
        </row>
        <row r="141">
          <cell r="D141">
            <v>0.80078523383618549</v>
          </cell>
          <cell r="H141">
            <v>0.60657705936822381</v>
          </cell>
        </row>
        <row r="142">
          <cell r="D142">
            <v>0.79649204245010941</v>
          </cell>
          <cell r="H142">
            <v>0.61223271394822776</v>
          </cell>
        </row>
        <row r="143">
          <cell r="D143">
            <v>0.79743590613334359</v>
          </cell>
          <cell r="H143">
            <v>0.61320396523739507</v>
          </cell>
        </row>
        <row r="144">
          <cell r="D144">
            <v>0.79485076190719772</v>
          </cell>
          <cell r="H144">
            <v>0.61265307943452652</v>
          </cell>
        </row>
        <row r="145">
          <cell r="D145">
            <v>0.79868080361303206</v>
          </cell>
          <cell r="H145">
            <v>0.60624391695632684</v>
          </cell>
        </row>
        <row r="146">
          <cell r="D146">
            <v>0.80699922606774277</v>
          </cell>
          <cell r="H146">
            <v>0.61722611326505883</v>
          </cell>
        </row>
        <row r="147">
          <cell r="D147">
            <v>0.79631661163513145</v>
          </cell>
          <cell r="H147">
            <v>0.61781565693837781</v>
          </cell>
        </row>
        <row r="148">
          <cell r="D148">
            <v>0.79851570432274588</v>
          </cell>
          <cell r="H148">
            <v>0.60231963916758691</v>
          </cell>
        </row>
        <row r="149">
          <cell r="D149">
            <v>0.79738003679948566</v>
          </cell>
          <cell r="H149">
            <v>0.62852497737254698</v>
          </cell>
        </row>
        <row r="150">
          <cell r="D150">
            <v>0.80180112402634218</v>
          </cell>
          <cell r="H150">
            <v>0.60361973824599446</v>
          </cell>
        </row>
        <row r="151">
          <cell r="D151">
            <v>0.80065859504820891</v>
          </cell>
          <cell r="H151">
            <v>0.60436757680649889</v>
          </cell>
        </row>
        <row r="152">
          <cell r="D152">
            <v>0.82142779126023702</v>
          </cell>
          <cell r="H152">
            <v>0.61978097035983415</v>
          </cell>
        </row>
        <row r="153">
          <cell r="D153">
            <v>0.81043486165238821</v>
          </cell>
          <cell r="H153">
            <v>0.61434509658710501</v>
          </cell>
        </row>
        <row r="154">
          <cell r="D154">
            <v>0.81186959469545861</v>
          </cell>
          <cell r="H154">
            <v>0.62418546991629376</v>
          </cell>
        </row>
        <row r="155">
          <cell r="D155">
            <v>0.80282553521382194</v>
          </cell>
          <cell r="H155">
            <v>0.61856902914476286</v>
          </cell>
        </row>
        <row r="156">
          <cell r="D156">
            <v>0.81402525633104617</v>
          </cell>
          <cell r="H156">
            <v>0.61406960168660463</v>
          </cell>
        </row>
        <row r="157">
          <cell r="D157">
            <v>0.81139738901180669</v>
          </cell>
          <cell r="H157">
            <v>0.62521160952209376</v>
          </cell>
        </row>
        <row r="158">
          <cell r="D158">
            <v>0.79938340632101157</v>
          </cell>
          <cell r="H158">
            <v>0.62255579964469665</v>
          </cell>
        </row>
        <row r="159">
          <cell r="D159">
            <v>0.81290433007550644</v>
          </cell>
          <cell r="H159">
            <v>0.61008809533729214</v>
          </cell>
        </row>
        <row r="160">
          <cell r="D160">
            <v>0.80799513778275478</v>
          </cell>
          <cell r="H160">
            <v>0.6252560286132145</v>
          </cell>
        </row>
        <row r="161">
          <cell r="D161">
            <v>0.81310934678448932</v>
          </cell>
          <cell r="H161">
            <v>0.62067335294890447</v>
          </cell>
        </row>
        <row r="162">
          <cell r="D162">
            <v>0.81410102997893175</v>
          </cell>
          <cell r="H162">
            <v>0.60082881499040786</v>
          </cell>
        </row>
        <row r="163">
          <cell r="D163">
            <v>0.81405448540808478</v>
          </cell>
          <cell r="H163">
            <v>0.62321717928416642</v>
          </cell>
        </row>
        <row r="164">
          <cell r="D164">
            <v>0.81116572435177803</v>
          </cell>
          <cell r="H164">
            <v>0.63631739766474105</v>
          </cell>
        </row>
        <row r="165">
          <cell r="D165">
            <v>0.82092565065170053</v>
          </cell>
          <cell r="H165">
            <v>0.63213576194105492</v>
          </cell>
        </row>
        <row r="166">
          <cell r="D166">
            <v>0.82659656638482149</v>
          </cell>
          <cell r="H166">
            <v>0.6388007192794416</v>
          </cell>
        </row>
        <row r="167">
          <cell r="D167">
            <v>0.8217211451892712</v>
          </cell>
          <cell r="H167">
            <v>0.64111287298461972</v>
          </cell>
        </row>
        <row r="168">
          <cell r="D168">
            <v>0.82229083704916328</v>
          </cell>
          <cell r="H168">
            <v>0.63935045245537958</v>
          </cell>
        </row>
        <row r="169">
          <cell r="D169">
            <v>0.816438036947021</v>
          </cell>
          <cell r="H169">
            <v>0.63115968084373808</v>
          </cell>
        </row>
        <row r="170">
          <cell r="D170">
            <v>0.81932538648732256</v>
          </cell>
          <cell r="H170">
            <v>0.63906672432910416</v>
          </cell>
        </row>
        <row r="171">
          <cell r="D171">
            <v>0.82089021308529009</v>
          </cell>
          <cell r="H171">
            <v>0.62489954413592774</v>
          </cell>
        </row>
        <row r="172">
          <cell r="D172">
            <v>0.82089021308529009</v>
          </cell>
          <cell r="H172">
            <v>0.62489954413592774</v>
          </cell>
        </row>
        <row r="173">
          <cell r="D173">
            <v>0.81981871918544447</v>
          </cell>
          <cell r="H173">
            <v>0.6274698306268558</v>
          </cell>
        </row>
        <row r="174">
          <cell r="D174">
            <v>0.83139048735604015</v>
          </cell>
          <cell r="H174">
            <v>0.62224411249843115</v>
          </cell>
        </row>
        <row r="175">
          <cell r="D175">
            <v>0.8248416576372205</v>
          </cell>
          <cell r="H175">
            <v>0.63376212112808583</v>
          </cell>
        </row>
        <row r="176">
          <cell r="D176">
            <v>0.81334475997034816</v>
          </cell>
          <cell r="H176">
            <v>0.63640960375543876</v>
          </cell>
        </row>
        <row r="177">
          <cell r="D177">
            <v>0.80716369008078259</v>
          </cell>
          <cell r="H177">
            <v>0.62537834425468286</v>
          </cell>
        </row>
        <row r="178">
          <cell r="D178">
            <v>0.81109156465779775</v>
          </cell>
          <cell r="H178">
            <v>0.63794707295192954</v>
          </cell>
        </row>
        <row r="179">
          <cell r="D179">
            <v>0.80798310202651669</v>
          </cell>
          <cell r="H179">
            <v>0.6110846366232352</v>
          </cell>
        </row>
        <row r="180">
          <cell r="D180">
            <v>0.81147589081410088</v>
          </cell>
          <cell r="H180">
            <v>0.62415138857708385</v>
          </cell>
        </row>
        <row r="181">
          <cell r="D181">
            <v>0.80960805362897903</v>
          </cell>
          <cell r="H181">
            <v>0.62332532667932916</v>
          </cell>
        </row>
        <row r="182">
          <cell r="D182">
            <v>0.80897733896872581</v>
          </cell>
          <cell r="H182">
            <v>0.63643733829910853</v>
          </cell>
        </row>
        <row r="183">
          <cell r="D183">
            <v>0.80192968488559802</v>
          </cell>
          <cell r="H183">
            <v>0.6276722649801727</v>
          </cell>
        </row>
        <row r="184">
          <cell r="D184">
            <v>0.80637399454795677</v>
          </cell>
          <cell r="H184">
            <v>0.62994872270990987</v>
          </cell>
        </row>
        <row r="185">
          <cell r="D185">
            <v>0.82018585504034969</v>
          </cell>
          <cell r="H185">
            <v>0.62093757396568627</v>
          </cell>
        </row>
        <row r="186">
          <cell r="D186">
            <v>0.8143777209523263</v>
          </cell>
          <cell r="H186">
            <v>0.61808693300136219</v>
          </cell>
        </row>
        <row r="187">
          <cell r="D187">
            <v>0.81362630335664754</v>
          </cell>
          <cell r="H187">
            <v>0.62385393187709515</v>
          </cell>
        </row>
        <row r="188">
          <cell r="D188">
            <v>0.80658063559853277</v>
          </cell>
          <cell r="H188">
            <v>0.61399828100461218</v>
          </cell>
        </row>
        <row r="189">
          <cell r="D189">
            <v>0.81126568004221855</v>
          </cell>
          <cell r="H189">
            <v>0.6174907384997339</v>
          </cell>
        </row>
        <row r="190">
          <cell r="D190">
            <v>0.80974972706966741</v>
          </cell>
          <cell r="H190">
            <v>0.61125370146282909</v>
          </cell>
        </row>
        <row r="191">
          <cell r="D191">
            <v>0.79877648394671041</v>
          </cell>
          <cell r="H191">
            <v>0.60601324224343311</v>
          </cell>
        </row>
        <row r="192">
          <cell r="D192">
            <v>0.81353296205326397</v>
          </cell>
          <cell r="H192">
            <v>0.61812197407796221</v>
          </cell>
        </row>
        <row r="193">
          <cell r="D193">
            <v>0.80606825278888439</v>
          </cell>
          <cell r="H193">
            <v>0.61271362946751928</v>
          </cell>
        </row>
        <row r="194">
          <cell r="D194">
            <v>0.81202763155363855</v>
          </cell>
          <cell r="H194">
            <v>0.61509757798975973</v>
          </cell>
        </row>
        <row r="195">
          <cell r="D195">
            <v>0.80837994297310956</v>
          </cell>
          <cell r="H195">
            <v>0.61388787103474385</v>
          </cell>
        </row>
        <row r="196">
          <cell r="D196">
            <v>0.81012282288289006</v>
          </cell>
          <cell r="H196">
            <v>0.61241843965229537</v>
          </cell>
        </row>
        <row r="197">
          <cell r="D197">
            <v>0.80071178048518765</v>
          </cell>
          <cell r="H197">
            <v>0.6122038792249761</v>
          </cell>
        </row>
        <row r="198">
          <cell r="D198">
            <v>0.81016769322234505</v>
          </cell>
          <cell r="H198">
            <v>0.612047090710375</v>
          </cell>
        </row>
        <row r="199">
          <cell r="D199">
            <v>0.80619670973900825</v>
          </cell>
          <cell r="H199">
            <v>0.611538123289044</v>
          </cell>
        </row>
        <row r="200">
          <cell r="D200">
            <v>0.81557063975119781</v>
          </cell>
          <cell r="H200">
            <v>0.60819842235679844</v>
          </cell>
        </row>
        <row r="201">
          <cell r="D201">
            <v>0.7977472700985766</v>
          </cell>
          <cell r="H201">
            <v>0.60239069888551167</v>
          </cell>
        </row>
        <row r="202">
          <cell r="D202">
            <v>0.79938963689339659</v>
          </cell>
          <cell r="H202">
            <v>0.62134790138051921</v>
          </cell>
        </row>
        <row r="203">
          <cell r="D203">
            <v>0.80194539262040809</v>
          </cell>
          <cell r="H203">
            <v>0.61729271350351789</v>
          </cell>
        </row>
        <row r="204">
          <cell r="D204">
            <v>0.81252658049712723</v>
          </cell>
          <cell r="H204">
            <v>0.60369303732430579</v>
          </cell>
        </row>
        <row r="205">
          <cell r="D205">
            <v>0.80097305743662395</v>
          </cell>
          <cell r="H205">
            <v>0.62112765726320851</v>
          </cell>
        </row>
        <row r="206">
          <cell r="D206">
            <v>0.81079361759011737</v>
          </cell>
          <cell r="H206">
            <v>0.6134308385127617</v>
          </cell>
        </row>
        <row r="207">
          <cell r="D207">
            <v>0.80137745310175501</v>
          </cell>
          <cell r="H207">
            <v>0.61045411370666647</v>
          </cell>
        </row>
        <row r="208">
          <cell r="D208">
            <v>0.80815118461631719</v>
          </cell>
          <cell r="H208">
            <v>0.6200553862315098</v>
          </cell>
        </row>
        <row r="209">
          <cell r="D209">
            <v>0.80637976285425683</v>
          </cell>
          <cell r="H209">
            <v>0.61372963853600138</v>
          </cell>
        </row>
        <row r="210">
          <cell r="D210">
            <v>0.80886346991609903</v>
          </cell>
          <cell r="H210">
            <v>0.62026168789307234</v>
          </cell>
        </row>
        <row r="211">
          <cell r="D211">
            <v>0.80785615576505443</v>
          </cell>
          <cell r="H211">
            <v>0.61709113651030734</v>
          </cell>
        </row>
        <row r="212">
          <cell r="D212">
            <v>0.81115467502111893</v>
          </cell>
          <cell r="H212">
            <v>0.61177742472951657</v>
          </cell>
        </row>
        <row r="213">
          <cell r="D213">
            <v>0.80709111295059144</v>
          </cell>
          <cell r="H213">
            <v>0.61048396748290568</v>
          </cell>
        </row>
        <row r="214">
          <cell r="D214">
            <v>0.81482623996839543</v>
          </cell>
          <cell r="H214">
            <v>0.61362358896603575</v>
          </cell>
        </row>
        <row r="215">
          <cell r="D215">
            <v>0.83142731772054312</v>
          </cell>
          <cell r="H215">
            <v>0.61185460500435929</v>
          </cell>
        </row>
        <row r="216">
          <cell r="D216">
            <v>0.80554724878567474</v>
          </cell>
          <cell r="H216">
            <v>0.61580347641436861</v>
          </cell>
        </row>
        <row r="217">
          <cell r="D217">
            <v>0.80397449859405812</v>
          </cell>
          <cell r="H217">
            <v>0.61332746032603991</v>
          </cell>
        </row>
        <row r="218">
          <cell r="D218">
            <v>0.82107420978419365</v>
          </cell>
          <cell r="H218">
            <v>0.6247086665176772</v>
          </cell>
        </row>
        <row r="219">
          <cell r="D219">
            <v>0.81123258031185008</v>
          </cell>
          <cell r="H219">
            <v>0.61689727456703847</v>
          </cell>
        </row>
        <row r="220">
          <cell r="D220">
            <v>0.81085911630201912</v>
          </cell>
          <cell r="H220">
            <v>0.61220176372959423</v>
          </cell>
        </row>
        <row r="221">
          <cell r="D221">
            <v>0.81176786419823299</v>
          </cell>
          <cell r="H221">
            <v>0.62459049134852263</v>
          </cell>
        </row>
        <row r="222">
          <cell r="D222">
            <v>0.8114643783532457</v>
          </cell>
          <cell r="H222">
            <v>0.60592665384483479</v>
          </cell>
        </row>
        <row r="223">
          <cell r="D223">
            <v>0.81576035252983481</v>
          </cell>
          <cell r="H223">
            <v>0.61651763067067966</v>
          </cell>
        </row>
        <row r="224">
          <cell r="D224">
            <v>0.81331357814339755</v>
          </cell>
          <cell r="H224">
            <v>0.59342692335567493</v>
          </cell>
        </row>
        <row r="225">
          <cell r="D225">
            <v>0.81554637122947071</v>
          </cell>
          <cell r="H225">
            <v>0.60222764007188645</v>
          </cell>
        </row>
        <row r="226">
          <cell r="D226">
            <v>0.81770623126844566</v>
          </cell>
          <cell r="H226">
            <v>0.60701797585695394</v>
          </cell>
        </row>
        <row r="227">
          <cell r="D227">
            <v>0.82342218023156244</v>
          </cell>
          <cell r="H227">
            <v>0.59345795159132997</v>
          </cell>
        </row>
        <row r="228">
          <cell r="D228">
            <v>0.81837301574730714</v>
          </cell>
          <cell r="H228">
            <v>0.60370229277688692</v>
          </cell>
        </row>
        <row r="229">
          <cell r="D229">
            <v>0.81373963066208543</v>
          </cell>
          <cell r="H229">
            <v>0.60725145641806111</v>
          </cell>
        </row>
        <row r="230">
          <cell r="D230">
            <v>0.82540147008027631</v>
          </cell>
          <cell r="H230">
            <v>0.5957904022753906</v>
          </cell>
        </row>
        <row r="231">
          <cell r="D231">
            <v>0.8227977774735975</v>
          </cell>
          <cell r="H231">
            <v>0.59414753060052827</v>
          </cell>
        </row>
        <row r="232">
          <cell r="D232">
            <v>0.81413024186197536</v>
          </cell>
          <cell r="H232">
            <v>0.58929460521752175</v>
          </cell>
        </row>
        <row r="233">
          <cell r="D233">
            <v>0.81670835540882181</v>
          </cell>
          <cell r="H233">
            <v>0.58509473007498758</v>
          </cell>
        </row>
        <row r="234">
          <cell r="D234">
            <v>0.81632050155892755</v>
          </cell>
          <cell r="H234">
            <v>0.58849517730297463</v>
          </cell>
        </row>
        <row r="235">
          <cell r="D235">
            <v>0.81689798236881384</v>
          </cell>
          <cell r="H235">
            <v>0.59332533572397117</v>
          </cell>
        </row>
        <row r="236">
          <cell r="D236">
            <v>0.82680000000000009</v>
          </cell>
          <cell r="H236">
            <v>0.59299999999999997</v>
          </cell>
        </row>
        <row r="237">
          <cell r="D237">
            <v>0.83090000000000008</v>
          </cell>
          <cell r="H237">
            <v>0.58950000000000002</v>
          </cell>
        </row>
        <row r="238">
          <cell r="D238">
            <v>0.83079999999999998</v>
          </cell>
          <cell r="H238">
            <v>0.58860000000000001</v>
          </cell>
        </row>
        <row r="239">
          <cell r="D239">
            <v>0.83530000000000004</v>
          </cell>
          <cell r="H239">
            <v>0.5927</v>
          </cell>
        </row>
        <row r="240">
          <cell r="D240">
            <v>0.82680000000000009</v>
          </cell>
          <cell r="H240">
            <v>0.58609999999999995</v>
          </cell>
        </row>
        <row r="241">
          <cell r="D241">
            <v>0.82019999999999993</v>
          </cell>
          <cell r="H241">
            <v>0.57569999999999999</v>
          </cell>
        </row>
        <row r="242">
          <cell r="D242">
            <v>0.81859999999999999</v>
          </cell>
          <cell r="H242">
            <v>0.59150000000000003</v>
          </cell>
        </row>
        <row r="243">
          <cell r="D243">
            <v>0.82319999999999993</v>
          </cell>
          <cell r="H243">
            <v>0.58619999999999994</v>
          </cell>
        </row>
        <row r="244">
          <cell r="D244">
            <v>0.82879999999999998</v>
          </cell>
          <cell r="H244">
            <v>0.58130000000000004</v>
          </cell>
        </row>
        <row r="245">
          <cell r="D245">
            <v>0.83040000000000003</v>
          </cell>
          <cell r="H245">
            <v>0.59200000000000008</v>
          </cell>
        </row>
        <row r="246">
          <cell r="D246">
            <v>0.83209999999999995</v>
          </cell>
          <cell r="H246">
            <v>0.58200000000000007</v>
          </cell>
        </row>
        <row r="247">
          <cell r="D247">
            <v>0.82920000000000005</v>
          </cell>
          <cell r="H247">
            <v>0.58229999999999993</v>
          </cell>
        </row>
        <row r="248">
          <cell r="D248">
            <v>0.82869999999999999</v>
          </cell>
          <cell r="H248">
            <v>0.5897</v>
          </cell>
        </row>
        <row r="249">
          <cell r="D249">
            <v>0.82569999999999988</v>
          </cell>
          <cell r="H249">
            <v>0.5917</v>
          </cell>
        </row>
        <row r="250">
          <cell r="D250">
            <v>0.82810000000000006</v>
          </cell>
          <cell r="H250">
            <v>0.59709999999999996</v>
          </cell>
        </row>
        <row r="251">
          <cell r="D251">
            <v>0.82340000000000002</v>
          </cell>
          <cell r="H251">
            <v>0.59850000000000003</v>
          </cell>
        </row>
        <row r="252">
          <cell r="D252">
            <v>0.82109999999999994</v>
          </cell>
          <cell r="H252">
            <v>0.59660000000000002</v>
          </cell>
        </row>
        <row r="253">
          <cell r="D253">
            <v>0.82409999999999994</v>
          </cell>
          <cell r="H253">
            <v>0.62039999999999995</v>
          </cell>
        </row>
        <row r="254">
          <cell r="D254">
            <v>0.82920000000000005</v>
          </cell>
          <cell r="H254">
            <v>0.59329999999999994</v>
          </cell>
        </row>
        <row r="255">
          <cell r="D255">
            <v>0.83540000000000003</v>
          </cell>
          <cell r="H255">
            <v>0.58009999999999995</v>
          </cell>
        </row>
        <row r="256">
          <cell r="D256">
            <v>0.83239999999999992</v>
          </cell>
          <cell r="H256">
            <v>0.57909999999999995</v>
          </cell>
        </row>
        <row r="257">
          <cell r="D257">
            <v>0.82120000000000004</v>
          </cell>
          <cell r="H257">
            <v>0.57689999999999997</v>
          </cell>
        </row>
        <row r="258">
          <cell r="D258">
            <v>0.82230000000000003</v>
          </cell>
          <cell r="H258">
            <v>0.5786</v>
          </cell>
        </row>
        <row r="259">
          <cell r="D259">
            <v>0.81799999999999995</v>
          </cell>
          <cell r="H259">
            <v>0.58420000000000005</v>
          </cell>
        </row>
        <row r="260">
          <cell r="D260">
            <v>0.80900000000000005</v>
          </cell>
          <cell r="H260">
            <v>0.58140000000000003</v>
          </cell>
        </row>
        <row r="261">
          <cell r="D261">
            <v>0.82510000000000006</v>
          </cell>
          <cell r="H261">
            <v>0.5827</v>
          </cell>
        </row>
        <row r="262">
          <cell r="D262">
            <v>0.8236</v>
          </cell>
          <cell r="H262">
            <v>0.58379999999999999</v>
          </cell>
        </row>
        <row r="263">
          <cell r="D263">
            <v>0.81169999999999998</v>
          </cell>
          <cell r="H263">
            <v>0.58399999999999996</v>
          </cell>
        </row>
        <row r="264">
          <cell r="D264">
            <v>0.81669999999999998</v>
          </cell>
          <cell r="H264">
            <v>0.57950000000000002</v>
          </cell>
        </row>
        <row r="265">
          <cell r="D265">
            <v>0.82209999999999994</v>
          </cell>
          <cell r="H265">
            <v>0.57950000000000002</v>
          </cell>
        </row>
        <row r="266">
          <cell r="D266">
            <v>0.83420000000000005</v>
          </cell>
          <cell r="H266">
            <v>0.59240000000000004</v>
          </cell>
        </row>
        <row r="267">
          <cell r="D267">
            <v>0.8418000000000001</v>
          </cell>
          <cell r="H267">
            <v>0.58750000000000002</v>
          </cell>
        </row>
        <row r="268">
          <cell r="D268">
            <v>0.8345999999999999</v>
          </cell>
          <cell r="H268">
            <v>0.58350000000000002</v>
          </cell>
        </row>
        <row r="269">
          <cell r="D269">
            <v>0.84019999999999995</v>
          </cell>
          <cell r="H269">
            <v>0.58820000000000006</v>
          </cell>
        </row>
        <row r="270">
          <cell r="D270">
            <v>0.81900000000000006</v>
          </cell>
          <cell r="H270">
            <v>0.57989999999999997</v>
          </cell>
        </row>
        <row r="271">
          <cell r="D271">
            <v>0.82050000000000001</v>
          </cell>
          <cell r="H271">
            <v>0.58889999999999998</v>
          </cell>
        </row>
        <row r="272">
          <cell r="D272">
            <v>0.85060000000000002</v>
          </cell>
          <cell r="H272">
            <v>0.60539999999999994</v>
          </cell>
        </row>
        <row r="273">
          <cell r="D273">
            <v>0.86790000000000012</v>
          </cell>
          <cell r="H273">
            <v>0.61990000000000001</v>
          </cell>
        </row>
        <row r="274">
          <cell r="D274">
            <v>0.84950000000000003</v>
          </cell>
          <cell r="H274">
            <v>0.61630000000000007</v>
          </cell>
        </row>
        <row r="275">
          <cell r="D275">
            <v>0.8589</v>
          </cell>
          <cell r="H275">
            <v>0.61759999999999993</v>
          </cell>
        </row>
        <row r="276">
          <cell r="D276">
            <v>0.85870000000000002</v>
          </cell>
          <cell r="H276">
            <v>0.61419999999999997</v>
          </cell>
        </row>
        <row r="277">
          <cell r="D277">
            <v>0.86290000000000011</v>
          </cell>
          <cell r="H277">
            <v>0.61480000000000001</v>
          </cell>
        </row>
        <row r="278">
          <cell r="D278">
            <v>0.8751000000000001</v>
          </cell>
          <cell r="H278">
            <v>0.624</v>
          </cell>
        </row>
        <row r="279">
          <cell r="D279">
            <v>0.87709999999999999</v>
          </cell>
          <cell r="H279">
            <v>0.64239999999999997</v>
          </cell>
        </row>
        <row r="280">
          <cell r="D280">
            <v>0.87749999999999995</v>
          </cell>
          <cell r="H280">
            <v>0.629</v>
          </cell>
        </row>
        <row r="281">
          <cell r="D281">
            <v>0.87540000000000007</v>
          </cell>
          <cell r="H281">
            <v>0.626</v>
          </cell>
        </row>
        <row r="282">
          <cell r="D282">
            <v>0.86529999999999996</v>
          </cell>
          <cell r="H282">
            <v>0.61419999999999997</v>
          </cell>
        </row>
        <row r="283">
          <cell r="D283">
            <v>0.87950000000000006</v>
          </cell>
          <cell r="H283">
            <v>0.62329999999999997</v>
          </cell>
        </row>
        <row r="284">
          <cell r="D284">
            <v>0.88829999999999998</v>
          </cell>
          <cell r="H284">
            <v>0.62680000000000002</v>
          </cell>
        </row>
        <row r="285">
          <cell r="D285">
            <v>0.87909999999999999</v>
          </cell>
          <cell r="H285">
            <v>0.62490000000000001</v>
          </cell>
        </row>
        <row r="286">
          <cell r="D286">
            <v>0.87250000000000005</v>
          </cell>
          <cell r="H286">
            <v>0.625</v>
          </cell>
        </row>
        <row r="287">
          <cell r="D287">
            <v>0.8448</v>
          </cell>
          <cell r="H287">
            <v>0.62639999999999996</v>
          </cell>
        </row>
        <row r="288">
          <cell r="D288">
            <v>0.84970000000000001</v>
          </cell>
          <cell r="H288">
            <v>0.62429999999999997</v>
          </cell>
        </row>
        <row r="289">
          <cell r="D289">
            <v>0.85180000000000011</v>
          </cell>
          <cell r="H289">
            <v>0.62009999999999998</v>
          </cell>
        </row>
        <row r="290">
          <cell r="D290">
            <v>0.88120000000000009</v>
          </cell>
          <cell r="H290">
            <v>0.63239999999999996</v>
          </cell>
        </row>
        <row r="291">
          <cell r="D291">
            <v>0.87549999999999994</v>
          </cell>
          <cell r="H291">
            <v>0.62309999999999999</v>
          </cell>
        </row>
        <row r="292">
          <cell r="D292">
            <v>0.85880000000000001</v>
          </cell>
          <cell r="H292">
            <v>0.64159999999999995</v>
          </cell>
        </row>
        <row r="293">
          <cell r="D293">
            <v>0.85619999999999996</v>
          </cell>
          <cell r="H293">
            <v>0.62680000000000002</v>
          </cell>
        </row>
        <row r="294">
          <cell r="D294">
            <v>0.8508</v>
          </cell>
          <cell r="H294">
            <v>0.62</v>
          </cell>
        </row>
        <row r="295">
          <cell r="D295">
            <v>0.86619999999999997</v>
          </cell>
          <cell r="H295">
            <v>0.62580000000000002</v>
          </cell>
        </row>
        <row r="296">
          <cell r="D296">
            <v>0.87819999999999998</v>
          </cell>
          <cell r="H296">
            <v>0.61960000000000004</v>
          </cell>
        </row>
        <row r="297">
          <cell r="D297">
            <v>0.85050000000000003</v>
          </cell>
          <cell r="H297">
            <v>0.60719999999999996</v>
          </cell>
        </row>
        <row r="298">
          <cell r="D298">
            <v>0.85729999999999995</v>
          </cell>
          <cell r="H298">
            <v>0.61890000000000001</v>
          </cell>
        </row>
        <row r="299">
          <cell r="D299">
            <v>0.88129999999999997</v>
          </cell>
          <cell r="H299">
            <v>0.62690000000000001</v>
          </cell>
        </row>
        <row r="300">
          <cell r="D300">
            <v>0.86429999999999996</v>
          </cell>
          <cell r="H300">
            <v>0.623</v>
          </cell>
        </row>
        <row r="301">
          <cell r="D301">
            <v>0.84750000000000003</v>
          </cell>
          <cell r="H301">
            <v>0.62029999999999996</v>
          </cell>
        </row>
        <row r="302">
          <cell r="D302">
            <v>0.85670000000000002</v>
          </cell>
          <cell r="H302">
            <v>0.60829999999999995</v>
          </cell>
        </row>
        <row r="303">
          <cell r="D303">
            <v>0.8639</v>
          </cell>
          <cell r="H303">
            <v>0.60599999999999998</v>
          </cell>
        </row>
        <row r="304">
          <cell r="D304">
            <v>0.86019999999999996</v>
          </cell>
          <cell r="H304">
            <v>0.60950000000000004</v>
          </cell>
        </row>
        <row r="305">
          <cell r="D305">
            <v>0.86019999999999996</v>
          </cell>
          <cell r="H305">
            <v>0.62519999999999998</v>
          </cell>
        </row>
        <row r="306">
          <cell r="D306">
            <v>0.87290000000000001</v>
          </cell>
          <cell r="H306">
            <v>0.61119999999999997</v>
          </cell>
        </row>
        <row r="307">
          <cell r="D307">
            <v>0.83779999999999999</v>
          </cell>
          <cell r="H307">
            <v>0.61960000000000004</v>
          </cell>
        </row>
        <row r="308">
          <cell r="D308">
            <v>0.86760000000000004</v>
          </cell>
          <cell r="H308">
            <v>0.61880000000000002</v>
          </cell>
        </row>
        <row r="309">
          <cell r="D309">
            <v>0.88</v>
          </cell>
          <cell r="H309">
            <v>0.62309999999999999</v>
          </cell>
        </row>
        <row r="310">
          <cell r="D310">
            <v>0.88</v>
          </cell>
          <cell r="H310">
            <v>0.63919999999999999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Warenkorb Bio Konv"/>
      <sheetName val="Warenkorb transponiert"/>
    </sheetNames>
    <sheetDataSet>
      <sheetData sheetId="0"/>
      <sheetData sheetId="1">
        <row r="4">
          <cell r="C4">
            <v>1.8197877448515172</v>
          </cell>
          <cell r="D4">
            <v>20</v>
          </cell>
          <cell r="E4">
            <v>16.861283115453922</v>
          </cell>
          <cell r="F4">
            <v>20.237399515319261</v>
          </cell>
          <cell r="G4">
            <v>19.585648922893977</v>
          </cell>
          <cell r="H4">
            <v>13.105961843280173</v>
          </cell>
          <cell r="I4">
            <v>4.8609615027473865</v>
          </cell>
          <cell r="J4">
            <v>3.5879141469104039</v>
          </cell>
          <cell r="AI4">
            <v>1.5580464677392505</v>
          </cell>
          <cell r="AJ4">
            <v>18.259617562158557</v>
          </cell>
          <cell r="AK4">
            <v>12.155460367510912</v>
          </cell>
          <cell r="AL4">
            <v>17.410009608324444</v>
          </cell>
          <cell r="AM4">
            <v>11.380933113242858</v>
          </cell>
          <cell r="AN4">
            <v>5.3292637543391059</v>
          </cell>
          <cell r="AO4">
            <v>3.6570536822685646</v>
          </cell>
          <cell r="AP4">
            <v>2.9011882424913504</v>
          </cell>
        </row>
        <row r="5">
          <cell r="C5">
            <v>1.8302533607688733</v>
          </cell>
          <cell r="D5">
            <v>20</v>
          </cell>
          <cell r="E5">
            <v>16.891221904664437</v>
          </cell>
          <cell r="F5">
            <v>19.448297669314961</v>
          </cell>
          <cell r="G5">
            <v>19.686429236107351</v>
          </cell>
          <cell r="H5">
            <v>13.150931715009788</v>
          </cell>
          <cell r="I5">
            <v>5.1097304058519226</v>
          </cell>
          <cell r="J5">
            <v>3.8048652029259609</v>
          </cell>
          <cell r="AI5">
            <v>1.5023665752874846</v>
          </cell>
          <cell r="AJ5">
            <v>18.080361273565899</v>
          </cell>
          <cell r="AK5">
            <v>12.559877435066449</v>
          </cell>
          <cell r="AL5">
            <v>17.784444972847396</v>
          </cell>
          <cell r="AM5">
            <v>11.163623785746694</v>
          </cell>
          <cell r="AN5">
            <v>5.2483043157204436</v>
          </cell>
          <cell r="AO5">
            <v>3.7338316667553242</v>
          </cell>
          <cell r="AP5">
            <v>2.8342076348260115</v>
          </cell>
        </row>
        <row r="6">
          <cell r="C6">
            <v>1.8521746129557863</v>
          </cell>
          <cell r="D6">
            <v>20</v>
          </cell>
          <cell r="E6">
            <v>16.891221904664437</v>
          </cell>
          <cell r="F6">
            <v>20.367801553790024</v>
          </cell>
          <cell r="G6">
            <v>19.686429236107351</v>
          </cell>
          <cell r="H6">
            <v>13.150931715009788</v>
          </cell>
          <cell r="I6">
            <v>5.1097304058519226</v>
          </cell>
          <cell r="J6">
            <v>3.8048652029259609</v>
          </cell>
          <cell r="AI6">
            <v>1.4667050259762697</v>
          </cell>
          <cell r="AJ6">
            <v>18.529441121189542</v>
          </cell>
          <cell r="AK6">
            <v>12.559877435066449</v>
          </cell>
          <cell r="AL6">
            <v>18.213239549049511</v>
          </cell>
          <cell r="AM6">
            <v>11.453080087754135</v>
          </cell>
          <cell r="AN6">
            <v>5.5374880644518045</v>
          </cell>
          <cell r="AO6">
            <v>3.7338316667553242</v>
          </cell>
          <cell r="AP6">
            <v>2.8342076348260115</v>
          </cell>
        </row>
        <row r="7">
          <cell r="C7">
            <v>1.8654362537150389</v>
          </cell>
          <cell r="D7">
            <v>21.103404661370075</v>
          </cell>
          <cell r="E7">
            <v>16.891221904664437</v>
          </cell>
          <cell r="F7">
            <v>21.471206215160098</v>
          </cell>
          <cell r="G7">
            <v>19.686429236107351</v>
          </cell>
          <cell r="H7">
            <v>13.937085132800354</v>
          </cell>
          <cell r="I7">
            <v>5.1097304058519226</v>
          </cell>
          <cell r="J7">
            <v>3.8048652029259609</v>
          </cell>
          <cell r="AI7">
            <v>1.4696822359907222</v>
          </cell>
          <cell r="AJ7">
            <v>18.776451278344439</v>
          </cell>
          <cell r="AK7">
            <v>12.496897734690997</v>
          </cell>
          <cell r="AL7">
            <v>18.303998140995951</v>
          </cell>
          <cell r="AM7">
            <v>11.453080087754135</v>
          </cell>
          <cell r="AN7">
            <v>5.5374880644518045</v>
          </cell>
          <cell r="AO7">
            <v>3.7540115012093089</v>
          </cell>
          <cell r="AP7">
            <v>2.8392874854173513</v>
          </cell>
        </row>
        <row r="8">
          <cell r="C8">
            <v>1.8654362537150389</v>
          </cell>
          <cell r="D8">
            <v>21.103404661370075</v>
          </cell>
          <cell r="E8">
            <v>16.666666666666668</v>
          </cell>
          <cell r="F8">
            <v>22.471206215160102</v>
          </cell>
          <cell r="G8">
            <v>19.635633769451569</v>
          </cell>
          <cell r="H8">
            <v>13.87701797179793</v>
          </cell>
          <cell r="I8">
            <v>5.1097304058519226</v>
          </cell>
          <cell r="J8">
            <v>3.8048652029259609</v>
          </cell>
          <cell r="AI8">
            <v>1.4861100180259803</v>
          </cell>
          <cell r="AJ8">
            <v>19.052817823196463</v>
          </cell>
          <cell r="AK8">
            <v>12.530215825254821</v>
          </cell>
          <cell r="AL8">
            <v>18.545041141532288</v>
          </cell>
          <cell r="AM8">
            <v>11.405366232545253</v>
          </cell>
          <cell r="AN8">
            <v>5.5193319890772496</v>
          </cell>
          <cell r="AO8">
            <v>3.8048353799394565</v>
          </cell>
          <cell r="AP8">
            <v>2.859600583025014</v>
          </cell>
        </row>
        <row r="9">
          <cell r="C9">
            <v>1.8443771928552235</v>
          </cell>
          <cell r="D9">
            <v>21.103404661370075</v>
          </cell>
          <cell r="E9">
            <v>16.666666666666668</v>
          </cell>
          <cell r="F9">
            <v>22.471206215160102</v>
          </cell>
          <cell r="G9">
            <v>19.39653367780819</v>
          </cell>
          <cell r="H9">
            <v>13.937085132800354</v>
          </cell>
          <cell r="I9">
            <v>5.1097304058519226</v>
          </cell>
          <cell r="J9">
            <v>3.8048652029259609</v>
          </cell>
          <cell r="AI9">
            <v>1.4846051329359553</v>
          </cell>
          <cell r="AJ9">
            <v>19.09461331951708</v>
          </cell>
          <cell r="AK9">
            <v>12.521080638967579</v>
          </cell>
          <cell r="AL9">
            <v>18.647240295608441</v>
          </cell>
          <cell r="AM9">
            <v>11.457305500786363</v>
          </cell>
          <cell r="AN9">
            <v>5.5005592865094446</v>
          </cell>
          <cell r="AO9">
            <v>3.811620246330456</v>
          </cell>
          <cell r="AP9">
            <v>2.8448924858540345</v>
          </cell>
        </row>
        <row r="10">
          <cell r="C10">
            <v>1.8902378485479736</v>
          </cell>
          <cell r="D10">
            <v>20.367801553790024</v>
          </cell>
          <cell r="E10">
            <v>17.333333333333332</v>
          </cell>
          <cell r="F10">
            <v>24.31021398411022</v>
          </cell>
          <cell r="G10">
            <v>20.17705722617713</v>
          </cell>
          <cell r="H10">
            <v>14.016253301913475</v>
          </cell>
          <cell r="I10">
            <v>5.1097304058519226</v>
          </cell>
          <cell r="J10">
            <v>4.0826429807037385</v>
          </cell>
          <cell r="AI10">
            <v>1.5089329676805932</v>
          </cell>
          <cell r="AJ10">
            <v>18.675268102647376</v>
          </cell>
          <cell r="AK10">
            <v>12.70810425190135</v>
          </cell>
          <cell r="AL10">
            <v>17.868066363436533</v>
          </cell>
          <cell r="AM10">
            <v>12.374178003751174</v>
          </cell>
          <cell r="AN10">
            <v>5.6165478410047136</v>
          </cell>
          <cell r="AO10">
            <v>3.8261166536942635</v>
          </cell>
          <cell r="AP10">
            <v>2.9476363122139553</v>
          </cell>
        </row>
        <row r="11">
          <cell r="C11">
            <v>1.915634658882104</v>
          </cell>
          <cell r="D11">
            <v>19.660992231049875</v>
          </cell>
          <cell r="E11">
            <v>17.333333333333332</v>
          </cell>
          <cell r="F11">
            <v>19.896595338629922</v>
          </cell>
          <cell r="G11">
            <v>20.736487241639761</v>
          </cell>
          <cell r="H11">
            <v>14.163657067749204</v>
          </cell>
          <cell r="I11">
            <v>5.1937540918148501</v>
          </cell>
          <cell r="J11">
            <v>4.0826429807037385</v>
          </cell>
          <cell r="AI11">
            <v>1.4988474231090225</v>
          </cell>
          <cell r="AJ11">
            <v>19.325764950914596</v>
          </cell>
          <cell r="AK11">
            <v>13.104059751176775</v>
          </cell>
          <cell r="AL11">
            <v>18.8226955950201</v>
          </cell>
          <cell r="AM11">
            <v>12.457916673993745</v>
          </cell>
          <cell r="AN11">
            <v>5.7627250601698394</v>
          </cell>
          <cell r="AO11">
            <v>3.8086404301433863</v>
          </cell>
          <cell r="AP11">
            <v>2.9491851739542225</v>
          </cell>
        </row>
        <row r="12">
          <cell r="C12">
            <v>1.9023730181228518</v>
          </cell>
          <cell r="D12">
            <v>21.5</v>
          </cell>
          <cell r="E12">
            <v>17.333333333333332</v>
          </cell>
          <cell r="F12">
            <v>21.735603107580047</v>
          </cell>
          <cell r="G12">
            <v>20.736487241639761</v>
          </cell>
          <cell r="H12">
            <v>14.163657067749204</v>
          </cell>
          <cell r="I12">
            <v>5.1937540918148501</v>
          </cell>
          <cell r="J12">
            <v>4.0826429807037385</v>
          </cell>
          <cell r="AI12">
            <v>1.4886278669777893</v>
          </cell>
          <cell r="AJ12">
            <v>18.97820660578482</v>
          </cell>
          <cell r="AK12">
            <v>13.104059751176775</v>
          </cell>
          <cell r="AL12">
            <v>19.062315573913288</v>
          </cell>
          <cell r="AM12">
            <v>12.4519021051764</v>
          </cell>
          <cell r="AN12">
            <v>5.7608466020196367</v>
          </cell>
          <cell r="AO12">
            <v>3.8293415045509702</v>
          </cell>
          <cell r="AP12">
            <v>2.9798461050836469</v>
          </cell>
        </row>
        <row r="13">
          <cell r="C13">
            <v>1.9120751316978262</v>
          </cell>
          <cell r="D13">
            <v>21.5</v>
          </cell>
          <cell r="E13">
            <v>17.333333333333332</v>
          </cell>
          <cell r="F13">
            <v>21.735603107580047</v>
          </cell>
          <cell r="G13">
            <v>20.27111347340481</v>
          </cell>
          <cell r="H13">
            <v>14.073556326245569</v>
          </cell>
          <cell r="I13">
            <v>5.1937540918148501</v>
          </cell>
          <cell r="J13">
            <v>4.0826429807037385</v>
          </cell>
          <cell r="AI13">
            <v>1.4956825309017048</v>
          </cell>
          <cell r="AJ13">
            <v>19.341183871199515</v>
          </cell>
          <cell r="AK13">
            <v>13.081525418531593</v>
          </cell>
          <cell r="AL13">
            <v>19.510243397409145</v>
          </cell>
          <cell r="AM13">
            <v>12.291976278797943</v>
          </cell>
          <cell r="AN13">
            <v>5.7505150821935231</v>
          </cell>
          <cell r="AO13">
            <v>3.8380829487427026</v>
          </cell>
          <cell r="AP13">
            <v>2.9790314302015521</v>
          </cell>
        </row>
        <row r="14">
          <cell r="C14">
            <v>1.9015952849755604</v>
          </cell>
          <cell r="D14">
            <v>20.672446503972441</v>
          </cell>
          <cell r="E14">
            <v>17.333333333333332</v>
          </cell>
          <cell r="F14">
            <v>22</v>
          </cell>
          <cell r="G14">
            <v>20.740735787192634</v>
          </cell>
          <cell r="H14">
            <v>14.163657067749204</v>
          </cell>
          <cell r="I14">
            <v>5.1937540918148501</v>
          </cell>
          <cell r="J14">
            <v>4.0826429807037385</v>
          </cell>
          <cell r="AI14">
            <v>1.479242123696952</v>
          </cell>
          <cell r="AJ14">
            <v>19.441934680579827</v>
          </cell>
          <cell r="AK14">
            <v>13.081525418531593</v>
          </cell>
          <cell r="AL14">
            <v>19.387486706372385</v>
          </cell>
          <cell r="AM14">
            <v>12.503342065512257</v>
          </cell>
          <cell r="AN14">
            <v>5.7505150821935231</v>
          </cell>
          <cell r="AO14">
            <v>3.8380829487427026</v>
          </cell>
          <cell r="AP14">
            <v>2.9765874055552675</v>
          </cell>
        </row>
        <row r="15">
          <cell r="C15">
            <v>1.9156346588821038</v>
          </cell>
          <cell r="D15">
            <v>20.764396892419949</v>
          </cell>
          <cell r="E15">
            <v>17.333333333333332</v>
          </cell>
          <cell r="F15">
            <v>22</v>
          </cell>
          <cell r="G15">
            <v>20.740735787192634</v>
          </cell>
          <cell r="H15">
            <v>14.163657067749204</v>
          </cell>
          <cell r="I15">
            <v>5.1937540918148501</v>
          </cell>
          <cell r="J15">
            <v>4.0826429807037385</v>
          </cell>
          <cell r="AI15">
            <v>1.4788767907421618</v>
          </cell>
          <cell r="AJ15">
            <v>19.151634361456829</v>
          </cell>
          <cell r="AK15">
            <v>13.090702738414151</v>
          </cell>
          <cell r="AL15">
            <v>19.011032404629027</v>
          </cell>
          <cell r="AM15">
            <v>12.441633371608559</v>
          </cell>
          <cell r="AN15">
            <v>5.7515397936613848</v>
          </cell>
          <cell r="AO15">
            <v>3.8132416594536034</v>
          </cell>
          <cell r="AP15">
            <v>2.9765874055552675</v>
          </cell>
        </row>
        <row r="16">
          <cell r="C16">
            <v>1.8123529949396862</v>
          </cell>
          <cell r="D16">
            <v>20.764396892419949</v>
          </cell>
          <cell r="E16">
            <v>17.221055714334447</v>
          </cell>
          <cell r="F16">
            <v>22</v>
          </cell>
          <cell r="G16">
            <v>20.715244513875408</v>
          </cell>
          <cell r="H16">
            <v>14.163657067749204</v>
          </cell>
          <cell r="I16">
            <v>5.1937540918148501</v>
          </cell>
          <cell r="J16">
            <v>4.0826429807037385</v>
          </cell>
          <cell r="AI16">
            <v>1.4265702384564152</v>
          </cell>
          <cell r="AJ16">
            <v>19.371447684189938</v>
          </cell>
          <cell r="AK16">
            <v>12.716682565045067</v>
          </cell>
          <cell r="AL16">
            <v>19.131460034546446</v>
          </cell>
          <cell r="AM16">
            <v>12.459507192028417</v>
          </cell>
          <cell r="AN16">
            <v>5.6557617819146548</v>
          </cell>
          <cell r="AO16">
            <v>3.8516526815247016</v>
          </cell>
          <cell r="AP16">
            <v>2.9814754548478368</v>
          </cell>
        </row>
        <row r="17">
          <cell r="C17">
            <v>1.8290947048084218</v>
          </cell>
          <cell r="D17">
            <v>20.764396892419949</v>
          </cell>
          <cell r="E17">
            <v>16.778944285665549</v>
          </cell>
          <cell r="F17">
            <v>22</v>
          </cell>
          <cell r="G17">
            <v>20.740735787192634</v>
          </cell>
          <cell r="H17">
            <v>14.118606696997386</v>
          </cell>
          <cell r="I17">
            <v>5.1937540918148501</v>
          </cell>
          <cell r="J17">
            <v>4.0826429807037385</v>
          </cell>
          <cell r="AI17">
            <v>1.4093738128837963</v>
          </cell>
          <cell r="AJ17">
            <v>19.001296021863034</v>
          </cell>
          <cell r="AK17">
            <v>12.255963043788233</v>
          </cell>
          <cell r="AL17">
            <v>19.22308486080447</v>
          </cell>
          <cell r="AM17">
            <v>12.805735510841339</v>
          </cell>
          <cell r="AN17">
            <v>5.5145406912555703</v>
          </cell>
          <cell r="AO17">
            <v>3.8213711936678076</v>
          </cell>
          <cell r="AP17">
            <v>2.8818384781576807</v>
          </cell>
        </row>
        <row r="18">
          <cell r="C18">
            <v>1.8150553309018784</v>
          </cell>
          <cell r="D18">
            <v>20.764396892419949</v>
          </cell>
          <cell r="E18">
            <v>16.778944285665549</v>
          </cell>
          <cell r="F18">
            <v>22</v>
          </cell>
          <cell r="G18">
            <v>20.228623168436627</v>
          </cell>
          <cell r="H18">
            <v>14.118606696997386</v>
          </cell>
          <cell r="I18">
            <v>5.1937540918148501</v>
          </cell>
          <cell r="J18">
            <v>4.0826429807037385</v>
          </cell>
          <cell r="AI18">
            <v>1.3972929238437191</v>
          </cell>
          <cell r="AJ18">
            <v>19.012893478226491</v>
          </cell>
          <cell r="AK18">
            <v>12.256561934718011</v>
          </cell>
          <cell r="AL18">
            <v>18.985912511599238</v>
          </cell>
          <cell r="AM18">
            <v>12.909250501013013</v>
          </cell>
          <cell r="AN18">
            <v>5.5124221553051616</v>
          </cell>
          <cell r="AO18">
            <v>3.8342302306674574</v>
          </cell>
          <cell r="AP18">
            <v>2.8766245589122734</v>
          </cell>
        </row>
        <row r="19">
          <cell r="C19">
            <v>1.8290947048084218</v>
          </cell>
          <cell r="D19">
            <v>20.580496115524937</v>
          </cell>
          <cell r="E19">
            <v>16.778944285665549</v>
          </cell>
          <cell r="F19">
            <v>22</v>
          </cell>
          <cell r="G19">
            <v>20.715244513875408</v>
          </cell>
          <cell r="H19">
            <v>14.118606696997386</v>
          </cell>
          <cell r="I19">
            <v>5.1937540918148501</v>
          </cell>
          <cell r="J19">
            <v>4.0826429807037385</v>
          </cell>
          <cell r="AI19">
            <v>1.3962719823968173</v>
          </cell>
          <cell r="AJ19">
            <v>19.048986675432577</v>
          </cell>
          <cell r="AK19">
            <v>12.256561934718011</v>
          </cell>
          <cell r="AL19">
            <v>18.892892526943314</v>
          </cell>
          <cell r="AM19">
            <v>13.003053944663732</v>
          </cell>
          <cell r="AN19">
            <v>5.4963659202642647</v>
          </cell>
          <cell r="AO19">
            <v>3.8211180643798586</v>
          </cell>
          <cell r="AP19">
            <v>2.7156067846145264</v>
          </cell>
        </row>
        <row r="20">
          <cell r="C20">
            <v>1.8290947048084218</v>
          </cell>
          <cell r="D20">
            <v>20.764396892419949</v>
          </cell>
          <cell r="E20">
            <v>16.778944285665549</v>
          </cell>
          <cell r="F20">
            <v>21.448297669314961</v>
          </cell>
          <cell r="G20">
            <v>20.715244513875408</v>
          </cell>
          <cell r="H20">
            <v>14.118606696997386</v>
          </cell>
          <cell r="I20">
            <v>5.1937540918148501</v>
          </cell>
          <cell r="J20">
            <v>4.0826429807037385</v>
          </cell>
          <cell r="AI20">
            <v>1.3941964206706308</v>
          </cell>
          <cell r="AJ20">
            <v>19.330934660992135</v>
          </cell>
          <cell r="AK20">
            <v>12.22540035006187</v>
          </cell>
          <cell r="AL20">
            <v>19.449854075735615</v>
          </cell>
          <cell r="AM20">
            <v>13.065068305736347</v>
          </cell>
          <cell r="AN20">
            <v>5.4963659202642647</v>
          </cell>
          <cell r="AO20">
            <v>3.8429716748591907</v>
          </cell>
          <cell r="AP20">
            <v>2.7430090162155718</v>
          </cell>
        </row>
        <row r="21">
          <cell r="C21">
            <v>1.8290947048084218</v>
          </cell>
          <cell r="D21">
            <v>20.948297669314961</v>
          </cell>
          <cell r="E21">
            <v>16.778944285665549</v>
          </cell>
          <cell r="F21">
            <v>21.448297669314961</v>
          </cell>
          <cell r="G21">
            <v>20.715244513875408</v>
          </cell>
          <cell r="H21">
            <v>13.885846448112993</v>
          </cell>
          <cell r="I21">
            <v>5.1937540918148501</v>
          </cell>
          <cell r="J21">
            <v>4.0826429807037385</v>
          </cell>
          <cell r="AI21">
            <v>1.3738030008816984</v>
          </cell>
          <cell r="AJ21">
            <v>19.224152360283284</v>
          </cell>
          <cell r="AK21">
            <v>12.225699795526756</v>
          </cell>
          <cell r="AL21">
            <v>18.779122857878313</v>
          </cell>
          <cell r="AM21">
            <v>13.117007573977457</v>
          </cell>
          <cell r="AN21">
            <v>5.4502009261723767</v>
          </cell>
          <cell r="AO21">
            <v>3.8332971222890699</v>
          </cell>
          <cell r="AP21">
            <v>2.7081893253303155</v>
          </cell>
        </row>
        <row r="22">
          <cell r="C22">
            <v>1.8290947048084218</v>
          </cell>
          <cell r="D22">
            <v>20.948297669314961</v>
          </cell>
          <cell r="E22">
            <v>16.666666666666668</v>
          </cell>
          <cell r="F22">
            <v>21.356347280867453</v>
          </cell>
          <cell r="G22">
            <v>19.801057329276968</v>
          </cell>
          <cell r="H22">
            <v>14.118606696997386</v>
          </cell>
          <cell r="I22">
            <v>5.1937540918148501</v>
          </cell>
          <cell r="J22">
            <v>4.0826429807037385</v>
          </cell>
          <cell r="AI22">
            <v>1.3414913816829617</v>
          </cell>
          <cell r="AJ22">
            <v>19.491155733043239</v>
          </cell>
          <cell r="AK22">
            <v>11.719400069505859</v>
          </cell>
          <cell r="AL22">
            <v>18.997030689178104</v>
          </cell>
          <cell r="AM22">
            <v>12.326135480741987</v>
          </cell>
          <cell r="AN22">
            <v>5.4029148328664007</v>
          </cell>
          <cell r="AO22">
            <v>3.8101035123220193</v>
          </cell>
          <cell r="AP22">
            <v>2.7376049321967115</v>
          </cell>
        </row>
        <row r="23">
          <cell r="C23">
            <v>1.7914402451303693</v>
          </cell>
          <cell r="D23">
            <v>20.683900776895012</v>
          </cell>
          <cell r="E23">
            <v>16.55438904766778</v>
          </cell>
          <cell r="F23">
            <v>21.448297669314961</v>
          </cell>
          <cell r="G23">
            <v>20.064328186715333</v>
          </cell>
          <cell r="H23">
            <v>14.118606696997386</v>
          </cell>
          <cell r="I23">
            <v>5.0000000000000009</v>
          </cell>
          <cell r="J23">
            <v>3.8048652029259609</v>
          </cell>
          <cell r="AI23">
            <v>1.3401124309853119</v>
          </cell>
          <cell r="AJ23">
            <v>19.271725479720168</v>
          </cell>
          <cell r="AK23">
            <v>12.139194121849663</v>
          </cell>
          <cell r="AL23">
            <v>19.417772856489648</v>
          </cell>
          <cell r="AM23">
            <v>12.282748582892186</v>
          </cell>
          <cell r="AN23">
            <v>5.3323733106414082</v>
          </cell>
          <cell r="AO23">
            <v>3.4985934343466392</v>
          </cell>
          <cell r="AP23">
            <v>2.50866484146716</v>
          </cell>
        </row>
        <row r="24">
          <cell r="C24">
            <v>1.8290947048084218</v>
          </cell>
          <cell r="D24">
            <v>20.948297669314961</v>
          </cell>
          <cell r="E24">
            <v>16.666666666666668</v>
          </cell>
          <cell r="F24">
            <v>21.356347280867453</v>
          </cell>
          <cell r="G24">
            <v>19.801057329276968</v>
          </cell>
          <cell r="H24">
            <v>14.118606696997386</v>
          </cell>
          <cell r="I24">
            <v>5.1937540918148501</v>
          </cell>
          <cell r="J24">
            <v>4.0826429807037385</v>
          </cell>
          <cell r="AI24">
            <v>1.3257337976210184</v>
          </cell>
          <cell r="AJ24">
            <v>19.212658634373362</v>
          </cell>
          <cell r="AK24">
            <v>11.568905842106245</v>
          </cell>
          <cell r="AL24">
            <v>19.189915161277444</v>
          </cell>
          <cell r="AM24">
            <v>12.336386152389727</v>
          </cell>
          <cell r="AN24">
            <v>5.2309077724377673</v>
          </cell>
          <cell r="AO24">
            <v>3.6113482234978953</v>
          </cell>
          <cell r="AP24">
            <v>2.5040265428570159</v>
          </cell>
        </row>
        <row r="25">
          <cell r="C25">
            <v>1.7804796190369125</v>
          </cell>
          <cell r="D25">
            <v>20.948297669314961</v>
          </cell>
          <cell r="E25">
            <v>16.557888571331105</v>
          </cell>
          <cell r="F25">
            <v>21.448297669314961</v>
          </cell>
          <cell r="G25">
            <v>19.872858472214702</v>
          </cell>
          <cell r="H25">
            <v>14.118606696997386</v>
          </cell>
          <cell r="I25">
            <v>4.9159763140370725</v>
          </cell>
          <cell r="J25">
            <v>3.8048652029259609</v>
          </cell>
          <cell r="AI25">
            <v>1.3004898081799148</v>
          </cell>
          <cell r="AJ25">
            <v>19.475477002496184</v>
          </cell>
          <cell r="AK25">
            <v>11.751557522559853</v>
          </cell>
          <cell r="AL25">
            <v>18.966559774118437</v>
          </cell>
          <cell r="AM25">
            <v>12.143873241259488</v>
          </cell>
          <cell r="AN25">
            <v>5.2349218311979921</v>
          </cell>
          <cell r="AO25">
            <v>3.5906471490903127</v>
          </cell>
          <cell r="AP25">
            <v>2.4766243112559709</v>
          </cell>
        </row>
        <row r="26">
          <cell r="C26">
            <v>1.7582340491156714</v>
          </cell>
          <cell r="D26">
            <v>21.5</v>
          </cell>
          <cell r="E26">
            <v>16.557888571331105</v>
          </cell>
          <cell r="F26">
            <v>22</v>
          </cell>
          <cell r="G26">
            <v>19.815227916678591</v>
          </cell>
          <cell r="H26">
            <v>14.118606696997386</v>
          </cell>
          <cell r="I26">
            <v>4.9159763140370725</v>
          </cell>
          <cell r="J26">
            <v>3.8048652029259609</v>
          </cell>
          <cell r="AI26">
            <v>1.3127537627635477</v>
          </cell>
          <cell r="AJ26">
            <v>19.226734565301172</v>
          </cell>
          <cell r="AK26">
            <v>12.027721009480343</v>
          </cell>
          <cell r="AL26">
            <v>19.176439134129637</v>
          </cell>
          <cell r="AM26">
            <v>12.154693075604225</v>
          </cell>
          <cell r="AN26">
            <v>5.2239343784004184</v>
          </cell>
          <cell r="AO26">
            <v>3.6133862127420384</v>
          </cell>
          <cell r="AP26">
            <v>2.4766243112559709</v>
          </cell>
        </row>
        <row r="27">
          <cell r="C27">
            <v>1.7582340491156714</v>
          </cell>
          <cell r="D27">
            <v>20.948297669314961</v>
          </cell>
          <cell r="E27">
            <v>16.557888571331105</v>
          </cell>
          <cell r="F27">
            <v>21.316099223104988</v>
          </cell>
          <cell r="G27">
            <v>19.815227916678591</v>
          </cell>
          <cell r="H27">
            <v>14.118606696997386</v>
          </cell>
          <cell r="I27">
            <v>4.7706607451759355</v>
          </cell>
          <cell r="J27">
            <v>3.8048652029259609</v>
          </cell>
          <cell r="AI27">
            <v>1.3127537627635477</v>
          </cell>
          <cell r="AJ27">
            <v>19.462824083031922</v>
          </cell>
          <cell r="AK27">
            <v>12.027721009480343</v>
          </cell>
          <cell r="AL27">
            <v>19.254942657115084</v>
          </cell>
          <cell r="AM27">
            <v>12.32636168843778</v>
          </cell>
          <cell r="AN27">
            <v>5.2239343784004184</v>
          </cell>
          <cell r="AO27">
            <v>3.5433497167899413</v>
          </cell>
          <cell r="AP27">
            <v>2.4766243112559709</v>
          </cell>
        </row>
        <row r="28">
          <cell r="C28">
            <v>1.7582340491156714</v>
          </cell>
          <cell r="D28">
            <v>20.764396892419949</v>
          </cell>
          <cell r="E28">
            <v>16.557888571331105</v>
          </cell>
          <cell r="F28">
            <v>21.867801553790024</v>
          </cell>
          <cell r="G28">
            <v>19.815227916678591</v>
          </cell>
          <cell r="H28">
            <v>13.922068342549746</v>
          </cell>
          <cell r="I28">
            <v>4.9159763140370725</v>
          </cell>
          <cell r="J28">
            <v>3.8048652029259609</v>
          </cell>
          <cell r="AI28">
            <v>1.3125595732058821</v>
          </cell>
          <cell r="AJ28">
            <v>19.369746507911351</v>
          </cell>
          <cell r="AK28">
            <v>12.027721009480343</v>
          </cell>
          <cell r="AL28">
            <v>19.27681447271334</v>
          </cell>
          <cell r="AM28">
            <v>12.27442242019667</v>
          </cell>
          <cell r="AN28">
            <v>5.1021200290961453</v>
          </cell>
          <cell r="AO28">
            <v>3.6092744926564828</v>
          </cell>
          <cell r="AP28">
            <v>2.4746494956101688</v>
          </cell>
        </row>
        <row r="29">
          <cell r="C29">
            <v>1.7308485762700689</v>
          </cell>
          <cell r="D29">
            <v>20.764396892419949</v>
          </cell>
          <cell r="E29">
            <v>16.77544476200223</v>
          </cell>
          <cell r="F29">
            <v>21.040248057762469</v>
          </cell>
          <cell r="G29">
            <v>19.815227916678591</v>
          </cell>
          <cell r="H29">
            <v>13.466354900797835</v>
          </cell>
          <cell r="I29">
            <v>4.8319526280741449</v>
          </cell>
          <cell r="J29">
            <v>3.7418474384537657</v>
          </cell>
          <cell r="AI29">
            <v>1.3151957062343622</v>
          </cell>
          <cell r="AJ29">
            <v>19.162586104642507</v>
          </cell>
          <cell r="AK29">
            <v>12.027721009480343</v>
          </cell>
          <cell r="AL29">
            <v>18.841985948085842</v>
          </cell>
          <cell r="AM29">
            <v>12.32636168843778</v>
          </cell>
          <cell r="AN29">
            <v>5.2239343784004184</v>
          </cell>
          <cell r="AO29">
            <v>3.6092744926564828</v>
          </cell>
          <cell r="AP29">
            <v>2.4472472640091238</v>
          </cell>
        </row>
        <row r="30">
          <cell r="C30">
            <v>1.7317107675971668</v>
          </cell>
          <cell r="D30">
            <v>20.764396892419949</v>
          </cell>
          <cell r="E30">
            <v>16.333333333333336</v>
          </cell>
          <cell r="F30">
            <v>21.867801553790024</v>
          </cell>
          <cell r="G30">
            <v>19.815227916678591</v>
          </cell>
          <cell r="H30">
            <v>13.466354900797835</v>
          </cell>
          <cell r="I30">
            <v>4.9159763140370725</v>
          </cell>
          <cell r="J30">
            <v>3.8048652029259609</v>
          </cell>
          <cell r="AI30">
            <v>1.3711882121825418</v>
          </cell>
          <cell r="AJ30">
            <v>19.145996015876118</v>
          </cell>
          <cell r="AK30">
            <v>12.027721009480343</v>
          </cell>
          <cell r="AL30">
            <v>19.149695601485451</v>
          </cell>
          <cell r="AM30">
            <v>12.280813070742946</v>
          </cell>
          <cell r="AN30">
            <v>5.2309356637302438</v>
          </cell>
          <cell r="AO30">
            <v>3.597314862440633</v>
          </cell>
          <cell r="AP30">
            <v>2.4493464755796523</v>
          </cell>
        </row>
        <row r="31">
          <cell r="C31">
            <v>1.7792931099754867</v>
          </cell>
          <cell r="D31">
            <v>20.466950388447504</v>
          </cell>
          <cell r="E31">
            <v>16.557888571331105</v>
          </cell>
          <cell r="F31">
            <v>21.867801553790024</v>
          </cell>
          <cell r="G31">
            <v>19.910962773928908</v>
          </cell>
          <cell r="H31">
            <v>13.466354900797835</v>
          </cell>
          <cell r="I31">
            <v>5.0000000000000009</v>
          </cell>
          <cell r="J31">
            <v>3.8888888888888888</v>
          </cell>
          <cell r="AI31">
            <v>1.3708942599268421</v>
          </cell>
          <cell r="AJ31">
            <v>19.539625463154856</v>
          </cell>
          <cell r="AK31">
            <v>12.027721009480343</v>
          </cell>
          <cell r="AL31">
            <v>18.955855001552298</v>
          </cell>
          <cell r="AM31">
            <v>12.332752338984056</v>
          </cell>
          <cell r="AN31">
            <v>5.2309356637302438</v>
          </cell>
          <cell r="AO31">
            <v>3.5798319740571682</v>
          </cell>
          <cell r="AP31">
            <v>2.4535448987207094</v>
          </cell>
        </row>
        <row r="32">
          <cell r="C32">
            <v>1.7246910806438951</v>
          </cell>
          <cell r="D32">
            <v>20.466950388447504</v>
          </cell>
          <cell r="E32">
            <v>16.557888571331105</v>
          </cell>
          <cell r="F32">
            <v>21.570355049817579</v>
          </cell>
          <cell r="G32">
            <v>19.910962773928908</v>
          </cell>
          <cell r="H32">
            <v>13.466354900797835</v>
          </cell>
          <cell r="I32">
            <v>4.8062459081851507</v>
          </cell>
          <cell r="J32">
            <v>3.8888888888888888</v>
          </cell>
          <cell r="AI32">
            <v>1.3711550757266773</v>
          </cell>
          <cell r="AJ32">
            <v>19.313356910799442</v>
          </cell>
          <cell r="AK32">
            <v>11.882565194373846</v>
          </cell>
          <cell r="AL32">
            <v>18.912111370355788</v>
          </cell>
          <cell r="AM32">
            <v>12.158192633004692</v>
          </cell>
          <cell r="AN32">
            <v>5.2309356637302438</v>
          </cell>
          <cell r="AO32">
            <v>3.5101426351387532</v>
          </cell>
          <cell r="AP32">
            <v>2.4535448987207094</v>
          </cell>
        </row>
        <row r="33">
          <cell r="C33">
            <v>1.6852206110738028</v>
          </cell>
          <cell r="D33">
            <v>20.764396892419949</v>
          </cell>
          <cell r="E33">
            <v>16.336832856996658</v>
          </cell>
          <cell r="F33">
            <v>21.867801553790024</v>
          </cell>
          <cell r="G33">
            <v>19.121150201613816</v>
          </cell>
          <cell r="H33">
            <v>13.466354900797835</v>
          </cell>
          <cell r="I33">
            <v>4.7222222222222232</v>
          </cell>
          <cell r="J33">
            <v>3.6111111111111112</v>
          </cell>
          <cell r="AI33">
            <v>1.3713509261203303</v>
          </cell>
          <cell r="AJ33">
            <v>19.381015015877971</v>
          </cell>
          <cell r="AK33">
            <v>12.042686308568049</v>
          </cell>
          <cell r="AL33">
            <v>18.894005701238385</v>
          </cell>
          <cell r="AM33">
            <v>12.280813070742946</v>
          </cell>
          <cell r="AN33">
            <v>5.2309356637302438</v>
          </cell>
          <cell r="AO33">
            <v>3.5304965525126524</v>
          </cell>
          <cell r="AP33">
            <v>2.4535448987207094</v>
          </cell>
        </row>
        <row r="34">
          <cell r="C34">
            <v>1.7090117822629627</v>
          </cell>
          <cell r="D34">
            <v>20.764396892419949</v>
          </cell>
          <cell r="E34">
            <v>15.775444762002225</v>
          </cell>
          <cell r="F34">
            <v>21.867801553790024</v>
          </cell>
          <cell r="G34">
            <v>19.321117007220185</v>
          </cell>
          <cell r="H34">
            <v>13.466354900797835</v>
          </cell>
          <cell r="I34">
            <v>4.7222222222222232</v>
          </cell>
          <cell r="J34">
            <v>3.998619294740811</v>
          </cell>
          <cell r="AI34">
            <v>1.3832774613104935</v>
          </cell>
          <cell r="AJ34">
            <v>19.138659933274376</v>
          </cell>
          <cell r="AK34">
            <v>11.74676530678583</v>
          </cell>
          <cell r="AL34">
            <v>18.766249885078629</v>
          </cell>
          <cell r="AM34">
            <v>12.467460455144591</v>
          </cell>
          <cell r="AN34">
            <v>5.3042093907877792</v>
          </cell>
          <cell r="AO34">
            <v>3.5359912113455256</v>
          </cell>
          <cell r="AP34">
            <v>2.5481785149903322</v>
          </cell>
        </row>
        <row r="35">
          <cell r="C35">
            <v>1.7103966964914539</v>
          </cell>
          <cell r="D35">
            <v>20.948297669314961</v>
          </cell>
          <cell r="E35">
            <v>16.112277618998885</v>
          </cell>
          <cell r="F35">
            <v>20.856347280867457</v>
          </cell>
          <cell r="G35">
            <v>19.321117007220185</v>
          </cell>
          <cell r="H35">
            <v>13.466354900797835</v>
          </cell>
          <cell r="I35">
            <v>4.7222222222222232</v>
          </cell>
          <cell r="J35">
            <v>3.998619294740811</v>
          </cell>
          <cell r="AI35">
            <v>1.3684983544054701</v>
          </cell>
          <cell r="AJ35">
            <v>19.037054740358464</v>
          </cell>
          <cell r="AK35">
            <v>12.021514991101499</v>
          </cell>
          <cell r="AL35">
            <v>18.047578691395202</v>
          </cell>
          <cell r="AM35">
            <v>12.734803373230626</v>
          </cell>
          <cell r="AN35">
            <v>5.0659327705262021</v>
          </cell>
          <cell r="AO35">
            <v>3.5790841923711514</v>
          </cell>
          <cell r="AP35">
            <v>2.5481785149903322</v>
          </cell>
        </row>
        <row r="36">
          <cell r="C36">
            <v>1.7174163834447254</v>
          </cell>
          <cell r="D36">
            <v>21.5</v>
          </cell>
          <cell r="E36">
            <v>15.775444762002225</v>
          </cell>
          <cell r="F36">
            <v>21.235603107580047</v>
          </cell>
          <cell r="G36">
            <v>18.957513048933905</v>
          </cell>
          <cell r="H36">
            <v>12.680201483007272</v>
          </cell>
          <cell r="I36">
            <v>4.7222222222222232</v>
          </cell>
          <cell r="J36">
            <v>3.6111111111111112</v>
          </cell>
          <cell r="AI36">
            <v>1.3607904786670191</v>
          </cell>
          <cell r="AJ36">
            <v>19.319619331407928</v>
          </cell>
          <cell r="AK36">
            <v>12.267795659234958</v>
          </cell>
          <cell r="AL36">
            <v>18.080670936732474</v>
          </cell>
          <cell r="AM36">
            <v>12.668057131563799</v>
          </cell>
          <cell r="AN36">
            <v>5.1081748958926942</v>
          </cell>
          <cell r="AO36">
            <v>3.4502508857623932</v>
          </cell>
          <cell r="AP36">
            <v>2.4568035982490888</v>
          </cell>
        </row>
        <row r="37">
          <cell r="C37">
            <v>1.6760759948723862</v>
          </cell>
          <cell r="D37">
            <v>20.764396892419949</v>
          </cell>
          <cell r="E37">
            <v>16</v>
          </cell>
          <cell r="F37">
            <v>21.5</v>
          </cell>
          <cell r="G37">
            <v>18.957513048933905</v>
          </cell>
          <cell r="H37">
            <v>12.680201483007272</v>
          </cell>
          <cell r="I37">
            <v>4.7222222222222232</v>
          </cell>
          <cell r="J37">
            <v>3.6111111111111112</v>
          </cell>
          <cell r="AI37">
            <v>1.367928873113355</v>
          </cell>
          <cell r="AJ37">
            <v>19.562866760836009</v>
          </cell>
          <cell r="AK37">
            <v>12.96527844818244</v>
          </cell>
          <cell r="AL37">
            <v>17.300244395283467</v>
          </cell>
          <cell r="AM37">
            <v>12.61468905148036</v>
          </cell>
          <cell r="AN37">
            <v>5.2262661756749882</v>
          </cell>
          <cell r="AO37">
            <v>3.5587302749972514</v>
          </cell>
          <cell r="AP37">
            <v>2.4568035982490888</v>
          </cell>
        </row>
        <row r="38">
          <cell r="C38">
            <v>1.6776314611669687</v>
          </cell>
          <cell r="D38">
            <v>20.304644950182418</v>
          </cell>
          <cell r="E38">
            <v>16</v>
          </cell>
          <cell r="F38">
            <v>20.856347280867457</v>
          </cell>
          <cell r="G38">
            <v>18.789977048745858</v>
          </cell>
          <cell r="H38">
            <v>12.680201483007272</v>
          </cell>
          <cell r="I38">
            <v>5.0257067198889942</v>
          </cell>
          <cell r="J38">
            <v>3.6111111111111112</v>
          </cell>
          <cell r="AI38">
            <v>1.3679307955098694</v>
          </cell>
          <cell r="AJ38">
            <v>19.014148832741498</v>
          </cell>
          <cell r="AK38">
            <v>11.768588849735144</v>
          </cell>
          <cell r="AL38">
            <v>18.232845419606594</v>
          </cell>
          <cell r="AM38">
            <v>12.612268056888601</v>
          </cell>
          <cell r="AN38">
            <v>5.2264163680749283</v>
          </cell>
          <cell r="AO38">
            <v>3.6840814434753493</v>
          </cell>
          <cell r="AP38">
            <v>2.4680190455978734</v>
          </cell>
        </row>
        <row r="39">
          <cell r="C39">
            <v>1.6776314611669687</v>
          </cell>
          <cell r="D39">
            <v>20.304644950182418</v>
          </cell>
          <cell r="E39">
            <v>16</v>
          </cell>
          <cell r="F39">
            <v>20.856347280867457</v>
          </cell>
          <cell r="G39">
            <v>18.766043334433281</v>
          </cell>
          <cell r="H39">
            <v>12.680201483007272</v>
          </cell>
          <cell r="I39">
            <v>5.0257067198889942</v>
          </cell>
          <cell r="J39">
            <v>3.6111111111111112</v>
          </cell>
          <cell r="AI39">
            <v>1.3545593189815945</v>
          </cell>
          <cell r="AJ39">
            <v>19.020028991285656</v>
          </cell>
          <cell r="AK39">
            <v>12.04475249442949</v>
          </cell>
          <cell r="AL39">
            <v>17.83915273883801</v>
          </cell>
          <cell r="AM39">
            <v>12.564062574387966</v>
          </cell>
          <cell r="AN39">
            <v>5.2264163680749283</v>
          </cell>
          <cell r="AO39">
            <v>3.5623747759039843</v>
          </cell>
          <cell r="AP39">
            <v>2.4680190455978734</v>
          </cell>
        </row>
        <row r="40">
          <cell r="C40">
            <v>1.7185829831656623</v>
          </cell>
          <cell r="D40">
            <v>20.400851165342516</v>
          </cell>
          <cell r="E40">
            <v>16.252624642747492</v>
          </cell>
          <cell r="F40">
            <v>20.867801553790024</v>
          </cell>
          <cell r="G40">
            <v>18.591459789979886</v>
          </cell>
          <cell r="H40">
            <v>13.269816546350196</v>
          </cell>
          <cell r="I40">
            <v>4.8786652694538706</v>
          </cell>
          <cell r="J40">
            <v>3.672402994009321</v>
          </cell>
          <cell r="AI40">
            <v>1.3550815965448511</v>
          </cell>
          <cell r="AJ40">
            <v>19.124954425271895</v>
          </cell>
          <cell r="AK40">
            <v>12.03986438623072</v>
          </cell>
          <cell r="AL40">
            <v>18.376399514315249</v>
          </cell>
          <cell r="AM40">
            <v>12.353332084789118</v>
          </cell>
          <cell r="AN40">
            <v>4.9713269491384047</v>
          </cell>
          <cell r="AO40">
            <v>3.5579105279007495</v>
          </cell>
          <cell r="AP40">
            <v>2.4688113885260434</v>
          </cell>
        </row>
        <row r="41">
          <cell r="C41">
            <v>1.6584503655034197</v>
          </cell>
          <cell r="D41">
            <v>19.823297669314961</v>
          </cell>
          <cell r="E41">
            <v>15.115777142662212</v>
          </cell>
          <cell r="F41">
            <v>20.591950388447508</v>
          </cell>
          <cell r="G41">
            <v>18.574619888308121</v>
          </cell>
          <cell r="H41">
            <v>12.680201483007272</v>
          </cell>
          <cell r="I41">
            <v>4.8786652694538706</v>
          </cell>
          <cell r="J41">
            <v>3.5270874251481836</v>
          </cell>
          <cell r="AI41">
            <v>1.3649172173269162</v>
          </cell>
          <cell r="AJ41">
            <v>19.473731245931674</v>
          </cell>
          <cell r="AK41">
            <v>11.884056373936001</v>
          </cell>
          <cell r="AL41">
            <v>17.917091386751903</v>
          </cell>
          <cell r="AM41">
            <v>12.230711647050866</v>
          </cell>
          <cell r="AN41">
            <v>5.0809598635122484</v>
          </cell>
          <cell r="AO41">
            <v>3.7126104417377856</v>
          </cell>
          <cell r="AP41">
            <v>2.4688113885260434</v>
          </cell>
        </row>
        <row r="42">
          <cell r="C42">
            <v>1.6776314611669687</v>
          </cell>
          <cell r="D42">
            <v>20.466950388447504</v>
          </cell>
          <cell r="E42">
            <v>14.618401785409706</v>
          </cell>
          <cell r="F42">
            <v>20.938156603607606</v>
          </cell>
          <cell r="G42">
            <v>18.359216459494917</v>
          </cell>
          <cell r="H42">
            <v>12.680201483007272</v>
          </cell>
          <cell r="I42">
            <v>4.9416830339260667</v>
          </cell>
          <cell r="J42">
            <v>3.5270874251481836</v>
          </cell>
          <cell r="AI42">
            <v>1.3649172173269162</v>
          </cell>
          <cell r="AJ42">
            <v>19.366659962211287</v>
          </cell>
          <cell r="AK42">
            <v>11.884056373936001</v>
          </cell>
          <cell r="AL42">
            <v>17.372551268046472</v>
          </cell>
          <cell r="AM42">
            <v>12.353332084789118</v>
          </cell>
          <cell r="AN42">
            <v>4.8495125998341315</v>
          </cell>
          <cell r="AO42">
            <v>3.7126104417377856</v>
          </cell>
          <cell r="AP42">
            <v>2.4688113885260434</v>
          </cell>
        </row>
        <row r="43">
          <cell r="C43">
            <v>1.6981072221663154</v>
          </cell>
          <cell r="D43">
            <v>20.120744173287406</v>
          </cell>
          <cell r="E43">
            <v>15.031568928413046</v>
          </cell>
          <cell r="F43">
            <v>21.235603107580047</v>
          </cell>
          <cell r="G43">
            <v>18.306230415931875</v>
          </cell>
          <cell r="H43">
            <v>12.753903365925137</v>
          </cell>
          <cell r="I43">
            <v>4.9416830339260667</v>
          </cell>
          <cell r="J43">
            <v>3.6239644710556087</v>
          </cell>
          <cell r="AI43">
            <v>1.3852450925936857</v>
          </cell>
          <cell r="AJ43">
            <v>19.260929467626454</v>
          </cell>
          <cell r="AK43">
            <v>11.909286978444461</v>
          </cell>
          <cell r="AL43">
            <v>18.097307150379063</v>
          </cell>
          <cell r="AM43">
            <v>12.245406279167142</v>
          </cell>
          <cell r="AN43">
            <v>5.0809598635122484</v>
          </cell>
          <cell r="AO43">
            <v>3.7457321607899177</v>
          </cell>
          <cell r="AP43">
            <v>2.5596512255327317</v>
          </cell>
        </row>
        <row r="44">
          <cell r="C44">
            <v>1.7044243217141801</v>
          </cell>
          <cell r="D44">
            <v>20.922208861344927</v>
          </cell>
          <cell r="E44">
            <v>15.189139996966478</v>
          </cell>
          <cell r="F44">
            <v>21.077791138655073</v>
          </cell>
          <cell r="G44">
            <v>18.104280560885218</v>
          </cell>
          <cell r="H44">
            <v>12.726175315716864</v>
          </cell>
          <cell r="I44">
            <v>4.8639360630761681</v>
          </cell>
          <cell r="J44">
            <v>3.6819680315380836</v>
          </cell>
          <cell r="AI44">
            <v>1.3642277893902524</v>
          </cell>
          <cell r="AJ44">
            <v>18.675278623132527</v>
          </cell>
          <cell r="AK44">
            <v>11.9308097040898</v>
          </cell>
          <cell r="AL44">
            <v>15.862106929123948</v>
          </cell>
          <cell r="AM44">
            <v>12.388220346517468</v>
          </cell>
          <cell r="AN44">
            <v>4.8251066448862581</v>
          </cell>
          <cell r="AO44">
            <v>3.5611922587317215</v>
          </cell>
          <cell r="AP44">
            <v>2.5231574931674809</v>
          </cell>
        </row>
        <row r="45">
          <cell r="C45">
            <v>1.7280198781770078</v>
          </cell>
          <cell r="D45">
            <v>20.086104430672464</v>
          </cell>
          <cell r="E45">
            <v>14.896304160978818</v>
          </cell>
          <cell r="F45">
            <v>20.427776107668116</v>
          </cell>
          <cell r="G45">
            <v>18.493264909191264</v>
          </cell>
          <cell r="H45">
            <v>12.215509922529982</v>
          </cell>
          <cell r="I45">
            <v>4.8639360630761681</v>
          </cell>
          <cell r="J45">
            <v>3.6819680315380836</v>
          </cell>
          <cell r="AI45">
            <v>1.3760906072115913</v>
          </cell>
          <cell r="AJ45">
            <v>18.31622821426679</v>
          </cell>
          <cell r="AK45">
            <v>10.76857804239858</v>
          </cell>
          <cell r="AL45">
            <v>16.200398715594748</v>
          </cell>
          <cell r="AM45">
            <v>12.212520760692286</v>
          </cell>
          <cell r="AN45">
            <v>4.9542804477131295</v>
          </cell>
          <cell r="AO45">
            <v>3.5611922587317215</v>
          </cell>
          <cell r="AP45">
            <v>2.5231574931674809</v>
          </cell>
        </row>
        <row r="46">
          <cell r="C46">
            <v>1.7280198781770078</v>
          </cell>
          <cell r="D46">
            <v>20.561089399685507</v>
          </cell>
          <cell r="E46">
            <v>14.666666666666668</v>
          </cell>
          <cell r="F46">
            <v>20.066656646008695</v>
          </cell>
          <cell r="G46">
            <v>18.493264909191264</v>
          </cell>
          <cell r="H46">
            <v>12.215509922529982</v>
          </cell>
          <cell r="I46">
            <v>4.8639360630761681</v>
          </cell>
          <cell r="J46">
            <v>3.6819680315380836</v>
          </cell>
          <cell r="AI46">
            <v>1.3763897656664552</v>
          </cell>
          <cell r="AJ46">
            <v>18.541335937659184</v>
          </cell>
          <cell r="AK46">
            <v>10.922605416985084</v>
          </cell>
          <cell r="AL46">
            <v>16.053691083366854</v>
          </cell>
          <cell r="AM46">
            <v>12.344966771440077</v>
          </cell>
          <cell r="AN46">
            <v>4.9542804477131295</v>
          </cell>
          <cell r="AO46">
            <v>3.5611922587317215</v>
          </cell>
          <cell r="AP46">
            <v>2.5231574931674809</v>
          </cell>
        </row>
        <row r="47">
          <cell r="C47">
            <v>1.7280198781770078</v>
          </cell>
          <cell r="D47">
            <v>20.922208861344927</v>
          </cell>
          <cell r="E47">
            <v>14.666666666666668</v>
          </cell>
          <cell r="F47">
            <v>20.5</v>
          </cell>
          <cell r="G47">
            <v>18.737034128840644</v>
          </cell>
          <cell r="H47">
            <v>12.215509922529982</v>
          </cell>
          <cell r="I47">
            <v>4.8639360630761681</v>
          </cell>
          <cell r="J47">
            <v>3.5076506824357083</v>
          </cell>
          <cell r="AI47">
            <v>1.3730152770221333</v>
          </cell>
          <cell r="AJ47">
            <v>18.152402714964623</v>
          </cell>
          <cell r="AK47">
            <v>10.878913473869497</v>
          </cell>
          <cell r="AL47">
            <v>16.24308598657537</v>
          </cell>
          <cell r="AM47">
            <v>12.235934307963019</v>
          </cell>
          <cell r="AN47">
            <v>4.9542804477131295</v>
          </cell>
          <cell r="AO47">
            <v>3.5610820454713497</v>
          </cell>
          <cell r="AP47">
            <v>2.4722053454669615</v>
          </cell>
        </row>
        <row r="48">
          <cell r="C48">
            <v>1.747823210829887</v>
          </cell>
          <cell r="D48">
            <v>20.922208861344927</v>
          </cell>
          <cell r="E48">
            <v>14.862594165529098</v>
          </cell>
          <cell r="F48">
            <v>20.5</v>
          </cell>
          <cell r="G48">
            <v>18.639526440980891</v>
          </cell>
          <cell r="H48">
            <v>12.334998142841984</v>
          </cell>
          <cell r="I48">
            <v>4.8639360630761681</v>
          </cell>
          <cell r="J48">
            <v>3.333333333333333</v>
          </cell>
          <cell r="AI48">
            <v>1.3731746726846457</v>
          </cell>
          <cell r="AJ48">
            <v>18.397716338489836</v>
          </cell>
          <cell r="AK48">
            <v>10.922605416985084</v>
          </cell>
          <cell r="AL48">
            <v>15.537288560508721</v>
          </cell>
          <cell r="AM48">
            <v>12.213748686919928</v>
          </cell>
          <cell r="AN48">
            <v>4.9542804477131295</v>
          </cell>
          <cell r="AO48">
            <v>3.5611922587317215</v>
          </cell>
          <cell r="AP48">
            <v>2.4214736242871844</v>
          </cell>
        </row>
        <row r="49">
          <cell r="C49">
            <v>1.7549597996979442</v>
          </cell>
          <cell r="D49">
            <v>20.086104430672464</v>
          </cell>
          <cell r="E49">
            <v>15</v>
          </cell>
          <cell r="F49">
            <v>20.5</v>
          </cell>
          <cell r="G49">
            <v>18.932049504560151</v>
          </cell>
          <cell r="H49">
            <v>13.055714740528494</v>
          </cell>
          <cell r="I49">
            <v>4.7863407415696155</v>
          </cell>
          <cell r="J49">
            <v>3.333333333333333</v>
          </cell>
          <cell r="AI49">
            <v>1.3545357582156747</v>
          </cell>
          <cell r="AJ49">
            <v>18.541335937659184</v>
          </cell>
          <cell r="AK49">
            <v>10.918129929412785</v>
          </cell>
          <cell r="AL49">
            <v>15.41669561962664</v>
          </cell>
          <cell r="AM49">
            <v>12.377119206507</v>
          </cell>
          <cell r="AN49">
            <v>4.9418173764913025</v>
          </cell>
          <cell r="AO49">
            <v>3.4253380027353497</v>
          </cell>
          <cell r="AP49">
            <v>2.4214736242871844</v>
          </cell>
        </row>
        <row r="50">
          <cell r="C50">
            <v>1.7778787433824625</v>
          </cell>
          <cell r="D50">
            <v>20.922208861344927</v>
          </cell>
          <cell r="E50">
            <v>15</v>
          </cell>
          <cell r="F50">
            <v>20.5</v>
          </cell>
          <cell r="G50">
            <v>18.883295660630271</v>
          </cell>
          <cell r="H50">
            <v>13.055714740528494</v>
          </cell>
          <cell r="I50">
            <v>4.8639360630761681</v>
          </cell>
          <cell r="J50">
            <v>3.333333333333333</v>
          </cell>
          <cell r="AI50">
            <v>1.3359758110698483</v>
          </cell>
          <cell r="AJ50">
            <v>18.659887047920929</v>
          </cell>
          <cell r="AK50">
            <v>10.75273583938179</v>
          </cell>
          <cell r="AL50">
            <v>15.432769041010793</v>
          </cell>
          <cell r="AM50">
            <v>11.985727967114876</v>
          </cell>
          <cell r="AN50">
            <v>4.8114920765002882</v>
          </cell>
          <cell r="AO50">
            <v>3.4253380027353497</v>
          </cell>
          <cell r="AP50">
            <v>2.4214736242871844</v>
          </cell>
        </row>
        <row r="51">
          <cell r="C51">
            <v>1.7778787433824625</v>
          </cell>
          <cell r="D51">
            <v>20.561089399685507</v>
          </cell>
          <cell r="E51">
            <v>15</v>
          </cell>
          <cell r="F51">
            <v>20.066656646008695</v>
          </cell>
          <cell r="G51">
            <v>18.737034128840644</v>
          </cell>
          <cell r="H51">
            <v>13.055714740528494</v>
          </cell>
          <cell r="I51">
            <v>4.8639360630761681</v>
          </cell>
          <cell r="J51">
            <v>3.333333333333333</v>
          </cell>
          <cell r="AI51">
            <v>1.3200931429735325</v>
          </cell>
          <cell r="AJ51">
            <v>18.279251572903419</v>
          </cell>
          <cell r="AK51">
            <v>10.75273583938179</v>
          </cell>
          <cell r="AL51">
            <v>15.28699443059541</v>
          </cell>
          <cell r="AM51">
            <v>12.005115341922089</v>
          </cell>
          <cell r="AN51">
            <v>4.7935821976947519</v>
          </cell>
          <cell r="AO51">
            <v>3.3080696898565987</v>
          </cell>
          <cell r="AP51">
            <v>2.4214736242871844</v>
          </cell>
        </row>
        <row r="52">
          <cell r="C52">
            <v>1.7778787433824625</v>
          </cell>
          <cell r="D52">
            <v>20.086104430672464</v>
          </cell>
          <cell r="E52">
            <v>15</v>
          </cell>
          <cell r="F52">
            <v>19.849984969013043</v>
          </cell>
          <cell r="G52">
            <v>18.737034128840644</v>
          </cell>
          <cell r="H52">
            <v>13.055714740528494</v>
          </cell>
          <cell r="I52">
            <v>4.8639360630761681</v>
          </cell>
          <cell r="J52">
            <v>3.333333333333333</v>
          </cell>
          <cell r="AI52">
            <v>1.332209515808414</v>
          </cell>
          <cell r="AJ52">
            <v>18.216732599337831</v>
          </cell>
          <cell r="AK52">
            <v>10.663997902560435</v>
          </cell>
          <cell r="AL52">
            <v>15.323619241227721</v>
          </cell>
          <cell r="AM52">
            <v>14.485989599995586</v>
          </cell>
          <cell r="AN52">
            <v>6.4581204680164985</v>
          </cell>
          <cell r="AO52">
            <v>3.3574108747371634</v>
          </cell>
          <cell r="AP52">
            <v>2.4214736242871844</v>
          </cell>
        </row>
        <row r="53">
          <cell r="C53">
            <v>1.7778787433824625</v>
          </cell>
          <cell r="D53">
            <v>20.922208861344927</v>
          </cell>
          <cell r="E53">
            <v>15</v>
          </cell>
          <cell r="F53">
            <v>19.633313292017391</v>
          </cell>
          <cell r="G53">
            <v>18.590772597051014</v>
          </cell>
          <cell r="H53">
            <v>13.055714740528494</v>
          </cell>
          <cell r="I53">
            <v>4.7863407415696155</v>
          </cell>
          <cell r="J53">
            <v>3.333333333333333</v>
          </cell>
          <cell r="AI53">
            <v>1.3317002052610438</v>
          </cell>
          <cell r="AJ53">
            <v>18.008505819511569</v>
          </cell>
          <cell r="AK53">
            <v>10.397784092096368</v>
          </cell>
          <cell r="AL53">
            <v>15.391803636096631</v>
          </cell>
          <cell r="AM53">
            <v>14.879549973090638</v>
          </cell>
          <cell r="AN53">
            <v>6.562593072427684</v>
          </cell>
          <cell r="AO53">
            <v>3.4244530413859824</v>
          </cell>
          <cell r="AP53">
            <v>2.4968515645980403</v>
          </cell>
        </row>
        <row r="54">
          <cell r="C54">
            <v>1.7778787433824625</v>
          </cell>
          <cell r="D54">
            <v>20.922208861344927</v>
          </cell>
          <cell r="E54">
            <v>15</v>
          </cell>
          <cell r="F54">
            <v>19.633313292017391</v>
          </cell>
          <cell r="G54">
            <v>18.737034128840644</v>
          </cell>
          <cell r="H54">
            <v>13.055714740528494</v>
          </cell>
          <cell r="I54">
            <v>4.7863407415696155</v>
          </cell>
          <cell r="J54">
            <v>3.333333333333333</v>
          </cell>
          <cell r="AI54">
            <v>1.3320997854966103</v>
          </cell>
          <cell r="AJ54">
            <v>17.747209231864378</v>
          </cell>
          <cell r="AK54">
            <v>9.8528798580267178</v>
          </cell>
          <cell r="AL54">
            <v>14.161274470899482</v>
          </cell>
          <cell r="AM54">
            <v>14.665785818616866</v>
          </cell>
          <cell r="AN54">
            <v>6.5805029512332194</v>
          </cell>
          <cell r="AO54">
            <v>3.2855966288543064</v>
          </cell>
          <cell r="AP54">
            <v>2.5222725318181141</v>
          </cell>
        </row>
        <row r="55">
          <cell r="C55">
            <v>1.7606895356190737</v>
          </cell>
          <cell r="D55">
            <v>20.633313292017391</v>
          </cell>
          <cell r="E55">
            <v>15</v>
          </cell>
          <cell r="F55">
            <v>19</v>
          </cell>
          <cell r="G55">
            <v>18.542018753121138</v>
          </cell>
          <cell r="H55">
            <v>13.055714740528494</v>
          </cell>
          <cell r="I55">
            <v>4.7863407415696155</v>
          </cell>
          <cell r="J55">
            <v>3.2557380118267809</v>
          </cell>
          <cell r="AI55">
            <v>1.344558655676263</v>
          </cell>
          <cell r="AJ55">
            <v>17.33880914615289</v>
          </cell>
          <cell r="AK55">
            <v>9.8245771612326038</v>
          </cell>
          <cell r="AL55">
            <v>14.980140090250295</v>
          </cell>
          <cell r="AM55">
            <v>14.695138875767768</v>
          </cell>
          <cell r="AN55">
            <v>6.2446510638833503</v>
          </cell>
          <cell r="AO55">
            <v>3.4244530413859824</v>
          </cell>
          <cell r="AP55">
            <v>2.5222725318181141</v>
          </cell>
        </row>
        <row r="56">
          <cell r="C56">
            <v>1.7778787433824625</v>
          </cell>
          <cell r="D56">
            <v>20.633313292017391</v>
          </cell>
          <cell r="E56">
            <v>15</v>
          </cell>
          <cell r="F56">
            <v>19</v>
          </cell>
          <cell r="G56">
            <v>18.590772597051014</v>
          </cell>
          <cell r="H56">
            <v>13.055714740528494</v>
          </cell>
          <cell r="I56">
            <v>4.8639360630761681</v>
          </cell>
          <cell r="J56">
            <v>3.333333333333333</v>
          </cell>
          <cell r="AI56">
            <v>1.344558655676263</v>
          </cell>
          <cell r="AJ56">
            <v>17.607751170094581</v>
          </cell>
          <cell r="AK56">
            <v>9.8528798580267178</v>
          </cell>
          <cell r="AL56">
            <v>14.788194325476157</v>
          </cell>
          <cell r="AM56">
            <v>14.695138875767768</v>
          </cell>
          <cell r="AN56">
            <v>6.5805029512332194</v>
          </cell>
          <cell r="AO56">
            <v>3.2506323460101112</v>
          </cell>
          <cell r="AP56">
            <v>2.5262754071985225</v>
          </cell>
        </row>
        <row r="57">
          <cell r="C57">
            <v>1.7778787433824625</v>
          </cell>
          <cell r="D57">
            <v>20.633313292017391</v>
          </cell>
          <cell r="E57">
            <v>15</v>
          </cell>
          <cell r="F57">
            <v>19.216671676995652</v>
          </cell>
          <cell r="G57">
            <v>18.590772597051014</v>
          </cell>
          <cell r="H57">
            <v>13.055714740528494</v>
          </cell>
          <cell r="I57">
            <v>4.8639360630761681</v>
          </cell>
          <cell r="J57">
            <v>3.333333333333333</v>
          </cell>
          <cell r="AI57">
            <v>1.332175867010851</v>
          </cell>
          <cell r="AJ57">
            <v>17.79751583740169</v>
          </cell>
          <cell r="AK57">
            <v>9.5329396192958384</v>
          </cell>
          <cell r="AL57">
            <v>14.950156068283363</v>
          </cell>
          <cell r="AM57">
            <v>14.695138875767768</v>
          </cell>
          <cell r="AN57">
            <v>6.574271415622305</v>
          </cell>
          <cell r="AO57">
            <v>3.3525230380073885</v>
          </cell>
          <cell r="AP57">
            <v>2.5008544399784487</v>
          </cell>
        </row>
        <row r="58">
          <cell r="C58">
            <v>1.7778787433824625</v>
          </cell>
          <cell r="D58">
            <v>20.922208861344927</v>
          </cell>
          <cell r="E58">
            <v>15</v>
          </cell>
          <cell r="F58">
            <v>19.216671676995652</v>
          </cell>
          <cell r="G58">
            <v>18.785787972770517</v>
          </cell>
          <cell r="H58">
            <v>13.055714740528494</v>
          </cell>
          <cell r="I58">
            <v>4.8639360630761681</v>
          </cell>
          <cell r="J58">
            <v>3.333333333333333</v>
          </cell>
          <cell r="AI58">
            <v>1.3468942260524663</v>
          </cell>
          <cell r="AJ58">
            <v>17.79723367487351</v>
          </cell>
          <cell r="AK58">
            <v>9.6337873068206044</v>
          </cell>
          <cell r="AL58">
            <v>14.776943564692768</v>
          </cell>
          <cell r="AM58">
            <v>14.693603967983218</v>
          </cell>
          <cell r="AN58">
            <v>6.5730590232115169</v>
          </cell>
          <cell r="AO58">
            <v>3.4204501660055748</v>
          </cell>
          <cell r="AP58">
            <v>2.5008544399784487</v>
          </cell>
        </row>
        <row r="59">
          <cell r="C59">
            <v>1.7635544035796387</v>
          </cell>
          <cell r="D59">
            <v>20.447223892331884</v>
          </cell>
          <cell r="E59">
            <v>15</v>
          </cell>
          <cell r="F59">
            <v>19</v>
          </cell>
          <cell r="G59">
            <v>18.566395675086078</v>
          </cell>
          <cell r="H59">
            <v>13.055714740528494</v>
          </cell>
          <cell r="I59">
            <v>4.8639360630761681</v>
          </cell>
          <cell r="J59">
            <v>3.333333333333333</v>
          </cell>
          <cell r="AI59">
            <v>1.3448440701302391</v>
          </cell>
          <cell r="AJ59">
            <v>17.683117811919857</v>
          </cell>
          <cell r="AK59">
            <v>9.6258364271643675</v>
          </cell>
          <cell r="AL59">
            <v>14.706573417099548</v>
          </cell>
          <cell r="AM59">
            <v>14.693603967983218</v>
          </cell>
          <cell r="AN59">
            <v>6.4438852203846437</v>
          </cell>
          <cell r="AO59">
            <v>3.2845959100092039</v>
          </cell>
          <cell r="AP59">
            <v>2.5262754071985225</v>
          </cell>
        </row>
        <row r="60">
          <cell r="C60">
            <v>1.7778787433824625</v>
          </cell>
          <cell r="D60">
            <v>19.622178799371014</v>
          </cell>
          <cell r="E60">
            <v>15</v>
          </cell>
          <cell r="F60">
            <v>19</v>
          </cell>
          <cell r="G60">
            <v>18.493264909191264</v>
          </cell>
          <cell r="H60">
            <v>13.055714740528494</v>
          </cell>
          <cell r="I60">
            <v>4.7863407415696155</v>
          </cell>
          <cell r="J60">
            <v>3.333333333333333</v>
          </cell>
          <cell r="AI60">
            <v>1.3325208895933525</v>
          </cell>
          <cell r="AJ60">
            <v>17.473188802041385</v>
          </cell>
          <cell r="AK60">
            <v>9.6609079827098991</v>
          </cell>
          <cell r="AL60">
            <v>14.841450841453689</v>
          </cell>
          <cell r="AM60">
            <v>14.693603967983218</v>
          </cell>
          <cell r="AN60">
            <v>6.2383199684248645</v>
          </cell>
          <cell r="AO60">
            <v>3.4204501660055748</v>
          </cell>
          <cell r="AP60">
            <v>2.5262754071985225</v>
          </cell>
        </row>
        <row r="61">
          <cell r="C61">
            <v>1.7635544035796387</v>
          </cell>
          <cell r="D61">
            <v>20.272193830357971</v>
          </cell>
          <cell r="E61">
            <v>15</v>
          </cell>
          <cell r="F61">
            <v>19</v>
          </cell>
          <cell r="G61">
            <v>18.737034128840644</v>
          </cell>
          <cell r="H61">
            <v>13.055714740528494</v>
          </cell>
          <cell r="I61">
            <v>4.8639360630761681</v>
          </cell>
          <cell r="J61">
            <v>3.333333333333333</v>
          </cell>
          <cell r="AI61">
            <v>1.3325208895933525</v>
          </cell>
          <cell r="AJ61">
            <v>17.440410987511846</v>
          </cell>
          <cell r="AK61">
            <v>9.8528798580267178</v>
          </cell>
          <cell r="AL61">
            <v>15.025801234578443</v>
          </cell>
          <cell r="AM61">
            <v>14.693603967983218</v>
          </cell>
          <cell r="AN61">
            <v>6.5741718557747344</v>
          </cell>
          <cell r="AO61">
            <v>3.4204501660055748</v>
          </cell>
          <cell r="AP61">
            <v>2.5262754071985225</v>
          </cell>
        </row>
        <row r="62">
          <cell r="C62">
            <v>1.7778787433824625</v>
          </cell>
          <cell r="D62">
            <v>20.561089399685507</v>
          </cell>
          <cell r="E62">
            <v>15</v>
          </cell>
          <cell r="F62">
            <v>19</v>
          </cell>
          <cell r="G62">
            <v>18.737034128840644</v>
          </cell>
          <cell r="H62">
            <v>13.055714740528494</v>
          </cell>
          <cell r="I62">
            <v>4.7863407415696155</v>
          </cell>
          <cell r="J62">
            <v>3.2816031189956316</v>
          </cell>
          <cell r="AI62">
            <v>1.332042702605815</v>
          </cell>
          <cell r="AJ62">
            <v>17.690119482153442</v>
          </cell>
          <cell r="AK62">
            <v>9.8528798580267178</v>
          </cell>
          <cell r="AL62">
            <v>14.779825275933295</v>
          </cell>
          <cell r="AM62">
            <v>14.693603967983218</v>
          </cell>
          <cell r="AN62">
            <v>6.2383199684248645</v>
          </cell>
          <cell r="AO62">
            <v>3.3525230380073885</v>
          </cell>
          <cell r="AP62">
            <v>2.5262754071985225</v>
          </cell>
        </row>
        <row r="63">
          <cell r="C63">
            <v>1.7778787433824625</v>
          </cell>
          <cell r="D63">
            <v>20.5</v>
          </cell>
          <cell r="E63">
            <v>15</v>
          </cell>
          <cell r="F63">
            <v>19</v>
          </cell>
          <cell r="G63">
            <v>18.737034128840644</v>
          </cell>
          <cell r="H63">
            <v>13.055714740528494</v>
          </cell>
          <cell r="I63">
            <v>4.8639360630761681</v>
          </cell>
          <cell r="J63">
            <v>3.333333333333333</v>
          </cell>
          <cell r="AI63">
            <v>1.3445015727854677</v>
          </cell>
          <cell r="AJ63">
            <v>17.440410987511846</v>
          </cell>
          <cell r="AK63">
            <v>9.8528798580267178</v>
          </cell>
          <cell r="AL63">
            <v>14.842519827838498</v>
          </cell>
          <cell r="AM63">
            <v>14.693603967983218</v>
          </cell>
          <cell r="AN63">
            <v>6.5741718557747344</v>
          </cell>
          <cell r="AO63">
            <v>3.3525230380073885</v>
          </cell>
          <cell r="AP63">
            <v>2.5262754071985225</v>
          </cell>
        </row>
        <row r="64">
          <cell r="C64">
            <v>1.7778787433824625</v>
          </cell>
          <cell r="D64">
            <v>20.086104430672464</v>
          </cell>
          <cell r="E64">
            <v>15</v>
          </cell>
          <cell r="F64">
            <v>19</v>
          </cell>
          <cell r="G64">
            <v>18.590772597051014</v>
          </cell>
          <cell r="H64">
            <v>13.055714740528494</v>
          </cell>
          <cell r="I64">
            <v>4.8639360630761681</v>
          </cell>
          <cell r="J64">
            <v>3.1590159842309573</v>
          </cell>
          <cell r="AI64">
            <v>1.3445015727854677</v>
          </cell>
          <cell r="AJ64">
            <v>17.465283498858554</v>
          </cell>
          <cell r="AK64">
            <v>9.8513404684679227</v>
          </cell>
          <cell r="AL64">
            <v>15.053243584088328</v>
          </cell>
          <cell r="AM64">
            <v>14.693603967983218</v>
          </cell>
          <cell r="AN64">
            <v>6.5804033913856488</v>
          </cell>
          <cell r="AO64">
            <v>3.4204501660055748</v>
          </cell>
          <cell r="AP64">
            <v>2.5262754071985225</v>
          </cell>
        </row>
        <row r="65">
          <cell r="C65">
            <v>1.7778787433824625</v>
          </cell>
          <cell r="D65">
            <v>19.724984969013043</v>
          </cell>
          <cell r="E65">
            <v>15</v>
          </cell>
          <cell r="F65">
            <v>19</v>
          </cell>
          <cell r="G65">
            <v>18.737034128840644</v>
          </cell>
          <cell r="H65">
            <v>13.055714740528494</v>
          </cell>
          <cell r="I65">
            <v>4.0890713451601144</v>
          </cell>
          <cell r="J65">
            <v>3.2816031189956316</v>
          </cell>
          <cell r="AI65">
            <v>1.3266253339187042</v>
          </cell>
          <cell r="AJ65">
            <v>17.694728200565304</v>
          </cell>
          <cell r="AK65">
            <v>9.5785035040433986</v>
          </cell>
          <cell r="AL65">
            <v>14.909003587684518</v>
          </cell>
          <cell r="AM65">
            <v>14.693603967983218</v>
          </cell>
          <cell r="AN65">
            <v>6.581725806916797</v>
          </cell>
          <cell r="AO65">
            <v>3.2176724024778918</v>
          </cell>
          <cell r="AP65">
            <v>2.5250954587327001</v>
          </cell>
        </row>
        <row r="66">
          <cell r="C66">
            <v>1.7778787433824625</v>
          </cell>
          <cell r="D66">
            <v>20.561089399685507</v>
          </cell>
          <cell r="E66">
            <v>15</v>
          </cell>
          <cell r="F66">
            <v>19</v>
          </cell>
          <cell r="G66">
            <v>18.737034128840644</v>
          </cell>
          <cell r="H66">
            <v>13.055714740528494</v>
          </cell>
          <cell r="I66">
            <v>3.7308732939107276</v>
          </cell>
          <cell r="J66">
            <v>2.984698635128582</v>
          </cell>
          <cell r="AI66">
            <v>1.3349917477100242</v>
          </cell>
          <cell r="AJ66">
            <v>17.433185776490276</v>
          </cell>
          <cell r="AK66">
            <v>9.5431251330507525</v>
          </cell>
          <cell r="AL66">
            <v>15.060781079266796</v>
          </cell>
          <cell r="AM66">
            <v>14.696490798743948</v>
          </cell>
          <cell r="AN66">
            <v>6.2100541619558562</v>
          </cell>
          <cell r="AO66">
            <v>3.2170824282449804</v>
          </cell>
          <cell r="AP66">
            <v>2.5262754071985225</v>
          </cell>
        </row>
        <row r="67">
          <cell r="C67">
            <v>1.7606895356190737</v>
          </cell>
          <cell r="D67">
            <v>20.086104430672464</v>
          </cell>
          <cell r="E67">
            <v>15</v>
          </cell>
          <cell r="F67">
            <v>19</v>
          </cell>
          <cell r="G67">
            <v>18.542018753121138</v>
          </cell>
          <cell r="H67">
            <v>13.055714740528494</v>
          </cell>
          <cell r="I67">
            <v>4.0890713451601144</v>
          </cell>
          <cell r="J67">
            <v>3.2557380118267809</v>
          </cell>
          <cell r="AI67">
            <v>1.3100740073507184</v>
          </cell>
          <cell r="AJ67">
            <v>17.708056777819095</v>
          </cell>
          <cell r="AK67">
            <v>9.8509556210782208</v>
          </cell>
          <cell r="AL67">
            <v>14.978654985669611</v>
          </cell>
          <cell r="AM67">
            <v>14.696490798743948</v>
          </cell>
          <cell r="AN67">
            <v>6.581725806916797</v>
          </cell>
          <cell r="AO67">
            <v>3.0432617328691092</v>
          </cell>
          <cell r="AP67">
            <v>2.5342811579593367</v>
          </cell>
        </row>
        <row r="68">
          <cell r="C68">
            <v>1.7778787433824625</v>
          </cell>
          <cell r="D68">
            <v>20.488865507353623</v>
          </cell>
          <cell r="E68">
            <v>15</v>
          </cell>
          <cell r="F68">
            <v>19</v>
          </cell>
          <cell r="G68">
            <v>18.590772597051014</v>
          </cell>
          <cell r="H68">
            <v>13.055714740528494</v>
          </cell>
          <cell r="I68">
            <v>4.166666666666667</v>
          </cell>
          <cell r="J68">
            <v>3.333333333333333</v>
          </cell>
          <cell r="AI68">
            <v>1.3230774683089843</v>
          </cell>
          <cell r="AJ68">
            <v>17.714381020365359</v>
          </cell>
          <cell r="AK68">
            <v>9.8109445836026534</v>
          </cell>
          <cell r="AL68">
            <v>14.884053565364455</v>
          </cell>
          <cell r="AM68">
            <v>14.696490798743948</v>
          </cell>
          <cell r="AN68">
            <v>6.3362955815457394</v>
          </cell>
          <cell r="AO68">
            <v>3.0812281722486086</v>
          </cell>
          <cell r="AP68">
            <v>2.5342811579593367</v>
          </cell>
        </row>
        <row r="69">
          <cell r="C69">
            <v>1.7773142042042829</v>
          </cell>
          <cell r="D69">
            <v>20.922208861344927</v>
          </cell>
          <cell r="E69">
            <v>15.065309166287477</v>
          </cell>
          <cell r="F69">
            <v>18.577791138655076</v>
          </cell>
          <cell r="G69">
            <v>18.737034128840644</v>
          </cell>
          <cell r="H69">
            <v>13.055714740528494</v>
          </cell>
          <cell r="I69">
            <v>4.166666666666667</v>
          </cell>
          <cell r="J69">
            <v>3.333333333333333</v>
          </cell>
          <cell r="AI69">
            <v>1.3743405024736259</v>
          </cell>
          <cell r="AJ69">
            <v>17.222713802422319</v>
          </cell>
          <cell r="AK69">
            <v>9.8176517502400404</v>
          </cell>
          <cell r="AL69">
            <v>15.062695816363153</v>
          </cell>
          <cell r="AM69">
            <v>15.163237470962022</v>
          </cell>
          <cell r="AN69">
            <v>6.325192986933188</v>
          </cell>
          <cell r="AO69">
            <v>3.2170824282449804</v>
          </cell>
          <cell r="AP69">
            <v>2.5342811579593367</v>
          </cell>
        </row>
        <row r="70">
          <cell r="C70">
            <v>1.7773142042042829</v>
          </cell>
          <cell r="D70">
            <v>20.922208861344927</v>
          </cell>
          <cell r="E70">
            <v>15</v>
          </cell>
          <cell r="F70">
            <v>18.577791138655076</v>
          </cell>
          <cell r="G70">
            <v>18.542018753121138</v>
          </cell>
          <cell r="H70">
            <v>13.055714740528494</v>
          </cell>
          <cell r="I70">
            <v>4.166666666666667</v>
          </cell>
          <cell r="J70">
            <v>3.333333333333333</v>
          </cell>
          <cell r="AI70">
            <v>1.3746937617489849</v>
          </cell>
          <cell r="AJ70">
            <v>17.714381020365359</v>
          </cell>
          <cell r="AK70">
            <v>9.8450496293617107</v>
          </cell>
          <cell r="AL70">
            <v>14.74346799888426</v>
          </cell>
          <cell r="AM70">
            <v>15.166507189839434</v>
          </cell>
          <cell r="AN70">
            <v>6.7237294501024341</v>
          </cell>
          <cell r="AO70">
            <v>3.2170824282449804</v>
          </cell>
          <cell r="AP70">
            <v>2.5342811579593367</v>
          </cell>
        </row>
        <row r="71">
          <cell r="C71">
            <v>1.7361910776750671</v>
          </cell>
          <cell r="D71">
            <v>20.447223892331884</v>
          </cell>
          <cell r="E71">
            <v>15</v>
          </cell>
          <cell r="F71">
            <v>19</v>
          </cell>
          <cell r="G71">
            <v>18.590772597051014</v>
          </cell>
          <cell r="H71">
            <v>13.055714740528494</v>
          </cell>
          <cell r="I71">
            <v>4.166666666666667</v>
          </cell>
          <cell r="J71">
            <v>3.333333333333333</v>
          </cell>
          <cell r="AI71">
            <v>1.3765004997624086</v>
          </cell>
          <cell r="AJ71">
            <v>17.475180215840886</v>
          </cell>
          <cell r="AK71">
            <v>9.6159563751905051</v>
          </cell>
          <cell r="AL71">
            <v>15.183089084148653</v>
          </cell>
          <cell r="AM71">
            <v>15.16947811791646</v>
          </cell>
          <cell r="AN71">
            <v>6.7176088710047344</v>
          </cell>
          <cell r="AO71">
            <v>3.1491553002467945</v>
          </cell>
          <cell r="AP71">
            <v>2.5342811579593367</v>
          </cell>
        </row>
        <row r="72">
          <cell r="C72">
            <v>1.7775964737933727</v>
          </cell>
          <cell r="D72">
            <v>20.922208861344927</v>
          </cell>
          <cell r="E72">
            <v>14.837782496587289</v>
          </cell>
          <cell r="F72">
            <v>19</v>
          </cell>
          <cell r="G72">
            <v>18.590772597051014</v>
          </cell>
          <cell r="H72">
            <v>13.055714740528494</v>
          </cell>
          <cell r="I72">
            <v>4.166666666666667</v>
          </cell>
          <cell r="J72">
            <v>3.333333333333333</v>
          </cell>
          <cell r="AI72">
            <v>1.3755441257873338</v>
          </cell>
          <cell r="AJ72">
            <v>17.453970915193601</v>
          </cell>
          <cell r="AK72">
            <v>9.8530301212326865</v>
          </cell>
          <cell r="AL72">
            <v>15.010649683684509</v>
          </cell>
          <cell r="AM72">
            <v>14.988280532572967</v>
          </cell>
          <cell r="AN72">
            <v>6.7239719285845911</v>
          </cell>
          <cell r="AO72">
            <v>3.0812281722486086</v>
          </cell>
          <cell r="AP72">
            <v>2.5338484465970188</v>
          </cell>
        </row>
        <row r="73">
          <cell r="C73">
            <v>1.7775964737933727</v>
          </cell>
          <cell r="D73">
            <v>20.922208861344927</v>
          </cell>
          <cell r="E73">
            <v>14.639516659082865</v>
          </cell>
          <cell r="F73">
            <v>19</v>
          </cell>
          <cell r="G73">
            <v>18.590772597051014</v>
          </cell>
          <cell r="H73">
            <v>13.055714740528494</v>
          </cell>
          <cell r="I73">
            <v>4.166666666666667</v>
          </cell>
          <cell r="J73">
            <v>3.333333333333333</v>
          </cell>
          <cell r="AI73">
            <v>1.3595720489064864</v>
          </cell>
          <cell r="AJ73">
            <v>17.715120548562545</v>
          </cell>
          <cell r="AK73">
            <v>9.8884084922253308</v>
          </cell>
          <cell r="AL73">
            <v>15.415571634378301</v>
          </cell>
          <cell r="AM73">
            <v>14.989047986465241</v>
          </cell>
          <cell r="AN73">
            <v>6.7239719285845911</v>
          </cell>
          <cell r="AO73">
            <v>3.2170824282449804</v>
          </cell>
          <cell r="AP73">
            <v>2.5338484465970188</v>
          </cell>
        </row>
        <row r="74">
          <cell r="C74">
            <v>1.7632721339905486</v>
          </cell>
          <cell r="D74">
            <v>20.086104430672464</v>
          </cell>
          <cell r="E74">
            <v>13.855806663633148</v>
          </cell>
          <cell r="F74">
            <v>19</v>
          </cell>
          <cell r="G74">
            <v>18.590772597051014</v>
          </cell>
          <cell r="H74">
            <v>13.055714740528494</v>
          </cell>
          <cell r="I74">
            <v>4.0890713451601144</v>
          </cell>
          <cell r="J74">
            <v>3.333333333333333</v>
          </cell>
          <cell r="AI74">
            <v>1.3751456366310526</v>
          </cell>
          <cell r="AJ74">
            <v>17.715120548562545</v>
          </cell>
          <cell r="AK74">
            <v>9.8884084922253308</v>
          </cell>
          <cell r="AL74">
            <v>16.092794997147443</v>
          </cell>
          <cell r="AM74">
            <v>14.989047986465241</v>
          </cell>
          <cell r="AN74">
            <v>6.6344225345569106</v>
          </cell>
          <cell r="AO74">
            <v>3.2170824282449804</v>
          </cell>
          <cell r="AP74">
            <v>2.5338484465970188</v>
          </cell>
        </row>
        <row r="75">
          <cell r="C75">
            <v>1.7775964737933727</v>
          </cell>
          <cell r="D75">
            <v>20.922208861344927</v>
          </cell>
          <cell r="E75">
            <v>13.855806663633148</v>
          </cell>
          <cell r="F75">
            <v>19</v>
          </cell>
          <cell r="G75">
            <v>18.737034128840644</v>
          </cell>
          <cell r="H75">
            <v>13.055714740528494</v>
          </cell>
          <cell r="I75">
            <v>4.166666666666667</v>
          </cell>
          <cell r="J75">
            <v>3.333333333333333</v>
          </cell>
          <cell r="AI75">
            <v>1.3751456366310526</v>
          </cell>
          <cell r="AJ75">
            <v>17.704448389265721</v>
          </cell>
          <cell r="AK75">
            <v>9.8884084922253308</v>
          </cell>
          <cell r="AL75">
            <v>16.74720848296344</v>
          </cell>
          <cell r="AM75">
            <v>14.982891436827106</v>
          </cell>
          <cell r="AN75">
            <v>6.3881200412347221</v>
          </cell>
          <cell r="AO75">
            <v>3.2170824282449804</v>
          </cell>
          <cell r="AP75">
            <v>2.5338484465970188</v>
          </cell>
        </row>
        <row r="76">
          <cell r="C76">
            <v>1.7761360493699805</v>
          </cell>
          <cell r="D76">
            <v>20.922208861344927</v>
          </cell>
          <cell r="E76">
            <v>14.117043328783053</v>
          </cell>
          <cell r="F76">
            <v>19</v>
          </cell>
          <cell r="G76">
            <v>18.688280284910768</v>
          </cell>
          <cell r="H76">
            <v>13.215032367611165</v>
          </cell>
          <cell r="I76">
            <v>4.166666666666667</v>
          </cell>
          <cell r="J76">
            <v>3.333333333333333</v>
          </cell>
          <cell r="AI76">
            <v>1.3909244074908491</v>
          </cell>
          <cell r="AJ76">
            <v>17.092342072501356</v>
          </cell>
          <cell r="AK76">
            <v>10.257143080346673</v>
          </cell>
          <cell r="AL76">
            <v>16.466066987129061</v>
          </cell>
          <cell r="AM76">
            <v>15.165011447074699</v>
          </cell>
          <cell r="AN76">
            <v>6.8105426586371571</v>
          </cell>
          <cell r="AO76">
            <v>3.050472930485665</v>
          </cell>
          <cell r="AP76">
            <v>2.5338484465970188</v>
          </cell>
        </row>
        <row r="77">
          <cell r="C77">
            <v>1.7772441508873926</v>
          </cell>
          <cell r="D77">
            <v>21.766626584034782</v>
          </cell>
          <cell r="E77">
            <v>14.261236665149905</v>
          </cell>
          <cell r="F77">
            <v>19</v>
          </cell>
          <cell r="G77">
            <v>18.95065642494809</v>
          </cell>
          <cell r="H77">
            <v>13.215032367611165</v>
          </cell>
          <cell r="I77">
            <v>4.0890713451601144</v>
          </cell>
          <cell r="J77">
            <v>3.333333333333333</v>
          </cell>
          <cell r="AI77">
            <v>1.4166519350813147</v>
          </cell>
          <cell r="AJ77">
            <v>17.876902972741188</v>
          </cell>
          <cell r="AK77">
            <v>10.438828859218466</v>
          </cell>
          <cell r="AL77">
            <v>16.761063477367529</v>
          </cell>
          <cell r="AM77">
            <v>15.310161469353178</v>
          </cell>
          <cell r="AN77">
            <v>6.6005525331119781</v>
          </cell>
          <cell r="AO77">
            <v>3.1368553188709938</v>
          </cell>
          <cell r="AP77">
            <v>2.5338499183189072</v>
          </cell>
        </row>
        <row r="78">
          <cell r="C78">
            <v>1.8030279625324761</v>
          </cell>
          <cell r="D78">
            <v>21.922208861344927</v>
          </cell>
          <cell r="E78">
            <v>14.261236665149905</v>
          </cell>
          <cell r="F78">
            <v>19.144447784663768</v>
          </cell>
          <cell r="G78">
            <v>18.95065642494809</v>
          </cell>
          <cell r="H78">
            <v>13.215032367611165</v>
          </cell>
          <cell r="I78">
            <v>4.166666666666667</v>
          </cell>
          <cell r="J78">
            <v>3.333333333333333</v>
          </cell>
          <cell r="AI78">
            <v>1.4022455281890733</v>
          </cell>
          <cell r="AJ78">
            <v>18.163540838037278</v>
          </cell>
          <cell r="AK78">
            <v>10.09016170027226</v>
          </cell>
          <cell r="AL78">
            <v>16.893391662313622</v>
          </cell>
          <cell r="AM78">
            <v>15.287579009281899</v>
          </cell>
          <cell r="AN78">
            <v>6.8581614282852552</v>
          </cell>
          <cell r="AO78">
            <v>3.1710048234053647</v>
          </cell>
          <cell r="AP78">
            <v>2.4375796758090433</v>
          </cell>
        </row>
        <row r="79">
          <cell r="C79">
            <v>1.8031690973270211</v>
          </cell>
          <cell r="D79">
            <v>21.447223892331884</v>
          </cell>
          <cell r="E79">
            <v>14.261236665149905</v>
          </cell>
          <cell r="F79">
            <v>18.794462815650729</v>
          </cell>
          <cell r="G79">
            <v>18.95065642494809</v>
          </cell>
          <cell r="H79">
            <v>13.215032367611165</v>
          </cell>
          <cell r="I79">
            <v>4.166666666666667</v>
          </cell>
          <cell r="J79">
            <v>3.2557380118267809</v>
          </cell>
          <cell r="AI79">
            <v>1.4174903866491664</v>
          </cell>
          <cell r="AJ79">
            <v>17.906519049385313</v>
          </cell>
          <cell r="AK79">
            <v>10.255556377055763</v>
          </cell>
          <cell r="AL79">
            <v>17.175082190944426</v>
          </cell>
          <cell r="AM79">
            <v>15.287579009281899</v>
          </cell>
          <cell r="AN79">
            <v>6.6001591791621381</v>
          </cell>
          <cell r="AO79">
            <v>3.1847633395021373</v>
          </cell>
          <cell r="AP79">
            <v>2.4103670429462101</v>
          </cell>
        </row>
        <row r="80">
          <cell r="C80">
            <v>1.8031690973270211</v>
          </cell>
          <cell r="D80">
            <v>21.922208861344927</v>
          </cell>
          <cell r="E80">
            <v>14.261236665149905</v>
          </cell>
          <cell r="F80">
            <v>19.155582277310149</v>
          </cell>
          <cell r="G80">
            <v>18.95065642494809</v>
          </cell>
          <cell r="H80">
            <v>13.215032367611165</v>
          </cell>
          <cell r="I80">
            <v>4.0890713451601144</v>
          </cell>
          <cell r="J80">
            <v>3.2816031189956316</v>
          </cell>
          <cell r="AI80">
            <v>1.414751977014022</v>
          </cell>
          <cell r="AJ80">
            <v>17.906519049385313</v>
          </cell>
          <cell r="AK80">
            <v>9.8072084036921314</v>
          </cell>
          <cell r="AL80">
            <v>16.980823847445997</v>
          </cell>
          <cell r="AM80">
            <v>15.195815583347292</v>
          </cell>
          <cell r="AN80">
            <v>6.8626194186230212</v>
          </cell>
          <cell r="AO80">
            <v>3.0576037751200911</v>
          </cell>
          <cell r="AP80">
            <v>2.411954699559542</v>
          </cell>
        </row>
        <row r="81">
          <cell r="C81">
            <v>1.8031690973270211</v>
          </cell>
          <cell r="D81">
            <v>21.922208861344927</v>
          </cell>
          <cell r="E81">
            <v>14.261236665149905</v>
          </cell>
          <cell r="F81">
            <v>19.216671676995652</v>
          </cell>
          <cell r="G81">
            <v>18.95065642494809</v>
          </cell>
          <cell r="H81">
            <v>13.106687095404864</v>
          </cell>
          <cell r="I81">
            <v>4.166666666666667</v>
          </cell>
          <cell r="J81">
            <v>3.333333333333333</v>
          </cell>
          <cell r="AI81">
            <v>1.3904898773769763</v>
          </cell>
          <cell r="AJ81">
            <v>17.942125070826528</v>
          </cell>
          <cell r="AK81">
            <v>10.151482574250519</v>
          </cell>
          <cell r="AL81">
            <v>16.869738168840946</v>
          </cell>
          <cell r="AM81">
            <v>15.195815583347292</v>
          </cell>
          <cell r="AN81">
            <v>6.5381032537955273</v>
          </cell>
          <cell r="AO81">
            <v>3.2184363801048077</v>
          </cell>
          <cell r="AP81">
            <v>2.411954699559542</v>
          </cell>
        </row>
        <row r="82">
          <cell r="C82">
            <v>1.8031690973270211</v>
          </cell>
          <cell r="D82">
            <v>21.922208861344927</v>
          </cell>
          <cell r="E82">
            <v>14.261236665149905</v>
          </cell>
          <cell r="F82">
            <v>19.577791138655073</v>
          </cell>
          <cell r="G82">
            <v>18.95065642494809</v>
          </cell>
          <cell r="H82">
            <v>13.140825639392975</v>
          </cell>
          <cell r="I82">
            <v>4.0890713451601144</v>
          </cell>
          <cell r="J82">
            <v>3.333333333333333</v>
          </cell>
          <cell r="AI82">
            <v>1.4142981183671619</v>
          </cell>
          <cell r="AJ82">
            <v>17.845403104958759</v>
          </cell>
          <cell r="AK82">
            <v>10.12121774146491</v>
          </cell>
          <cell r="AL82">
            <v>17.301492893463806</v>
          </cell>
          <cell r="AM82">
            <v>15.195815583347292</v>
          </cell>
          <cell r="AN82">
            <v>6.515721699159184</v>
          </cell>
          <cell r="AO82">
            <v>3.1847633395021373</v>
          </cell>
          <cell r="AP82">
            <v>2.411954699559542</v>
          </cell>
        </row>
        <row r="83">
          <cell r="C83">
            <v>1.7999531184821631</v>
          </cell>
          <cell r="D83">
            <v>21.777761076681159</v>
          </cell>
          <cell r="E83">
            <v>14.326545831437384</v>
          </cell>
          <cell r="F83">
            <v>19.433343353991305</v>
          </cell>
          <cell r="G83">
            <v>18.755641049228586</v>
          </cell>
          <cell r="H83">
            <v>13.140825639392975</v>
          </cell>
          <cell r="I83">
            <v>4.0890713451601144</v>
          </cell>
          <cell r="J83">
            <v>3.333333333333333</v>
          </cell>
          <cell r="AI83">
            <v>1.4155410958880847</v>
          </cell>
          <cell r="AJ83">
            <v>17.680834462360522</v>
          </cell>
          <cell r="AK83">
            <v>10.125109965172129</v>
          </cell>
          <cell r="AL83">
            <v>17.034243070617329</v>
          </cell>
          <cell r="AM83">
            <v>15.218756439830942</v>
          </cell>
          <cell r="AN83">
            <v>6.7867643846783539</v>
          </cell>
          <cell r="AO83">
            <v>3.0837442176941239</v>
          </cell>
          <cell r="AP83">
            <v>2.4375796758090433</v>
          </cell>
        </row>
        <row r="84">
          <cell r="C84">
            <v>1.8031690973270211</v>
          </cell>
          <cell r="D84">
            <v>21.922208861344927</v>
          </cell>
          <cell r="E84">
            <v>14</v>
          </cell>
          <cell r="F84">
            <v>19.566656646008695</v>
          </cell>
          <cell r="G84">
            <v>18.95065642494809</v>
          </cell>
          <cell r="H84">
            <v>13.140825639392975</v>
          </cell>
          <cell r="I84">
            <v>4.166666666666667</v>
          </cell>
          <cell r="J84">
            <v>3.333333333333333</v>
          </cell>
          <cell r="AI84">
            <v>1.414881650913125</v>
          </cell>
          <cell r="AJ84">
            <v>18.164444291699361</v>
          </cell>
          <cell r="AK84">
            <v>10.124227696760023</v>
          </cell>
          <cell r="AL84">
            <v>17.075808306439018</v>
          </cell>
          <cell r="AM84">
            <v>15.195815583347292</v>
          </cell>
          <cell r="AN84">
            <v>6.7913214462119216</v>
          </cell>
          <cell r="AO84">
            <v>3.1847633395021373</v>
          </cell>
          <cell r="AP84">
            <v>2.411954699559542</v>
          </cell>
        </row>
        <row r="85">
          <cell r="C85">
            <v>1.7859798895636323</v>
          </cell>
          <cell r="D85">
            <v>21.447223892331884</v>
          </cell>
          <cell r="E85">
            <v>14</v>
          </cell>
          <cell r="F85">
            <v>20</v>
          </cell>
          <cell r="G85">
            <v>18.95065642494809</v>
          </cell>
          <cell r="H85">
            <v>13.140825639392975</v>
          </cell>
          <cell r="I85">
            <v>4.166666666666667</v>
          </cell>
          <cell r="J85">
            <v>3.333333333333333</v>
          </cell>
          <cell r="AI85">
            <v>1.3993774446548262</v>
          </cell>
          <cell r="AJ85">
            <v>17.906519049385313</v>
          </cell>
          <cell r="AK85">
            <v>10.154327249711178</v>
          </cell>
          <cell r="AL85">
            <v>17.075808306439018</v>
          </cell>
          <cell r="AM85">
            <v>15.195815583347292</v>
          </cell>
          <cell r="AN85">
            <v>6.5331855552412819</v>
          </cell>
          <cell r="AO85">
            <v>3.0885807316083196</v>
          </cell>
          <cell r="AP85">
            <v>2.411954699559542</v>
          </cell>
        </row>
        <row r="86">
          <cell r="C86">
            <v>1.8031690973270211</v>
          </cell>
          <cell r="D86">
            <v>21.922208861344927</v>
          </cell>
          <cell r="E86">
            <v>14</v>
          </cell>
          <cell r="F86">
            <v>19.566656646008695</v>
          </cell>
          <cell r="G86">
            <v>18.95065642494809</v>
          </cell>
          <cell r="H86">
            <v>13.140825639392975</v>
          </cell>
          <cell r="I86">
            <v>4.0890713451601144</v>
          </cell>
          <cell r="J86">
            <v>3.333333333333333</v>
          </cell>
          <cell r="AI86">
            <v>1.390295366528322</v>
          </cell>
          <cell r="AJ86">
            <v>18.164444291699361</v>
          </cell>
          <cell r="AK86">
            <v>10.154327249711178</v>
          </cell>
          <cell r="AL86">
            <v>16.897042046866698</v>
          </cell>
          <cell r="AM86">
            <v>15.195815583347292</v>
          </cell>
          <cell r="AN86">
            <v>6.6106263225324735</v>
          </cell>
          <cell r="AO86">
            <v>3.1147211741823515</v>
          </cell>
          <cell r="AP86">
            <v>2.411954699559542</v>
          </cell>
        </row>
        <row r="87">
          <cell r="C87">
            <v>1.8031690973270211</v>
          </cell>
          <cell r="D87">
            <v>21.922208861344927</v>
          </cell>
          <cell r="E87">
            <v>14</v>
          </cell>
          <cell r="F87">
            <v>19.566656646008695</v>
          </cell>
          <cell r="G87">
            <v>18.95065642494809</v>
          </cell>
          <cell r="H87">
            <v>13.140825639392975</v>
          </cell>
          <cell r="I87">
            <v>4.166666666666667</v>
          </cell>
          <cell r="J87">
            <v>3.333333333333333</v>
          </cell>
          <cell r="AI87">
            <v>1.390425040427425</v>
          </cell>
          <cell r="AJ87">
            <v>18.164444291699361</v>
          </cell>
          <cell r="AK87">
            <v>10.154327249711178</v>
          </cell>
          <cell r="AL87">
            <v>17.322907380723638</v>
          </cell>
          <cell r="AM87">
            <v>15.195815583347292</v>
          </cell>
          <cell r="AN87">
            <v>6.7714613426265391</v>
          </cell>
          <cell r="AO87">
            <v>3.1847633395021373</v>
          </cell>
          <cell r="AP87">
            <v>2.411954699559542</v>
          </cell>
        </row>
        <row r="88">
          <cell r="C88">
            <v>1.8031690973270211</v>
          </cell>
          <cell r="D88">
            <v>21.922208861344927</v>
          </cell>
          <cell r="E88">
            <v>14</v>
          </cell>
          <cell r="F88">
            <v>19.566656646008695</v>
          </cell>
          <cell r="G88">
            <v>18.95065642494809</v>
          </cell>
          <cell r="H88">
            <v>13.140825639392975</v>
          </cell>
          <cell r="I88">
            <v>4.0890713451601144</v>
          </cell>
          <cell r="J88">
            <v>3.333333333333333</v>
          </cell>
          <cell r="AI88">
            <v>1.4010724054966595</v>
          </cell>
          <cell r="AJ88">
            <v>17.680834462360522</v>
          </cell>
          <cell r="AK88">
            <v>10.130247607350258</v>
          </cell>
          <cell r="AL88">
            <v>17.097222793698851</v>
          </cell>
          <cell r="AM88">
            <v>15.073361180566126</v>
          </cell>
          <cell r="AN88">
            <v>6.6545895462464131</v>
          </cell>
          <cell r="AO88">
            <v>3.1682531201860096</v>
          </cell>
          <cell r="AP88">
            <v>2.411954699559542</v>
          </cell>
        </row>
        <row r="89">
          <cell r="C89">
            <v>1.7773852856819377</v>
          </cell>
          <cell r="D89">
            <v>21.447223892331884</v>
          </cell>
          <cell r="E89">
            <v>14</v>
          </cell>
          <cell r="F89">
            <v>19.566656646008695</v>
          </cell>
          <cell r="G89">
            <v>18.95065642494809</v>
          </cell>
          <cell r="H89">
            <v>13.140825639392975</v>
          </cell>
          <cell r="I89">
            <v>4.0890713451601144</v>
          </cell>
          <cell r="J89">
            <v>3.333333333333333</v>
          </cell>
          <cell r="AI89">
            <v>1.3597167888187123</v>
          </cell>
          <cell r="AJ89">
            <v>17.906519049385313</v>
          </cell>
          <cell r="AK89">
            <v>10.130247607350258</v>
          </cell>
          <cell r="AL89">
            <v>16.903778861963318</v>
          </cell>
          <cell r="AM89">
            <v>15.073361180566126</v>
          </cell>
          <cell r="AN89">
            <v>6.6545895462464131</v>
          </cell>
          <cell r="AO89">
            <v>3.1714827183200636</v>
          </cell>
          <cell r="AP89">
            <v>2.411954699559542</v>
          </cell>
        </row>
        <row r="90">
          <cell r="C90">
            <v>1.7917096254847618</v>
          </cell>
          <cell r="D90">
            <v>21.922208861344927</v>
          </cell>
          <cell r="E90">
            <v>14</v>
          </cell>
          <cell r="F90">
            <v>19.566656646008695</v>
          </cell>
          <cell r="G90">
            <v>18.95065642494809</v>
          </cell>
          <cell r="H90">
            <v>13.140825639392975</v>
          </cell>
          <cell r="I90">
            <v>4.166666666666667</v>
          </cell>
          <cell r="J90">
            <v>3.333333333333333</v>
          </cell>
          <cell r="AI90">
            <v>1.3880216659589226</v>
          </cell>
          <cell r="AJ90">
            <v>17.905677707847325</v>
          </cell>
          <cell r="AK90">
            <v>9.6497442103082509</v>
          </cell>
          <cell r="AL90">
            <v>16.974672620511502</v>
          </cell>
          <cell r="AM90">
            <v>15.073361180566126</v>
          </cell>
          <cell r="AN90">
            <v>6.2621091122252732</v>
          </cell>
          <cell r="AO90">
            <v>3.1682531201860096</v>
          </cell>
          <cell r="AP90">
            <v>2.411954699559542</v>
          </cell>
        </row>
        <row r="91">
          <cell r="C91">
            <v>1.7884936466399037</v>
          </cell>
          <cell r="D91">
            <v>21.777761076681159</v>
          </cell>
          <cell r="E91">
            <v>14.19592749886243</v>
          </cell>
          <cell r="F91">
            <v>19.422208861344927</v>
          </cell>
          <cell r="G91">
            <v>18.901902581018213</v>
          </cell>
          <cell r="H91">
            <v>13.140825639392975</v>
          </cell>
          <cell r="I91">
            <v>4.166666666666667</v>
          </cell>
          <cell r="J91">
            <v>3.333333333333333</v>
          </cell>
          <cell r="AI91">
            <v>1.3674369231685939</v>
          </cell>
          <cell r="AJ91">
            <v>18.177905756307183</v>
          </cell>
          <cell r="AK91">
            <v>9.9222350605787391</v>
          </cell>
          <cell r="AL91">
            <v>17.057196230017524</v>
          </cell>
          <cell r="AM91">
            <v>14.94536539483085</v>
          </cell>
          <cell r="AN91">
            <v>6.2618692668814004</v>
          </cell>
          <cell r="AO91">
            <v>3.1847633395021373</v>
          </cell>
          <cell r="AP91">
            <v>2.4375796758090433</v>
          </cell>
        </row>
        <row r="92">
          <cell r="C92">
            <v>1.7917096254847618</v>
          </cell>
          <cell r="D92">
            <v>21.922208861344927</v>
          </cell>
          <cell r="E92">
            <v>14</v>
          </cell>
          <cell r="F92">
            <v>20</v>
          </cell>
          <cell r="G92">
            <v>18.95065642494809</v>
          </cell>
          <cell r="H92">
            <v>13.140825639392975</v>
          </cell>
          <cell r="I92">
            <v>4.166666666666667</v>
          </cell>
          <cell r="J92">
            <v>3.333333333333333</v>
          </cell>
          <cell r="AI92">
            <v>1.3847607462888711</v>
          </cell>
          <cell r="AJ92">
            <v>17.861174639963942</v>
          </cell>
          <cell r="AK92">
            <v>9.6611229121508835</v>
          </cell>
          <cell r="AL92">
            <v>17.58981504316651</v>
          </cell>
          <cell r="AM92">
            <v>14.94536539483085</v>
          </cell>
          <cell r="AN92">
            <v>6.5822522440118663</v>
          </cell>
          <cell r="AO92">
            <v>3.1847633395021373</v>
          </cell>
          <cell r="AP92">
            <v>2.411954699559542</v>
          </cell>
        </row>
        <row r="93">
          <cell r="C93">
            <v>1.7917096254847618</v>
          </cell>
          <cell r="D93">
            <v>21.447223892331884</v>
          </cell>
          <cell r="E93">
            <v>14</v>
          </cell>
          <cell r="F93">
            <v>20</v>
          </cell>
          <cell r="G93">
            <v>18.95065642494809</v>
          </cell>
          <cell r="H93">
            <v>13.140825639392975</v>
          </cell>
          <cell r="I93">
            <v>4.166666666666667</v>
          </cell>
          <cell r="J93">
            <v>3.333333333333333</v>
          </cell>
          <cell r="AI93">
            <v>1.3695158878287783</v>
          </cell>
          <cell r="AJ93">
            <v>17.932028972370659</v>
          </cell>
          <cell r="AK93">
            <v>9.5516890386602693</v>
          </cell>
          <cell r="AL93">
            <v>17.309445916115816</v>
          </cell>
          <cell r="AM93">
            <v>14.94536539483085</v>
          </cell>
          <cell r="AN93">
            <v>6.4099068533473851</v>
          </cell>
          <cell r="AO93">
            <v>3.1847633395021373</v>
          </cell>
          <cell r="AP93">
            <v>2.411954699559542</v>
          </cell>
        </row>
        <row r="94">
          <cell r="C94">
            <v>1.7917096254847618</v>
          </cell>
          <cell r="D94">
            <v>21.447223892331884</v>
          </cell>
          <cell r="E94">
            <v>14</v>
          </cell>
          <cell r="F94">
            <v>20</v>
          </cell>
          <cell r="G94">
            <v>18.95065642494809</v>
          </cell>
          <cell r="H94">
            <v>13.140825639392975</v>
          </cell>
          <cell r="I94">
            <v>4.166666666666667</v>
          </cell>
          <cell r="J94">
            <v>3.333333333333333</v>
          </cell>
          <cell r="AI94">
            <v>1.3603689727527226</v>
          </cell>
          <cell r="AJ94">
            <v>17.899788317081402</v>
          </cell>
          <cell r="AK94">
            <v>9.9597921085933709</v>
          </cell>
          <cell r="AL94">
            <v>17.083761329091029</v>
          </cell>
          <cell r="AM94">
            <v>14.94536539483085</v>
          </cell>
          <cell r="AN94">
            <v>6.6029623680522853</v>
          </cell>
          <cell r="AO94">
            <v>3.1847633395021373</v>
          </cell>
          <cell r="AP94">
            <v>2.411954699559542</v>
          </cell>
        </row>
        <row r="95">
          <cell r="C95">
            <v>1.7917096254847618</v>
          </cell>
          <cell r="D95">
            <v>21.922208861344927</v>
          </cell>
          <cell r="E95">
            <v>14</v>
          </cell>
          <cell r="F95">
            <v>19.577791138655073</v>
          </cell>
          <cell r="G95">
            <v>18.95065642494809</v>
          </cell>
          <cell r="H95">
            <v>13.140825639392975</v>
          </cell>
          <cell r="I95">
            <v>4.0890713451601144</v>
          </cell>
          <cell r="J95">
            <v>3.333333333333333</v>
          </cell>
          <cell r="AI95">
            <v>1.3814998266188194</v>
          </cell>
          <cell r="AJ95">
            <v>17.674637258358572</v>
          </cell>
          <cell r="AK95">
            <v>9.9559992079791613</v>
          </cell>
          <cell r="AL95">
            <v>17.280745935872339</v>
          </cell>
          <cell r="AM95">
            <v>14.94536539483085</v>
          </cell>
          <cell r="AN95">
            <v>6.2673857097904548</v>
          </cell>
          <cell r="AO95">
            <v>3.0184829471836232</v>
          </cell>
          <cell r="AP95">
            <v>2.4092586154450988</v>
          </cell>
        </row>
        <row r="96">
          <cell r="C96">
            <v>1.7917096254847618</v>
          </cell>
          <cell r="D96">
            <v>21.447223892331884</v>
          </cell>
          <cell r="E96">
            <v>14</v>
          </cell>
          <cell r="F96">
            <v>20</v>
          </cell>
          <cell r="G96">
            <v>18.95065642494809</v>
          </cell>
          <cell r="H96">
            <v>13.140825639392975</v>
          </cell>
          <cell r="I96">
            <v>4.166666666666667</v>
          </cell>
          <cell r="J96">
            <v>3.333333333333333</v>
          </cell>
          <cell r="AI96">
            <v>1.3601744619040681</v>
          </cell>
          <cell r="AJ96">
            <v>17.930879817596637</v>
          </cell>
          <cell r="AK96">
            <v>9.9559992079791613</v>
          </cell>
          <cell r="AL96">
            <v>17.576353578558688</v>
          </cell>
          <cell r="AM96">
            <v>14.94536539483085</v>
          </cell>
          <cell r="AN96">
            <v>6.6029623680522853</v>
          </cell>
          <cell r="AO96">
            <v>3.0857020236053732</v>
          </cell>
          <cell r="AP96">
            <v>2.3018865707853595</v>
          </cell>
        </row>
        <row r="97">
          <cell r="C97">
            <v>1.7917096254847618</v>
          </cell>
          <cell r="D97">
            <v>21.447223892331884</v>
          </cell>
          <cell r="E97">
            <v>14</v>
          </cell>
          <cell r="F97">
            <v>19.566656646008695</v>
          </cell>
          <cell r="G97">
            <v>18.95065642494809</v>
          </cell>
          <cell r="H97">
            <v>13.140825639392975</v>
          </cell>
          <cell r="I97">
            <v>4.166666666666667</v>
          </cell>
          <cell r="J97">
            <v>3.333333333333333</v>
          </cell>
          <cell r="AI97">
            <v>1.3847607462888711</v>
          </cell>
          <cell r="AJ97">
            <v>17.769676541150361</v>
          </cell>
          <cell r="AK97">
            <v>9.9664296846682419</v>
          </cell>
          <cell r="AL97">
            <v>17.576222548620159</v>
          </cell>
          <cell r="AM97">
            <v>14.908889182917111</v>
          </cell>
          <cell r="AN97">
            <v>6.2673857097904548</v>
          </cell>
          <cell r="AO97">
            <v>3.0774469139473095</v>
          </cell>
          <cell r="AP97">
            <v>2.3018865707853595</v>
          </cell>
        </row>
        <row r="98">
          <cell r="C98">
            <v>1.7917096254847618</v>
          </cell>
          <cell r="D98">
            <v>21.447223892331884</v>
          </cell>
          <cell r="E98">
            <v>14</v>
          </cell>
          <cell r="F98">
            <v>20</v>
          </cell>
          <cell r="G98">
            <v>18.95065642494809</v>
          </cell>
          <cell r="H98">
            <v>13.140825639392975</v>
          </cell>
          <cell r="I98">
            <v>4.166666666666667</v>
          </cell>
          <cell r="J98">
            <v>3.333333333333333</v>
          </cell>
          <cell r="AI98">
            <v>1.3847607462888711</v>
          </cell>
          <cell r="AJ98">
            <v>17.834157851728872</v>
          </cell>
          <cell r="AK98">
            <v>9.9656524435711535</v>
          </cell>
          <cell r="AL98">
            <v>17.350668991533901</v>
          </cell>
          <cell r="AM98">
            <v>14.908889182917111</v>
          </cell>
          <cell r="AN98">
            <v>6.5822522440118663</v>
          </cell>
          <cell r="AO98">
            <v>3.0857020236053732</v>
          </cell>
          <cell r="AP98">
            <v>2.3018865707853595</v>
          </cell>
        </row>
        <row r="99">
          <cell r="C99">
            <v>1.7917096254847618</v>
          </cell>
          <cell r="D99">
            <v>21.447223892331884</v>
          </cell>
          <cell r="E99">
            <v>14</v>
          </cell>
          <cell r="F99">
            <v>20</v>
          </cell>
          <cell r="G99">
            <v>18.95065642494809</v>
          </cell>
          <cell r="H99">
            <v>13.140825639392975</v>
          </cell>
          <cell r="I99">
            <v>4.166666666666667</v>
          </cell>
          <cell r="J99">
            <v>3.333333333333333</v>
          </cell>
          <cell r="AI99">
            <v>1.3847607462888711</v>
          </cell>
          <cell r="AJ99">
            <v>17.901163186921345</v>
          </cell>
          <cell r="AK99">
            <v>9.9656524435711535</v>
          </cell>
          <cell r="AL99">
            <v>17.576353578558688</v>
          </cell>
          <cell r="AM99">
            <v>14.94536539483085</v>
          </cell>
          <cell r="AN99">
            <v>6.1645758159694806</v>
          </cell>
          <cell r="AO99">
            <v>3.0183559424000306</v>
          </cell>
          <cell r="AP99">
            <v>2.3018865707853595</v>
          </cell>
        </row>
        <row r="100">
          <cell r="C100">
            <v>1.7917096254847618</v>
          </cell>
          <cell r="D100">
            <v>21.922208861344927</v>
          </cell>
          <cell r="E100">
            <v>14</v>
          </cell>
          <cell r="F100">
            <v>20</v>
          </cell>
          <cell r="G100">
            <v>18.95065642494809</v>
          </cell>
          <cell r="H100">
            <v>13.140825639392975</v>
          </cell>
          <cell r="I100">
            <v>4.166666666666667</v>
          </cell>
          <cell r="J100">
            <v>3.333333333333333</v>
          </cell>
          <cell r="AI100">
            <v>1.380195458750799</v>
          </cell>
          <cell r="AJ100">
            <v>18.156564404621427</v>
          </cell>
          <cell r="AK100">
            <v>9.9536126223906916</v>
          </cell>
          <cell r="AL100">
            <v>17.253947025666136</v>
          </cell>
          <cell r="AM100">
            <v>14.94536539483085</v>
          </cell>
          <cell r="AN100">
            <v>6.4351740389213701</v>
          </cell>
          <cell r="AO100">
            <v>3.0059740159227712</v>
          </cell>
          <cell r="AP100">
            <v>2.3018865707853595</v>
          </cell>
        </row>
        <row r="101">
          <cell r="C101">
            <v>1.7906015239673496</v>
          </cell>
          <cell r="D101">
            <v>21.922208861344927</v>
          </cell>
          <cell r="E101">
            <v>14</v>
          </cell>
          <cell r="F101">
            <v>19.577791138655073</v>
          </cell>
          <cell r="G101">
            <v>18.957263384760953</v>
          </cell>
          <cell r="H101">
            <v>13.140825639392975</v>
          </cell>
          <cell r="I101">
            <v>4.0890713451601144</v>
          </cell>
          <cell r="J101">
            <v>3.333333333333333</v>
          </cell>
          <cell r="AI101">
            <v>1.3847607462888711</v>
          </cell>
          <cell r="AJ101">
            <v>17.930879817596637</v>
          </cell>
          <cell r="AK101">
            <v>9.9536126223906916</v>
          </cell>
          <cell r="AL101">
            <v>17.576353578558688</v>
          </cell>
          <cell r="AM101">
            <v>14.94536539483085</v>
          </cell>
          <cell r="AN101">
            <v>6.6029623680522853</v>
          </cell>
          <cell r="AO101">
            <v>3.0857020236053732</v>
          </cell>
          <cell r="AP101">
            <v>2.3018865707853595</v>
          </cell>
        </row>
        <row r="102">
          <cell r="C102">
            <v>1.7906015239673496</v>
          </cell>
          <cell r="D102">
            <v>21.447223892331884</v>
          </cell>
          <cell r="E102">
            <v>14</v>
          </cell>
          <cell r="F102">
            <v>19.577791138655073</v>
          </cell>
          <cell r="G102">
            <v>18.957263384760953</v>
          </cell>
          <cell r="H102">
            <v>13.140825639392975</v>
          </cell>
          <cell r="I102">
            <v>4.166666666666667</v>
          </cell>
          <cell r="J102">
            <v>3.333333333333333</v>
          </cell>
          <cell r="AI102">
            <v>1.3847607462888711</v>
          </cell>
          <cell r="AJ102">
            <v>18.156400617198258</v>
          </cell>
          <cell r="AK102">
            <v>9.895178053312593</v>
          </cell>
          <cell r="AL102">
            <v>17.308183903808832</v>
          </cell>
          <cell r="AM102">
            <v>14.94536539483085</v>
          </cell>
          <cell r="AN102">
            <v>6.4351740389213701</v>
          </cell>
          <cell r="AO102">
            <v>3.0156598582855878</v>
          </cell>
          <cell r="AP102">
            <v>2.3018865707853595</v>
          </cell>
        </row>
        <row r="103">
          <cell r="C103">
            <v>1.7894567147797056</v>
          </cell>
          <cell r="D103">
            <v>21.907121564784191</v>
          </cell>
          <cell r="E103">
            <v>14</v>
          </cell>
          <cell r="F103">
            <v>20</v>
          </cell>
          <cell r="G103">
            <v>18.952560505085934</v>
          </cell>
          <cell r="H103">
            <v>13.305891161391605</v>
          </cell>
          <cell r="I103">
            <v>4.0872614750588143</v>
          </cell>
          <cell r="J103">
            <v>3.333333333333333</v>
          </cell>
          <cell r="AI103">
            <v>1.3310103314589976</v>
          </cell>
          <cell r="AJ103">
            <v>17.54305816060192</v>
          </cell>
          <cell r="AK103">
            <v>9.793840774002895</v>
          </cell>
          <cell r="AL103">
            <v>17.437141101521238</v>
          </cell>
          <cell r="AM103">
            <v>14.939607699967201</v>
          </cell>
          <cell r="AN103">
            <v>6.2709812695801359</v>
          </cell>
          <cell r="AO103">
            <v>3.0748710437459539</v>
          </cell>
          <cell r="AP103">
            <v>2.3020101978997194</v>
          </cell>
        </row>
        <row r="104">
          <cell r="C104">
            <v>1.7894567147797056</v>
          </cell>
          <cell r="D104">
            <v>21.907121564784191</v>
          </cell>
          <cell r="E104">
            <v>14</v>
          </cell>
          <cell r="F104">
            <v>20</v>
          </cell>
          <cell r="G104">
            <v>18.952560505085934</v>
          </cell>
          <cell r="H104">
            <v>13.305891161391605</v>
          </cell>
          <cell r="I104">
            <v>4.0872614750588143</v>
          </cell>
          <cell r="J104">
            <v>3.333333333333333</v>
          </cell>
          <cell r="AI104">
            <v>1.3420960459140305</v>
          </cell>
          <cell r="AJ104">
            <v>17.804149770091374</v>
          </cell>
          <cell r="AK104">
            <v>9.7991452828599357</v>
          </cell>
          <cell r="AL104">
            <v>17.208820640473103</v>
          </cell>
          <cell r="AM104">
            <v>14.711646632981518</v>
          </cell>
          <cell r="AN104">
            <v>6.4493986968254351</v>
          </cell>
          <cell r="AO104">
            <v>3.0874134325233906</v>
          </cell>
          <cell r="AP104">
            <v>2.3020101978997194</v>
          </cell>
        </row>
        <row r="105">
          <cell r="C105">
            <v>1.7894567147797056</v>
          </cell>
          <cell r="D105">
            <v>21.449109804401978</v>
          </cell>
          <cell r="E105">
            <v>14</v>
          </cell>
          <cell r="F105">
            <v>19.592878435215809</v>
          </cell>
          <cell r="G105">
            <v>18.952560505085934</v>
          </cell>
          <cell r="H105">
            <v>13.305891161391605</v>
          </cell>
          <cell r="I105">
            <v>4.0872614750588143</v>
          </cell>
          <cell r="J105">
            <v>3.333333333333333</v>
          </cell>
          <cell r="AI105">
            <v>1.3453076616408963</v>
          </cell>
          <cell r="AJ105">
            <v>17.800496033054202</v>
          </cell>
          <cell r="AK105">
            <v>9.7999131139976416</v>
          </cell>
          <cell r="AL105">
            <v>17.437141101521238</v>
          </cell>
          <cell r="AM105">
            <v>14.690911076423935</v>
          </cell>
          <cell r="AN105">
            <v>6.2315983332536105</v>
          </cell>
          <cell r="AO105">
            <v>3.0748710437459539</v>
          </cell>
          <cell r="AP105">
            <v>2.3020101978997194</v>
          </cell>
        </row>
        <row r="106">
          <cell r="C106">
            <v>1.7894567147797056</v>
          </cell>
          <cell r="D106">
            <v>21.907121564784191</v>
          </cell>
          <cell r="E106">
            <v>14</v>
          </cell>
          <cell r="F106">
            <v>20</v>
          </cell>
          <cell r="G106">
            <v>18.952560505085934</v>
          </cell>
          <cell r="H106">
            <v>13.305891161391605</v>
          </cell>
          <cell r="I106">
            <v>4.166666666666667</v>
          </cell>
          <cell r="J106">
            <v>3.333333333333333</v>
          </cell>
          <cell r="AI106">
            <v>1.3321468402253982</v>
          </cell>
          <cell r="AJ106">
            <v>18.028816494102337</v>
          </cell>
          <cell r="AK106">
            <v>9.3843076295675569</v>
          </cell>
          <cell r="AL106">
            <v>17.208820640473103</v>
          </cell>
          <cell r="AM106">
            <v>14.690911076423935</v>
          </cell>
          <cell r="AN106">
            <v>6.4527741062471087</v>
          </cell>
          <cell r="AO106">
            <v>3.0211095369206031</v>
          </cell>
          <cell r="AP106">
            <v>2.3020101978997194</v>
          </cell>
        </row>
        <row r="107">
          <cell r="C107">
            <v>1.7894567147797056</v>
          </cell>
          <cell r="D107">
            <v>21.449109804401978</v>
          </cell>
          <cell r="E107">
            <v>14</v>
          </cell>
          <cell r="F107">
            <v>19.592878435215809</v>
          </cell>
          <cell r="G107">
            <v>18.952560505085934</v>
          </cell>
          <cell r="H107">
            <v>13.305891161391605</v>
          </cell>
          <cell r="I107">
            <v>4.166666666666667</v>
          </cell>
          <cell r="J107">
            <v>3.333333333333333</v>
          </cell>
          <cell r="AI107">
            <v>1.3299962916023533</v>
          </cell>
          <cell r="AJ107">
            <v>17.767886926423579</v>
          </cell>
          <cell r="AK107">
            <v>9.8052879319615798</v>
          </cell>
          <cell r="AL107">
            <v>17.437825925783567</v>
          </cell>
          <cell r="AM107">
            <v>14.690911076423935</v>
          </cell>
          <cell r="AN107">
            <v>6.267324643268509</v>
          </cell>
          <cell r="AO107">
            <v>3.0874134325233906</v>
          </cell>
          <cell r="AP107">
            <v>2.3020101978997194</v>
          </cell>
        </row>
        <row r="108">
          <cell r="C108">
            <v>1.7894567147797056</v>
          </cell>
          <cell r="D108">
            <v>21.907121564784191</v>
          </cell>
          <cell r="E108">
            <v>14</v>
          </cell>
          <cell r="F108">
            <v>20</v>
          </cell>
          <cell r="G108">
            <v>18.952560505085934</v>
          </cell>
          <cell r="H108">
            <v>13.305891161391605</v>
          </cell>
          <cell r="I108">
            <v>4.166666666666667</v>
          </cell>
          <cell r="J108">
            <v>3.333333333333333</v>
          </cell>
          <cell r="AI108">
            <v>1.3445179234228353</v>
          </cell>
          <cell r="AJ108">
            <v>18.029880280328264</v>
          </cell>
          <cell r="AK108">
            <v>9.8057311631406971</v>
          </cell>
          <cell r="AL108">
            <v>17.437121084179065</v>
          </cell>
          <cell r="AM108">
            <v>14.691527247277927</v>
          </cell>
          <cell r="AN108">
            <v>6.3871523500230918</v>
          </cell>
          <cell r="AO108">
            <v>3.0865077956589113</v>
          </cell>
          <cell r="AP108">
            <v>2.3008781518191199</v>
          </cell>
        </row>
        <row r="109">
          <cell r="C109">
            <v>1.7786801266301988</v>
          </cell>
          <cell r="D109">
            <v>21.907121564784191</v>
          </cell>
          <cell r="E109">
            <v>14</v>
          </cell>
          <cell r="F109">
            <v>19.592878435215809</v>
          </cell>
          <cell r="G109">
            <v>18.952560505085934</v>
          </cell>
          <cell r="H109">
            <v>13.305891161391605</v>
          </cell>
          <cell r="I109">
            <v>4.0872614750588143</v>
          </cell>
          <cell r="J109">
            <v>3.333333333333333</v>
          </cell>
          <cell r="AI109">
            <v>1.3438468166438842</v>
          </cell>
          <cell r="AJ109">
            <v>18.02962101343115</v>
          </cell>
          <cell r="AK109">
            <v>9.8055095475511411</v>
          </cell>
          <cell r="AL109">
            <v>16.937967420321634</v>
          </cell>
          <cell r="AM109">
            <v>14.691527247277927</v>
          </cell>
          <cell r="AN109">
            <v>6.2149191396731256</v>
          </cell>
          <cell r="AO109">
            <v>3.0780846421201584</v>
          </cell>
          <cell r="AP109">
            <v>2.3008781518191199</v>
          </cell>
        </row>
        <row r="110">
          <cell r="C110">
            <v>1.7786801266301988</v>
          </cell>
          <cell r="D110">
            <v>21.907121564784191</v>
          </cell>
          <cell r="E110">
            <v>14</v>
          </cell>
          <cell r="F110">
            <v>19.592878435215809</v>
          </cell>
          <cell r="G110">
            <v>18.952560505085934</v>
          </cell>
          <cell r="H110">
            <v>13.305891161391605</v>
          </cell>
          <cell r="I110">
            <v>4.0872614750588143</v>
          </cell>
          <cell r="J110">
            <v>3.333333333333333</v>
          </cell>
          <cell r="AI110">
            <v>1.3476045909993133</v>
          </cell>
          <cell r="AJ110">
            <v>17.801254336157438</v>
          </cell>
          <cell r="AK110">
            <v>9.8057311631406971</v>
          </cell>
          <cell r="AL110">
            <v>17.208156104412101</v>
          </cell>
          <cell r="AM110">
            <v>14.687859335934281</v>
          </cell>
          <cell r="AN110">
            <v>6.1848094247084271</v>
          </cell>
          <cell r="AO110">
            <v>3.0733664035175834</v>
          </cell>
          <cell r="AP110">
            <v>2.3002791484552283</v>
          </cell>
        </row>
        <row r="111">
          <cell r="C111">
            <v>1.7786801266301988</v>
          </cell>
          <cell r="D111">
            <v>21.907121564784191</v>
          </cell>
          <cell r="E111">
            <v>14</v>
          </cell>
          <cell r="F111">
            <v>20</v>
          </cell>
          <cell r="G111">
            <v>18.952560505085934</v>
          </cell>
          <cell r="H111">
            <v>13.305891161391605</v>
          </cell>
          <cell r="I111">
            <v>4.166666666666667</v>
          </cell>
          <cell r="J111">
            <v>3.333333333333333</v>
          </cell>
          <cell r="AI111">
            <v>1.332349023452958</v>
          </cell>
          <cell r="AJ111">
            <v>18.030273044343147</v>
          </cell>
          <cell r="AK111">
            <v>9.8057311631406971</v>
          </cell>
          <cell r="AL111">
            <v>17.436476565460236</v>
          </cell>
          <cell r="AM111">
            <v>14.687859335934281</v>
          </cell>
          <cell r="AN111">
            <v>6.3390692252817518</v>
          </cell>
          <cell r="AO111">
            <v>3.0859087922950201</v>
          </cell>
          <cell r="AP111">
            <v>2.3002791484552283</v>
          </cell>
        </row>
        <row r="112">
          <cell r="C112">
            <v>1.7786801266301988</v>
          </cell>
          <cell r="D112">
            <v>21.907121564784191</v>
          </cell>
          <cell r="E112">
            <v>14</v>
          </cell>
          <cell r="F112">
            <v>20</v>
          </cell>
          <cell r="G112">
            <v>18.952560505085934</v>
          </cell>
          <cell r="H112">
            <v>13.305891161391605</v>
          </cell>
          <cell r="I112">
            <v>4.166666666666667</v>
          </cell>
          <cell r="J112">
            <v>3.333333333333333</v>
          </cell>
          <cell r="AI112">
            <v>1.3411813595455819</v>
          </cell>
          <cell r="AJ112">
            <v>17.801559819280129</v>
          </cell>
          <cell r="AK112">
            <v>9.8057311631406971</v>
          </cell>
          <cell r="AL112">
            <v>17.16564336265094</v>
          </cell>
          <cell r="AM112">
            <v>14.687859335934281</v>
          </cell>
          <cell r="AN112">
            <v>6.3827547195189229</v>
          </cell>
          <cell r="AO112">
            <v>3.0649432499788301</v>
          </cell>
          <cell r="AP112">
            <v>2.3002791484552283</v>
          </cell>
        </row>
        <row r="113">
          <cell r="C113">
            <v>1.7786801266301988</v>
          </cell>
          <cell r="D113">
            <v>21.907121564784191</v>
          </cell>
          <cell r="E113">
            <v>14</v>
          </cell>
          <cell r="F113">
            <v>20</v>
          </cell>
          <cell r="G113">
            <v>18.952560505085934</v>
          </cell>
          <cell r="H113">
            <v>13.305891161391605</v>
          </cell>
          <cell r="I113">
            <v>4.166666666666667</v>
          </cell>
          <cell r="J113">
            <v>3.333333333333333</v>
          </cell>
          <cell r="AI113">
            <v>1.3317930512083189</v>
          </cell>
          <cell r="AJ113">
            <v>17.768942610558966</v>
          </cell>
          <cell r="AK113">
            <v>9.8026598385898751</v>
          </cell>
          <cell r="AL113">
            <v>17.208156104412101</v>
          </cell>
          <cell r="AM113">
            <v>14.687859335934281</v>
          </cell>
          <cell r="AN113">
            <v>6.2136859555017763</v>
          </cell>
          <cell r="AO113">
            <v>3.0859087922950201</v>
          </cell>
          <cell r="AP113">
            <v>2.3002791484552283</v>
          </cell>
        </row>
        <row r="114">
          <cell r="C114">
            <v>1.7786801266301988</v>
          </cell>
          <cell r="D114">
            <v>21.907121564784191</v>
          </cell>
          <cell r="E114">
            <v>14</v>
          </cell>
          <cell r="F114">
            <v>20</v>
          </cell>
          <cell r="G114">
            <v>18.952560505085934</v>
          </cell>
          <cell r="H114">
            <v>13.305891161391605</v>
          </cell>
          <cell r="I114">
            <v>4.0872614750588143</v>
          </cell>
          <cell r="J114">
            <v>3.333333333333333</v>
          </cell>
          <cell r="AI114">
            <v>1.3467130653651986</v>
          </cell>
          <cell r="AJ114">
            <v>18.029880280328261</v>
          </cell>
          <cell r="AK114">
            <v>9.8026598385898751</v>
          </cell>
          <cell r="AL114">
            <v>17.16564336265094</v>
          </cell>
          <cell r="AM114">
            <v>14.679365855091653</v>
          </cell>
          <cell r="AN114">
            <v>6.3572535981472473</v>
          </cell>
          <cell r="AO114">
            <v>3.0196048966922322</v>
          </cell>
          <cell r="AP114">
            <v>2.3002791484552283</v>
          </cell>
        </row>
        <row r="115">
          <cell r="C115">
            <v>1.7786801266301988</v>
          </cell>
          <cell r="D115">
            <v>21.907121564784191</v>
          </cell>
          <cell r="E115">
            <v>14</v>
          </cell>
          <cell r="F115">
            <v>19.592878435215809</v>
          </cell>
          <cell r="G115">
            <v>18.952560505085934</v>
          </cell>
          <cell r="H115">
            <v>13.305891161391605</v>
          </cell>
          <cell r="I115">
            <v>4.166666666666667</v>
          </cell>
          <cell r="J115">
            <v>3.333333333333333</v>
          </cell>
          <cell r="AI115">
            <v>1.3312897211241055</v>
          </cell>
          <cell r="AJ115">
            <v>17.801559819280129</v>
          </cell>
          <cell r="AK115">
            <v>9.5410849002583351</v>
          </cell>
          <cell r="AL115">
            <v>17.436476565460236</v>
          </cell>
          <cell r="AM115">
            <v>14.679365855091653</v>
          </cell>
          <cell r="AN115">
            <v>6.0446171914846305</v>
          </cell>
          <cell r="AO115">
            <v>3.0859087922950201</v>
          </cell>
          <cell r="AP115">
            <v>2.3002791484552283</v>
          </cell>
        </row>
        <row r="116">
          <cell r="C116">
            <v>1.7786801266301988</v>
          </cell>
          <cell r="D116">
            <v>21.907121564784191</v>
          </cell>
          <cell r="E116">
            <v>14</v>
          </cell>
          <cell r="F116">
            <v>19.592878435215809</v>
          </cell>
          <cell r="G116">
            <v>18.952560505085934</v>
          </cell>
          <cell r="H116">
            <v>13.305891161391605</v>
          </cell>
          <cell r="I116">
            <v>4.166666666666667</v>
          </cell>
          <cell r="J116">
            <v>3.2539281417254813</v>
          </cell>
          <cell r="AI116">
            <v>1.3470486187546742</v>
          </cell>
          <cell r="AJ116">
            <v>18.026607659508546</v>
          </cell>
          <cell r="AK116">
            <v>9.8024936268977054</v>
          </cell>
          <cell r="AL116">
            <v>17.11629234715372</v>
          </cell>
          <cell r="AM116">
            <v>14.678903726951157</v>
          </cell>
          <cell r="AN116">
            <v>6.2136859555017763</v>
          </cell>
          <cell r="AO116">
            <v>3.1190607400964137</v>
          </cell>
          <cell r="AP116">
            <v>2.3002791484552283</v>
          </cell>
        </row>
        <row r="117">
          <cell r="C117">
            <v>1.7786801266301988</v>
          </cell>
          <cell r="D117">
            <v>21.907121564784191</v>
          </cell>
          <cell r="E117">
            <v>14</v>
          </cell>
          <cell r="F117">
            <v>20</v>
          </cell>
          <cell r="G117">
            <v>18.952560505085934</v>
          </cell>
          <cell r="H117">
            <v>13.305891161391605</v>
          </cell>
          <cell r="I117">
            <v>4.166666666666667</v>
          </cell>
          <cell r="J117">
            <v>3.2539281417254813</v>
          </cell>
          <cell r="AI117">
            <v>1.3459029655250878</v>
          </cell>
          <cell r="AJ117">
            <v>18.026607659508546</v>
          </cell>
          <cell r="AK117">
            <v>9.7970634050363774</v>
          </cell>
          <cell r="AL117">
            <v>17.171631231556042</v>
          </cell>
          <cell r="AM117">
            <v>14.687243165080291</v>
          </cell>
          <cell r="AN117">
            <v>6.3540891518144278</v>
          </cell>
          <cell r="AO117">
            <v>3.0733664035175834</v>
          </cell>
          <cell r="AP117">
            <v>2.3002791484552283</v>
          </cell>
        </row>
        <row r="118">
          <cell r="C118">
            <v>1.7786801266301988</v>
          </cell>
          <cell r="D118">
            <v>21.907121564784191</v>
          </cell>
          <cell r="E118">
            <v>14</v>
          </cell>
          <cell r="F118">
            <v>20</v>
          </cell>
          <cell r="G118">
            <v>18.952560505085934</v>
          </cell>
          <cell r="H118">
            <v>13.305891161391605</v>
          </cell>
          <cell r="I118">
            <v>4.166666666666667</v>
          </cell>
          <cell r="J118">
            <v>3.333333333333333</v>
          </cell>
          <cell r="AI118">
            <v>1.3496179113361668</v>
          </cell>
          <cell r="AJ118">
            <v>18.032088265064303</v>
          </cell>
          <cell r="AK118">
            <v>9.7958523427195541</v>
          </cell>
          <cell r="AL118">
            <v>17.213220249698736</v>
          </cell>
          <cell r="AM118">
            <v>14.687243165080291</v>
          </cell>
          <cell r="AN118">
            <v>6.3795902731861034</v>
          </cell>
          <cell r="AO118">
            <v>3.0750713092135937</v>
          </cell>
          <cell r="AP118">
            <v>2.3002791484552283</v>
          </cell>
        </row>
        <row r="119">
          <cell r="C119">
            <v>1.8002884067877563</v>
          </cell>
          <cell r="D119">
            <v>21.907121564784191</v>
          </cell>
          <cell r="E119">
            <v>14.084737264340154</v>
          </cell>
          <cell r="F119">
            <v>19.592878435215809</v>
          </cell>
          <cell r="G119">
            <v>19.328810066643282</v>
          </cell>
          <cell r="H119">
            <v>13.417960126908845</v>
          </cell>
          <cell r="I119">
            <v>4.166666666666667</v>
          </cell>
          <cell r="J119">
            <v>3.333333333333333</v>
          </cell>
          <cell r="AI119">
            <v>1.3496179113361668</v>
          </cell>
          <cell r="AJ119">
            <v>17.379744090641065</v>
          </cell>
          <cell r="AK119">
            <v>9.7852433250054709</v>
          </cell>
          <cell r="AL119">
            <v>17.974235306943925</v>
          </cell>
          <cell r="AM119">
            <v>14.679403028917863</v>
          </cell>
          <cell r="AN119">
            <v>6.3795902731861034</v>
          </cell>
          <cell r="AO119">
            <v>3.0070625079147955</v>
          </cell>
          <cell r="AP119">
            <v>2.4226306181262189</v>
          </cell>
        </row>
        <row r="120">
          <cell r="C120">
            <v>1.8035411735049307</v>
          </cell>
          <cell r="D120">
            <v>21.92493368700265</v>
          </cell>
          <cell r="E120">
            <v>14.087824532703202</v>
          </cell>
          <cell r="F120">
            <v>20</v>
          </cell>
          <cell r="G120">
            <v>19.411272853305608</v>
          </cell>
          <cell r="H120">
            <v>13.465018005449892</v>
          </cell>
          <cell r="I120">
            <v>4.1666666666666661</v>
          </cell>
          <cell r="J120">
            <v>3.3333333333333326</v>
          </cell>
          <cell r="AI120">
            <v>1.3327064046544232</v>
          </cell>
          <cell r="AJ120">
            <v>17.130865430110962</v>
          </cell>
          <cell r="AK120">
            <v>9.805349952354538</v>
          </cell>
          <cell r="AL120">
            <v>17.271942505865987</v>
          </cell>
          <cell r="AM120">
            <v>14.671945464516165</v>
          </cell>
          <cell r="AN120">
            <v>6.2129754093051464</v>
          </cell>
          <cell r="AO120">
            <v>3.0159962595134409</v>
          </cell>
          <cell r="AP120">
            <v>2.4216618249233002</v>
          </cell>
        </row>
        <row r="121">
          <cell r="C121">
            <v>1.804209164365983</v>
          </cell>
          <cell r="D121">
            <v>21.446883289124663</v>
          </cell>
          <cell r="E121">
            <v>14.087824532703202</v>
          </cell>
          <cell r="F121">
            <v>20</v>
          </cell>
          <cell r="G121">
            <v>19.43172168789533</v>
          </cell>
          <cell r="H121">
            <v>13.465018005449892</v>
          </cell>
          <cell r="I121">
            <v>4.1666666666666661</v>
          </cell>
          <cell r="J121">
            <v>3.3333333333333326</v>
          </cell>
          <cell r="AI121">
            <v>1.3813924918449509</v>
          </cell>
          <cell r="AJ121">
            <v>18.289319411110263</v>
          </cell>
          <cell r="AK121">
            <v>9.9295247908339643</v>
          </cell>
          <cell r="AL121">
            <v>17.465962561827773</v>
          </cell>
          <cell r="AM121">
            <v>14.954734368664711</v>
          </cell>
          <cell r="AN121">
            <v>6.1914576176043141</v>
          </cell>
          <cell r="AO121">
            <v>3.0830002149578086</v>
          </cell>
          <cell r="AP121">
            <v>2.2964956603929543</v>
          </cell>
        </row>
        <row r="122">
          <cell r="C122">
            <v>1.804209164365983</v>
          </cell>
          <cell r="D122">
            <v>21.92493368700265</v>
          </cell>
          <cell r="E122">
            <v>14.087824532703202</v>
          </cell>
          <cell r="F122">
            <v>20</v>
          </cell>
          <cell r="G122">
            <v>19.599254830603936</v>
          </cell>
          <cell r="H122">
            <v>13.465018005449892</v>
          </cell>
          <cell r="I122">
            <v>4.1666666666666661</v>
          </cell>
          <cell r="J122">
            <v>3.3333333333333326</v>
          </cell>
          <cell r="AI122">
            <v>1.3971267696047165</v>
          </cell>
          <cell r="AJ122">
            <v>18.365102824086911</v>
          </cell>
          <cell r="AK122">
            <v>9.9296472482909959</v>
          </cell>
          <cell r="AL122">
            <v>17.243913517514496</v>
          </cell>
          <cell r="AM122">
            <v>14.954190101703496</v>
          </cell>
          <cell r="AN122">
            <v>6.0980231867914751</v>
          </cell>
          <cell r="AO122">
            <v>3.0830002149578086</v>
          </cell>
          <cell r="AP122">
            <v>2.2968509906372385</v>
          </cell>
        </row>
        <row r="123">
          <cell r="C123">
            <v>1.804209164365983</v>
          </cell>
          <cell r="D123">
            <v>21.92493368700265</v>
          </cell>
          <cell r="E123">
            <v>14.087824532703202</v>
          </cell>
          <cell r="F123">
            <v>20.287533156498672</v>
          </cell>
          <cell r="G123">
            <v>19.766787973312539</v>
          </cell>
          <cell r="H123">
            <v>13.465018005449892</v>
          </cell>
          <cell r="I123">
            <v>4.2770279127911088</v>
          </cell>
          <cell r="J123">
            <v>3.4436945794577767</v>
          </cell>
          <cell r="AI123">
            <v>1.4059607782213712</v>
          </cell>
          <cell r="AJ123">
            <v>17.892684255656292</v>
          </cell>
          <cell r="AK123">
            <v>9.9412064527860036</v>
          </cell>
          <cell r="AL123">
            <v>17.464573896829492</v>
          </cell>
          <cell r="AM123">
            <v>15.040904059014222</v>
          </cell>
          <cell r="AN123">
            <v>6.4379497843432434</v>
          </cell>
          <cell r="AO123">
            <v>3.0071545131550503</v>
          </cell>
          <cell r="AP123">
            <v>2.3105263595056833</v>
          </cell>
        </row>
        <row r="124">
          <cell r="C124">
            <v>1.804209164365983</v>
          </cell>
          <cell r="D124">
            <v>21.92493368700265</v>
          </cell>
          <cell r="E124">
            <v>14.087824532703202</v>
          </cell>
          <cell r="F124">
            <v>20.287533156498672</v>
          </cell>
          <cell r="G124">
            <v>19.766787973312539</v>
          </cell>
          <cell r="H124">
            <v>13.465018005449892</v>
          </cell>
          <cell r="I124">
            <v>4.4025903115311102</v>
          </cell>
          <cell r="J124">
            <v>3.5692569781977768</v>
          </cell>
          <cell r="AI124">
            <v>1.3975052670636439</v>
          </cell>
          <cell r="AJ124">
            <v>18.3676345520269</v>
          </cell>
          <cell r="AK124">
            <v>9.9412064527860036</v>
          </cell>
          <cell r="AL124">
            <v>17.19826781110746</v>
          </cell>
          <cell r="AM124">
            <v>15.343196322624536</v>
          </cell>
          <cell r="AN124">
            <v>6.293327540037331</v>
          </cell>
          <cell r="AO124">
            <v>2.8852844588615607</v>
          </cell>
          <cell r="AP124">
            <v>2.3105263595056833</v>
          </cell>
        </row>
        <row r="125">
          <cell r="C125">
            <v>1.804209164365983</v>
          </cell>
          <cell r="D125">
            <v>21.446883289124663</v>
          </cell>
          <cell r="E125">
            <v>14.087824532703202</v>
          </cell>
          <cell r="F125">
            <v>20.499999999999996</v>
          </cell>
          <cell r="G125">
            <v>19.746339138722817</v>
          </cell>
          <cell r="H125">
            <v>13.465018005449892</v>
          </cell>
          <cell r="I125">
            <v>4.4444444444444446</v>
          </cell>
          <cell r="J125">
            <v>3.6111111111111107</v>
          </cell>
          <cell r="AI125">
            <v>1.3903155975094705</v>
          </cell>
          <cell r="AJ125">
            <v>18.115858248374089</v>
          </cell>
          <cell r="AK125">
            <v>9.9360624322811368</v>
          </cell>
          <cell r="AL125">
            <v>16.977951974271519</v>
          </cell>
          <cell r="AM125">
            <v>15.343196322624536</v>
          </cell>
          <cell r="AN125">
            <v>6.4626218574578704</v>
          </cell>
          <cell r="AO125">
            <v>3.0480933343452032</v>
          </cell>
          <cell r="AP125">
            <v>2.3105263595056833</v>
          </cell>
        </row>
        <row r="126">
          <cell r="C126">
            <v>1.804209164365983</v>
          </cell>
          <cell r="D126">
            <v>21.92493368700265</v>
          </cell>
          <cell r="E126">
            <v>14.087824532703202</v>
          </cell>
          <cell r="F126">
            <v>20.499999999999996</v>
          </cell>
          <cell r="G126">
            <v>19.746339138722817</v>
          </cell>
          <cell r="H126">
            <v>13.465018005449892</v>
          </cell>
          <cell r="I126">
            <v>4.4444444444444446</v>
          </cell>
          <cell r="J126">
            <v>3.6111111111111107</v>
          </cell>
          <cell r="AI126">
            <v>1.4087765861796278</v>
          </cell>
          <cell r="AJ126">
            <v>16.919064541683184</v>
          </cell>
          <cell r="AK126">
            <v>9.9382670124975085</v>
          </cell>
          <cell r="AL126">
            <v>16.491330051713547</v>
          </cell>
          <cell r="AM126">
            <v>15.47051310932528</v>
          </cell>
          <cell r="AN126">
            <v>5.7134499497590889</v>
          </cell>
          <cell r="AO126">
            <v>2.9143101518769341</v>
          </cell>
          <cell r="AP126">
            <v>2.3105263595056833</v>
          </cell>
        </row>
        <row r="127">
          <cell r="C127">
            <v>1.804209164365983</v>
          </cell>
          <cell r="D127">
            <v>21.92493368700265</v>
          </cell>
          <cell r="E127">
            <v>14.333333333333334</v>
          </cell>
          <cell r="F127">
            <v>20.499999999999996</v>
          </cell>
          <cell r="G127">
            <v>19.746339138722817</v>
          </cell>
          <cell r="H127">
            <v>13.465018005449892</v>
          </cell>
          <cell r="I127">
            <v>4.4444444444444446</v>
          </cell>
          <cell r="J127">
            <v>3.6111111111111107</v>
          </cell>
          <cell r="AI127">
            <v>1.3677333603672908</v>
          </cell>
          <cell r="AJ127">
            <v>18.470741153125459</v>
          </cell>
          <cell r="AK127">
            <v>9.2376701352721682</v>
          </cell>
          <cell r="AL127">
            <v>17.466002237970578</v>
          </cell>
          <cell r="AM127">
            <v>15.47051310932528</v>
          </cell>
          <cell r="AN127">
            <v>6.1275583837608387</v>
          </cell>
          <cell r="AO127">
            <v>3.0483180627656701</v>
          </cell>
          <cell r="AP127">
            <v>2.3105263595056833</v>
          </cell>
        </row>
        <row r="128">
          <cell r="C128">
            <v>1.804209164365983</v>
          </cell>
          <cell r="D128">
            <v>21.92493368700265</v>
          </cell>
          <cell r="E128">
            <v>14.333333333333334</v>
          </cell>
          <cell r="F128">
            <v>20.499999999999996</v>
          </cell>
          <cell r="G128">
            <v>19.766787973312539</v>
          </cell>
          <cell r="H128">
            <v>13.465018005449892</v>
          </cell>
          <cell r="I128">
            <v>4.4444444444444446</v>
          </cell>
          <cell r="J128">
            <v>3.6111111111111107</v>
          </cell>
          <cell r="AI128">
            <v>1.4047899730910141</v>
          </cell>
          <cell r="AJ128">
            <v>18.421379467216944</v>
          </cell>
          <cell r="AK128">
            <v>9.819971054595074</v>
          </cell>
          <cell r="AL128">
            <v>17.025078240768668</v>
          </cell>
          <cell r="AM128">
            <v>15.456034805806862</v>
          </cell>
          <cell r="AN128">
            <v>6.4061692980256737</v>
          </cell>
          <cell r="AO128">
            <v>2.9143101518769341</v>
          </cell>
          <cell r="AP128">
            <v>2.3105263595056833</v>
          </cell>
        </row>
        <row r="129">
          <cell r="C129">
            <v>1.804209164365983</v>
          </cell>
          <cell r="D129">
            <v>22.712466843501321</v>
          </cell>
          <cell r="E129">
            <v>14.333333333333334</v>
          </cell>
          <cell r="F129">
            <v>20.499999999999996</v>
          </cell>
          <cell r="G129">
            <v>19.850554544666842</v>
          </cell>
          <cell r="H129">
            <v>13.465018005449892</v>
          </cell>
          <cell r="I129">
            <v>4.4444444444444446</v>
          </cell>
          <cell r="J129">
            <v>3.6111111111111107</v>
          </cell>
          <cell r="AI129">
            <v>1.3665020564319494</v>
          </cell>
          <cell r="AJ129">
            <v>17.724184207825711</v>
          </cell>
          <cell r="AK129">
            <v>9.8258499351720641</v>
          </cell>
          <cell r="AL129">
            <v>16.93368239005655</v>
          </cell>
          <cell r="AM129">
            <v>15.456034805806862</v>
          </cell>
          <cell r="AN129">
            <v>6.4626218574578704</v>
          </cell>
          <cell r="AO129">
            <v>3.0741584685994177</v>
          </cell>
          <cell r="AP129">
            <v>2.3105263595056833</v>
          </cell>
        </row>
        <row r="130">
          <cell r="C130">
            <v>1.804209164365983</v>
          </cell>
          <cell r="D130">
            <v>22.712466843501321</v>
          </cell>
          <cell r="E130">
            <v>14.333333333333334</v>
          </cell>
          <cell r="F130">
            <v>20.499999999999996</v>
          </cell>
          <cell r="G130">
            <v>19.83690754700633</v>
          </cell>
          <cell r="H130">
            <v>13.465018005449892</v>
          </cell>
          <cell r="I130">
            <v>4.4444444444444446</v>
          </cell>
          <cell r="J130">
            <v>3.6111111111111107</v>
          </cell>
          <cell r="AI130">
            <v>1.4053753756561926</v>
          </cell>
          <cell r="AJ130">
            <v>18.240695175976519</v>
          </cell>
          <cell r="AK130">
            <v>9.2966516009860687</v>
          </cell>
          <cell r="AL130">
            <v>17.025078240768668</v>
          </cell>
          <cell r="AM130">
            <v>15.456034805806862</v>
          </cell>
          <cell r="AN130">
            <v>6.1279097169516294</v>
          </cell>
          <cell r="AO130">
            <v>3.0741584685994177</v>
          </cell>
          <cell r="AP130">
            <v>2.3105263595056833</v>
          </cell>
        </row>
        <row r="131">
          <cell r="C131">
            <v>1.804209164365983</v>
          </cell>
          <cell r="D131">
            <v>22.712466843501321</v>
          </cell>
          <cell r="E131">
            <v>14.333333333333334</v>
          </cell>
          <cell r="F131">
            <v>20.499999999999996</v>
          </cell>
          <cell r="G131">
            <v>19.83690754700633</v>
          </cell>
          <cell r="H131">
            <v>13.465018005449892</v>
          </cell>
          <cell r="I131">
            <v>4.3616735098511121</v>
          </cell>
          <cell r="J131">
            <v>3.4731595534555568</v>
          </cell>
          <cell r="AI131">
            <v>1.4111942464120626</v>
          </cell>
          <cell r="AJ131">
            <v>18.240695175976519</v>
          </cell>
          <cell r="AK131">
            <v>9.8229104948835708</v>
          </cell>
          <cell r="AL131">
            <v>16.647143386024176</v>
          </cell>
          <cell r="AM131">
            <v>15.456034805806862</v>
          </cell>
          <cell r="AN131">
            <v>6.4629731906486612</v>
          </cell>
          <cell r="AO131">
            <v>3.0314302263455439</v>
          </cell>
          <cell r="AP131">
            <v>2.3105263595056833</v>
          </cell>
        </row>
        <row r="132">
          <cell r="C132">
            <v>1.804209164365983</v>
          </cell>
          <cell r="D132">
            <v>22.712466843501321</v>
          </cell>
          <cell r="E132">
            <v>14.333333333333334</v>
          </cell>
          <cell r="F132">
            <v>20.499999999999996</v>
          </cell>
          <cell r="G132">
            <v>19.83690754700633</v>
          </cell>
          <cell r="H132">
            <v>13.465018005449892</v>
          </cell>
          <cell r="I132">
            <v>4.4444444444444446</v>
          </cell>
          <cell r="J132">
            <v>3.6111111111111107</v>
          </cell>
          <cell r="AI132">
            <v>1.3991667359670794</v>
          </cell>
          <cell r="AJ132">
            <v>18.23343374596163</v>
          </cell>
          <cell r="AK132">
            <v>9.2995910412745637</v>
          </cell>
          <cell r="AL132">
            <v>17.457866255620065</v>
          </cell>
          <cell r="AM132">
            <v>15.456034805806862</v>
          </cell>
          <cell r="AN132">
            <v>6.1279097169516294</v>
          </cell>
          <cell r="AO132">
            <v>3.057270632179292</v>
          </cell>
          <cell r="AP132">
            <v>2.3105263595056833</v>
          </cell>
        </row>
        <row r="133">
          <cell r="C133">
            <v>1.8042091643659832</v>
          </cell>
          <cell r="D133">
            <v>21.65013262599469</v>
          </cell>
          <cell r="E133">
            <v>14.333333333333334</v>
          </cell>
          <cell r="F133">
            <v>19.543899204244028</v>
          </cell>
          <cell r="G133">
            <v>19.836907547006327</v>
          </cell>
          <cell r="H133">
            <v>13.465018005449892</v>
          </cell>
          <cell r="I133">
            <v>4.5548056905688874</v>
          </cell>
          <cell r="J133">
            <v>3.6111111111111107</v>
          </cell>
          <cell r="AI133">
            <v>1.3753988335387344</v>
          </cell>
          <cell r="AJ133">
            <v>18.794999629601776</v>
          </cell>
          <cell r="AK133">
            <v>9.822910494883569</v>
          </cell>
          <cell r="AL133">
            <v>17.457866255620065</v>
          </cell>
          <cell r="AM133">
            <v>15.415524919129352</v>
          </cell>
          <cell r="AN133">
            <v>6.3768716604149178</v>
          </cell>
          <cell r="AO133">
            <v>3.0314302263455439</v>
          </cell>
          <cell r="AP133">
            <v>2.3105263595056833</v>
          </cell>
        </row>
        <row r="134">
          <cell r="C134">
            <v>1.8042091643659832</v>
          </cell>
          <cell r="D134">
            <v>22.712466843501321</v>
          </cell>
          <cell r="E134">
            <v>14.333333333333334</v>
          </cell>
          <cell r="F134">
            <v>20.499999999999996</v>
          </cell>
          <cell r="G134">
            <v>19.836907547006327</v>
          </cell>
          <cell r="H134">
            <v>13.465018005449892</v>
          </cell>
          <cell r="I134">
            <v>4.5548056905688874</v>
          </cell>
          <cell r="J134">
            <v>3.6111111111111107</v>
          </cell>
          <cell r="AI134">
            <v>1.4016151632900615</v>
          </cell>
          <cell r="AJ134">
            <v>17.787173350283126</v>
          </cell>
          <cell r="AK134">
            <v>9.8936882537402493</v>
          </cell>
          <cell r="AL134">
            <v>17.457866255620065</v>
          </cell>
          <cell r="AM134">
            <v>15.415524919129352</v>
          </cell>
          <cell r="AN134">
            <v>5.9168124773515727</v>
          </cell>
          <cell r="AO134">
            <v>3.0741584685994177</v>
          </cell>
          <cell r="AP134">
            <v>2.3105263595056833</v>
          </cell>
        </row>
        <row r="135">
          <cell r="C135">
            <v>1.8042091643659832</v>
          </cell>
          <cell r="D135">
            <v>22.712466843501321</v>
          </cell>
          <cell r="E135">
            <v>14.333333333333334</v>
          </cell>
          <cell r="F135">
            <v>20.499999999999996</v>
          </cell>
          <cell r="G135">
            <v>19.836907547006327</v>
          </cell>
          <cell r="H135">
            <v>13.465018005449892</v>
          </cell>
          <cell r="I135">
            <v>4.2789025752577787</v>
          </cell>
          <cell r="J135">
            <v>3.6111111111111107</v>
          </cell>
          <cell r="AI135">
            <v>1.3835671939043541</v>
          </cell>
          <cell r="AJ135">
            <v>17.786696374060551</v>
          </cell>
          <cell r="AK135">
            <v>9.8936882537402493</v>
          </cell>
          <cell r="AL135">
            <v>17.016942258418155</v>
          </cell>
          <cell r="AM135">
            <v>15.415524919129352</v>
          </cell>
          <cell r="AN135">
            <v>6.4254178276333684</v>
          </cell>
          <cell r="AO135">
            <v>2.9401505577106826</v>
          </cell>
          <cell r="AP135">
            <v>2.3105263595056833</v>
          </cell>
        </row>
        <row r="136">
          <cell r="C136">
            <v>1.8042091643659832</v>
          </cell>
          <cell r="D136">
            <v>22.712466843501321</v>
          </cell>
          <cell r="E136">
            <v>14.333333333333334</v>
          </cell>
          <cell r="F136">
            <v>20.499999999999996</v>
          </cell>
          <cell r="G136">
            <v>19.836907547006327</v>
          </cell>
          <cell r="H136">
            <v>13.465018005449892</v>
          </cell>
          <cell r="I136">
            <v>4.5548056905688874</v>
          </cell>
          <cell r="J136">
            <v>3.6111111111111107</v>
          </cell>
          <cell r="AI136">
            <v>1.3689261136467419</v>
          </cell>
          <cell r="AJ136">
            <v>18.355983537290165</v>
          </cell>
          <cell r="AK136">
            <v>9.8936882537402493</v>
          </cell>
          <cell r="AL136">
            <v>17.457866255620065</v>
          </cell>
          <cell r="AM136">
            <v>15.34496375983252</v>
          </cell>
          <cell r="AN136">
            <v>5.7928462432545977</v>
          </cell>
          <cell r="AO136">
            <v>3.057270632179292</v>
          </cell>
          <cell r="AP136">
            <v>2.3105263595056833</v>
          </cell>
        </row>
        <row r="137">
          <cell r="C137">
            <v>1.7928759972211981</v>
          </cell>
          <cell r="D137">
            <v>21.65013262599469</v>
          </cell>
          <cell r="E137">
            <v>14.333333333333334</v>
          </cell>
          <cell r="F137">
            <v>19.543899204244028</v>
          </cell>
          <cell r="G137">
            <v>19.836907547006327</v>
          </cell>
          <cell r="H137">
            <v>13.465018005449892</v>
          </cell>
          <cell r="I137">
            <v>4.5548056905688874</v>
          </cell>
          <cell r="J137">
            <v>3.6111111111111107</v>
          </cell>
          <cell r="AI137">
            <v>1.3887950405044893</v>
          </cell>
          <cell r="AJ137">
            <v>18.796907534492078</v>
          </cell>
          <cell r="AK137">
            <v>9.8936882537402493</v>
          </cell>
          <cell r="AL137">
            <v>17.016942258418155</v>
          </cell>
          <cell r="AM137">
            <v>15.321443373400246</v>
          </cell>
          <cell r="AN137">
            <v>6.4629731906486594</v>
          </cell>
          <cell r="AO137">
            <v>2.9232627212905551</v>
          </cell>
          <cell r="AP137">
            <v>2.3105263595056833</v>
          </cell>
        </row>
        <row r="138">
          <cell r="C138">
            <v>1.7928759972211981</v>
          </cell>
          <cell r="D138">
            <v>22.287533156498668</v>
          </cell>
          <cell r="E138">
            <v>14.333333333333334</v>
          </cell>
          <cell r="F138">
            <v>20.287533156498672</v>
          </cell>
          <cell r="G138">
            <v>19.836907547006327</v>
          </cell>
          <cell r="H138">
            <v>13.465018005449892</v>
          </cell>
          <cell r="I138">
            <v>4.5548056905688874</v>
          </cell>
          <cell r="J138">
            <v>3.6111111111111107</v>
          </cell>
          <cell r="AI138">
            <v>1.3818147510175947</v>
          </cell>
          <cell r="AJ138">
            <v>18.354314120511155</v>
          </cell>
          <cell r="AK138">
            <v>9.8936882537402493</v>
          </cell>
          <cell r="AL138">
            <v>17.458622052275114</v>
          </cell>
          <cell r="AM138">
            <v>15.191743652189059</v>
          </cell>
          <cell r="AN138">
            <v>6.0714571575194309</v>
          </cell>
          <cell r="AO138">
            <v>2.9232627212905551</v>
          </cell>
          <cell r="AP138">
            <v>2.3105263595056833</v>
          </cell>
        </row>
        <row r="139">
          <cell r="C139">
            <v>1.7928759972211981</v>
          </cell>
          <cell r="D139">
            <v>22.287533156498668</v>
          </cell>
          <cell r="E139">
            <v>14.333333333333334</v>
          </cell>
          <cell r="F139">
            <v>20.499999999999996</v>
          </cell>
          <cell r="G139">
            <v>19.836907547006327</v>
          </cell>
          <cell r="H139">
            <v>13.465018005449892</v>
          </cell>
          <cell r="I139">
            <v>4.5548056905688874</v>
          </cell>
          <cell r="J139">
            <v>3.6111111111111107</v>
          </cell>
          <cell r="AI139">
            <v>1.3885023392219003</v>
          </cell>
          <cell r="AJ139">
            <v>17.286123103094841</v>
          </cell>
          <cell r="AK139">
            <v>9.3703688001312422</v>
          </cell>
          <cell r="AL139">
            <v>17.458622052275114</v>
          </cell>
          <cell r="AM139">
            <v>15.151261192652161</v>
          </cell>
          <cell r="AN139">
            <v>6.4629731906486594</v>
          </cell>
          <cell r="AO139">
            <v>3.057270632179292</v>
          </cell>
          <cell r="AP139">
            <v>2.3105263595056833</v>
          </cell>
        </row>
        <row r="140">
          <cell r="C140">
            <v>1.7928759972211981</v>
          </cell>
          <cell r="D140">
            <v>22.287533156498668</v>
          </cell>
          <cell r="E140">
            <v>14.333333333333334</v>
          </cell>
          <cell r="F140">
            <v>20.499999999999996</v>
          </cell>
          <cell r="G140">
            <v>19.836907547006327</v>
          </cell>
          <cell r="H140">
            <v>13.465018005449892</v>
          </cell>
          <cell r="I140">
            <v>4.5548056905688874</v>
          </cell>
          <cell r="J140">
            <v>3.6111111111111107</v>
          </cell>
          <cell r="AI140">
            <v>1.4175857257683964</v>
          </cell>
          <cell r="AJ140">
            <v>18.356938524870912</v>
          </cell>
          <cell r="AK140">
            <v>9.8936882537402493</v>
          </cell>
          <cell r="AL140">
            <v>17.017698055073204</v>
          </cell>
          <cell r="AM140">
            <v>15.151261192652161</v>
          </cell>
          <cell r="AN140">
            <v>6.0714571575194309</v>
          </cell>
          <cell r="AO140">
            <v>3.0741584685994177</v>
          </cell>
          <cell r="AP140">
            <v>2.3105263595056833</v>
          </cell>
        </row>
        <row r="141">
          <cell r="C141">
            <v>1.7928759972211981</v>
          </cell>
          <cell r="D141">
            <v>22.287533156498668</v>
          </cell>
          <cell r="E141">
            <v>14.333333333333334</v>
          </cell>
          <cell r="F141">
            <v>20.499999999999996</v>
          </cell>
          <cell r="G141">
            <v>19.836907547006327</v>
          </cell>
          <cell r="H141">
            <v>13.465018005449892</v>
          </cell>
          <cell r="I141">
            <v>4.4444444444444438</v>
          </cell>
          <cell r="J141">
            <v>3.6111111111111107</v>
          </cell>
          <cell r="AI141">
            <v>1.3974950441533922</v>
          </cell>
          <cell r="AJ141">
            <v>18.3552691080919</v>
          </cell>
          <cell r="AK141">
            <v>9.8936882537402493</v>
          </cell>
          <cell r="AL141">
            <v>16.914684011520961</v>
          </cell>
          <cell r="AM141">
            <v>15.151261192652161</v>
          </cell>
          <cell r="AN141">
            <v>6.4629731906486594</v>
          </cell>
          <cell r="AO141">
            <v>3.057270632179292</v>
          </cell>
          <cell r="AP141">
            <v>2.3105263595056833</v>
          </cell>
        </row>
        <row r="142">
          <cell r="C142">
            <v>1.7928759972211981</v>
          </cell>
          <cell r="D142">
            <v>22.287533156498668</v>
          </cell>
          <cell r="E142">
            <v>14.333333333333334</v>
          </cell>
          <cell r="F142">
            <v>20.499999999999996</v>
          </cell>
          <cell r="G142">
            <v>19.836907547006327</v>
          </cell>
          <cell r="H142">
            <v>13.465018005449892</v>
          </cell>
          <cell r="I142">
            <v>4.2237219521955573</v>
          </cell>
          <cell r="J142">
            <v>3.6111111111111107</v>
          </cell>
          <cell r="AI142">
            <v>1.431695691887128</v>
          </cell>
          <cell r="AJ142">
            <v>17.788366825975157</v>
          </cell>
          <cell r="AK142">
            <v>9.3703688001312422</v>
          </cell>
          <cell r="AL142">
            <v>17.006079862233079</v>
          </cell>
          <cell r="AM142">
            <v>15.151261192652161</v>
          </cell>
          <cell r="AN142">
            <v>6.1279097169516277</v>
          </cell>
          <cell r="AO142">
            <v>3.0741584685994177</v>
          </cell>
          <cell r="AP142">
            <v>2.3105263595056833</v>
          </cell>
        </row>
        <row r="143">
          <cell r="C143">
            <v>1.7928759972211981</v>
          </cell>
          <cell r="D143">
            <v>22.287533156498668</v>
          </cell>
          <cell r="E143">
            <v>14.333333333333334</v>
          </cell>
          <cell r="F143">
            <v>20.499999999999996</v>
          </cell>
          <cell r="G143">
            <v>19.836907547006327</v>
          </cell>
          <cell r="H143">
            <v>13.465018005449892</v>
          </cell>
          <cell r="I143">
            <v>4.2237219521955573</v>
          </cell>
          <cell r="J143">
            <v>3.6111111111111107</v>
          </cell>
          <cell r="AI143">
            <v>1.4237224657099006</v>
          </cell>
          <cell r="AJ143">
            <v>18.802973090585908</v>
          </cell>
          <cell r="AK143">
            <v>9.8936882537402493</v>
          </cell>
          <cell r="AL143">
            <v>16.470178920222168</v>
          </cell>
          <cell r="AM143">
            <v>15.151261192652161</v>
          </cell>
          <cell r="AN143">
            <v>6.4629731906486594</v>
          </cell>
          <cell r="AO143">
            <v>3.0741584685994177</v>
          </cell>
          <cell r="AP143">
            <v>2.3105263595056833</v>
          </cell>
        </row>
        <row r="144">
          <cell r="C144">
            <v>1.7928759972211981</v>
          </cell>
          <cell r="D144">
            <v>22.287533156498668</v>
          </cell>
          <cell r="E144">
            <v>14.333333333333334</v>
          </cell>
          <cell r="F144">
            <v>20.499999999999996</v>
          </cell>
          <cell r="G144">
            <v>19.836907547006327</v>
          </cell>
          <cell r="H144">
            <v>13.465018005449892</v>
          </cell>
          <cell r="I144">
            <v>4.2237219521955573</v>
          </cell>
          <cell r="J144">
            <v>3.6111111111111107</v>
          </cell>
          <cell r="AI144">
            <v>1.4000243804715362</v>
          </cell>
          <cell r="AJ144">
            <v>18.362049093383998</v>
          </cell>
          <cell r="AK144">
            <v>10.079924364752701</v>
          </cell>
          <cell r="AL144">
            <v>16.471287792641689</v>
          </cell>
          <cell r="AM144">
            <v>15.643255694317148</v>
          </cell>
          <cell r="AN144">
            <v>6.6087730754935894</v>
          </cell>
          <cell r="AO144">
            <v>3.0741584685994177</v>
          </cell>
          <cell r="AP144">
            <v>2.4445342703944202</v>
          </cell>
        </row>
        <row r="145">
          <cell r="C145">
            <v>1.7928759972211981</v>
          </cell>
          <cell r="D145">
            <v>22.287533156498668</v>
          </cell>
          <cell r="E145">
            <v>14.333333333333334</v>
          </cell>
          <cell r="F145">
            <v>20.499999999999996</v>
          </cell>
          <cell r="G145">
            <v>19.836907547006327</v>
          </cell>
          <cell r="H145">
            <v>13.465018005449892</v>
          </cell>
          <cell r="I145">
            <v>4.2237219521955573</v>
          </cell>
          <cell r="J145">
            <v>3.6111111111111107</v>
          </cell>
          <cell r="AI145">
            <v>1.4180623746697809</v>
          </cell>
          <cell r="AJ145">
            <v>18.781627496679519</v>
          </cell>
          <cell r="AK145">
            <v>10.079924364752701</v>
          </cell>
          <cell r="AL145">
            <v>16.471287792641689</v>
          </cell>
          <cell r="AM145">
            <v>15.897889267718634</v>
          </cell>
          <cell r="AN145">
            <v>6.6087730754935894</v>
          </cell>
          <cell r="AO145">
            <v>3.0741584685994177</v>
          </cell>
          <cell r="AP145">
            <v>2.4445342703944202</v>
          </cell>
        </row>
        <row r="146">
          <cell r="C146">
            <v>1.7928759972211981</v>
          </cell>
          <cell r="D146">
            <v>22.287533156498668</v>
          </cell>
          <cell r="E146">
            <v>14.333333333333334</v>
          </cell>
          <cell r="F146">
            <v>20.499999999999996</v>
          </cell>
          <cell r="G146">
            <v>19.836907547006327</v>
          </cell>
          <cell r="H146">
            <v>13.465018005449892</v>
          </cell>
          <cell r="I146">
            <v>4.5548056905688874</v>
          </cell>
          <cell r="J146">
            <v>3.6111111111111107</v>
          </cell>
          <cell r="AI146">
            <v>1.4577224410262826</v>
          </cell>
          <cell r="AJ146">
            <v>17.773801217360869</v>
          </cell>
          <cell r="AK146">
            <v>10.079924364752701</v>
          </cell>
          <cell r="AL146">
            <v>17.444531637757628</v>
          </cell>
          <cell r="AM146">
            <v>15.643255694317148</v>
          </cell>
          <cell r="AN146">
            <v>6.2172570423643609</v>
          </cell>
          <cell r="AO146">
            <v>3.057270632179292</v>
          </cell>
          <cell r="AP146">
            <v>2.4445342703944202</v>
          </cell>
        </row>
        <row r="147">
          <cell r="C147">
            <v>1.7928759972211981</v>
          </cell>
          <cell r="D147">
            <v>22.287533156498668</v>
          </cell>
          <cell r="E147">
            <v>14.333333333333334</v>
          </cell>
          <cell r="F147">
            <v>20.499999999999996</v>
          </cell>
          <cell r="G147">
            <v>19.836907547006327</v>
          </cell>
          <cell r="H147">
            <v>13.465018005449892</v>
          </cell>
          <cell r="I147">
            <v>4.2789025752577787</v>
          </cell>
          <cell r="J147">
            <v>3.6111111111111107</v>
          </cell>
          <cell r="AI147">
            <v>1.4497492148490552</v>
          </cell>
          <cell r="AJ147">
            <v>18.340703499477613</v>
          </cell>
          <cell r="AK147">
            <v>10.079924364752701</v>
          </cell>
          <cell r="AL147">
            <v>17.003607640555717</v>
          </cell>
          <cell r="AM147">
            <v>15.643255694317148</v>
          </cell>
          <cell r="AN147">
            <v>6.5712177124782984</v>
          </cell>
          <cell r="AO147">
            <v>3.057270632179292</v>
          </cell>
          <cell r="AP147">
            <v>2.4445342703944202</v>
          </cell>
        </row>
        <row r="148">
          <cell r="C148">
            <v>1.7928759972211981</v>
          </cell>
          <cell r="D148">
            <v>22.287533156498668</v>
          </cell>
          <cell r="E148">
            <v>14.333333333333334</v>
          </cell>
          <cell r="F148">
            <v>20.499999999999996</v>
          </cell>
          <cell r="G148">
            <v>19.836907547006327</v>
          </cell>
          <cell r="H148">
            <v>13.465018005449892</v>
          </cell>
          <cell r="I148">
            <v>4.2789025752577787</v>
          </cell>
          <cell r="J148">
            <v>3.6111111111111107</v>
          </cell>
          <cell r="AI148">
            <v>1.4577631600960643</v>
          </cell>
          <cell r="AJ148">
            <v>18.403296694381261</v>
          </cell>
          <cell r="AK148">
            <v>10.079924364752701</v>
          </cell>
          <cell r="AL148">
            <v>16.911610663853775</v>
          </cell>
          <cell r="AM148">
            <v>15.64802156333803</v>
          </cell>
          <cell r="AN148">
            <v>6.5712177124782984</v>
          </cell>
          <cell r="AO148">
            <v>3.0314302263455439</v>
          </cell>
          <cell r="AP148">
            <v>2.4445342703944202</v>
          </cell>
        </row>
        <row r="149">
          <cell r="C149">
            <v>1.7931882362382847</v>
          </cell>
          <cell r="D149">
            <v>22.287533156498668</v>
          </cell>
          <cell r="E149">
            <v>14.517464933805929</v>
          </cell>
          <cell r="F149">
            <v>20.499999999999996</v>
          </cell>
          <cell r="G149">
            <v>19.836907547006327</v>
          </cell>
          <cell r="H149">
            <v>13.465018005449892</v>
          </cell>
          <cell r="I149">
            <v>4.2789025752577787</v>
          </cell>
          <cell r="J149">
            <v>3.7366735098511121</v>
          </cell>
          <cell r="AI149">
            <v>1.4069645551419914</v>
          </cell>
          <cell r="AJ149">
            <v>18.844220691583175</v>
          </cell>
          <cell r="AK149">
            <v>9.893726785729049</v>
          </cell>
          <cell r="AL149">
            <v>16.408298650184271</v>
          </cell>
          <cell r="AM149">
            <v>15.64802156333803</v>
          </cell>
          <cell r="AN149">
            <v>6.5946599356355389</v>
          </cell>
          <cell r="AO149">
            <v>2.8974223154568071</v>
          </cell>
          <cell r="AP149">
            <v>2.4445342703944202</v>
          </cell>
        </row>
        <row r="150">
          <cell r="C150">
            <v>1.7931882362382847</v>
          </cell>
          <cell r="D150">
            <v>22.287533156498668</v>
          </cell>
          <cell r="E150">
            <v>14.578842133963462</v>
          </cell>
          <cell r="F150">
            <v>20.499999999999996</v>
          </cell>
          <cell r="G150">
            <v>19.836907547006327</v>
          </cell>
          <cell r="H150">
            <v>13.465018005449892</v>
          </cell>
          <cell r="I150">
            <v>4.5548056905688874</v>
          </cell>
          <cell r="J150">
            <v>3.7785276427644461</v>
          </cell>
          <cell r="AI150">
            <v>1.4136324092223767</v>
          </cell>
          <cell r="AJ150">
            <v>17.708043132497455</v>
          </cell>
          <cell r="AK150">
            <v>9.3821650932740255</v>
          </cell>
          <cell r="AL150">
            <v>16.471287792641689</v>
          </cell>
          <cell r="AM150">
            <v>15.64802156333803</v>
          </cell>
          <cell r="AN150">
            <v>6.1258215624223817</v>
          </cell>
          <cell r="AO150">
            <v>3.0314302263455439</v>
          </cell>
          <cell r="AP150">
            <v>2.4445342703944202</v>
          </cell>
        </row>
        <row r="151">
          <cell r="C151">
            <v>1.7931882362382847</v>
          </cell>
          <cell r="D151">
            <v>22.862599469496018</v>
          </cell>
          <cell r="E151">
            <v>14.578842133963462</v>
          </cell>
          <cell r="F151">
            <v>21.075066312997343</v>
          </cell>
          <cell r="G151">
            <v>19.836907547006327</v>
          </cell>
          <cell r="H151">
            <v>13.465018005449892</v>
          </cell>
          <cell r="I151">
            <v>4.5548056905688874</v>
          </cell>
          <cell r="J151">
            <v>3.7785276427644461</v>
          </cell>
          <cell r="AI151">
            <v>1.4516653040792484</v>
          </cell>
          <cell r="AJ151">
            <v>18.798008931936316</v>
          </cell>
          <cell r="AK151">
            <v>9.9054845468830308</v>
          </cell>
          <cell r="AL151">
            <v>17.754510486470469</v>
          </cell>
          <cell r="AM151">
            <v>15.64802156333803</v>
          </cell>
          <cell r="AN151">
            <v>6.5946599356355389</v>
          </cell>
          <cell r="AO151">
            <v>3.0741584685994177</v>
          </cell>
          <cell r="AP151">
            <v>2.4445342703944202</v>
          </cell>
        </row>
        <row r="152">
          <cell r="C152">
            <v>1.7931882362382847</v>
          </cell>
          <cell r="D152">
            <v>22.862599469496018</v>
          </cell>
          <cell r="E152">
            <v>14.578842133963462</v>
          </cell>
          <cell r="F152">
            <v>21.287533156498668</v>
          </cell>
          <cell r="G152">
            <v>19.836907547006327</v>
          </cell>
          <cell r="H152">
            <v>13.465018005449892</v>
          </cell>
          <cell r="I152">
            <v>4.5548056905688874</v>
          </cell>
          <cell r="J152">
            <v>3.7785276427644461</v>
          </cell>
          <cell r="AI152">
            <v>1.4072128967157629</v>
          </cell>
          <cell r="AJ152">
            <v>18.926360211703383</v>
          </cell>
          <cell r="AK152">
            <v>9.893726785729049</v>
          </cell>
          <cell r="AL152">
            <v>17.572644736161898</v>
          </cell>
          <cell r="AM152">
            <v>15.553912590468311</v>
          </cell>
          <cell r="AN152">
            <v>6.1427421607858506</v>
          </cell>
          <cell r="AO152">
            <v>3.0741584685994177</v>
          </cell>
          <cell r="AP152">
            <v>2.4445342703944202</v>
          </cell>
        </row>
        <row r="153">
          <cell r="C153">
            <v>1.7931882362382847</v>
          </cell>
          <cell r="D153">
            <v>23.075066312997343</v>
          </cell>
          <cell r="E153">
            <v>14.578842133963462</v>
          </cell>
          <cell r="F153">
            <v>21.287533156498668</v>
          </cell>
          <cell r="G153">
            <v>19.836907547006327</v>
          </cell>
          <cell r="H153">
            <v>13.465018005449892</v>
          </cell>
          <cell r="I153">
            <v>4.5548056905688874</v>
          </cell>
          <cell r="J153">
            <v>3.7785276427644461</v>
          </cell>
          <cell r="AI153">
            <v>1.4545323608744174</v>
          </cell>
          <cell r="AJ153">
            <v>18.982389800154394</v>
          </cell>
          <cell r="AK153">
            <v>9.9054845468830308</v>
          </cell>
          <cell r="AL153">
            <v>17.497452963232924</v>
          </cell>
          <cell r="AM153">
            <v>15.64802156333803</v>
          </cell>
          <cell r="AN153">
            <v>6.0862896013536538</v>
          </cell>
          <cell r="AO153">
            <v>3.0830002149578086</v>
          </cell>
          <cell r="AP153">
            <v>2.4445342703944202</v>
          </cell>
        </row>
        <row r="154">
          <cell r="C154">
            <v>1.7931882362382847</v>
          </cell>
          <cell r="D154">
            <v>23.075066312997343</v>
          </cell>
          <cell r="E154">
            <v>14.578842133963462</v>
          </cell>
          <cell r="F154">
            <v>21.287533156498668</v>
          </cell>
          <cell r="G154">
            <v>19.836907547006327</v>
          </cell>
          <cell r="H154">
            <v>13.465018005449892</v>
          </cell>
          <cell r="I154">
            <v>4.5548056905688874</v>
          </cell>
          <cell r="J154">
            <v>3.7785276427644461</v>
          </cell>
          <cell r="AI154">
            <v>1.4329343650341664</v>
          </cell>
          <cell r="AJ154">
            <v>18.352498375580232</v>
          </cell>
          <cell r="AK154">
            <v>9.9054845468830308</v>
          </cell>
          <cell r="AL154">
            <v>17.588848813945038</v>
          </cell>
          <cell r="AM154">
            <v>16.140016065003024</v>
          </cell>
          <cell r="AN154">
            <v>6.2080482352158883</v>
          </cell>
          <cell r="AO154">
            <v>2.9489923040690726</v>
          </cell>
          <cell r="AP154">
            <v>2.4445342703944202</v>
          </cell>
        </row>
        <row r="155">
          <cell r="C155">
            <v>1.7931882362382847</v>
          </cell>
          <cell r="D155">
            <v>23.075066312997343</v>
          </cell>
          <cell r="E155">
            <v>14.578842133963462</v>
          </cell>
          <cell r="F155">
            <v>21.287533156498668</v>
          </cell>
          <cell r="G155">
            <v>19.836907547006327</v>
          </cell>
          <cell r="H155">
            <v>13.465018005449892</v>
          </cell>
          <cell r="I155">
            <v>4.5548056905688874</v>
          </cell>
          <cell r="J155">
            <v>3.7785276427644461</v>
          </cell>
          <cell r="AI155">
            <v>1.4540445254034351</v>
          </cell>
          <cell r="AJ155">
            <v>19.108368085069223</v>
          </cell>
          <cell r="AK155">
            <v>9.9054845468830308</v>
          </cell>
          <cell r="AL155">
            <v>17.497452963232924</v>
          </cell>
          <cell r="AM155">
            <v>16.140016065003024</v>
          </cell>
          <cell r="AN155">
            <v>6.2338223485771991</v>
          </cell>
          <cell r="AO155">
            <v>3.0830002149578086</v>
          </cell>
          <cell r="AP155">
            <v>2.4445342703944202</v>
          </cell>
        </row>
        <row r="156">
          <cell r="C156">
            <v>1.7931882362382847</v>
          </cell>
          <cell r="D156">
            <v>23.075066312997343</v>
          </cell>
          <cell r="E156">
            <v>14.578842133963462</v>
          </cell>
          <cell r="F156">
            <v>21.287533156498668</v>
          </cell>
          <cell r="G156">
            <v>19.836907547006327</v>
          </cell>
          <cell r="H156">
            <v>13.465018005449892</v>
          </cell>
          <cell r="I156">
            <v>4.5548056905688874</v>
          </cell>
          <cell r="J156">
            <v>3.7785276427644461</v>
          </cell>
          <cell r="AI156">
            <v>1.4232820094414613</v>
          </cell>
          <cell r="AJ156">
            <v>18.604454945409898</v>
          </cell>
          <cell r="AK156">
            <v>9.9054845468830308</v>
          </cell>
          <cell r="AL156">
            <v>17.588848813945038</v>
          </cell>
          <cell r="AM156">
            <v>16.12929285970603</v>
          </cell>
          <cell r="AN156">
            <v>6.5897556029259627</v>
          </cell>
          <cell r="AO156">
            <v>3.0830002149578086</v>
          </cell>
          <cell r="AP156">
            <v>2.4445342703944202</v>
          </cell>
        </row>
        <row r="157">
          <cell r="C157">
            <v>1.7931882362382847</v>
          </cell>
          <cell r="D157">
            <v>23.075066312997343</v>
          </cell>
          <cell r="E157">
            <v>14.578842133963462</v>
          </cell>
          <cell r="F157">
            <v>21.287533156498668</v>
          </cell>
          <cell r="G157">
            <v>19.836907547006327</v>
          </cell>
          <cell r="H157">
            <v>13.465018005449892</v>
          </cell>
          <cell r="I157">
            <v>4.5548056905688874</v>
          </cell>
          <cell r="J157">
            <v>3.7785276427644461</v>
          </cell>
          <cell r="AI157">
            <v>1.4281772585702859</v>
          </cell>
          <cell r="AJ157">
            <v>19.108368085069223</v>
          </cell>
          <cell r="AK157">
            <v>9.9054845468830308</v>
          </cell>
          <cell r="AL157">
            <v>17.273903101657961</v>
          </cell>
          <cell r="AM157">
            <v>16.140016065003024</v>
          </cell>
          <cell r="AN157">
            <v>6.0971237282235391</v>
          </cell>
          <cell r="AO157">
            <v>3.057159809124061</v>
          </cell>
          <cell r="AP157">
            <v>2.4445342703944202</v>
          </cell>
        </row>
        <row r="158">
          <cell r="C158">
            <v>1.7931882362382847</v>
          </cell>
          <cell r="D158">
            <v>23.075066312997343</v>
          </cell>
          <cell r="E158">
            <v>14.578842133963462</v>
          </cell>
          <cell r="F158">
            <v>21.287533156498668</v>
          </cell>
          <cell r="G158">
            <v>19.836907547006327</v>
          </cell>
          <cell r="H158">
            <v>13.465018005449892</v>
          </cell>
          <cell r="I158">
            <v>4.5548056905688874</v>
          </cell>
          <cell r="J158">
            <v>3.7785276427644461</v>
          </cell>
          <cell r="AI158">
            <v>1.4193929634470439</v>
          </cell>
          <cell r="AJ158">
            <v>19.108368085069223</v>
          </cell>
          <cell r="AK158">
            <v>9.9054845468830308</v>
          </cell>
          <cell r="AL158">
            <v>18.029772811146952</v>
          </cell>
          <cell r="AM158">
            <v>16.140016065003024</v>
          </cell>
          <cell r="AN158">
            <v>6.6126059954497416</v>
          </cell>
          <cell r="AO158">
            <v>3.0402719727039353</v>
          </cell>
          <cell r="AP158">
            <v>2.4445342703944202</v>
          </cell>
        </row>
        <row r="159">
          <cell r="C159">
            <v>1.7931882362382847</v>
          </cell>
          <cell r="D159">
            <v>23.075066312997343</v>
          </cell>
          <cell r="E159">
            <v>14.578842133963462</v>
          </cell>
          <cell r="F159">
            <v>21.287533156498668</v>
          </cell>
          <cell r="G159">
            <v>19.836907547006327</v>
          </cell>
          <cell r="H159">
            <v>13.465018005449892</v>
          </cell>
          <cell r="I159">
            <v>4.5548056905688874</v>
          </cell>
          <cell r="J159">
            <v>3.7785276427644461</v>
          </cell>
          <cell r="AI159">
            <v>1.3884784316924694</v>
          </cell>
          <cell r="AJ159">
            <v>19.549292082271137</v>
          </cell>
          <cell r="AK159">
            <v>9.9054845468830308</v>
          </cell>
          <cell r="AL159">
            <v>17.273903101657961</v>
          </cell>
          <cell r="AM159">
            <v>16.140016065003024</v>
          </cell>
          <cell r="AN159">
            <v>6.2924825082441336</v>
          </cell>
          <cell r="AO159">
            <v>3.0830002149578086</v>
          </cell>
          <cell r="AP159">
            <v>2.4445342703944202</v>
          </cell>
        </row>
        <row r="160">
          <cell r="C160">
            <v>1.7931882362382847</v>
          </cell>
          <cell r="D160">
            <v>23.075066312997343</v>
          </cell>
          <cell r="E160">
            <v>14.578842133963462</v>
          </cell>
          <cell r="F160">
            <v>21.287533156498668</v>
          </cell>
          <cell r="G160">
            <v>19.836907547006327</v>
          </cell>
          <cell r="H160">
            <v>13.465018005449892</v>
          </cell>
          <cell r="I160">
            <v>4.5548056905688874</v>
          </cell>
          <cell r="J160">
            <v>3.7785276427644461</v>
          </cell>
          <cell r="AI160">
            <v>1.4652497863710456</v>
          </cell>
          <cell r="AJ160">
            <v>19.108368085069223</v>
          </cell>
          <cell r="AK160">
            <v>10.072713378277177</v>
          </cell>
          <cell r="AL160">
            <v>17.497452963232924</v>
          </cell>
          <cell r="AM160">
            <v>16.390779184856395</v>
          </cell>
          <cell r="AN160">
            <v>6.7409290220350631</v>
          </cell>
          <cell r="AO160">
            <v>3.057159809124061</v>
          </cell>
          <cell r="AP160">
            <v>2.4445342703944202</v>
          </cell>
        </row>
        <row r="161">
          <cell r="C161">
            <v>1.7705219019487146</v>
          </cell>
          <cell r="D161">
            <v>23.075066312997343</v>
          </cell>
          <cell r="E161">
            <v>14.578842133963462</v>
          </cell>
          <cell r="F161">
            <v>21.287533156498668</v>
          </cell>
          <cell r="G161">
            <v>19.418074690234818</v>
          </cell>
          <cell r="H161">
            <v>13.465018005449892</v>
          </cell>
          <cell r="I161">
            <v>4.5548056905688874</v>
          </cell>
          <cell r="J161">
            <v>3.7785276427644461</v>
          </cell>
          <cell r="AI161">
            <v>1.4304886553936871</v>
          </cell>
          <cell r="AJ161">
            <v>19.548999758741104</v>
          </cell>
          <cell r="AK161">
            <v>9.6366138336030041</v>
          </cell>
          <cell r="AL161">
            <v>17.056373060148324</v>
          </cell>
          <cell r="AM161">
            <v>16.390779184856395</v>
          </cell>
          <cell r="AN161">
            <v>6.6809481776383528</v>
          </cell>
          <cell r="AO161">
            <v>3.0402719727039353</v>
          </cell>
          <cell r="AP161">
            <v>2.4445342703944202</v>
          </cell>
        </row>
        <row r="162">
          <cell r="C162">
            <v>1.7931882362382847</v>
          </cell>
          <cell r="D162">
            <v>23.075066312997343</v>
          </cell>
          <cell r="E162">
            <v>14.578842133963462</v>
          </cell>
          <cell r="F162">
            <v>21.287533156498668</v>
          </cell>
          <cell r="G162">
            <v>19.836907547006327</v>
          </cell>
          <cell r="H162">
            <v>13.465018005449892</v>
          </cell>
          <cell r="I162">
            <v>4.5548056905688874</v>
          </cell>
          <cell r="J162">
            <v>3.7785276427644461</v>
          </cell>
          <cell r="AI162">
            <v>1.477961065128959</v>
          </cell>
          <cell r="AJ162">
            <v>18.22622776713537</v>
          </cell>
          <cell r="AK162">
            <v>8.7067688247954358</v>
          </cell>
          <cell r="AL162">
            <v>17.578020111109161</v>
          </cell>
          <cell r="AM162">
            <v>16.390779184856395</v>
          </cell>
          <cell r="AN162">
            <v>6.3500175530328136</v>
          </cell>
          <cell r="AO162">
            <v>3.0830002149578086</v>
          </cell>
          <cell r="AP162">
            <v>2.4445342703944202</v>
          </cell>
        </row>
        <row r="163">
          <cell r="C163">
            <v>1.7478555676591445</v>
          </cell>
          <cell r="D163">
            <v>23.712466843501325</v>
          </cell>
          <cell r="E163">
            <v>14.578842133963462</v>
          </cell>
          <cell r="F163">
            <v>18.912201591511931</v>
          </cell>
          <cell r="G163">
            <v>19.836907547006327</v>
          </cell>
          <cell r="H163">
            <v>13.465018005449892</v>
          </cell>
          <cell r="I163">
            <v>4.5548056905688874</v>
          </cell>
          <cell r="J163">
            <v>3.7785276427644461</v>
          </cell>
          <cell r="AI163">
            <v>1.474913054693098</v>
          </cell>
          <cell r="AJ163">
            <v>18.856119191709524</v>
          </cell>
          <cell r="AK163">
            <v>10.179251575025633</v>
          </cell>
          <cell r="AL163">
            <v>17.486624260397047</v>
          </cell>
          <cell r="AM163">
            <v>16.390779184856395</v>
          </cell>
          <cell r="AN163">
            <v>6.4891730455975605</v>
          </cell>
          <cell r="AO163">
            <v>3.0830002149578086</v>
          </cell>
          <cell r="AP163">
            <v>2.4445342703944202</v>
          </cell>
        </row>
        <row r="164">
          <cell r="C164">
            <v>1.7931882362382847</v>
          </cell>
          <cell r="D164">
            <v>20.837135278514587</v>
          </cell>
          <cell r="E164">
            <v>14.578842133963462</v>
          </cell>
          <cell r="F164">
            <v>18.912201591511931</v>
          </cell>
          <cell r="G164">
            <v>19.836907547006327</v>
          </cell>
          <cell r="H164">
            <v>13.465018005449892</v>
          </cell>
          <cell r="I164">
            <v>4.5548056905688874</v>
          </cell>
          <cell r="J164">
            <v>3.7785276427644461</v>
          </cell>
          <cell r="AI164">
            <v>1.446805339088566</v>
          </cell>
          <cell r="AJ164">
            <v>19.197903093130691</v>
          </cell>
          <cell r="AK164">
            <v>10.191009336179613</v>
          </cell>
          <cell r="AL164">
            <v>17.045700263195133</v>
          </cell>
          <cell r="AM164">
            <v>16.390779184856395</v>
          </cell>
          <cell r="AN164">
            <v>6.7409290220350631</v>
          </cell>
          <cell r="AO164">
            <v>3.0830002149578086</v>
          </cell>
          <cell r="AP164">
            <v>2.4445342703944202</v>
          </cell>
        </row>
        <row r="165">
          <cell r="C165">
            <v>1.7931882362382847</v>
          </cell>
          <cell r="D165">
            <v>23.712466843501325</v>
          </cell>
          <cell r="E165">
            <v>14.578842133963462</v>
          </cell>
          <cell r="F165">
            <v>18.912201591511931</v>
          </cell>
          <cell r="G165">
            <v>20.076314877393646</v>
          </cell>
          <cell r="H165">
            <v>13.574424755513391</v>
          </cell>
          <cell r="I165">
            <v>4.5548056905688874</v>
          </cell>
          <cell r="J165">
            <v>3.7785276427644461</v>
          </cell>
          <cell r="AI165">
            <v>1.4758887256350621</v>
          </cell>
          <cell r="AJ165">
            <v>19.197903093130691</v>
          </cell>
          <cell r="AK165">
            <v>9.6559321214166278</v>
          </cell>
          <cell r="AL165">
            <v>17.045700263195133</v>
          </cell>
          <cell r="AM165">
            <v>16.380658569972173</v>
          </cell>
          <cell r="AN165">
            <v>6.6844764626028654</v>
          </cell>
          <cell r="AO165">
            <v>3.0830002149578086</v>
          </cell>
          <cell r="AP165">
            <v>2.4445342703944202</v>
          </cell>
        </row>
        <row r="166">
          <cell r="C166">
            <v>1.7931882362382847</v>
          </cell>
          <cell r="D166">
            <v>22.274801061007956</v>
          </cell>
          <cell r="E166">
            <v>14.578842133963462</v>
          </cell>
          <cell r="F166">
            <v>20.206100795755965</v>
          </cell>
          <cell r="G166">
            <v>20.15611732085608</v>
          </cell>
          <cell r="H166">
            <v>13.610893672201223</v>
          </cell>
          <cell r="I166">
            <v>4.5548056905688874</v>
          </cell>
          <cell r="J166">
            <v>3.7785276427644461</v>
          </cell>
          <cell r="AI166">
            <v>1.4525913809991702</v>
          </cell>
          <cell r="AJ166">
            <v>18.765937646088826</v>
          </cell>
          <cell r="AK166">
            <v>8.9699306110919323</v>
          </cell>
          <cell r="AL166">
            <v>17.582897426191401</v>
          </cell>
          <cell r="AM166">
            <v>16.380658569972173</v>
          </cell>
          <cell r="AN166">
            <v>6.3285432082541009</v>
          </cell>
          <cell r="AO166">
            <v>2.9231518982353246</v>
          </cell>
          <cell r="AP166">
            <v>2.4445342703944202</v>
          </cell>
        </row>
        <row r="167">
          <cell r="C167">
            <v>1.7931882362382847</v>
          </cell>
          <cell r="D167">
            <v>22.274801061007956</v>
          </cell>
          <cell r="E167">
            <v>14.578842133963462</v>
          </cell>
          <cell r="F167">
            <v>21.499999999999996</v>
          </cell>
          <cell r="G167">
            <v>20.15611732085608</v>
          </cell>
          <cell r="H167">
            <v>13.610893672201223</v>
          </cell>
          <cell r="I167">
            <v>4.5548056905688874</v>
          </cell>
          <cell r="J167">
            <v>3.7785276427644461</v>
          </cell>
          <cell r="AI167">
            <v>1.4501287731284873</v>
          </cell>
          <cell r="AJ167">
            <v>19.206861643290736</v>
          </cell>
          <cell r="AK167">
            <v>10.11498847456115</v>
          </cell>
          <cell r="AL167">
            <v>17.491501575479287</v>
          </cell>
          <cell r="AM167">
            <v>16.380658569972173</v>
          </cell>
          <cell r="AN167">
            <v>6.5298317824350045</v>
          </cell>
          <cell r="AO167">
            <v>3.0830002149578086</v>
          </cell>
          <cell r="AP167">
            <v>2.4445342703944202</v>
          </cell>
        </row>
        <row r="168">
          <cell r="C168">
            <v>1.7931882362382847</v>
          </cell>
          <cell r="D168">
            <v>22.650132625994694</v>
          </cell>
          <cell r="E168">
            <v>14.578842133963462</v>
          </cell>
          <cell r="F168">
            <v>21.499999999999996</v>
          </cell>
          <cell r="G168">
            <v>20.15611732085608</v>
          </cell>
          <cell r="H168">
            <v>13.610893672201223</v>
          </cell>
          <cell r="I168">
            <v>4.5548056905688874</v>
          </cell>
          <cell r="J168">
            <v>3.7785276427644461</v>
          </cell>
          <cell r="AI168">
            <v>1.4311914156637449</v>
          </cell>
          <cell r="AJ168">
            <v>18.765937646088826</v>
          </cell>
          <cell r="AK168">
            <v>9.6676898825706061</v>
          </cell>
          <cell r="AL168">
            <v>17.050577578277373</v>
          </cell>
          <cell r="AM168">
            <v>16.380658569972173</v>
          </cell>
          <cell r="AN168">
            <v>6.5862843418672012</v>
          </cell>
          <cell r="AO168">
            <v>3.0830002149578086</v>
          </cell>
          <cell r="AP168">
            <v>2.4445342703944202</v>
          </cell>
        </row>
        <row r="169">
          <cell r="C169">
            <v>1.7931882362382847</v>
          </cell>
          <cell r="D169">
            <v>22.650132625994694</v>
          </cell>
          <cell r="E169">
            <v>14.578842133963462</v>
          </cell>
          <cell r="F169">
            <v>20.206100795755965</v>
          </cell>
          <cell r="G169">
            <v>20.15611732085608</v>
          </cell>
          <cell r="H169">
            <v>13.610893672201223</v>
          </cell>
          <cell r="I169">
            <v>4.5548056905688874</v>
          </cell>
          <cell r="J169">
            <v>3.7785276427644461</v>
          </cell>
          <cell r="AI169">
            <v>1.4440598909697964</v>
          </cell>
          <cell r="AJ169">
            <v>18.563322916401354</v>
          </cell>
          <cell r="AK169">
            <v>10.191009336179613</v>
          </cell>
          <cell r="AL169">
            <v>18.023977329276001</v>
          </cell>
          <cell r="AM169">
            <v>16.383041504482613</v>
          </cell>
          <cell r="AN169">
            <v>6.5933409117962256</v>
          </cell>
          <cell r="AO169">
            <v>3.0159962595134409</v>
          </cell>
          <cell r="AP169">
            <v>2.4445342703944202</v>
          </cell>
        </row>
        <row r="170">
          <cell r="C170">
            <v>1.7931882362382847</v>
          </cell>
          <cell r="D170">
            <v>22.274801061007956</v>
          </cell>
          <cell r="E170">
            <v>14.578842133963462</v>
          </cell>
          <cell r="F170">
            <v>20.206100795755965</v>
          </cell>
          <cell r="G170">
            <v>20.15611732085608</v>
          </cell>
          <cell r="H170">
            <v>13.590560931535743</v>
          </cell>
          <cell r="I170">
            <v>4.5548056905688874</v>
          </cell>
          <cell r="J170">
            <v>3.7785276427644461</v>
          </cell>
          <cell r="AI170">
            <v>1.4503538739294213</v>
          </cell>
          <cell r="AJ170">
            <v>18.306159912760251</v>
          </cell>
          <cell r="AK170">
            <v>10.191009336179613</v>
          </cell>
          <cell r="AL170">
            <v>17.598647298245908</v>
          </cell>
          <cell r="AM170">
            <v>16.319383111132243</v>
          </cell>
          <cell r="AN170">
            <v>6.2720906488219033</v>
          </cell>
          <cell r="AO170">
            <v>3.0830002149578086</v>
          </cell>
          <cell r="AP170">
            <v>2.4445342703944202</v>
          </cell>
        </row>
        <row r="171">
          <cell r="C171">
            <v>1.7931882362382847</v>
          </cell>
          <cell r="D171">
            <v>23.712466843501325</v>
          </cell>
          <cell r="E171">
            <v>14.578842133963462</v>
          </cell>
          <cell r="F171">
            <v>21.499999999999996</v>
          </cell>
          <cell r="G171">
            <v>20.15611732085608</v>
          </cell>
          <cell r="H171">
            <v>13.590560931535743</v>
          </cell>
          <cell r="I171">
            <v>4.5548056905688874</v>
          </cell>
          <cell r="J171">
            <v>3.7785276427644461</v>
          </cell>
          <cell r="AI171">
            <v>1.472792905328228</v>
          </cell>
          <cell r="AJ171">
            <v>18.752290343773602</v>
          </cell>
          <cell r="AK171">
            <v>10.191009336179613</v>
          </cell>
          <cell r="AL171">
            <v>17.598647298245908</v>
          </cell>
          <cell r="AM171">
            <v>16.383041504482613</v>
          </cell>
          <cell r="AN171">
            <v>6.2897320736444655</v>
          </cell>
          <cell r="AO171">
            <v>2.9321044676489456</v>
          </cell>
          <cell r="AP171">
            <v>2.4445342703944202</v>
          </cell>
        </row>
        <row r="172">
          <cell r="C172">
            <v>1.7931882362382847</v>
          </cell>
          <cell r="D172">
            <v>22.650132625994694</v>
          </cell>
          <cell r="E172">
            <v>14.578842133963462</v>
          </cell>
          <cell r="F172">
            <v>21.499999999999996</v>
          </cell>
          <cell r="G172">
            <v>20.15611732085608</v>
          </cell>
          <cell r="H172">
            <v>13.590560931535743</v>
          </cell>
          <cell r="I172">
            <v>4.3892638213822215</v>
          </cell>
          <cell r="J172">
            <v>3.7785276427644461</v>
          </cell>
          <cell r="AI172">
            <v>1.4468378319175521</v>
          </cell>
          <cell r="AJ172">
            <v>19.193214340975512</v>
          </cell>
          <cell r="AK172">
            <v>10.191009336179613</v>
          </cell>
          <cell r="AL172">
            <v>17.583053332074087</v>
          </cell>
          <cell r="AM172">
            <v>16.604439836912466</v>
          </cell>
          <cell r="AN172">
            <v>6.5298317824350045</v>
          </cell>
          <cell r="AO172">
            <v>3.0402719727039353</v>
          </cell>
          <cell r="AP172">
            <v>2.4445342703944202</v>
          </cell>
        </row>
        <row r="173">
          <cell r="C173">
            <v>1.7931882362382847</v>
          </cell>
          <cell r="D173">
            <v>21.555968169761272</v>
          </cell>
          <cell r="E173">
            <v>14.578842133963462</v>
          </cell>
          <cell r="F173">
            <v>20.206100795755965</v>
          </cell>
          <cell r="G173">
            <v>20.15611732085608</v>
          </cell>
          <cell r="H173">
            <v>13.590560931535743</v>
          </cell>
          <cell r="I173">
            <v>4.3892638213822215</v>
          </cell>
          <cell r="J173">
            <v>3.7785276427644461</v>
          </cell>
          <cell r="AI173">
            <v>1.4567537773108128</v>
          </cell>
          <cell r="AJ173">
            <v>19.193214340975512</v>
          </cell>
          <cell r="AK173">
            <v>10.191009336179613</v>
          </cell>
          <cell r="AL173">
            <v>17.491657481361969</v>
          </cell>
          <cell r="AM173">
            <v>16.618918140430882</v>
          </cell>
          <cell r="AN173">
            <v>6.5860442934639893</v>
          </cell>
          <cell r="AO173">
            <v>3.0661123785376829</v>
          </cell>
          <cell r="AP173">
            <v>2.4445342703944202</v>
          </cell>
        </row>
        <row r="174">
          <cell r="C174">
            <v>1.8280968091429601</v>
          </cell>
          <cell r="D174">
            <v>23.712466843501325</v>
          </cell>
          <cell r="E174">
            <v>14.491017601260262</v>
          </cell>
          <cell r="F174">
            <v>21.499999999999996</v>
          </cell>
          <cell r="G174">
            <v>20.475327094705833</v>
          </cell>
          <cell r="H174">
            <v>13.736436598287076</v>
          </cell>
          <cell r="I174">
            <v>4.5548056905688874</v>
          </cell>
          <cell r="J174">
            <v>3.7785276427644461</v>
          </cell>
          <cell r="AI174">
            <v>1.4555565986692081</v>
          </cell>
          <cell r="AJ174">
            <v>18.815279486231017</v>
          </cell>
          <cell r="AK174">
            <v>10.191009336179613</v>
          </cell>
          <cell r="AL174">
            <v>17.583053332074087</v>
          </cell>
          <cell r="AM174">
            <v>16.553765774598002</v>
          </cell>
          <cell r="AN174">
            <v>6.3283031598508881</v>
          </cell>
          <cell r="AO174">
            <v>3.083344190609318</v>
          </cell>
          <cell r="AP174">
            <v>2.4445342703944202</v>
          </cell>
        </row>
        <row r="175">
          <cell r="C175">
            <v>1.8394299762877453</v>
          </cell>
          <cell r="D175">
            <v>23.712466843501325</v>
          </cell>
          <cell r="E175">
            <v>14.491017601260262</v>
          </cell>
          <cell r="F175">
            <v>20.49363395225464</v>
          </cell>
          <cell r="G175">
            <v>20.475327094705833</v>
          </cell>
          <cell r="H175">
            <v>13.736436598287076</v>
          </cell>
          <cell r="I175">
            <v>4.6651669366933302</v>
          </cell>
          <cell r="J175">
            <v>3.9992501350133316</v>
          </cell>
          <cell r="AI175">
            <v>1.452000808016328</v>
          </cell>
          <cell r="AJ175">
            <v>18.027365153796502</v>
          </cell>
          <cell r="AK175">
            <v>9.7549097915054404</v>
          </cell>
          <cell r="AL175">
            <v>17.491657481361969</v>
          </cell>
          <cell r="AM175">
            <v>16.762423393534995</v>
          </cell>
          <cell r="AN175">
            <v>6.364419222876144</v>
          </cell>
          <cell r="AO175">
            <v>3.083344190609318</v>
          </cell>
          <cell r="AP175">
            <v>2.4445342703944202</v>
          </cell>
        </row>
        <row r="176">
          <cell r="C176">
            <v>1.8394299762877453</v>
          </cell>
          <cell r="D176">
            <v>23.712466843501325</v>
          </cell>
          <cell r="E176">
            <v>14.491017601260262</v>
          </cell>
          <cell r="F176">
            <v>20.99363395225464</v>
          </cell>
          <cell r="G176">
            <v>20.810393380123042</v>
          </cell>
          <cell r="H176">
            <v>13.736436598287076</v>
          </cell>
          <cell r="I176">
            <v>4.4996250675066651</v>
          </cell>
          <cell r="J176">
            <v>3.8888888888888888</v>
          </cell>
          <cell r="AI176">
            <v>1.4700245760555903</v>
          </cell>
          <cell r="AJ176">
            <v>19.292354436756259</v>
          </cell>
          <cell r="AK176">
            <v>9.7784638458022002</v>
          </cell>
          <cell r="AL176">
            <v>17.583053332074087</v>
          </cell>
          <cell r="AM176">
            <v>17.359292827438804</v>
          </cell>
          <cell r="AN176">
            <v>6.7859695533933442</v>
          </cell>
          <cell r="AO176">
            <v>3.2802914707789692</v>
          </cell>
          <cell r="AP176">
            <v>2.4557928280078376</v>
          </cell>
        </row>
        <row r="177">
          <cell r="C177">
            <v>1.8394299762877453</v>
          </cell>
          <cell r="D177">
            <v>24.359416445623339</v>
          </cell>
          <cell r="E177">
            <v>14.491017601260262</v>
          </cell>
          <cell r="F177">
            <v>22.287533156498668</v>
          </cell>
          <cell r="G177">
            <v>20.810393380123042</v>
          </cell>
          <cell r="H177">
            <v>13.736436598287076</v>
          </cell>
          <cell r="I177">
            <v>4.334083198320001</v>
          </cell>
          <cell r="J177">
            <v>3.7785276427644461</v>
          </cell>
          <cell r="AI177">
            <v>1.4686957050260525</v>
          </cell>
          <cell r="AJ177">
            <v>18.875444232699024</v>
          </cell>
          <cell r="AK177">
            <v>9.8656837547370344</v>
          </cell>
          <cell r="AL177">
            <v>17.050733484160055</v>
          </cell>
          <cell r="AM177">
            <v>17.366441630970129</v>
          </cell>
          <cell r="AN177">
            <v>6.8459503977900535</v>
          </cell>
          <cell r="AO177">
            <v>3.2544510649452207</v>
          </cell>
          <cell r="AP177">
            <v>2.4816332338415856</v>
          </cell>
        </row>
        <row r="178">
          <cell r="C178">
            <v>1.8655423315107682</v>
          </cell>
          <cell r="D178">
            <v>22.887400530503974</v>
          </cell>
          <cell r="E178">
            <v>14.666666666666664</v>
          </cell>
          <cell r="F178">
            <v>22.287533156498668</v>
          </cell>
          <cell r="G178">
            <v>21.499610085781129</v>
          </cell>
          <cell r="H178">
            <v>13.88231226503841</v>
          </cell>
          <cell r="I178">
            <v>4.6651669366933302</v>
          </cell>
          <cell r="J178">
            <v>3.8888888888888888</v>
          </cell>
          <cell r="AI178">
            <v>1.4801634122381082</v>
          </cell>
          <cell r="AJ178">
            <v>19.117252854859807</v>
          </cell>
          <cell r="AK178">
            <v>10.389003208346042</v>
          </cell>
          <cell r="AL178">
            <v>17.610932583764601</v>
          </cell>
          <cell r="AM178">
            <v>17.366441630970129</v>
          </cell>
          <cell r="AN178">
            <v>6.7859695533933442</v>
          </cell>
          <cell r="AO178">
            <v>3.2156904561945985</v>
          </cell>
          <cell r="AP178">
            <v>2.4816332338415856</v>
          </cell>
        </row>
        <row r="179">
          <cell r="C179">
            <v>1.8895621016326289</v>
          </cell>
          <cell r="D179">
            <v>25.637400530503974</v>
          </cell>
          <cell r="E179">
            <v>14.666666666666664</v>
          </cell>
          <cell r="F179">
            <v>21.849867374005299</v>
          </cell>
          <cell r="G179">
            <v>21.499610085781129</v>
          </cell>
          <cell r="H179">
            <v>14.028187931789745</v>
          </cell>
          <cell r="I179">
            <v>4.4444444444444438</v>
          </cell>
          <cell r="J179">
            <v>3.8888888888888888</v>
          </cell>
          <cell r="AI179">
            <v>1.524836411271149</v>
          </cell>
          <cell r="AJ179">
            <v>19.68682333621485</v>
          </cell>
          <cell r="AK179">
            <v>10.566382466504207</v>
          </cell>
          <cell r="AL179">
            <v>17.49142424507486</v>
          </cell>
          <cell r="AM179">
            <v>17.460523176699244</v>
          </cell>
          <cell r="AN179">
            <v>6.5882092641769541</v>
          </cell>
          <cell r="AO179">
            <v>3.3571172070587676</v>
          </cell>
          <cell r="AP179">
            <v>2.4816332338415856</v>
          </cell>
        </row>
        <row r="180">
          <cell r="C180">
            <v>1.8117852068860305</v>
          </cell>
          <cell r="D180">
            <v>25.150132625994694</v>
          </cell>
          <cell r="E180">
            <v>14.315368535853857</v>
          </cell>
          <cell r="F180">
            <v>22.331432360742703</v>
          </cell>
          <cell r="G180">
            <v>21.499610085781129</v>
          </cell>
          <cell r="H180">
            <v>14.028187931789745</v>
          </cell>
          <cell r="I180">
            <v>4.4444444444444438</v>
          </cell>
          <cell r="J180">
            <v>3.8888888888888888</v>
          </cell>
          <cell r="AI180">
            <v>1.4942824850519596</v>
          </cell>
          <cell r="AJ180">
            <v>20.391372473171746</v>
          </cell>
          <cell r="AK180">
            <v>10.566382466504207</v>
          </cell>
          <cell r="AL180">
            <v>18.541860586775563</v>
          </cell>
          <cell r="AM180">
            <v>17.465289045720123</v>
          </cell>
          <cell r="AN180">
            <v>6.5134846065024137</v>
          </cell>
          <cell r="AO180">
            <v>3.3312768012250178</v>
          </cell>
          <cell r="AP180">
            <v>2.4816332338415856</v>
          </cell>
        </row>
        <row r="181">
          <cell r="C181">
            <v>1.8895621016326289</v>
          </cell>
          <cell r="D181">
            <v>26.212466843501325</v>
          </cell>
          <cell r="E181">
            <v>14.666666666666664</v>
          </cell>
          <cell r="F181">
            <v>23.287533156498668</v>
          </cell>
          <cell r="G181">
            <v>21.540507754960572</v>
          </cell>
          <cell r="H181">
            <v>14.048520672455227</v>
          </cell>
          <cell r="I181">
            <v>4.5548056905688874</v>
          </cell>
          <cell r="J181">
            <v>3.8888888888888888</v>
          </cell>
          <cell r="AI181">
            <v>1.5380553499878302</v>
          </cell>
          <cell r="AJ181">
            <v>20.210659219446832</v>
          </cell>
          <cell r="AK181">
            <v>10.569321906792702</v>
          </cell>
          <cell r="AL181">
            <v>19.137738829839872</v>
          </cell>
          <cell r="AM181">
            <v>17.590222897910426</v>
          </cell>
          <cell r="AN181">
            <v>6.7885672358027342</v>
          </cell>
          <cell r="AO181">
            <v>3.3571172070587676</v>
          </cell>
          <cell r="AP181">
            <v>2.6156411447303221</v>
          </cell>
        </row>
        <row r="182">
          <cell r="C182">
            <v>1.8895621016326289</v>
          </cell>
          <cell r="D182">
            <v>25.259549071618032</v>
          </cell>
          <cell r="E182">
            <v>14.666666666666664</v>
          </cell>
          <cell r="F182">
            <v>23.287533156498668</v>
          </cell>
          <cell r="G182">
            <v>21.540507754960572</v>
          </cell>
          <cell r="H182">
            <v>14.048520672455227</v>
          </cell>
          <cell r="I182">
            <v>4.5548056905688874</v>
          </cell>
          <cell r="J182">
            <v>3.8888888888888888</v>
          </cell>
          <cell r="AI182">
            <v>1.5027560707670331</v>
          </cell>
          <cell r="AJ182">
            <v>20.676935834858952</v>
          </cell>
          <cell r="AK182">
            <v>10.569321906792702</v>
          </cell>
          <cell r="AL182">
            <v>19.139223534935844</v>
          </cell>
          <cell r="AM182">
            <v>17.57961683239942</v>
          </cell>
          <cell r="AN182">
            <v>6.588885618331255</v>
          </cell>
          <cell r="AO182">
            <v>3.3192591495203332</v>
          </cell>
          <cell r="AP182">
            <v>2.6165436959425104</v>
          </cell>
        </row>
        <row r="183">
          <cell r="C183">
            <v>1.8895621016326289</v>
          </cell>
          <cell r="D183">
            <v>26.499999999999996</v>
          </cell>
          <cell r="E183">
            <v>14.666666666666664</v>
          </cell>
          <cell r="F183">
            <v>23.287533156498668</v>
          </cell>
          <cell r="G183">
            <v>21.540507754960572</v>
          </cell>
          <cell r="H183">
            <v>14.048520672455227</v>
          </cell>
          <cell r="I183">
            <v>4.5548056905688874</v>
          </cell>
          <cell r="J183">
            <v>3.8888888888888888</v>
          </cell>
          <cell r="AI183">
            <v>1.5214471592346763</v>
          </cell>
          <cell r="AJ183">
            <v>20.154058840174127</v>
          </cell>
          <cell r="AK183">
            <v>10.569321906792702</v>
          </cell>
          <cell r="AL183">
            <v>18.698299537733931</v>
          </cell>
          <cell r="AM183">
            <v>17.606009808470052</v>
          </cell>
          <cell r="AN183">
            <v>6.4144081067880654</v>
          </cell>
          <cell r="AO183">
            <v>3.3580197582709559</v>
          </cell>
          <cell r="AP183">
            <v>2.6165436959425104</v>
          </cell>
        </row>
        <row r="184">
          <cell r="C184">
            <v>1.9117840715602286</v>
          </cell>
          <cell r="D184">
            <v>25.437665782493365</v>
          </cell>
          <cell r="E184">
            <v>14.912175467296796</v>
          </cell>
          <cell r="F184">
            <v>23.499999999999996</v>
          </cell>
          <cell r="G184">
            <v>21.907547006325277</v>
          </cell>
          <cell r="H184">
            <v>14.580718411850702</v>
          </cell>
          <cell r="I184">
            <v>4.5548056905688874</v>
          </cell>
          <cell r="J184">
            <v>3.8888888888888888</v>
          </cell>
          <cell r="AI184">
            <v>1.5250422799925958</v>
          </cell>
          <cell r="AJ184">
            <v>20.381085125759995</v>
          </cell>
          <cell r="AK184">
            <v>11.678112911945915</v>
          </cell>
          <cell r="AL184">
            <v>18.894368642169859</v>
          </cell>
          <cell r="AM184">
            <v>18.142888019058862</v>
          </cell>
          <cell r="AN184">
            <v>7.103544637520077</v>
          </cell>
          <cell r="AO184">
            <v>3.4219252916338792</v>
          </cell>
          <cell r="AP184">
            <v>2.6165436959425104</v>
          </cell>
        </row>
        <row r="185">
          <cell r="C185">
            <v>1.9117840715602286</v>
          </cell>
          <cell r="D185">
            <v>26.075066312997343</v>
          </cell>
          <cell r="E185">
            <v>14.912175467296796</v>
          </cell>
          <cell r="F185">
            <v>23.499999999999996</v>
          </cell>
          <cell r="G185">
            <v>22.042587297461228</v>
          </cell>
          <cell r="H185">
            <v>14.580718411850702</v>
          </cell>
          <cell r="I185">
            <v>4.6651669366933302</v>
          </cell>
          <cell r="J185">
            <v>3.9992501350133316</v>
          </cell>
          <cell r="AI185">
            <v>1.5431308434196449</v>
          </cell>
          <cell r="AJ185">
            <v>21.111320482127745</v>
          </cell>
          <cell r="AK185">
            <v>11.689909205088695</v>
          </cell>
          <cell r="AL185">
            <v>19.449249016831551</v>
          </cell>
          <cell r="AM185">
            <v>18.209355274279694</v>
          </cell>
          <cell r="AN185">
            <v>6.9114439709493709</v>
          </cell>
          <cell r="AO185">
            <v>3.4414920757645779</v>
          </cell>
          <cell r="AP185">
            <v>2.6165436959425104</v>
          </cell>
        </row>
        <row r="186">
          <cell r="C186">
            <v>1.9117840715602286</v>
          </cell>
          <cell r="D186">
            <v>26.043899204244028</v>
          </cell>
          <cell r="E186">
            <v>15</v>
          </cell>
          <cell r="F186">
            <v>23.787533156498668</v>
          </cell>
          <cell r="G186">
            <v>22.042587297461228</v>
          </cell>
          <cell r="H186">
            <v>14.580718411850702</v>
          </cell>
          <cell r="I186">
            <v>4.6651669366933302</v>
          </cell>
          <cell r="J186">
            <v>3.9992501350133316</v>
          </cell>
          <cell r="AI186">
            <v>1.5692032878194915</v>
          </cell>
          <cell r="AJ186">
            <v>21.128992238765733</v>
          </cell>
          <cell r="AK186">
            <v>11.166589751479687</v>
          </cell>
          <cell r="AL186">
            <v>19.065958512891804</v>
          </cell>
          <cell r="AM186">
            <v>18.114853704601952</v>
          </cell>
          <cell r="AN186">
            <v>7.1434109912011623</v>
          </cell>
          <cell r="AO186">
            <v>3.4414920757645779</v>
          </cell>
          <cell r="AP186">
            <v>2.6423841017762593</v>
          </cell>
        </row>
        <row r="187">
          <cell r="C187">
            <v>1.9116024999999999</v>
          </cell>
          <cell r="D187">
            <v>27.849868000000001</v>
          </cell>
          <cell r="E187">
            <v>14.473051999999997</v>
          </cell>
          <cell r="F187">
            <v>21</v>
          </cell>
          <cell r="G187">
            <v>22.042587999999999</v>
          </cell>
          <cell r="H187">
            <v>14.518889385</v>
          </cell>
          <cell r="I187">
            <v>4.3892629999999997</v>
          </cell>
          <cell r="J187">
            <v>3.8888889999999994</v>
          </cell>
          <cell r="AI187">
            <v>1.537981</v>
          </cell>
          <cell r="AJ187">
            <v>20.758312</v>
          </cell>
          <cell r="AK187">
            <v>11.158085</v>
          </cell>
          <cell r="AL187">
            <v>18.755698500000001</v>
          </cell>
          <cell r="AM187">
            <v>18.115172999999999</v>
          </cell>
          <cell r="AN187">
            <v>7.1432289999999998</v>
          </cell>
          <cell r="AO187">
            <v>3.3071440000000001</v>
          </cell>
          <cell r="AP187">
            <v>2.508416</v>
          </cell>
        </row>
        <row r="188">
          <cell r="C188">
            <v>1.9116024999999999</v>
          </cell>
          <cell r="D188">
            <v>27.849868000000001</v>
          </cell>
          <cell r="E188">
            <v>15</v>
          </cell>
          <cell r="F188">
            <v>23.5</v>
          </cell>
          <cell r="G188">
            <v>21.623756000000004</v>
          </cell>
          <cell r="H188">
            <v>14.518889385</v>
          </cell>
          <cell r="I188">
            <v>4.4444439999999998</v>
          </cell>
          <cell r="J188">
            <v>3.9992500000000004</v>
          </cell>
          <cell r="AI188">
            <v>1.5537840000000001</v>
          </cell>
          <cell r="AJ188">
            <v>20.7594335</v>
          </cell>
          <cell r="AK188">
            <v>10.634631000000001</v>
          </cell>
          <cell r="AL188">
            <v>18.219714000000003</v>
          </cell>
          <cell r="AM188">
            <v>18.115172999999999</v>
          </cell>
          <cell r="AN188">
            <v>6.7823099999999998</v>
          </cell>
          <cell r="AO188">
            <v>3.4411729999999996</v>
          </cell>
          <cell r="AP188">
            <v>2.6424449999999999</v>
          </cell>
        </row>
        <row r="189">
          <cell r="C189">
            <v>1.9116024999999999</v>
          </cell>
          <cell r="D189">
            <v>27.849868000000001</v>
          </cell>
          <cell r="E189">
            <v>15</v>
          </cell>
          <cell r="F189">
            <v>23.5</v>
          </cell>
          <cell r="G189">
            <v>21.623756000000004</v>
          </cell>
          <cell r="H189">
            <v>14.518889385</v>
          </cell>
          <cell r="I189">
            <v>4.6651660000000001</v>
          </cell>
          <cell r="J189">
            <v>3.9992500000000004</v>
          </cell>
          <cell r="AI189">
            <v>1.5599115000000001</v>
          </cell>
          <cell r="AJ189">
            <v>20.570428499999998</v>
          </cell>
          <cell r="AK189">
            <v>10.634631000000001</v>
          </cell>
          <cell r="AL189">
            <v>19.1349245</v>
          </cell>
          <cell r="AM189">
            <v>18.115172999999999</v>
          </cell>
          <cell r="AN189">
            <v>6.7329030000000003</v>
          </cell>
          <cell r="AO189">
            <v>3.4670179999999999</v>
          </cell>
          <cell r="AP189">
            <v>2.6424449999999999</v>
          </cell>
        </row>
        <row r="190">
          <cell r="C190">
            <v>1.9116024999999999</v>
          </cell>
          <cell r="D190">
            <v>27.849868000000001</v>
          </cell>
          <cell r="E190">
            <v>15</v>
          </cell>
          <cell r="F190">
            <v>23.5</v>
          </cell>
          <cell r="G190">
            <v>22.042587999999999</v>
          </cell>
          <cell r="H190">
            <v>14.518889385</v>
          </cell>
          <cell r="I190">
            <v>4.6651660000000001</v>
          </cell>
          <cell r="J190">
            <v>3.9992500000000004</v>
          </cell>
          <cell r="AI190">
            <v>1.5836860000000001</v>
          </cell>
          <cell r="AJ190">
            <v>20.589416499999999</v>
          </cell>
          <cell r="AK190">
            <v>11.158085</v>
          </cell>
          <cell r="AL190">
            <v>18.596326000000001</v>
          </cell>
          <cell r="AM190">
            <v>18.115172999999999</v>
          </cell>
          <cell r="AN190">
            <v>6.8854300000000004</v>
          </cell>
          <cell r="AO190">
            <v>3.6010469999999999</v>
          </cell>
          <cell r="AP190">
            <v>2.508918</v>
          </cell>
        </row>
        <row r="191">
          <cell r="C191">
            <v>1.9116024999999999</v>
          </cell>
          <cell r="D191">
            <v>27.3187</v>
          </cell>
          <cell r="E191">
            <v>15</v>
          </cell>
          <cell r="F191">
            <v>23.5</v>
          </cell>
          <cell r="G191">
            <v>22.042587999999999</v>
          </cell>
          <cell r="H191">
            <v>14.518889385</v>
          </cell>
          <cell r="I191">
            <v>4.7755270000000003</v>
          </cell>
          <cell r="J191">
            <v>3.9992500000000004</v>
          </cell>
          <cell r="AI191">
            <v>1.595229</v>
          </cell>
          <cell r="AJ191">
            <v>21.155075500000002</v>
          </cell>
          <cell r="AK191">
            <v>11.158085</v>
          </cell>
          <cell r="AL191">
            <v>19.412789500000002</v>
          </cell>
          <cell r="AM191">
            <v>18.115172999999999</v>
          </cell>
          <cell r="AN191">
            <v>7.1432289999999998</v>
          </cell>
          <cell r="AO191">
            <v>3.6010469999999999</v>
          </cell>
          <cell r="AP191">
            <v>2.508918</v>
          </cell>
        </row>
        <row r="192">
          <cell r="C192">
            <v>1.9116024999999999</v>
          </cell>
          <cell r="D192">
            <v>26.787533</v>
          </cell>
          <cell r="E192">
            <v>15</v>
          </cell>
          <cell r="F192">
            <v>23.787533</v>
          </cell>
          <cell r="G192">
            <v>22.042587999999999</v>
          </cell>
          <cell r="H192">
            <v>14.518889385</v>
          </cell>
          <cell r="I192">
            <v>4.7203460000000002</v>
          </cell>
          <cell r="J192">
            <v>3.9992500000000004</v>
          </cell>
          <cell r="AI192">
            <v>1.5602324999999999</v>
          </cell>
          <cell r="AJ192">
            <v>21.1561965</v>
          </cell>
          <cell r="AK192">
            <v>11.158085</v>
          </cell>
          <cell r="AL192">
            <v>18.512066500000003</v>
          </cell>
          <cell r="AM192">
            <v>18.125135</v>
          </cell>
          <cell r="AN192">
            <v>6.8854300000000004</v>
          </cell>
          <cell r="AO192">
            <v>3.6010469999999999</v>
          </cell>
          <cell r="AP192">
            <v>2.508918</v>
          </cell>
        </row>
        <row r="193">
          <cell r="C193">
            <v>1.8664934999999998</v>
          </cell>
          <cell r="D193">
            <v>26.787533</v>
          </cell>
          <cell r="E193">
            <v>15</v>
          </cell>
          <cell r="F193">
            <v>23.787533</v>
          </cell>
          <cell r="G193">
            <v>21.707522000000001</v>
          </cell>
          <cell r="H193">
            <v>14.713041227500002</v>
          </cell>
          <cell r="I193">
            <v>4.7755270000000003</v>
          </cell>
          <cell r="J193">
            <v>3.9992500000000004</v>
          </cell>
          <cell r="AI193">
            <v>1.5682079999999998</v>
          </cell>
          <cell r="AJ193">
            <v>21.104156</v>
          </cell>
          <cell r="AK193">
            <v>11.158085</v>
          </cell>
          <cell r="AL193">
            <v>18.9779445</v>
          </cell>
          <cell r="AM193">
            <v>18.125135</v>
          </cell>
          <cell r="AN193">
            <v>7.1573460000000004</v>
          </cell>
          <cell r="AO193">
            <v>3.6069429999999998</v>
          </cell>
          <cell r="AP193">
            <v>2.508918</v>
          </cell>
        </row>
        <row r="194">
          <cell r="C194">
            <v>1.9116024999999999</v>
          </cell>
          <cell r="D194">
            <v>26.787533</v>
          </cell>
          <cell r="E194">
            <v>15</v>
          </cell>
          <cell r="F194">
            <v>23.787533</v>
          </cell>
          <cell r="G194">
            <v>21.991465999999999</v>
          </cell>
          <cell r="H194">
            <v>14.545597000000001</v>
          </cell>
          <cell r="I194">
            <v>4.6651660000000001</v>
          </cell>
          <cell r="J194">
            <v>3.9992500000000004</v>
          </cell>
          <cell r="AI194">
            <v>1.5742924999999999</v>
          </cell>
          <cell r="AJ194">
            <v>21.108159000000001</v>
          </cell>
          <cell r="AK194">
            <v>11.158085</v>
          </cell>
          <cell r="AL194">
            <v>19.418956000000001</v>
          </cell>
          <cell r="AM194">
            <v>18.123981000000001</v>
          </cell>
          <cell r="AN194">
            <v>6.836023</v>
          </cell>
          <cell r="AO194">
            <v>3.5681759999999993</v>
          </cell>
          <cell r="AP194">
            <v>2.508918</v>
          </cell>
        </row>
        <row r="195">
          <cell r="C195">
            <v>1.9116024999999999</v>
          </cell>
          <cell r="D195">
            <v>26.787533</v>
          </cell>
          <cell r="E195">
            <v>15</v>
          </cell>
          <cell r="F195">
            <v>23.787533</v>
          </cell>
          <cell r="G195">
            <v>21.991465999999999</v>
          </cell>
          <cell r="H195">
            <v>14.545597000000001</v>
          </cell>
          <cell r="I195">
            <v>4.6651660000000001</v>
          </cell>
          <cell r="J195">
            <v>3.9992500000000004</v>
          </cell>
          <cell r="AI195">
            <v>1.6047134999999999</v>
          </cell>
          <cell r="AJ195">
            <v>21.1561965</v>
          </cell>
          <cell r="AK195">
            <v>11.158085</v>
          </cell>
          <cell r="AL195">
            <v>19.384262499999998</v>
          </cell>
          <cell r="AM195">
            <v>18.125135</v>
          </cell>
          <cell r="AN195">
            <v>6.7823099999999998</v>
          </cell>
          <cell r="AO195">
            <v>3.6069429999999998</v>
          </cell>
          <cell r="AP195">
            <v>2.6429469999999999</v>
          </cell>
        </row>
        <row r="196">
          <cell r="C196">
            <v>1.9116024999999999</v>
          </cell>
          <cell r="D196">
            <v>26.787533</v>
          </cell>
          <cell r="E196">
            <v>15</v>
          </cell>
          <cell r="F196">
            <v>23.787533</v>
          </cell>
          <cell r="G196">
            <v>21.983796999999999</v>
          </cell>
          <cell r="H196">
            <v>14.257432000000001</v>
          </cell>
          <cell r="I196">
            <v>4.7755270000000003</v>
          </cell>
          <cell r="J196">
            <v>3.8337080000000001</v>
          </cell>
          <cell r="AI196">
            <v>1.573105</v>
          </cell>
          <cell r="AJ196">
            <v>20.655473499999999</v>
          </cell>
          <cell r="AK196">
            <v>11.158085</v>
          </cell>
          <cell r="AL196">
            <v>19.045349000000002</v>
          </cell>
          <cell r="AM196">
            <v>17.886233000000001</v>
          </cell>
          <cell r="AN196">
            <v>6.7774049999999999</v>
          </cell>
          <cell r="AO196">
            <v>3.6519840000000001</v>
          </cell>
          <cell r="AP196">
            <v>2.6429469999999999</v>
          </cell>
        </row>
        <row r="197">
          <cell r="C197">
            <v>1.9050090000000002</v>
          </cell>
          <cell r="D197">
            <v>26.787533</v>
          </cell>
          <cell r="E197">
            <v>15</v>
          </cell>
          <cell r="F197">
            <v>23.787533</v>
          </cell>
          <cell r="G197">
            <v>21.648730999999998</v>
          </cell>
          <cell r="H197">
            <v>14.257432000000001</v>
          </cell>
          <cell r="I197">
            <v>4.7755270000000003</v>
          </cell>
          <cell r="J197">
            <v>3.8337080000000001</v>
          </cell>
          <cell r="AI197">
            <v>1.5676485</v>
          </cell>
          <cell r="AJ197">
            <v>20.657716000000001</v>
          </cell>
          <cell r="AK197">
            <v>11.158085</v>
          </cell>
          <cell r="AL197">
            <v>18.446362999999998</v>
          </cell>
          <cell r="AM197">
            <v>17.936920000000001</v>
          </cell>
          <cell r="AN197">
            <v>7.0916689999999996</v>
          </cell>
          <cell r="AO197">
            <v>3.629464</v>
          </cell>
          <cell r="AP197">
            <v>2.6429469999999999</v>
          </cell>
        </row>
        <row r="198">
          <cell r="C198">
            <v>1.887578</v>
          </cell>
          <cell r="D198">
            <v>26.787533</v>
          </cell>
          <cell r="E198">
            <v>15</v>
          </cell>
          <cell r="F198">
            <v>24</v>
          </cell>
          <cell r="G198">
            <v>21.983796999999999</v>
          </cell>
          <cell r="H198">
            <v>14.257432000000001</v>
          </cell>
          <cell r="I198">
            <v>4.7755270000000003</v>
          </cell>
          <cell r="J198">
            <v>3.9992500000000004</v>
          </cell>
          <cell r="AI198">
            <v>1.55548</v>
          </cell>
          <cell r="AJ198">
            <v>20.657716000000001</v>
          </cell>
          <cell r="AK198">
            <v>11.158085</v>
          </cell>
          <cell r="AL198">
            <v>18.446362999999998</v>
          </cell>
          <cell r="AM198">
            <v>17.653252999999999</v>
          </cell>
          <cell r="AN198">
            <v>6.6742850000000002</v>
          </cell>
          <cell r="AO198">
            <v>3.629464</v>
          </cell>
          <cell r="AP198">
            <v>2.657686</v>
          </cell>
        </row>
        <row r="199">
          <cell r="C199">
            <v>1.887578</v>
          </cell>
          <cell r="D199">
            <v>26.787533</v>
          </cell>
          <cell r="E199">
            <v>15</v>
          </cell>
          <cell r="F199">
            <v>24</v>
          </cell>
          <cell r="G199">
            <v>21.983796999999999</v>
          </cell>
          <cell r="H199">
            <v>14.257432000000001</v>
          </cell>
          <cell r="I199">
            <v>4.7755270000000003</v>
          </cell>
          <cell r="J199">
            <v>3.9992500000000004</v>
          </cell>
          <cell r="AI199">
            <v>1.5400909999999999</v>
          </cell>
          <cell r="AJ199">
            <v>21.099014</v>
          </cell>
          <cell r="AK199">
            <v>11.158085</v>
          </cell>
          <cell r="AL199">
            <v>18.825557500000002</v>
          </cell>
          <cell r="AM199">
            <v>17.655636999999999</v>
          </cell>
          <cell r="AN199">
            <v>6.9996169999999998</v>
          </cell>
          <cell r="AO199">
            <v>3.629464</v>
          </cell>
          <cell r="AP199">
            <v>2.657686</v>
          </cell>
        </row>
        <row r="200">
          <cell r="C200">
            <v>1.876741</v>
          </cell>
          <cell r="D200">
            <v>25.618963999999998</v>
          </cell>
          <cell r="E200">
            <v>15</v>
          </cell>
          <cell r="F200">
            <v>23.5</v>
          </cell>
          <cell r="G200">
            <v>21.983796999999999</v>
          </cell>
          <cell r="H200">
            <v>14.257432000000001</v>
          </cell>
          <cell r="I200">
            <v>4.7755270000000003</v>
          </cell>
          <cell r="J200">
            <v>3.723347</v>
          </cell>
          <cell r="AI200">
            <v>1.5589055000000001</v>
          </cell>
          <cell r="AJ200">
            <v>20.140649</v>
          </cell>
          <cell r="AK200">
            <v>11.158085</v>
          </cell>
          <cell r="AL200">
            <v>19.046533499999999</v>
          </cell>
          <cell r="AM200">
            <v>17.655636999999999</v>
          </cell>
          <cell r="AN200">
            <v>6.7516249999999998</v>
          </cell>
          <cell r="AO200">
            <v>3.6519840000000001</v>
          </cell>
          <cell r="AP200">
            <v>2.657686</v>
          </cell>
        </row>
        <row r="201">
          <cell r="C201">
            <v>1.876741</v>
          </cell>
          <cell r="D201">
            <v>26.787533</v>
          </cell>
          <cell r="E201">
            <v>14.473051999999997</v>
          </cell>
          <cell r="F201">
            <v>22.650131999999999</v>
          </cell>
          <cell r="G201">
            <v>22.042587999999999</v>
          </cell>
          <cell r="H201">
            <v>14.257432000000001</v>
          </cell>
          <cell r="I201">
            <v>4.7755270000000003</v>
          </cell>
          <cell r="J201">
            <v>3.723347</v>
          </cell>
          <cell r="AI201">
            <v>1.5813510000000002</v>
          </cell>
          <cell r="AJ201">
            <v>20.518659499999998</v>
          </cell>
          <cell r="AK201">
            <v>10.634631000000001</v>
          </cell>
          <cell r="AL201">
            <v>18.983532</v>
          </cell>
          <cell r="AM201">
            <v>17.65802</v>
          </cell>
          <cell r="AN201">
            <v>6.8010320000000002</v>
          </cell>
          <cell r="AO201">
            <v>3.6132179999999998</v>
          </cell>
          <cell r="AP201">
            <v>2.657686</v>
          </cell>
        </row>
        <row r="202">
          <cell r="C202">
            <v>1.9120429999999999</v>
          </cell>
          <cell r="D202">
            <v>26.787533</v>
          </cell>
          <cell r="E202">
            <v>15.184131000000001</v>
          </cell>
          <cell r="F202">
            <v>23.571883</v>
          </cell>
          <cell r="G202">
            <v>22.449528999999998</v>
          </cell>
          <cell r="H202">
            <v>14.445824999999999</v>
          </cell>
          <cell r="I202">
            <v>4.7755270000000003</v>
          </cell>
          <cell r="J202">
            <v>3.8337080000000001</v>
          </cell>
          <cell r="AI202">
            <v>1.5832425000000001</v>
          </cell>
          <cell r="AJ202">
            <v>20.644662499999999</v>
          </cell>
          <cell r="AK202">
            <v>11.246829999999999</v>
          </cell>
          <cell r="AL202">
            <v>18.983532</v>
          </cell>
          <cell r="AM202">
            <v>17.799181000000001</v>
          </cell>
          <cell r="AN202">
            <v>7.0916689999999996</v>
          </cell>
          <cell r="AO202">
            <v>3.629464</v>
          </cell>
          <cell r="AP202">
            <v>2.657686</v>
          </cell>
        </row>
        <row r="203">
          <cell r="C203">
            <v>1.9018964999999999</v>
          </cell>
          <cell r="D203">
            <v>25.206101</v>
          </cell>
          <cell r="E203">
            <v>15.333332999999998</v>
          </cell>
          <cell r="F203">
            <v>23.5</v>
          </cell>
          <cell r="G203">
            <v>22.529330999999999</v>
          </cell>
          <cell r="H203">
            <v>14.481846000000001</v>
          </cell>
          <cell r="I203">
            <v>4.7755270000000003</v>
          </cell>
          <cell r="J203">
            <v>3.9992500000000004</v>
          </cell>
          <cell r="AI203">
            <v>1.5724085000000001</v>
          </cell>
          <cell r="AJ203">
            <v>20.003970500000001</v>
          </cell>
          <cell r="AK203">
            <v>11.276411</v>
          </cell>
          <cell r="AL203">
            <v>18.643656999999997</v>
          </cell>
          <cell r="AM203">
            <v>17.901239</v>
          </cell>
          <cell r="AN203">
            <v>6.8854300000000004</v>
          </cell>
          <cell r="AO203">
            <v>3.6132179999999998</v>
          </cell>
          <cell r="AP203">
            <v>2.657686</v>
          </cell>
        </row>
        <row r="204">
          <cell r="C204">
            <v>1.9018964999999999</v>
          </cell>
          <cell r="D204">
            <v>25.618963999999998</v>
          </cell>
          <cell r="E204">
            <v>15.333332999999998</v>
          </cell>
          <cell r="F204">
            <v>21.375330000000002</v>
          </cell>
          <cell r="G204">
            <v>22.529330999999999</v>
          </cell>
          <cell r="H204">
            <v>14.481846000000001</v>
          </cell>
          <cell r="I204">
            <v>4.7755270000000003</v>
          </cell>
          <cell r="J204">
            <v>3.9992500000000004</v>
          </cell>
          <cell r="AI204">
            <v>1.5767335</v>
          </cell>
          <cell r="AJ204">
            <v>20.587979500000003</v>
          </cell>
          <cell r="AK204">
            <v>10.752957</v>
          </cell>
          <cell r="AL204">
            <v>19.424543499999999</v>
          </cell>
          <cell r="AM204">
            <v>17.901239</v>
          </cell>
          <cell r="AN204">
            <v>6.8854300000000004</v>
          </cell>
          <cell r="AO204">
            <v>3.652244</v>
          </cell>
          <cell r="AP204">
            <v>2.654998</v>
          </cell>
        </row>
        <row r="205">
          <cell r="C205">
            <v>1.8567874999999998</v>
          </cell>
          <cell r="D205">
            <v>26.787533</v>
          </cell>
          <cell r="E205">
            <v>15.333332999999998</v>
          </cell>
          <cell r="F205">
            <v>23.5</v>
          </cell>
          <cell r="G205">
            <v>22.529330999999999</v>
          </cell>
          <cell r="H205">
            <v>14.481846000000001</v>
          </cell>
          <cell r="I205">
            <v>4.554805</v>
          </cell>
          <cell r="J205">
            <v>3.9992500000000004</v>
          </cell>
          <cell r="AI205">
            <v>1.5767335</v>
          </cell>
          <cell r="AJ205">
            <v>20.587979499999999</v>
          </cell>
          <cell r="AK205">
            <v>11.276411</v>
          </cell>
          <cell r="AL205">
            <v>18.983532</v>
          </cell>
          <cell r="AM205">
            <v>18.155942</v>
          </cell>
          <cell r="AN205">
            <v>7.1432289999999998</v>
          </cell>
          <cell r="AO205">
            <v>3.652244</v>
          </cell>
          <cell r="AP205">
            <v>2.654998</v>
          </cell>
        </row>
        <row r="206">
          <cell r="C206">
            <v>1.9018964999999999</v>
          </cell>
          <cell r="D206">
            <v>26.787533</v>
          </cell>
          <cell r="E206">
            <v>15.333332999999998</v>
          </cell>
          <cell r="F206">
            <v>22.650131999999999</v>
          </cell>
          <cell r="G206">
            <v>22.529330999999999</v>
          </cell>
          <cell r="H206">
            <v>14.481846000000001</v>
          </cell>
          <cell r="I206">
            <v>4.7755270000000003</v>
          </cell>
          <cell r="J206">
            <v>3.9992500000000004</v>
          </cell>
          <cell r="AI206">
            <v>1.6311145</v>
          </cell>
          <cell r="AJ206">
            <v>19.759252</v>
          </cell>
          <cell r="AK206">
            <v>11.276411</v>
          </cell>
          <cell r="AL206">
            <v>18.9811555</v>
          </cell>
          <cell r="AM206">
            <v>18.172628</v>
          </cell>
          <cell r="AN206">
            <v>6.7823099999999998</v>
          </cell>
          <cell r="AO206">
            <v>3.7039330000000001</v>
          </cell>
          <cell r="AP206">
            <v>2.7583760000000002</v>
          </cell>
        </row>
        <row r="207">
          <cell r="C207">
            <v>1.9018964999999999</v>
          </cell>
          <cell r="D207">
            <v>26.787533</v>
          </cell>
          <cell r="E207">
            <v>15.333332999999998</v>
          </cell>
          <cell r="F207">
            <v>23.5</v>
          </cell>
          <cell r="G207">
            <v>22.529330999999999</v>
          </cell>
          <cell r="H207">
            <v>14.481846000000001</v>
          </cell>
          <cell r="I207">
            <v>4.7755270000000003</v>
          </cell>
          <cell r="J207">
            <v>3.9992500000000004</v>
          </cell>
          <cell r="AI207">
            <v>1.563626</v>
          </cell>
          <cell r="AJ207">
            <v>21.095917499999999</v>
          </cell>
          <cell r="AK207">
            <v>11.276411</v>
          </cell>
          <cell r="AL207">
            <v>19.422167000000002</v>
          </cell>
          <cell r="AM207">
            <v>18.172628</v>
          </cell>
          <cell r="AN207">
            <v>6.627631</v>
          </cell>
          <cell r="AO207">
            <v>3.7039330000000001</v>
          </cell>
          <cell r="AP207">
            <v>2.7583760000000002</v>
          </cell>
        </row>
        <row r="208">
          <cell r="C208">
            <v>1.891059</v>
          </cell>
          <cell r="D208">
            <v>26.787533</v>
          </cell>
          <cell r="E208">
            <v>15.333332999999998</v>
          </cell>
          <cell r="F208">
            <v>23.5</v>
          </cell>
          <cell r="G208">
            <v>22.529330999999999</v>
          </cell>
          <cell r="H208">
            <v>14.481846000000001</v>
          </cell>
          <cell r="I208">
            <v>4.7755270000000003</v>
          </cell>
          <cell r="J208">
            <v>3.9992500000000004</v>
          </cell>
          <cell r="AI208">
            <v>1.6006935</v>
          </cell>
          <cell r="AJ208">
            <v>20.565674000000001</v>
          </cell>
          <cell r="AK208">
            <v>11.323608999999999</v>
          </cell>
          <cell r="AL208">
            <v>18.993755499999999</v>
          </cell>
          <cell r="AM208">
            <v>18.129902000000001</v>
          </cell>
          <cell r="AN208">
            <v>6.8611769999999996</v>
          </cell>
          <cell r="AO208">
            <v>3.4286789999999998</v>
          </cell>
          <cell r="AP208">
            <v>2.654998</v>
          </cell>
        </row>
        <row r="209">
          <cell r="C209">
            <v>1.891059</v>
          </cell>
          <cell r="D209">
            <v>26.787533</v>
          </cell>
          <cell r="E209">
            <v>15.333332999999998</v>
          </cell>
          <cell r="F209">
            <v>23.5</v>
          </cell>
          <cell r="G209">
            <v>22.529330999999999</v>
          </cell>
          <cell r="H209">
            <v>14.481846000000001</v>
          </cell>
          <cell r="I209">
            <v>4.7755270000000003</v>
          </cell>
          <cell r="J209">
            <v>3.9992500000000004</v>
          </cell>
          <cell r="AI209">
            <v>1.6244684999999999</v>
          </cell>
          <cell r="AJ209">
            <v>21.145289499999997</v>
          </cell>
          <cell r="AK209">
            <v>11.323608999999999</v>
          </cell>
          <cell r="AL209">
            <v>19.422167000000002</v>
          </cell>
          <cell r="AM209">
            <v>18.129902000000001</v>
          </cell>
          <cell r="AN209">
            <v>6.913729</v>
          </cell>
          <cell r="AO209">
            <v>3.6297240000000004</v>
          </cell>
          <cell r="AP209">
            <v>2.654998</v>
          </cell>
        </row>
        <row r="210">
          <cell r="C210">
            <v>1.8811690000000001</v>
          </cell>
          <cell r="D210">
            <v>25.661456999999999</v>
          </cell>
          <cell r="E210">
            <v>15.333332999999998</v>
          </cell>
          <cell r="F210">
            <v>22.437664999999999</v>
          </cell>
          <cell r="G210">
            <v>22.194265000000001</v>
          </cell>
          <cell r="H210">
            <v>14.481846000000001</v>
          </cell>
          <cell r="I210">
            <v>4.7755270000000003</v>
          </cell>
          <cell r="J210">
            <v>3.8337080000000001</v>
          </cell>
          <cell r="AI210">
            <v>1.5815315000000001</v>
          </cell>
          <cell r="AJ210">
            <v>20.565674000000001</v>
          </cell>
          <cell r="AK210">
            <v>10.712911999999999</v>
          </cell>
          <cell r="AL210">
            <v>19.422167000000002</v>
          </cell>
          <cell r="AM210">
            <v>18.129902000000001</v>
          </cell>
          <cell r="AN210">
            <v>7.1221209999999999</v>
          </cell>
          <cell r="AO210">
            <v>3.6297240000000004</v>
          </cell>
          <cell r="AP210">
            <v>2.654998</v>
          </cell>
        </row>
        <row r="211">
          <cell r="C211">
            <v>1.8777165</v>
          </cell>
          <cell r="D211">
            <v>26.787533</v>
          </cell>
          <cell r="E211">
            <v>15.333332999999998</v>
          </cell>
          <cell r="F211">
            <v>23.5</v>
          </cell>
          <cell r="G211">
            <v>22.696863999999998</v>
          </cell>
          <cell r="H211">
            <v>14.481846000000001</v>
          </cell>
          <cell r="I211">
            <v>4.554805</v>
          </cell>
          <cell r="J211">
            <v>3.8337080000000001</v>
          </cell>
          <cell r="AI211">
            <v>1.5879824999999999</v>
          </cell>
          <cell r="AJ211">
            <v>21.095917499999999</v>
          </cell>
          <cell r="AK211">
            <v>10.800155</v>
          </cell>
          <cell r="AL211">
            <v>18.527877500000002</v>
          </cell>
          <cell r="AM211">
            <v>18.129902000000001</v>
          </cell>
          <cell r="AN211">
            <v>6.913729</v>
          </cell>
          <cell r="AO211">
            <v>3.6967380000000003</v>
          </cell>
          <cell r="AP211">
            <v>2.654998</v>
          </cell>
        </row>
        <row r="212">
          <cell r="C212">
            <v>1.8326074999999999</v>
          </cell>
          <cell r="D212">
            <v>26.787533</v>
          </cell>
          <cell r="E212">
            <v>17.051894000000001</v>
          </cell>
          <cell r="F212">
            <v>23.5</v>
          </cell>
          <cell r="G212">
            <v>22.848541000000001</v>
          </cell>
          <cell r="H212">
            <v>14.481846000000001</v>
          </cell>
          <cell r="I212">
            <v>4.7755270000000003</v>
          </cell>
          <cell r="J212">
            <v>3.9992500000000004</v>
          </cell>
          <cell r="AI212">
            <v>1.6212015</v>
          </cell>
          <cell r="AJ212">
            <v>20.5144445</v>
          </cell>
          <cell r="AK212">
            <v>11.276411</v>
          </cell>
          <cell r="AL212">
            <v>18.4487235</v>
          </cell>
          <cell r="AM212">
            <v>17.875198999999999</v>
          </cell>
          <cell r="AN212">
            <v>6.9573799999999997</v>
          </cell>
          <cell r="AO212">
            <v>3.7862740000000001</v>
          </cell>
          <cell r="AP212">
            <v>2.654998</v>
          </cell>
        </row>
        <row r="213">
          <cell r="C213">
            <v>1.8777165</v>
          </cell>
          <cell r="D213">
            <v>26.787533</v>
          </cell>
          <cell r="E213">
            <v>17.227543000000001</v>
          </cell>
          <cell r="F213">
            <v>23.5</v>
          </cell>
          <cell r="G213">
            <v>22.681007999999999</v>
          </cell>
          <cell r="H213">
            <v>14.577901000000001</v>
          </cell>
          <cell r="I213">
            <v>4.7755270000000003</v>
          </cell>
          <cell r="J213">
            <v>3.9992500000000004</v>
          </cell>
          <cell r="AI213">
            <v>1.6212015</v>
          </cell>
          <cell r="AJ213">
            <v>20.5150255</v>
          </cell>
          <cell r="AK213">
            <v>10.752957</v>
          </cell>
          <cell r="AL213">
            <v>18.3432295</v>
          </cell>
          <cell r="AM213">
            <v>18.129902000000001</v>
          </cell>
          <cell r="AN213">
            <v>7.1142130000000003</v>
          </cell>
          <cell r="AO213">
            <v>3.7475069999999997</v>
          </cell>
          <cell r="AP213">
            <v>2.654998</v>
          </cell>
        </row>
        <row r="214">
          <cell r="C214">
            <v>1.8777165</v>
          </cell>
          <cell r="D214">
            <v>26.787533</v>
          </cell>
          <cell r="E214">
            <v>16.736526000000001</v>
          </cell>
          <cell r="F214">
            <v>22.437664999999999</v>
          </cell>
          <cell r="G214">
            <v>22.698893000000002</v>
          </cell>
          <cell r="H214">
            <v>14.625928999999999</v>
          </cell>
          <cell r="I214">
            <v>4.609985</v>
          </cell>
          <cell r="J214">
            <v>3.9992500000000004</v>
          </cell>
          <cell r="AI214">
            <v>1.593826</v>
          </cell>
          <cell r="AJ214">
            <v>19.402988999999998</v>
          </cell>
          <cell r="AK214">
            <v>10.239660000000001</v>
          </cell>
          <cell r="AL214">
            <v>18.268802000000001</v>
          </cell>
          <cell r="AM214">
            <v>17.337779000000001</v>
          </cell>
          <cell r="AN214">
            <v>7.1170879999999999</v>
          </cell>
          <cell r="AO214">
            <v>3.8054749999999999</v>
          </cell>
          <cell r="AP214">
            <v>2.5108670000000002</v>
          </cell>
        </row>
        <row r="215">
          <cell r="C215">
            <v>1.8777165</v>
          </cell>
          <cell r="D215">
            <v>26.787533</v>
          </cell>
          <cell r="E215">
            <v>16.245508000000001</v>
          </cell>
          <cell r="F215">
            <v>21.375330000000002</v>
          </cell>
          <cell r="G215">
            <v>23.036003999999995</v>
          </cell>
          <cell r="H215">
            <v>14.625928999999999</v>
          </cell>
          <cell r="I215">
            <v>4.4444439999999998</v>
          </cell>
          <cell r="J215">
            <v>3.9992500000000004</v>
          </cell>
          <cell r="AI215">
            <v>1.5844585000000002</v>
          </cell>
          <cell r="AJ215">
            <v>19.859698000000002</v>
          </cell>
          <cell r="AK215">
            <v>10.239660000000001</v>
          </cell>
          <cell r="AL215">
            <v>18.268802000000001</v>
          </cell>
          <cell r="AM215">
            <v>17.209631999999999</v>
          </cell>
          <cell r="AN215">
            <v>7.1170879999999999</v>
          </cell>
          <cell r="AO215">
            <v>4.0745139999999997</v>
          </cell>
          <cell r="AP215">
            <v>2.5108670000000002</v>
          </cell>
        </row>
        <row r="216">
          <cell r="C216">
            <v>1.8777165</v>
          </cell>
          <cell r="D216">
            <v>26.787533</v>
          </cell>
          <cell r="E216">
            <v>16.245508000000001</v>
          </cell>
          <cell r="F216">
            <v>21.375330000000002</v>
          </cell>
          <cell r="G216">
            <v>22.698893000000002</v>
          </cell>
          <cell r="H216">
            <v>14.625928999999999</v>
          </cell>
          <cell r="I216">
            <v>4.4444439999999998</v>
          </cell>
          <cell r="J216">
            <v>3.9992500000000004</v>
          </cell>
          <cell r="AI216">
            <v>1.5823779999999998</v>
          </cell>
          <cell r="AJ216">
            <v>19.972582000000003</v>
          </cell>
          <cell r="AK216">
            <v>9.6723239999999997</v>
          </cell>
          <cell r="AL216">
            <v>18.268802000000001</v>
          </cell>
          <cell r="AM216">
            <v>17.850366999999999</v>
          </cell>
          <cell r="AN216">
            <v>6.8579470000000002</v>
          </cell>
          <cell r="AO216">
            <v>3.603694</v>
          </cell>
          <cell r="AP216">
            <v>2.5108670000000002</v>
          </cell>
        </row>
        <row r="217">
          <cell r="C217">
            <v>1.8777165</v>
          </cell>
          <cell r="D217">
            <v>26.787533</v>
          </cell>
          <cell r="E217">
            <v>15.473051999999999</v>
          </cell>
          <cell r="F217">
            <v>21.375330000000002</v>
          </cell>
          <cell r="G217">
            <v>23.036003999999995</v>
          </cell>
          <cell r="H217">
            <v>14.192138999999999</v>
          </cell>
          <cell r="I217">
            <v>4.3340829999999997</v>
          </cell>
          <cell r="J217">
            <v>3.8888889999999994</v>
          </cell>
          <cell r="AI217">
            <v>1.6191295000000001</v>
          </cell>
          <cell r="AJ217">
            <v>19.3239035</v>
          </cell>
          <cell r="AK217">
            <v>10.806996</v>
          </cell>
          <cell r="AL217">
            <v>17.889073499999999</v>
          </cell>
          <cell r="AM217">
            <v>18.106662</v>
          </cell>
          <cell r="AN217">
            <v>6.7046270000000003</v>
          </cell>
          <cell r="AO217">
            <v>3.5777549999999998</v>
          </cell>
          <cell r="AP217">
            <v>2.484928</v>
          </cell>
        </row>
        <row r="218">
          <cell r="C218">
            <v>1.8777165</v>
          </cell>
          <cell r="D218">
            <v>25.109043</v>
          </cell>
          <cell r="E218">
            <v>16</v>
          </cell>
          <cell r="F218">
            <v>23.5</v>
          </cell>
          <cell r="G218">
            <v>23.036003999999995</v>
          </cell>
          <cell r="H218">
            <v>14.625928999999999</v>
          </cell>
          <cell r="I218">
            <v>4.3340829999999997</v>
          </cell>
          <cell r="J218">
            <v>3.9440689999999998</v>
          </cell>
          <cell r="AI218">
            <v>1.6240589999999999</v>
          </cell>
          <cell r="AJ218">
            <v>19.753228499999999</v>
          </cell>
          <cell r="AK218">
            <v>10.806996</v>
          </cell>
          <cell r="AL218">
            <v>18.7118185</v>
          </cell>
          <cell r="AM218">
            <v>18.106662</v>
          </cell>
          <cell r="AN218">
            <v>7.1170879999999999</v>
          </cell>
          <cell r="AO218">
            <v>3.5777549999999998</v>
          </cell>
          <cell r="AP218">
            <v>2.484928</v>
          </cell>
        </row>
        <row r="219">
          <cell r="C219">
            <v>1.8777165</v>
          </cell>
          <cell r="D219">
            <v>25.109043</v>
          </cell>
          <cell r="E219">
            <v>16</v>
          </cell>
          <cell r="F219">
            <v>23.075066</v>
          </cell>
          <cell r="G219">
            <v>23.036003999999995</v>
          </cell>
          <cell r="H219">
            <v>14.625928999999999</v>
          </cell>
          <cell r="I219">
            <v>4.3340829999999997</v>
          </cell>
          <cell r="J219">
            <v>3.9440689999999998</v>
          </cell>
          <cell r="AI219">
            <v>1.5670280000000001</v>
          </cell>
          <cell r="AJ219">
            <v>19.703632500000001</v>
          </cell>
          <cell r="AK219">
            <v>10.806996</v>
          </cell>
          <cell r="AL219">
            <v>18.268802000000001</v>
          </cell>
          <cell r="AM219">
            <v>18.106662</v>
          </cell>
          <cell r="AN219">
            <v>6.7046270000000003</v>
          </cell>
          <cell r="AO219">
            <v>3.5777549999999998</v>
          </cell>
          <cell r="AP219">
            <v>2.753968</v>
          </cell>
        </row>
        <row r="220">
          <cell r="C220">
            <v>1.8777165</v>
          </cell>
          <cell r="D220">
            <v>26.787533</v>
          </cell>
          <cell r="E220">
            <v>16</v>
          </cell>
          <cell r="F220">
            <v>23.075066</v>
          </cell>
          <cell r="G220">
            <v>23.036003999999995</v>
          </cell>
          <cell r="H220">
            <v>14.625928999999999</v>
          </cell>
          <cell r="I220">
            <v>4.4444439999999998</v>
          </cell>
          <cell r="J220">
            <v>3.9992500000000004</v>
          </cell>
          <cell r="AI220">
            <v>1.5670280000000001</v>
          </cell>
          <cell r="AJ220">
            <v>19.893496499999998</v>
          </cell>
          <cell r="AK220">
            <v>9.8614350000000002</v>
          </cell>
          <cell r="AL220">
            <v>18.015649499999999</v>
          </cell>
          <cell r="AM220">
            <v>18.106662</v>
          </cell>
          <cell r="AN220">
            <v>6.439603</v>
          </cell>
          <cell r="AO220">
            <v>3.6450149999999999</v>
          </cell>
          <cell r="AP220">
            <v>2.484928</v>
          </cell>
        </row>
        <row r="221">
          <cell r="C221">
            <v>1.8777165</v>
          </cell>
          <cell r="D221">
            <v>25.618963999999998</v>
          </cell>
          <cell r="E221">
            <v>15.473051999999999</v>
          </cell>
          <cell r="F221">
            <v>23.075066</v>
          </cell>
          <cell r="G221">
            <v>22.446059999999999</v>
          </cell>
          <cell r="H221">
            <v>14.625928999999999</v>
          </cell>
          <cell r="I221">
            <v>4.3340829999999997</v>
          </cell>
          <cell r="J221">
            <v>3.8888889999999994</v>
          </cell>
          <cell r="AI221">
            <v>1.5656895</v>
          </cell>
          <cell r="AJ221">
            <v>19.906306999999998</v>
          </cell>
          <cell r="AK221">
            <v>9.9223020000000002</v>
          </cell>
          <cell r="AL221">
            <v>18.207492500000001</v>
          </cell>
          <cell r="AM221">
            <v>17.631831999999999</v>
          </cell>
          <cell r="AN221">
            <v>6.708304</v>
          </cell>
          <cell r="AO221">
            <v>3.5545770000000001</v>
          </cell>
          <cell r="AP221">
            <v>2.484928</v>
          </cell>
        </row>
        <row r="222">
          <cell r="C222">
            <v>1.8777165</v>
          </cell>
          <cell r="D222">
            <v>25.544601</v>
          </cell>
          <cell r="E222">
            <v>16</v>
          </cell>
          <cell r="F222">
            <v>22.5</v>
          </cell>
          <cell r="G222">
            <v>23.036003999999995</v>
          </cell>
          <cell r="H222">
            <v>14.625928999999999</v>
          </cell>
          <cell r="I222">
            <v>4.4444439999999998</v>
          </cell>
          <cell r="J222">
            <v>3.8337080000000001</v>
          </cell>
          <cell r="AI222">
            <v>1.6028340000000001</v>
          </cell>
          <cell r="AJ222">
            <v>19.400002000000001</v>
          </cell>
          <cell r="AK222">
            <v>9.9223020000000002</v>
          </cell>
          <cell r="AL222">
            <v>18.207492500000001</v>
          </cell>
          <cell r="AM222">
            <v>17.631831999999999</v>
          </cell>
          <cell r="AN222">
            <v>6.708304</v>
          </cell>
          <cell r="AO222">
            <v>3.541957</v>
          </cell>
          <cell r="AP222">
            <v>2.484928</v>
          </cell>
        </row>
        <row r="223">
          <cell r="C223">
            <v>0</v>
          </cell>
          <cell r="D223">
            <v>0</v>
          </cell>
          <cell r="E223">
            <v>0</v>
          </cell>
          <cell r="F223">
            <v>0</v>
          </cell>
          <cell r="G223">
            <v>0</v>
          </cell>
          <cell r="H223">
            <v>0</v>
          </cell>
          <cell r="I223">
            <v>0</v>
          </cell>
          <cell r="J223">
            <v>0</v>
          </cell>
          <cell r="AI223">
            <v>0</v>
          </cell>
          <cell r="AJ223">
            <v>0</v>
          </cell>
          <cell r="AK223">
            <v>0</v>
          </cell>
          <cell r="AL223">
            <v>0</v>
          </cell>
          <cell r="AM223">
            <v>0</v>
          </cell>
          <cell r="AN223">
            <v>0</v>
          </cell>
          <cell r="AO223">
            <v>0</v>
          </cell>
          <cell r="AP223">
            <v>0</v>
          </cell>
        </row>
        <row r="224">
          <cell r="C224">
            <v>0</v>
          </cell>
          <cell r="D224">
            <v>0</v>
          </cell>
          <cell r="E224">
            <v>0</v>
          </cell>
          <cell r="F224">
            <v>0</v>
          </cell>
          <cell r="G224">
            <v>0</v>
          </cell>
          <cell r="H224">
            <v>0</v>
          </cell>
          <cell r="I224">
            <v>0</v>
          </cell>
          <cell r="J224">
            <v>0</v>
          </cell>
          <cell r="AI224">
            <v>0</v>
          </cell>
          <cell r="AJ224">
            <v>0</v>
          </cell>
          <cell r="AK224">
            <v>0</v>
          </cell>
          <cell r="AL224">
            <v>0</v>
          </cell>
          <cell r="AM224">
            <v>0</v>
          </cell>
          <cell r="AN224">
            <v>0</v>
          </cell>
          <cell r="AO224">
            <v>0</v>
          </cell>
          <cell r="AP224">
            <v>0</v>
          </cell>
        </row>
        <row r="225">
          <cell r="C225">
            <v>0</v>
          </cell>
          <cell r="D225">
            <v>0</v>
          </cell>
          <cell r="E225">
            <v>0</v>
          </cell>
          <cell r="F225">
            <v>0</v>
          </cell>
          <cell r="G225">
            <v>0</v>
          </cell>
          <cell r="H225">
            <v>0</v>
          </cell>
          <cell r="I225">
            <v>0</v>
          </cell>
          <cell r="J225">
            <v>0</v>
          </cell>
          <cell r="AI225">
            <v>0</v>
          </cell>
          <cell r="AJ225">
            <v>0</v>
          </cell>
          <cell r="AK225">
            <v>0</v>
          </cell>
          <cell r="AL225">
            <v>0</v>
          </cell>
          <cell r="AM225">
            <v>0</v>
          </cell>
          <cell r="AN225">
            <v>0</v>
          </cell>
          <cell r="AO225">
            <v>0</v>
          </cell>
          <cell r="AP225">
            <v>0</v>
          </cell>
        </row>
        <row r="226">
          <cell r="C226">
            <v>0</v>
          </cell>
          <cell r="D226">
            <v>0</v>
          </cell>
          <cell r="E226">
            <v>0</v>
          </cell>
          <cell r="F226">
            <v>0</v>
          </cell>
          <cell r="G226">
            <v>0</v>
          </cell>
          <cell r="H226">
            <v>0</v>
          </cell>
          <cell r="I226">
            <v>0</v>
          </cell>
          <cell r="J226">
            <v>0</v>
          </cell>
          <cell r="AI226">
            <v>20.254604080610257</v>
          </cell>
          <cell r="AJ226">
            <v>14.607694049726845</v>
          </cell>
          <cell r="AK226">
            <v>6.077730183755456</v>
          </cell>
          <cell r="AL226">
            <v>5.2230028824973331</v>
          </cell>
          <cell r="AM226">
            <v>11.380933113242858</v>
          </cell>
          <cell r="AN226">
            <v>5.3292637543391059</v>
          </cell>
          <cell r="AO226">
            <v>5.9244269652750754</v>
          </cell>
          <cell r="AP226">
            <v>4.1777110691875441</v>
          </cell>
        </row>
        <row r="227">
          <cell r="C227">
            <v>0</v>
          </cell>
          <cell r="D227">
            <v>0</v>
          </cell>
          <cell r="E227">
            <v>0</v>
          </cell>
          <cell r="F227">
            <v>0</v>
          </cell>
          <cell r="G227">
            <v>0</v>
          </cell>
          <cell r="H227">
            <v>0</v>
          </cell>
          <cell r="I227">
            <v>0</v>
          </cell>
          <cell r="J227">
            <v>0</v>
          </cell>
          <cell r="AI227">
            <v>19.530765478737301</v>
          </cell>
          <cell r="AJ227">
            <v>14.464289018852719</v>
          </cell>
          <cell r="AK227">
            <v>6.2799387175332244</v>
          </cell>
          <cell r="AL227">
            <v>5.335333491854219</v>
          </cell>
          <cell r="AM227">
            <v>11.163623785746694</v>
          </cell>
          <cell r="AN227">
            <v>5.2483043157204436</v>
          </cell>
          <cell r="AO227">
            <v>6.0488073001436256</v>
          </cell>
          <cell r="AP227">
            <v>4.0812589941494561</v>
          </cell>
        </row>
        <row r="228">
          <cell r="C228">
            <v>0</v>
          </cell>
          <cell r="D228">
            <v>0</v>
          </cell>
          <cell r="E228">
            <v>0</v>
          </cell>
          <cell r="F228">
            <v>0</v>
          </cell>
          <cell r="G228">
            <v>0</v>
          </cell>
          <cell r="H228">
            <v>0</v>
          </cell>
          <cell r="I228">
            <v>0</v>
          </cell>
          <cell r="J228">
            <v>0</v>
          </cell>
          <cell r="AI228">
            <v>19.067165337691506</v>
          </cell>
          <cell r="AJ228">
            <v>14.823552896951634</v>
          </cell>
          <cell r="AK228">
            <v>6.2799387175332244</v>
          </cell>
          <cell r="AL228">
            <v>5.4639718647148534</v>
          </cell>
          <cell r="AM228">
            <v>11.453080087754135</v>
          </cell>
          <cell r="AN228">
            <v>5.5374880644518045</v>
          </cell>
          <cell r="AO228">
            <v>6.0488073001436256</v>
          </cell>
          <cell r="AP228">
            <v>4.0812589941494561</v>
          </cell>
        </row>
        <row r="229">
          <cell r="C229">
            <v>0</v>
          </cell>
          <cell r="D229">
            <v>0</v>
          </cell>
          <cell r="E229">
            <v>0</v>
          </cell>
          <cell r="F229">
            <v>0</v>
          </cell>
          <cell r="G229">
            <v>0</v>
          </cell>
          <cell r="H229">
            <v>0</v>
          </cell>
          <cell r="I229">
            <v>0</v>
          </cell>
          <cell r="J229">
            <v>0</v>
          </cell>
          <cell r="AI229">
            <v>19.105869067879389</v>
          </cell>
          <cell r="AJ229">
            <v>15.021161022675551</v>
          </cell>
          <cell r="AK229">
            <v>6.2484488673454983</v>
          </cell>
          <cell r="AL229">
            <v>5.4911994422987851</v>
          </cell>
          <cell r="AM229">
            <v>11.453080087754135</v>
          </cell>
          <cell r="AN229">
            <v>5.5374880644518045</v>
          </cell>
          <cell r="AO229">
            <v>6.0814986319590805</v>
          </cell>
          <cell r="AP229">
            <v>4.0885739790009854</v>
          </cell>
        </row>
        <row r="230">
          <cell r="C230">
            <v>0</v>
          </cell>
          <cell r="D230">
            <v>0</v>
          </cell>
          <cell r="E230">
            <v>0</v>
          </cell>
          <cell r="F230">
            <v>0</v>
          </cell>
          <cell r="G230">
            <v>0</v>
          </cell>
          <cell r="H230">
            <v>0</v>
          </cell>
          <cell r="I230">
            <v>0</v>
          </cell>
          <cell r="J230">
            <v>0</v>
          </cell>
          <cell r="AI230">
            <v>19.319430234337744</v>
          </cell>
          <cell r="AJ230">
            <v>15.242254258557171</v>
          </cell>
          <cell r="AK230">
            <v>6.2651079126274105</v>
          </cell>
          <cell r="AL230">
            <v>5.5635123424596857</v>
          </cell>
          <cell r="AM230">
            <v>11.405366232545253</v>
          </cell>
          <cell r="AN230">
            <v>5.5193319890772496</v>
          </cell>
          <cell r="AO230">
            <v>6.16383331550192</v>
          </cell>
          <cell r="AP230">
            <v>4.11782483955602</v>
          </cell>
        </row>
        <row r="231">
          <cell r="C231">
            <v>0</v>
          </cell>
          <cell r="D231">
            <v>0</v>
          </cell>
          <cell r="E231">
            <v>0</v>
          </cell>
          <cell r="F231">
            <v>0</v>
          </cell>
          <cell r="G231">
            <v>0</v>
          </cell>
          <cell r="H231">
            <v>0</v>
          </cell>
          <cell r="I231">
            <v>0</v>
          </cell>
          <cell r="J231">
            <v>0</v>
          </cell>
          <cell r="AI231">
            <v>19.299866728167419</v>
          </cell>
          <cell r="AJ231">
            <v>15.275690655613666</v>
          </cell>
          <cell r="AK231">
            <v>6.2605403194837894</v>
          </cell>
          <cell r="AL231">
            <v>5.5941720886825319</v>
          </cell>
          <cell r="AM231">
            <v>11.457305500786363</v>
          </cell>
          <cell r="AN231">
            <v>5.5005592865094446</v>
          </cell>
          <cell r="AO231">
            <v>6.1748247990553393</v>
          </cell>
          <cell r="AP231">
            <v>4.0966451796298093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haltsverzeichnis"/>
      <sheetName val="Inflation"/>
      <sheetName val="TVA"/>
      <sheetName val="Mkt"/>
      <sheetName val="RPLP"/>
      <sheetName val="abats1"/>
      <sheetName val="Gewichtung"/>
      <sheetName val="abats2"/>
      <sheetName val="abats4"/>
      <sheetName val="PreisBio"/>
      <sheetName val="PreisGastro"/>
      <sheetName val="PreisGastro MARS II"/>
      <sheetName val="PreisGastro MARS II (2)"/>
      <sheetName val="prixC1"/>
      <sheetName val="prixC2"/>
      <sheetName val="Pouletfleisch frisch Detail"/>
      <sheetName val="Pouletfleisch frisch Gastro"/>
      <sheetName val="Detail MARS II"/>
      <sheetName val="prixP"/>
      <sheetName val="Preistabellen für Homepage"/>
      <sheetName val="Erfasste Importe"/>
      <sheetName val="Ibo"/>
      <sheetName val="Boeuf"/>
      <sheetName val="Rind Gastro"/>
      <sheetName val="Ive"/>
      <sheetName val="Veau"/>
      <sheetName val="Kalb Gastro"/>
      <sheetName val="Ipo"/>
      <sheetName val="Porc"/>
      <sheetName val="Schwein Gastro"/>
      <sheetName val="Lamm CH"/>
      <sheetName val="Lamm IMP1"/>
      <sheetName val="Schablone Lamm KIC"/>
      <sheetName val="Lamm IMP2"/>
      <sheetName val="Lamm niveau"/>
      <sheetName val="clé"/>
      <sheetName val="Agneau fixe"/>
      <sheetName val="Lamm Inland"/>
      <sheetName val="Poulet DH"/>
      <sheetName val="Poulet GH"/>
      <sheetName val="P cru"/>
      <sheetName val="Charc"/>
      <sheetName val="Sau"/>
      <sheetName val="P ChSa"/>
      <sheetName val="P tous"/>
      <sheetName val="Word 2"/>
      <sheetName val="Word 1"/>
      <sheetName val="BM Mars II (2)"/>
      <sheetName val="Word 2 (2)"/>
      <sheetName val="Gewichtung WK neu"/>
      <sheetName val="Word 2 alte Version"/>
    </sheetNames>
    <sheetDataSet>
      <sheetData sheetId="0"/>
      <sheetData sheetId="1"/>
      <sheetData sheetId="2"/>
      <sheetData sheetId="3"/>
      <sheetData sheetId="4"/>
      <sheetData sheetId="5"/>
      <sheetData sheetId="6"/>
      <sheetData sheetId="7"/>
      <sheetData sheetId="8"/>
      <sheetData sheetId="9">
        <row r="12">
          <cell r="B12">
            <v>2.3210000000000002</v>
          </cell>
          <cell r="E12">
            <v>18.75</v>
          </cell>
          <cell r="F12">
            <v>55.5</v>
          </cell>
          <cell r="G12">
            <v>70.416666666666671</v>
          </cell>
          <cell r="H12">
            <v>49.636363636363633</v>
          </cell>
          <cell r="I12">
            <v>4.9224999999999977</v>
          </cell>
          <cell r="J12">
            <v>25.5</v>
          </cell>
          <cell r="K12">
            <v>44</v>
          </cell>
          <cell r="L12">
            <v>38.222222222222221</v>
          </cell>
          <cell r="M12">
            <v>1.799999999999998</v>
          </cell>
        </row>
        <row r="13">
          <cell r="B13">
            <v>2.3200000000000003</v>
          </cell>
          <cell r="E13">
            <v>18.75</v>
          </cell>
          <cell r="F13">
            <v>55.5</v>
          </cell>
          <cell r="G13">
            <v>70.416666666666671</v>
          </cell>
          <cell r="H13">
            <v>49.636363636363633</v>
          </cell>
          <cell r="I13">
            <v>4.9874999999999989</v>
          </cell>
          <cell r="J13">
            <v>25.5</v>
          </cell>
          <cell r="K13">
            <v>44</v>
          </cell>
          <cell r="L13">
            <v>38.222222222222221</v>
          </cell>
          <cell r="M13">
            <v>1.7999999999999983</v>
          </cell>
        </row>
        <row r="14">
          <cell r="B14">
            <v>2.3200000000000003</v>
          </cell>
          <cell r="E14">
            <v>18.75</v>
          </cell>
          <cell r="F14">
            <v>55.5</v>
          </cell>
          <cell r="G14">
            <v>70.416666666666671</v>
          </cell>
          <cell r="H14">
            <v>49.636363636363633</v>
          </cell>
          <cell r="I14">
            <v>4.3884615384615406</v>
          </cell>
          <cell r="J14">
            <v>25.227272727272727</v>
          </cell>
          <cell r="K14">
            <v>43.454545454545453</v>
          </cell>
          <cell r="L14">
            <v>38.222222222222221</v>
          </cell>
          <cell r="M14">
            <v>1.7999999999999983</v>
          </cell>
        </row>
        <row r="15">
          <cell r="B15">
            <v>2.3199999999999994</v>
          </cell>
          <cell r="E15">
            <v>18.75</v>
          </cell>
          <cell r="F15">
            <v>55.5</v>
          </cell>
          <cell r="G15">
            <v>70.416666666666671</v>
          </cell>
          <cell r="H15">
            <v>49.636363636363633</v>
          </cell>
          <cell r="I15">
            <v>4.3884615384615397</v>
          </cell>
          <cell r="J15">
            <v>24.954545454545453</v>
          </cell>
          <cell r="K15">
            <v>42.909090909090907</v>
          </cell>
          <cell r="L15">
            <v>38.222222222222221</v>
          </cell>
          <cell r="M15">
            <v>1.799999999999998</v>
          </cell>
        </row>
        <row r="16">
          <cell r="B16">
            <v>2.3058333333333336</v>
          </cell>
          <cell r="E16">
            <v>18.75</v>
          </cell>
          <cell r="F16">
            <v>55.5</v>
          </cell>
          <cell r="G16">
            <v>70.375</v>
          </cell>
          <cell r="H16">
            <v>49.636363636363633</v>
          </cell>
          <cell r="I16">
            <v>4.3538461538461544</v>
          </cell>
          <cell r="J16">
            <v>25.363636363636363</v>
          </cell>
          <cell r="K16">
            <v>43.727272727272727</v>
          </cell>
          <cell r="L16">
            <v>38.222222222222221</v>
          </cell>
          <cell r="M16">
            <v>1.7916666666666652</v>
          </cell>
        </row>
        <row r="17">
          <cell r="B17">
            <v>2.3200000000000003</v>
          </cell>
          <cell r="E17">
            <v>18.75</v>
          </cell>
          <cell r="F17">
            <v>55.5</v>
          </cell>
          <cell r="G17">
            <v>70.333333333333329</v>
          </cell>
          <cell r="H17">
            <v>49.636363636363633</v>
          </cell>
          <cell r="I17">
            <v>4.9234374999999995</v>
          </cell>
          <cell r="J17">
            <v>25.5</v>
          </cell>
          <cell r="K17">
            <v>44</v>
          </cell>
          <cell r="L17">
            <v>38.222222222222221</v>
          </cell>
          <cell r="M17">
            <v>1.7999999999999983</v>
          </cell>
        </row>
        <row r="18">
          <cell r="B18">
            <v>2.308666666666666</v>
          </cell>
          <cell r="E18">
            <v>18.59</v>
          </cell>
          <cell r="F18">
            <v>54.78</v>
          </cell>
          <cell r="G18">
            <v>70.333333333333329</v>
          </cell>
          <cell r="H18">
            <v>49.636363636363633</v>
          </cell>
          <cell r="I18">
            <v>4.9937499999999968</v>
          </cell>
          <cell r="J18">
            <v>25.5</v>
          </cell>
          <cell r="K18">
            <v>44</v>
          </cell>
          <cell r="L18">
            <v>38.222222222222221</v>
          </cell>
          <cell r="M18">
            <v>1.799999999999998</v>
          </cell>
        </row>
        <row r="19">
          <cell r="B19">
            <v>2.3058333333333336</v>
          </cell>
          <cell r="E19">
            <v>18.649999999999999</v>
          </cell>
          <cell r="F19">
            <v>55.2</v>
          </cell>
          <cell r="G19">
            <v>70.333333333333329</v>
          </cell>
          <cell r="H19">
            <v>49.43181818181818</v>
          </cell>
          <cell r="I19">
            <v>4.9937499999999995</v>
          </cell>
          <cell r="J19">
            <v>25.5</v>
          </cell>
          <cell r="K19">
            <v>44</v>
          </cell>
          <cell r="L19">
            <v>38.222222222222221</v>
          </cell>
          <cell r="M19">
            <v>1.7697916666666653</v>
          </cell>
        </row>
        <row r="20">
          <cell r="B20">
            <v>2.3200000000000003</v>
          </cell>
          <cell r="E20">
            <v>18.75</v>
          </cell>
          <cell r="F20">
            <v>55.5</v>
          </cell>
          <cell r="G20">
            <v>70.333333333333329</v>
          </cell>
          <cell r="H20">
            <v>49.545454545454547</v>
          </cell>
          <cell r="I20">
            <v>4.9937499999999995</v>
          </cell>
          <cell r="J20">
            <v>25.5</v>
          </cell>
          <cell r="K20">
            <v>44</v>
          </cell>
          <cell r="L20">
            <v>38.222222222222221</v>
          </cell>
          <cell r="M20">
            <v>1.7999999999999983</v>
          </cell>
        </row>
        <row r="21">
          <cell r="B21">
            <v>2.3199999999999994</v>
          </cell>
          <cell r="E21">
            <v>18.75</v>
          </cell>
          <cell r="F21">
            <v>55.5</v>
          </cell>
          <cell r="G21">
            <v>70.349999999999994</v>
          </cell>
          <cell r="H21">
            <v>49.618181818181817</v>
          </cell>
          <cell r="I21">
            <v>4.37307692307692</v>
          </cell>
          <cell r="J21">
            <v>26.154545454545456</v>
          </cell>
          <cell r="K21">
            <v>44.872727272727275</v>
          </cell>
          <cell r="L21">
            <v>38.222222222222221</v>
          </cell>
          <cell r="M21">
            <v>1.791666666666665</v>
          </cell>
        </row>
        <row r="22">
          <cell r="B22">
            <v>2.3200000000000003</v>
          </cell>
          <cell r="E22">
            <v>18.681818181818183</v>
          </cell>
          <cell r="F22">
            <v>55.5</v>
          </cell>
          <cell r="G22">
            <v>70.854166666666671</v>
          </cell>
          <cell r="H22">
            <v>50.31818181818182</v>
          </cell>
          <cell r="I22">
            <v>4.9937499999999995</v>
          </cell>
          <cell r="J22">
            <v>26.113636363636363</v>
          </cell>
          <cell r="K22">
            <v>44.81818181818182</v>
          </cell>
          <cell r="L22">
            <v>38.222222222222221</v>
          </cell>
          <cell r="M22">
            <v>1.7999999999999983</v>
          </cell>
        </row>
        <row r="23">
          <cell r="B23">
            <v>2.2875384615384604</v>
          </cell>
          <cell r="E23">
            <v>18.681818181818183</v>
          </cell>
          <cell r="F23">
            <v>55.5</v>
          </cell>
          <cell r="G23">
            <v>71.599999999999994</v>
          </cell>
          <cell r="H23">
            <v>51.5</v>
          </cell>
          <cell r="I23">
            <v>5.0012499999999971</v>
          </cell>
          <cell r="J23">
            <v>26.318181818181817</v>
          </cell>
          <cell r="K23">
            <v>45.090909090909093</v>
          </cell>
          <cell r="L23">
            <v>38.222222222222221</v>
          </cell>
          <cell r="M23">
            <v>1.7938461538461521</v>
          </cell>
        </row>
        <row r="24">
          <cell r="B24">
            <v>2.2420833333333334</v>
          </cell>
          <cell r="E24">
            <v>18.681818181818183</v>
          </cell>
          <cell r="F24">
            <v>55.65</v>
          </cell>
          <cell r="G24">
            <v>72.791666666666671</v>
          </cell>
          <cell r="H24">
            <v>52.613636363636367</v>
          </cell>
          <cell r="I24">
            <v>5.2037499999999994</v>
          </cell>
          <cell r="J24">
            <v>26.318181818181817</v>
          </cell>
          <cell r="K24">
            <v>45.090909090909093</v>
          </cell>
          <cell r="L24">
            <v>38.222222222222221</v>
          </cell>
          <cell r="M24">
            <v>1.7930769230769212</v>
          </cell>
        </row>
        <row r="25">
          <cell r="B25">
            <v>2.2600000000000002</v>
          </cell>
          <cell r="E25">
            <v>18.681818181818183</v>
          </cell>
          <cell r="F25">
            <v>56.1</v>
          </cell>
          <cell r="G25">
            <v>73.291666666666671</v>
          </cell>
          <cell r="H25">
            <v>52.68181818181818</v>
          </cell>
          <cell r="I25">
            <v>5.2037499999999994</v>
          </cell>
          <cell r="J25">
            <v>26.318181818181817</v>
          </cell>
          <cell r="K25">
            <v>45.090909090909093</v>
          </cell>
          <cell r="L25">
            <v>38.222222222222221</v>
          </cell>
          <cell r="M25">
            <v>1.7999999999999983</v>
          </cell>
        </row>
        <row r="26">
          <cell r="B26">
            <v>2.2445454545454551</v>
          </cell>
          <cell r="E26">
            <v>18.681818181818183</v>
          </cell>
          <cell r="F26">
            <v>56.1</v>
          </cell>
          <cell r="G26">
            <v>73.516666666666666</v>
          </cell>
          <cell r="H26">
            <v>52.736363636363635</v>
          </cell>
          <cell r="I26">
            <v>5.2037499999999977</v>
          </cell>
          <cell r="J26">
            <v>26.318181818181817</v>
          </cell>
          <cell r="K26">
            <v>45.090909090909093</v>
          </cell>
          <cell r="L26">
            <v>38.222222222222221</v>
          </cell>
          <cell r="M26">
            <v>1.799999999999998</v>
          </cell>
        </row>
        <row r="27">
          <cell r="B27">
            <v>2.2445454545454546</v>
          </cell>
          <cell r="E27">
            <v>18.227272727272727</v>
          </cell>
          <cell r="F27">
            <v>55.7</v>
          </cell>
          <cell r="G27">
            <v>73.708333333333329</v>
          </cell>
          <cell r="H27">
            <v>52.81818181818182</v>
          </cell>
          <cell r="I27">
            <v>5.2037499999999994</v>
          </cell>
          <cell r="J27">
            <v>26.318181818181817</v>
          </cell>
          <cell r="K27">
            <v>44.56818181818182</v>
          </cell>
          <cell r="L27">
            <v>38.722222222222221</v>
          </cell>
          <cell r="M27">
            <v>1.7999999999999983</v>
          </cell>
        </row>
        <row r="28">
          <cell r="B28">
            <v>2.2445454545454546</v>
          </cell>
          <cell r="E28">
            <v>18.899999999999999</v>
          </cell>
          <cell r="F28">
            <v>57.2</v>
          </cell>
          <cell r="G28">
            <v>73.666666666666671</v>
          </cell>
          <cell r="H28">
            <v>52.772727272727273</v>
          </cell>
          <cell r="I28">
            <v>5.2037499999999994</v>
          </cell>
          <cell r="J28">
            <v>26.113636363636363</v>
          </cell>
          <cell r="K28">
            <v>43.954545454545453</v>
          </cell>
          <cell r="L28">
            <v>38.722222222222221</v>
          </cell>
          <cell r="M28">
            <v>1.7999999999999983</v>
          </cell>
        </row>
        <row r="29">
          <cell r="B29">
            <v>2.2445454545454546</v>
          </cell>
          <cell r="E29">
            <v>18.899999999999999</v>
          </cell>
          <cell r="F29">
            <v>56.225000000000001</v>
          </cell>
          <cell r="G29">
            <v>73.666666666666671</v>
          </cell>
          <cell r="H29">
            <v>52.772727272727273</v>
          </cell>
          <cell r="I29">
            <v>5.1693749999999996</v>
          </cell>
          <cell r="J29">
            <v>25.15909090909091</v>
          </cell>
          <cell r="K29">
            <v>43.136363636363633</v>
          </cell>
          <cell r="L29">
            <v>38.722222222222221</v>
          </cell>
          <cell r="M29">
            <v>1.7923076923076908</v>
          </cell>
        </row>
        <row r="30">
          <cell r="B30">
            <v>2.2445454545454551</v>
          </cell>
          <cell r="E30">
            <v>18.579999999999998</v>
          </cell>
          <cell r="F30">
            <v>56.24</v>
          </cell>
          <cell r="G30">
            <v>73.75</v>
          </cell>
          <cell r="H30">
            <v>52.781818181818181</v>
          </cell>
          <cell r="I30">
            <v>5.2409999999999979</v>
          </cell>
          <cell r="J30">
            <v>24.40909090909091</v>
          </cell>
          <cell r="K30">
            <v>44.009090909090908</v>
          </cell>
          <cell r="L30">
            <v>38.875</v>
          </cell>
          <cell r="M30">
            <v>1.7538461538461527</v>
          </cell>
        </row>
        <row r="31">
          <cell r="B31">
            <v>2.2447727272727276</v>
          </cell>
          <cell r="E31">
            <v>18.899999999999999</v>
          </cell>
          <cell r="F31">
            <v>57.2</v>
          </cell>
          <cell r="G31">
            <v>73.75</v>
          </cell>
          <cell r="H31">
            <v>52.909090909090907</v>
          </cell>
          <cell r="I31">
            <v>5.2650000000000006</v>
          </cell>
          <cell r="J31">
            <v>24.443181818181817</v>
          </cell>
          <cell r="K31">
            <v>43.704545454545453</v>
          </cell>
          <cell r="L31">
            <v>38.875</v>
          </cell>
          <cell r="M31">
            <v>1.6557692307692298</v>
          </cell>
        </row>
        <row r="32">
          <cell r="B32">
            <v>2.2885454545454555</v>
          </cell>
          <cell r="E32">
            <v>18.899999999999999</v>
          </cell>
          <cell r="F32">
            <v>57.2</v>
          </cell>
          <cell r="G32">
            <v>73.833333333333329</v>
          </cell>
          <cell r="H32">
            <v>53</v>
          </cell>
          <cell r="I32">
            <v>5.2650000000000023</v>
          </cell>
          <cell r="J32">
            <v>25.036363636363635</v>
          </cell>
          <cell r="K32">
            <v>43.81818181818182</v>
          </cell>
          <cell r="L32">
            <v>39.071428571428569</v>
          </cell>
          <cell r="M32">
            <v>1.6923076923076914</v>
          </cell>
        </row>
        <row r="33">
          <cell r="B33">
            <v>2.2890909090909113</v>
          </cell>
          <cell r="E33">
            <v>18.899999999999999</v>
          </cell>
          <cell r="F33">
            <v>57.2</v>
          </cell>
          <cell r="G33">
            <v>73.9375</v>
          </cell>
          <cell r="H33">
            <v>53.05</v>
          </cell>
          <cell r="I33">
            <v>5.2650000000000015</v>
          </cell>
          <cell r="J33">
            <v>25.181818181818183</v>
          </cell>
          <cell r="K33">
            <v>44.227272727272727</v>
          </cell>
          <cell r="L33">
            <v>39.071428571428569</v>
          </cell>
          <cell r="M33">
            <v>1.6923076923076914</v>
          </cell>
        </row>
        <row r="34">
          <cell r="B34">
            <v>2.2540909090909111</v>
          </cell>
          <cell r="E34">
            <v>18.899999999999999</v>
          </cell>
          <cell r="F34">
            <v>57.2</v>
          </cell>
          <cell r="G34">
            <v>75.416666666666671</v>
          </cell>
          <cell r="H34">
            <v>53.295454545454547</v>
          </cell>
          <cell r="I34">
            <v>5.2650000000000006</v>
          </cell>
          <cell r="J34">
            <v>25.772727272727273</v>
          </cell>
          <cell r="K34">
            <v>44.18181818181818</v>
          </cell>
          <cell r="L34">
            <v>39.071428571428569</v>
          </cell>
          <cell r="M34">
            <v>1.6923076923076914</v>
          </cell>
        </row>
        <row r="35">
          <cell r="B35">
            <v>2.2890909090909122</v>
          </cell>
          <cell r="E35">
            <v>18.899999999999999</v>
          </cell>
          <cell r="F35">
            <v>57.2</v>
          </cell>
          <cell r="G35">
            <v>76.63333333333334</v>
          </cell>
          <cell r="H35">
            <v>54.072727272727271</v>
          </cell>
          <cell r="I35">
            <v>5.2650000000000023</v>
          </cell>
          <cell r="J35">
            <v>25.772727272727273</v>
          </cell>
          <cell r="K35">
            <v>43.936363636363637</v>
          </cell>
          <cell r="L35">
            <v>39.071428571428569</v>
          </cell>
          <cell r="M35">
            <v>1.6923076923076914</v>
          </cell>
        </row>
        <row r="36">
          <cell r="B36">
            <v>2.2890909090909113</v>
          </cell>
          <cell r="E36">
            <v>18.7</v>
          </cell>
          <cell r="F36">
            <v>56.6</v>
          </cell>
          <cell r="G36">
            <v>77.375</v>
          </cell>
          <cell r="H36">
            <v>54.636363636363633</v>
          </cell>
          <cell r="I36">
            <v>5.2306250000000007</v>
          </cell>
          <cell r="J36">
            <v>25.875</v>
          </cell>
          <cell r="K36">
            <v>44.215909090909093</v>
          </cell>
          <cell r="L36">
            <v>39.071428571428569</v>
          </cell>
          <cell r="M36">
            <v>1.6923076923076914</v>
          </cell>
        </row>
        <row r="37">
          <cell r="B37">
            <v>2.2890909090909113</v>
          </cell>
          <cell r="E37">
            <v>18.3</v>
          </cell>
          <cell r="F37">
            <v>56</v>
          </cell>
          <cell r="G37">
            <v>77.375</v>
          </cell>
          <cell r="H37">
            <v>54.636363636363633</v>
          </cell>
          <cell r="I37">
            <v>5.19625</v>
          </cell>
          <cell r="J37">
            <v>25.90909090909091</v>
          </cell>
          <cell r="K37">
            <v>44.636363636363633</v>
          </cell>
          <cell r="L37">
            <v>39.071428571428569</v>
          </cell>
          <cell r="M37">
            <v>1.6923076923076914</v>
          </cell>
        </row>
        <row r="38">
          <cell r="B38">
            <v>2.2860000000000027</v>
          </cell>
          <cell r="E38">
            <v>18.3</v>
          </cell>
          <cell r="F38">
            <v>55.590909090909093</v>
          </cell>
          <cell r="G38">
            <v>77.458333333333329</v>
          </cell>
          <cell r="H38">
            <v>54.727272727272727</v>
          </cell>
          <cell r="I38">
            <v>5.1962500000000027</v>
          </cell>
          <cell r="J38">
            <v>25.836363636363636</v>
          </cell>
          <cell r="K38">
            <v>44.972727272727276</v>
          </cell>
          <cell r="L38">
            <v>39.357142857142854</v>
          </cell>
          <cell r="M38">
            <v>1.6923076923076914</v>
          </cell>
        </row>
        <row r="39">
          <cell r="B39">
            <v>2.2860000000000018</v>
          </cell>
          <cell r="E39">
            <v>18.14</v>
          </cell>
          <cell r="F39">
            <v>54.85</v>
          </cell>
          <cell r="G39">
            <v>77.458333333333329</v>
          </cell>
          <cell r="H39">
            <v>54.727272727272727</v>
          </cell>
          <cell r="I39">
            <v>5.19625</v>
          </cell>
          <cell r="J39">
            <v>25.818181818181817</v>
          </cell>
          <cell r="K39">
            <v>44.954545454545453</v>
          </cell>
          <cell r="L39">
            <v>39.428571428571431</v>
          </cell>
          <cell r="M39">
            <v>1.6799999999999993</v>
          </cell>
        </row>
        <row r="40">
          <cell r="B40">
            <v>2.2428333333333357</v>
          </cell>
          <cell r="E40">
            <v>18.625</v>
          </cell>
          <cell r="F40">
            <v>54.911111111111111</v>
          </cell>
          <cell r="G40">
            <v>77.86363636363636</v>
          </cell>
          <cell r="H40">
            <v>54.727272727272727</v>
          </cell>
          <cell r="I40">
            <v>5.1962500000000027</v>
          </cell>
          <cell r="J40">
            <v>25.788135593220339</v>
          </cell>
          <cell r="K40">
            <v>45.81818181818182</v>
          </cell>
          <cell r="L40">
            <v>39.1875</v>
          </cell>
          <cell r="M40">
            <v>1.7090909090909072</v>
          </cell>
        </row>
        <row r="41">
          <cell r="B41">
            <v>2.2635416666666681</v>
          </cell>
          <cell r="E41">
            <v>19</v>
          </cell>
          <cell r="F41">
            <v>52.81818181818182</v>
          </cell>
          <cell r="G41">
            <v>77.86363636363636</v>
          </cell>
          <cell r="H41">
            <v>54.727272727272727</v>
          </cell>
          <cell r="I41">
            <v>5.211875</v>
          </cell>
          <cell r="J41">
            <v>25.791666666666668</v>
          </cell>
          <cell r="K41">
            <v>45.81818181818182</v>
          </cell>
          <cell r="L41">
            <v>39.1875</v>
          </cell>
          <cell r="M41">
            <v>1.7176470588235286</v>
          </cell>
        </row>
        <row r="42">
          <cell r="B42">
            <v>2.3041666666666676</v>
          </cell>
          <cell r="E42">
            <v>19</v>
          </cell>
          <cell r="F42">
            <v>52.81818181818182</v>
          </cell>
          <cell r="G42">
            <v>77.86363636363636</v>
          </cell>
          <cell r="H42">
            <v>54.454545454545453</v>
          </cell>
          <cell r="I42">
            <v>5.3637499999999978</v>
          </cell>
          <cell r="J42">
            <v>25.791666666666668</v>
          </cell>
          <cell r="K42">
            <v>45.81818181818182</v>
          </cell>
          <cell r="L42">
            <v>39.1875</v>
          </cell>
          <cell r="M42">
            <v>1.7923076923076913</v>
          </cell>
        </row>
        <row r="43">
          <cell r="B43">
            <v>2.304166666666668</v>
          </cell>
          <cell r="E43">
            <v>19</v>
          </cell>
          <cell r="F43">
            <v>52.81818181818182</v>
          </cell>
          <cell r="G43">
            <v>78.272727272727266</v>
          </cell>
          <cell r="H43">
            <v>54.454545454545453</v>
          </cell>
          <cell r="I43">
            <v>5.3618749999999995</v>
          </cell>
          <cell r="J43">
            <v>25.791666666666668</v>
          </cell>
          <cell r="K43">
            <v>45.886363636363633</v>
          </cell>
          <cell r="L43">
            <v>39.1875</v>
          </cell>
          <cell r="M43">
            <v>1.7923076923076913</v>
          </cell>
        </row>
        <row r="44">
          <cell r="B44">
            <v>2.2960000000000012</v>
          </cell>
          <cell r="E44">
            <v>18.837837837837839</v>
          </cell>
          <cell r="F44">
            <v>52.81818181818182</v>
          </cell>
          <cell r="G44">
            <v>78.272727272727266</v>
          </cell>
          <cell r="H44">
            <v>54.454545454545453</v>
          </cell>
          <cell r="I44">
            <v>5.3233333333333315</v>
          </cell>
          <cell r="J44">
            <v>26.441666666666666</v>
          </cell>
          <cell r="K44">
            <v>46.163636363636364</v>
          </cell>
          <cell r="L44">
            <v>39.1875</v>
          </cell>
          <cell r="M44">
            <v>1.7923076923076904</v>
          </cell>
        </row>
        <row r="45">
          <cell r="B45">
            <v>2.3190909090909093</v>
          </cell>
          <cell r="E45">
            <v>18.625</v>
          </cell>
          <cell r="F45">
            <v>52.81818181818182</v>
          </cell>
          <cell r="G45">
            <v>78.272727272727266</v>
          </cell>
          <cell r="H45">
            <v>54.454545454545453</v>
          </cell>
          <cell r="I45">
            <v>5.2913888888888865</v>
          </cell>
          <cell r="J45">
            <v>26.541666666666668</v>
          </cell>
          <cell r="K45">
            <v>46.18181818181818</v>
          </cell>
          <cell r="L45">
            <v>39.1875</v>
          </cell>
          <cell r="M45">
            <v>1.7899999999999991</v>
          </cell>
        </row>
        <row r="46">
          <cell r="B46">
            <v>2.309318181818182</v>
          </cell>
          <cell r="E46">
            <v>18.625</v>
          </cell>
          <cell r="F46">
            <v>52.81818181818182</v>
          </cell>
          <cell r="G46">
            <v>78.559090909090912</v>
          </cell>
          <cell r="H46">
            <v>54.590909090909093</v>
          </cell>
          <cell r="I46">
            <v>5.2636111111111088</v>
          </cell>
          <cell r="J46">
            <v>26.431250000000002</v>
          </cell>
          <cell r="K46">
            <v>45.68181818181818</v>
          </cell>
          <cell r="L46">
            <v>39.1875</v>
          </cell>
          <cell r="M46">
            <v>1.7899999999999991</v>
          </cell>
        </row>
        <row r="47">
          <cell r="B47">
            <v>2.3112727272727285</v>
          </cell>
          <cell r="E47">
            <v>18.625</v>
          </cell>
          <cell r="F47">
            <v>52.81818181818182</v>
          </cell>
          <cell r="G47">
            <v>79.209090909090904</v>
          </cell>
          <cell r="H47">
            <v>54.909090909090907</v>
          </cell>
          <cell r="I47">
            <v>5.3233333333333315</v>
          </cell>
          <cell r="J47">
            <v>26.258333333333333</v>
          </cell>
          <cell r="K47">
            <v>45.763636363636365</v>
          </cell>
          <cell r="L47">
            <v>39.174999999999997</v>
          </cell>
          <cell r="M47">
            <v>1.7899999999999983</v>
          </cell>
        </row>
        <row r="48">
          <cell r="B48">
            <v>2.3041666666666663</v>
          </cell>
          <cell r="E48">
            <v>18.625</v>
          </cell>
          <cell r="F48">
            <v>52.81818181818182</v>
          </cell>
          <cell r="G48">
            <v>79.681818181818187</v>
          </cell>
          <cell r="H48">
            <v>54.909090909090907</v>
          </cell>
          <cell r="I48">
            <v>5.3637499999999978</v>
          </cell>
          <cell r="J48">
            <v>26.625</v>
          </cell>
          <cell r="K48">
            <v>45.954545454545453</v>
          </cell>
          <cell r="L48">
            <v>38.9375</v>
          </cell>
          <cell r="M48">
            <v>1.7899999999999996</v>
          </cell>
        </row>
        <row r="49">
          <cell r="B49">
            <v>2.2962500000000006</v>
          </cell>
          <cell r="E49">
            <v>18.625</v>
          </cell>
          <cell r="F49">
            <v>52.81818181818182</v>
          </cell>
          <cell r="G49">
            <v>79.681818181818187</v>
          </cell>
          <cell r="H49">
            <v>54.745454545454542</v>
          </cell>
          <cell r="I49">
            <v>5.3049999999999979</v>
          </cell>
          <cell r="J49">
            <v>25.925000000000001</v>
          </cell>
          <cell r="K49">
            <v>44.490909090909092</v>
          </cell>
          <cell r="L49">
            <v>38.9375</v>
          </cell>
          <cell r="M49">
            <v>1.8312307692307681</v>
          </cell>
        </row>
        <row r="50">
          <cell r="B50">
            <v>2.2551607142857151</v>
          </cell>
          <cell r="E50">
            <v>18.625</v>
          </cell>
          <cell r="F50">
            <v>52.81818181818182</v>
          </cell>
          <cell r="G50">
            <v>79.681818181818187</v>
          </cell>
          <cell r="H50">
            <v>54.727272727272727</v>
          </cell>
          <cell r="I50">
            <v>5.3573295454545438</v>
          </cell>
          <cell r="J50">
            <v>25.625</v>
          </cell>
          <cell r="K50">
            <v>44</v>
          </cell>
          <cell r="L50">
            <v>38.9375</v>
          </cell>
          <cell r="M50">
            <v>1.8846153846153857</v>
          </cell>
        </row>
        <row r="51">
          <cell r="B51">
            <v>2.2559642857142861</v>
          </cell>
          <cell r="E51">
            <v>18.625</v>
          </cell>
          <cell r="F51">
            <v>52.81818181818182</v>
          </cell>
          <cell r="G51">
            <v>79.681818181818187</v>
          </cell>
          <cell r="H51">
            <v>54.727272727272727</v>
          </cell>
          <cell r="I51">
            <v>5.3568181818181788</v>
          </cell>
          <cell r="J51">
            <v>25.625</v>
          </cell>
          <cell r="K51">
            <v>44.022727272727273</v>
          </cell>
          <cell r="L51">
            <v>38.96875</v>
          </cell>
          <cell r="M51">
            <v>1.9192307692307708</v>
          </cell>
        </row>
        <row r="52">
          <cell r="B52">
            <v>2.2470238095238102</v>
          </cell>
          <cell r="E52">
            <v>18.625</v>
          </cell>
          <cell r="F52">
            <v>52.81818181818182</v>
          </cell>
          <cell r="G52">
            <v>79.163636363636357</v>
          </cell>
          <cell r="H52">
            <v>54.327272727272728</v>
          </cell>
          <cell r="I52">
            <v>5.3568181818181788</v>
          </cell>
          <cell r="J52">
            <v>26.008333333333333</v>
          </cell>
          <cell r="K52">
            <v>43.972727272727276</v>
          </cell>
          <cell r="L52">
            <v>38.950000000000003</v>
          </cell>
          <cell r="M52">
            <v>1.9192307692307713</v>
          </cell>
        </row>
        <row r="53">
          <cell r="B53">
            <v>2.2470238095238106</v>
          </cell>
          <cell r="E53">
            <v>18.625</v>
          </cell>
          <cell r="F53">
            <v>52.81818181818182</v>
          </cell>
          <cell r="G53">
            <v>79.727272727272734</v>
          </cell>
          <cell r="H53">
            <v>54.727272727272727</v>
          </cell>
          <cell r="I53">
            <v>5.291193181818179</v>
          </cell>
          <cell r="J53">
            <v>26.458333333333332</v>
          </cell>
          <cell r="K53">
            <v>44.136363636363633</v>
          </cell>
          <cell r="L53">
            <v>38.9375</v>
          </cell>
          <cell r="M53">
            <v>1.8961538461538479</v>
          </cell>
        </row>
        <row r="54">
          <cell r="B54">
            <v>2.2470238095238106</v>
          </cell>
          <cell r="E54">
            <v>18.625</v>
          </cell>
          <cell r="F54">
            <v>53.227272727272727</v>
          </cell>
          <cell r="G54">
            <v>79.772727272727266</v>
          </cell>
          <cell r="H54">
            <v>54.772727272727273</v>
          </cell>
          <cell r="I54">
            <v>5.3380681818181799</v>
          </cell>
          <cell r="J54">
            <v>26.479166666666668</v>
          </cell>
          <cell r="K54">
            <v>43.56818181818182</v>
          </cell>
          <cell r="L54">
            <v>38.9375</v>
          </cell>
          <cell r="M54">
            <v>1.9201923076923095</v>
          </cell>
        </row>
        <row r="55">
          <cell r="B55">
            <v>2.2128273809523815</v>
          </cell>
          <cell r="E55">
            <v>18.625</v>
          </cell>
          <cell r="F55">
            <v>53.636363636363633</v>
          </cell>
          <cell r="G55">
            <v>79.772727272727266</v>
          </cell>
          <cell r="H55">
            <v>54.772727272727273</v>
          </cell>
          <cell r="I55">
            <v>5.3318181818181802</v>
          </cell>
          <cell r="J55">
            <v>26.520833333333332</v>
          </cell>
          <cell r="K55">
            <v>43.272727272727273</v>
          </cell>
          <cell r="L55">
            <v>38.9375</v>
          </cell>
          <cell r="M55">
            <v>1.9307692307692326</v>
          </cell>
        </row>
        <row r="56">
          <cell r="B56">
            <v>2.2470238095238102</v>
          </cell>
          <cell r="E56">
            <v>18.625</v>
          </cell>
          <cell r="F56">
            <v>53.636363636363633</v>
          </cell>
          <cell r="G56">
            <v>81.063636363636363</v>
          </cell>
          <cell r="H56">
            <v>54.772727272727273</v>
          </cell>
          <cell r="I56">
            <v>5.30181818181818</v>
          </cell>
          <cell r="J56">
            <v>26.838983050847457</v>
          </cell>
          <cell r="K56">
            <v>43.81818181818182</v>
          </cell>
          <cell r="L56">
            <v>38.9375</v>
          </cell>
          <cell r="M56">
            <v>1.9346153846153866</v>
          </cell>
        </row>
        <row r="57">
          <cell r="B57">
            <v>2.2042857142857151</v>
          </cell>
          <cell r="E57">
            <v>18.625</v>
          </cell>
          <cell r="F57">
            <v>53.636363636363633</v>
          </cell>
          <cell r="G57">
            <v>82.056818181818187</v>
          </cell>
          <cell r="H57">
            <v>54.886363636363633</v>
          </cell>
          <cell r="I57">
            <v>5.2443181818181808</v>
          </cell>
          <cell r="J57">
            <v>26.916666666666668</v>
          </cell>
          <cell r="K57">
            <v>44.102272727272727</v>
          </cell>
          <cell r="L57">
            <v>38.9375</v>
          </cell>
          <cell r="M57">
            <v>1.927884615384617</v>
          </cell>
        </row>
        <row r="58">
          <cell r="B58">
            <v>2.2563571428571434</v>
          </cell>
          <cell r="E58">
            <v>18.625</v>
          </cell>
          <cell r="F58">
            <v>53.636363636363633</v>
          </cell>
          <cell r="G58">
            <v>83.790909090909096</v>
          </cell>
          <cell r="H58">
            <v>55.090909090909093</v>
          </cell>
          <cell r="I58">
            <v>5.2818181818181804</v>
          </cell>
          <cell r="J58">
            <v>26.958333333333332</v>
          </cell>
          <cell r="K58">
            <v>44.527272727272724</v>
          </cell>
          <cell r="L58">
            <v>38.9375</v>
          </cell>
          <cell r="M58">
            <v>1.9346153846153866</v>
          </cell>
        </row>
        <row r="59">
          <cell r="B59">
            <v>2.2789583333333336</v>
          </cell>
          <cell r="E59">
            <v>18.625</v>
          </cell>
          <cell r="F59">
            <v>53.636363636363633</v>
          </cell>
          <cell r="G59">
            <v>84.590909090909093</v>
          </cell>
          <cell r="H59">
            <v>55.090909090909093</v>
          </cell>
          <cell r="I59">
            <v>5.3068181818181808</v>
          </cell>
          <cell r="J59">
            <v>26.927083333333332</v>
          </cell>
          <cell r="K59">
            <v>44.43181818181818</v>
          </cell>
          <cell r="L59">
            <v>38.90625</v>
          </cell>
          <cell r="M59">
            <v>1.9631730769230782</v>
          </cell>
        </row>
        <row r="60">
          <cell r="B60">
            <v>2.2857142857142856</v>
          </cell>
          <cell r="E60">
            <v>19.185714285714287</v>
          </cell>
          <cell r="F60">
            <v>53.636363636363633</v>
          </cell>
          <cell r="G60">
            <v>84.590909090909093</v>
          </cell>
          <cell r="H60">
            <v>55.090909090909093</v>
          </cell>
          <cell r="I60">
            <v>5.2443181818181808</v>
          </cell>
          <cell r="J60">
            <v>25.668749999999999</v>
          </cell>
          <cell r="K60">
            <v>42.661363636363632</v>
          </cell>
          <cell r="L60">
            <v>38.4921875</v>
          </cell>
          <cell r="M60">
            <v>1.9463461538461546</v>
          </cell>
        </row>
        <row r="61">
          <cell r="B61">
            <v>2.285714285714286</v>
          </cell>
          <cell r="E61">
            <v>19.166666666666668</v>
          </cell>
          <cell r="F61">
            <v>53.636363636363633</v>
          </cell>
          <cell r="G61">
            <v>84.590909090909093</v>
          </cell>
          <cell r="H61">
            <v>55.090909090909093</v>
          </cell>
          <cell r="I61">
            <v>5.3068181818181808</v>
          </cell>
          <cell r="J61">
            <v>26.75</v>
          </cell>
          <cell r="K61">
            <v>44.18181818181818</v>
          </cell>
          <cell r="L61">
            <v>38.875</v>
          </cell>
          <cell r="M61">
            <v>2.0074615384615377</v>
          </cell>
        </row>
        <row r="62">
          <cell r="B62">
            <v>2.2857142857142856</v>
          </cell>
          <cell r="E62">
            <v>19.166666666666668</v>
          </cell>
          <cell r="F62">
            <v>53.636363636363633</v>
          </cell>
          <cell r="G62">
            <v>84.590909090909093</v>
          </cell>
          <cell r="H62">
            <v>55.090909090909093</v>
          </cell>
          <cell r="I62">
            <v>5.3068181818181808</v>
          </cell>
          <cell r="J62">
            <v>26.854166666666668</v>
          </cell>
          <cell r="K62">
            <v>43.840909090909093</v>
          </cell>
          <cell r="L62">
            <v>38.875</v>
          </cell>
          <cell r="M62">
            <v>1.9903846153846159</v>
          </cell>
        </row>
        <row r="63">
          <cell r="B63">
            <v>2.2857142857142856</v>
          </cell>
          <cell r="E63">
            <v>19.166666666666668</v>
          </cell>
          <cell r="F63">
            <v>53.636363636363633</v>
          </cell>
          <cell r="G63">
            <v>84.86363636363636</v>
          </cell>
          <cell r="H63">
            <v>55.090909090909093</v>
          </cell>
          <cell r="I63">
            <v>5.3068181818181808</v>
          </cell>
          <cell r="J63">
            <v>26.958333333333332</v>
          </cell>
          <cell r="K63">
            <v>43.977272727272727</v>
          </cell>
          <cell r="L63">
            <v>38.875</v>
          </cell>
          <cell r="M63">
            <v>1.9903846153846159</v>
          </cell>
        </row>
        <row r="64">
          <cell r="B64">
            <v>2.2948809523809524</v>
          </cell>
          <cell r="E64">
            <v>19.166666666666668</v>
          </cell>
          <cell r="F64">
            <v>53.636363636363633</v>
          </cell>
          <cell r="G64">
            <v>85.13636363636364</v>
          </cell>
          <cell r="H64">
            <v>55.090909090909093</v>
          </cell>
          <cell r="I64">
            <v>5.3068181818181808</v>
          </cell>
          <cell r="J64">
            <v>26.958333333333332</v>
          </cell>
          <cell r="K64">
            <v>43.93181818181818</v>
          </cell>
          <cell r="L64">
            <v>38.875</v>
          </cell>
          <cell r="M64">
            <v>1.9903846153846159</v>
          </cell>
        </row>
        <row r="65">
          <cell r="B65">
            <v>2.2948809523809524</v>
          </cell>
          <cell r="E65">
            <v>19.166666666666668</v>
          </cell>
          <cell r="F65">
            <v>53.636363636363633</v>
          </cell>
          <cell r="G65">
            <v>85.13636363636364</v>
          </cell>
          <cell r="H65">
            <v>55.090909090909093</v>
          </cell>
          <cell r="I65">
            <v>5.3193181818181809</v>
          </cell>
          <cell r="J65">
            <v>26.958333333333332</v>
          </cell>
          <cell r="K65">
            <v>43.454545454545453</v>
          </cell>
          <cell r="L65">
            <v>38.90625</v>
          </cell>
          <cell r="M65">
            <v>1.9596153846153848</v>
          </cell>
        </row>
        <row r="66">
          <cell r="B66">
            <v>2.2770238095238096</v>
          </cell>
          <cell r="E66">
            <v>19.166666666666668</v>
          </cell>
          <cell r="F66">
            <v>53.636363636363633</v>
          </cell>
          <cell r="G66">
            <v>84.318181818181813</v>
          </cell>
          <cell r="H66">
            <v>55.090909090909093</v>
          </cell>
          <cell r="I66">
            <v>5.3568181818181815</v>
          </cell>
          <cell r="J66">
            <v>27.03125</v>
          </cell>
          <cell r="K66">
            <v>43.795454545454547</v>
          </cell>
          <cell r="L66">
            <v>39.046875</v>
          </cell>
          <cell r="M66">
            <v>1.9750000000000001</v>
          </cell>
        </row>
        <row r="67">
          <cell r="B67">
            <v>2.2948809523809528</v>
          </cell>
          <cell r="E67">
            <v>19.166666666666668</v>
          </cell>
          <cell r="F67">
            <v>53.636363636363633</v>
          </cell>
          <cell r="G67">
            <v>84.318181818181813</v>
          </cell>
          <cell r="H67">
            <v>55.090909090909093</v>
          </cell>
          <cell r="I67">
            <v>5.3518181818181798</v>
          </cell>
          <cell r="J67">
            <v>27.083333333333332</v>
          </cell>
          <cell r="K67">
            <v>44.072727272727271</v>
          </cell>
          <cell r="L67">
            <v>39.112499999999997</v>
          </cell>
          <cell r="M67">
            <v>1.9846153846153847</v>
          </cell>
        </row>
        <row r="68">
          <cell r="B68">
            <v>2.2740178571428573</v>
          </cell>
          <cell r="E68">
            <v>19.166666666666668</v>
          </cell>
          <cell r="F68">
            <v>52.909090909090907</v>
          </cell>
          <cell r="G68">
            <v>83.431818181818187</v>
          </cell>
          <cell r="H68">
            <v>55.090909090909093</v>
          </cell>
          <cell r="I68">
            <v>5.4068181818181813</v>
          </cell>
          <cell r="J68">
            <v>27.041666666666668</v>
          </cell>
          <cell r="K68">
            <v>44.272727272727273</v>
          </cell>
          <cell r="L68">
            <v>39.21875</v>
          </cell>
          <cell r="M68">
            <v>1.977211538461539</v>
          </cell>
        </row>
        <row r="69">
          <cell r="B69">
            <v>2.3111607142857138</v>
          </cell>
          <cell r="E69">
            <v>19.166666666666668</v>
          </cell>
          <cell r="F69">
            <v>53.43181818181818</v>
          </cell>
          <cell r="G69">
            <v>83.931818181818187</v>
          </cell>
          <cell r="H69">
            <v>55.18181818181818</v>
          </cell>
          <cell r="I69">
            <v>5.4068181818181804</v>
          </cell>
          <cell r="J69">
            <v>27.072916666666668</v>
          </cell>
          <cell r="K69">
            <v>45.43181818181818</v>
          </cell>
          <cell r="L69">
            <v>39.3125</v>
          </cell>
          <cell r="M69">
            <v>1.982307692307693</v>
          </cell>
        </row>
        <row r="70">
          <cell r="B70">
            <v>2.3126190476190489</v>
          </cell>
          <cell r="E70">
            <v>19.166666666666668</v>
          </cell>
          <cell r="F70">
            <v>53.472727272727276</v>
          </cell>
          <cell r="G70">
            <v>84.578181818181818</v>
          </cell>
          <cell r="H70">
            <v>55.272727272727273</v>
          </cell>
          <cell r="I70">
            <v>5.4068181818181804</v>
          </cell>
          <cell r="J70">
            <v>27.133333333333333</v>
          </cell>
          <cell r="K70">
            <v>45.718181818181819</v>
          </cell>
          <cell r="L70">
            <v>39.3125</v>
          </cell>
          <cell r="M70">
            <v>2.1195384615384616</v>
          </cell>
        </row>
        <row r="71">
          <cell r="B71">
            <v>2.2791816071428568</v>
          </cell>
          <cell r="E71">
            <v>19.166666666666668</v>
          </cell>
          <cell r="F71">
            <v>53.43181818181818</v>
          </cell>
          <cell r="G71">
            <v>85.11363636363636</v>
          </cell>
          <cell r="H71">
            <v>55.545454545454547</v>
          </cell>
          <cell r="I71">
            <v>5.4068181818181813</v>
          </cell>
          <cell r="J71">
            <v>26.979166666666668</v>
          </cell>
          <cell r="K71">
            <v>45.636363636363633</v>
          </cell>
          <cell r="L71">
            <v>39.25</v>
          </cell>
          <cell r="M71">
            <v>1.9885576923076929</v>
          </cell>
        </row>
        <row r="72">
          <cell r="B72">
            <v>2.3126190476190489</v>
          </cell>
          <cell r="E72">
            <v>19.166666666666668</v>
          </cell>
          <cell r="F72">
            <v>53.472727272727276</v>
          </cell>
          <cell r="G72">
            <v>85.709090909090904</v>
          </cell>
          <cell r="H72">
            <v>55.636363636363633</v>
          </cell>
          <cell r="I72">
            <v>5.4068181818181804</v>
          </cell>
          <cell r="J72">
            <v>26.741666666666667</v>
          </cell>
          <cell r="K72">
            <v>45.536363636363639</v>
          </cell>
          <cell r="L72">
            <v>39.1875</v>
          </cell>
          <cell r="M72">
            <v>2.1137692307692308</v>
          </cell>
        </row>
        <row r="73">
          <cell r="B73">
            <v>2.3126190476190471</v>
          </cell>
          <cell r="E73">
            <v>19.166666666666668</v>
          </cell>
          <cell r="F73">
            <v>53.636363636363633</v>
          </cell>
          <cell r="G73">
            <v>87.13636363636364</v>
          </cell>
          <cell r="H73">
            <v>55.636363636363633</v>
          </cell>
          <cell r="I73">
            <v>5.4068181818181813</v>
          </cell>
          <cell r="J73">
            <v>26.75</v>
          </cell>
          <cell r="K73">
            <v>44.954545454545453</v>
          </cell>
          <cell r="L73">
            <v>39.1875</v>
          </cell>
          <cell r="M73">
            <v>1.9928846153846156</v>
          </cell>
        </row>
        <row r="74">
          <cell r="B74">
            <v>2.3126190476190471</v>
          </cell>
          <cell r="E74">
            <v>19.166666666666668</v>
          </cell>
          <cell r="F74">
            <v>53.43181818181818</v>
          </cell>
          <cell r="G74">
            <v>85.545454545454547</v>
          </cell>
          <cell r="H74">
            <v>55.636363636363633</v>
          </cell>
          <cell r="I74">
            <v>5.4068181818181813</v>
          </cell>
          <cell r="J74">
            <v>26.416666666666668</v>
          </cell>
          <cell r="K74">
            <v>45.409090909090907</v>
          </cell>
          <cell r="L74">
            <v>39.1875</v>
          </cell>
          <cell r="M74">
            <v>1.9499038461538463</v>
          </cell>
        </row>
        <row r="75">
          <cell r="B75">
            <v>2.3126190476190489</v>
          </cell>
          <cell r="E75">
            <v>19.166666666666668</v>
          </cell>
          <cell r="F75">
            <v>53.636363636363633</v>
          </cell>
          <cell r="G75">
            <v>87.436363636363637</v>
          </cell>
          <cell r="H75">
            <v>55.636363636363633</v>
          </cell>
          <cell r="I75">
            <v>5.4068181818181804</v>
          </cell>
          <cell r="J75">
            <v>26.666666666666668</v>
          </cell>
          <cell r="K75">
            <v>44.045454545454547</v>
          </cell>
          <cell r="L75">
            <v>39.1875</v>
          </cell>
          <cell r="M75">
            <v>2.0130923076923075</v>
          </cell>
        </row>
        <row r="76">
          <cell r="B76">
            <v>2.3283116883116874</v>
          </cell>
          <cell r="E76">
            <v>19.166666666666668</v>
          </cell>
          <cell r="F76">
            <v>54.386363636363633</v>
          </cell>
          <cell r="G76">
            <v>87.454545454545453</v>
          </cell>
          <cell r="H76">
            <v>55.636363636363633</v>
          </cell>
          <cell r="I76">
            <v>5.4068181818181813</v>
          </cell>
          <cell r="J76">
            <v>26.666666666666668</v>
          </cell>
          <cell r="K76">
            <v>44.340909090909093</v>
          </cell>
          <cell r="L76">
            <v>39.1875</v>
          </cell>
          <cell r="M76">
            <v>2.0184615384615379</v>
          </cell>
        </row>
        <row r="77">
          <cell r="B77">
            <v>2.276904761904762</v>
          </cell>
          <cell r="E77">
            <v>19.25</v>
          </cell>
          <cell r="F77">
            <v>54.454545454545453</v>
          </cell>
          <cell r="G77">
            <v>85.659090909090907</v>
          </cell>
          <cell r="H77">
            <v>55.25</v>
          </cell>
          <cell r="I77">
            <v>5.4068181818181813</v>
          </cell>
          <cell r="J77">
            <v>26.708333333333332</v>
          </cell>
          <cell r="K77">
            <v>43.954545454545453</v>
          </cell>
          <cell r="L77">
            <v>38.9375</v>
          </cell>
          <cell r="M77">
            <v>1.9910576923076919</v>
          </cell>
        </row>
        <row r="78">
          <cell r="B78">
            <v>2.3283116883116883</v>
          </cell>
          <cell r="E78">
            <v>19.166666666666668</v>
          </cell>
          <cell r="F78">
            <v>54.454545454545453</v>
          </cell>
          <cell r="G78">
            <v>87.409090909090907</v>
          </cell>
          <cell r="H78">
            <v>55.327272727272728</v>
          </cell>
          <cell r="I78">
            <v>5.4068181818181804</v>
          </cell>
          <cell r="J78">
            <v>26.683333333333334</v>
          </cell>
          <cell r="K78">
            <v>44.281818181818181</v>
          </cell>
          <cell r="L78">
            <v>39.5</v>
          </cell>
          <cell r="M78">
            <v>2.0076923076923063</v>
          </cell>
        </row>
        <row r="79">
          <cell r="B79">
            <v>2.3476623376623387</v>
          </cell>
          <cell r="E79">
            <v>19.166666666666668</v>
          </cell>
          <cell r="F79">
            <v>54.272727272727273</v>
          </cell>
          <cell r="G79">
            <v>87.409090909090907</v>
          </cell>
          <cell r="H79">
            <v>55.022727272727273</v>
          </cell>
          <cell r="I79">
            <v>5.4068181818181813</v>
          </cell>
          <cell r="J79">
            <v>26.59375</v>
          </cell>
          <cell r="K79">
            <v>44.909090909090907</v>
          </cell>
          <cell r="L79">
            <v>39.5</v>
          </cell>
          <cell r="M79">
            <v>1.983749999999999</v>
          </cell>
        </row>
        <row r="80">
          <cell r="B80">
            <v>2.3476623376623387</v>
          </cell>
          <cell r="E80">
            <v>19.166666666666668</v>
          </cell>
          <cell r="F80">
            <v>54.727272727272727</v>
          </cell>
          <cell r="G80">
            <v>87.409090909090907</v>
          </cell>
          <cell r="H80">
            <v>55.272727272727273</v>
          </cell>
          <cell r="I80">
            <v>5.4068181818181813</v>
          </cell>
          <cell r="J80">
            <v>26.791666666666668</v>
          </cell>
          <cell r="K80">
            <v>45.5</v>
          </cell>
          <cell r="L80">
            <v>39.5</v>
          </cell>
          <cell r="M80">
            <v>1.9843269230769223</v>
          </cell>
        </row>
        <row r="81">
          <cell r="B81">
            <v>2.337480519480521</v>
          </cell>
          <cell r="E81">
            <v>19.166666666666668</v>
          </cell>
          <cell r="F81">
            <v>54.727272727272727</v>
          </cell>
          <cell r="G81">
            <v>86.736363636363635</v>
          </cell>
          <cell r="H81">
            <v>55.327272727272728</v>
          </cell>
          <cell r="I81">
            <v>5.4068181818181804</v>
          </cell>
          <cell r="J81">
            <v>26.875</v>
          </cell>
          <cell r="K81">
            <v>45.609090909090909</v>
          </cell>
          <cell r="L81">
            <v>39.5</v>
          </cell>
          <cell r="M81">
            <v>2.0130769230769223</v>
          </cell>
        </row>
        <row r="82">
          <cell r="B82">
            <v>2.3161363636363643</v>
          </cell>
          <cell r="E82">
            <v>19.166666666666668</v>
          </cell>
          <cell r="F82">
            <v>54.727272727272727</v>
          </cell>
          <cell r="G82">
            <v>88.772727272727266</v>
          </cell>
          <cell r="H82">
            <v>55.409090909090907</v>
          </cell>
          <cell r="I82">
            <v>5.4068181818181813</v>
          </cell>
          <cell r="J82">
            <v>26.875</v>
          </cell>
          <cell r="K82">
            <v>45.68181818181818</v>
          </cell>
          <cell r="L82">
            <v>39.5</v>
          </cell>
          <cell r="M82">
            <v>1.9843269230769223</v>
          </cell>
        </row>
        <row r="83">
          <cell r="B83">
            <v>2.3476623376623387</v>
          </cell>
          <cell r="E83">
            <v>19.166666666666668</v>
          </cell>
          <cell r="F83">
            <v>54.727272727272727</v>
          </cell>
          <cell r="G83">
            <v>88.772727272727266</v>
          </cell>
          <cell r="H83">
            <v>55.409090909090907</v>
          </cell>
          <cell r="I83">
            <v>5.4068181818181813</v>
          </cell>
          <cell r="J83">
            <v>26.875</v>
          </cell>
          <cell r="K83">
            <v>45.68181818181818</v>
          </cell>
          <cell r="L83">
            <v>39.5</v>
          </cell>
          <cell r="M83">
            <v>1.9843269230769223</v>
          </cell>
        </row>
        <row r="84">
          <cell r="B84">
            <v>2.3223587662337675</v>
          </cell>
          <cell r="E84">
            <v>19.166666666666668</v>
          </cell>
          <cell r="F84">
            <v>54.727272727272727</v>
          </cell>
          <cell r="G84">
            <v>88.772727272727266</v>
          </cell>
          <cell r="H84">
            <v>55.409090909090907</v>
          </cell>
          <cell r="I84">
            <v>5.4068181818181804</v>
          </cell>
          <cell r="J84">
            <v>26.875</v>
          </cell>
          <cell r="K84">
            <v>45.709090909090911</v>
          </cell>
          <cell r="L84">
            <v>39.5</v>
          </cell>
          <cell r="M84">
            <v>1.9849999999999988</v>
          </cell>
        </row>
        <row r="85">
          <cell r="B85">
            <v>2.3476623376623387</v>
          </cell>
          <cell r="E85">
            <v>19.166666666666668</v>
          </cell>
          <cell r="F85">
            <v>54.727272727272727</v>
          </cell>
          <cell r="G85">
            <v>88.772727272727266</v>
          </cell>
          <cell r="H85">
            <v>55.409090909090907</v>
          </cell>
          <cell r="I85">
            <v>5.3724431818181815</v>
          </cell>
          <cell r="J85">
            <v>26.875</v>
          </cell>
          <cell r="K85">
            <v>45.18181818181818</v>
          </cell>
          <cell r="L85">
            <v>39.5</v>
          </cell>
          <cell r="M85">
            <v>1.9833653846153836</v>
          </cell>
        </row>
        <row r="86">
          <cell r="B86">
            <v>2.3476623376623387</v>
          </cell>
          <cell r="E86">
            <v>19.166666666666668</v>
          </cell>
          <cell r="F86">
            <v>54.727272727272727</v>
          </cell>
          <cell r="G86">
            <v>88.772727272727266</v>
          </cell>
          <cell r="H86">
            <v>55.409090909090907</v>
          </cell>
          <cell r="I86">
            <v>5.4068181818181804</v>
          </cell>
          <cell r="J86">
            <v>26.875</v>
          </cell>
          <cell r="K86">
            <v>45.022727272727273</v>
          </cell>
          <cell r="L86">
            <v>39.5</v>
          </cell>
          <cell r="M86">
            <v>1.9507692307692293</v>
          </cell>
        </row>
        <row r="87">
          <cell r="B87">
            <v>2.3283116883116883</v>
          </cell>
          <cell r="E87">
            <v>19.166666666666668</v>
          </cell>
          <cell r="F87">
            <v>54.727272727272727</v>
          </cell>
          <cell r="G87">
            <v>88.772727272727266</v>
          </cell>
          <cell r="H87">
            <v>55.409090909090907</v>
          </cell>
          <cell r="I87">
            <v>5.4068181818181804</v>
          </cell>
          <cell r="J87">
            <v>26.875</v>
          </cell>
          <cell r="K87">
            <v>45.509803921568626</v>
          </cell>
          <cell r="L87">
            <v>39.5</v>
          </cell>
          <cell r="M87">
            <v>1.9915384615384601</v>
          </cell>
        </row>
        <row r="88">
          <cell r="B88">
            <v>2.3283116883116879</v>
          </cell>
          <cell r="E88">
            <v>19.166666666666668</v>
          </cell>
          <cell r="F88">
            <v>54.727272727272727</v>
          </cell>
          <cell r="G88">
            <v>89.073170731707322</v>
          </cell>
          <cell r="H88">
            <v>55.31818181818182</v>
          </cell>
          <cell r="I88">
            <v>5.4068181818181813</v>
          </cell>
          <cell r="J88">
            <v>26.875</v>
          </cell>
          <cell r="K88">
            <v>45.3</v>
          </cell>
          <cell r="L88">
            <v>39.5</v>
          </cell>
          <cell r="M88">
            <v>1.9915384615384606</v>
          </cell>
        </row>
        <row r="89">
          <cell r="B89">
            <v>2.3283116883116879</v>
          </cell>
          <cell r="E89">
            <v>19.166666666666668</v>
          </cell>
          <cell r="F89">
            <v>54.727272727272727</v>
          </cell>
          <cell r="G89">
            <v>89.6</v>
          </cell>
          <cell r="H89">
            <v>55.727272727272727</v>
          </cell>
          <cell r="I89">
            <v>5.4068181818181813</v>
          </cell>
          <cell r="J89">
            <v>26.75</v>
          </cell>
          <cell r="K89">
            <v>45.1</v>
          </cell>
          <cell r="L89">
            <v>39.5</v>
          </cell>
          <cell r="M89">
            <v>1.9507692307692297</v>
          </cell>
        </row>
        <row r="90">
          <cell r="B90">
            <v>2.3283116883116883</v>
          </cell>
          <cell r="E90">
            <v>19.166666666666668</v>
          </cell>
          <cell r="F90">
            <v>54.727272727272727</v>
          </cell>
          <cell r="G90">
            <v>89.6</v>
          </cell>
          <cell r="H90">
            <v>55.4</v>
          </cell>
          <cell r="I90">
            <v>5.4143181818181798</v>
          </cell>
          <cell r="J90">
            <v>26.75</v>
          </cell>
          <cell r="K90">
            <v>45.1</v>
          </cell>
          <cell r="L90">
            <v>39.5</v>
          </cell>
          <cell r="M90">
            <v>1.9896153846153837</v>
          </cell>
        </row>
        <row r="91">
          <cell r="B91">
            <v>2.3283116883116879</v>
          </cell>
          <cell r="E91">
            <v>19.166666666666668</v>
          </cell>
          <cell r="F91">
            <v>54.727272727272727</v>
          </cell>
          <cell r="G91">
            <v>88.625</v>
          </cell>
          <cell r="H91">
            <v>55.727272727272727</v>
          </cell>
          <cell r="I91">
            <v>5.408380681818179</v>
          </cell>
          <cell r="J91">
            <v>26.78125</v>
          </cell>
          <cell r="K91">
            <v>45.35</v>
          </cell>
          <cell r="L91">
            <v>39.5</v>
          </cell>
          <cell r="M91">
            <v>1.9868269230769222</v>
          </cell>
        </row>
        <row r="92">
          <cell r="B92">
            <v>2.3283116883116879</v>
          </cell>
          <cell r="E92">
            <v>19.166666666666668</v>
          </cell>
          <cell r="F92">
            <v>54.727272727272727</v>
          </cell>
          <cell r="G92">
            <v>88.474999999999994</v>
          </cell>
          <cell r="H92">
            <v>55.727272727272727</v>
          </cell>
          <cell r="I92">
            <v>5.4443181818181792</v>
          </cell>
          <cell r="J92">
            <v>26.791666666666668</v>
          </cell>
          <cell r="K92">
            <v>45.325000000000003</v>
          </cell>
          <cell r="L92">
            <v>39.5</v>
          </cell>
          <cell r="M92">
            <v>2.0267307692307694</v>
          </cell>
        </row>
        <row r="93">
          <cell r="B93">
            <v>2.3283116883116883</v>
          </cell>
          <cell r="E93">
            <v>19.166666666666668</v>
          </cell>
          <cell r="F93">
            <v>54.727272727272727</v>
          </cell>
          <cell r="G93">
            <v>88.86</v>
          </cell>
          <cell r="H93">
            <v>55.781818181818181</v>
          </cell>
          <cell r="I93">
            <v>5.4443181818181783</v>
          </cell>
          <cell r="J93">
            <v>26.75</v>
          </cell>
          <cell r="K93">
            <v>46</v>
          </cell>
          <cell r="L93">
            <v>39.5</v>
          </cell>
          <cell r="M93">
            <v>2.0300000000000002</v>
          </cell>
        </row>
        <row r="94">
          <cell r="B94">
            <v>2.3284090909090902</v>
          </cell>
          <cell r="E94">
            <v>19.166666666666668</v>
          </cell>
          <cell r="F94">
            <v>54.727272727272727</v>
          </cell>
          <cell r="G94">
            <v>90.787499999999994</v>
          </cell>
          <cell r="H94">
            <v>56.147727272727273</v>
          </cell>
          <cell r="I94">
            <v>5.4443181818181792</v>
          </cell>
          <cell r="J94">
            <v>26.666666666666668</v>
          </cell>
          <cell r="K94">
            <v>45.9</v>
          </cell>
          <cell r="L94">
            <v>39.357142857142854</v>
          </cell>
          <cell r="M94">
            <v>2.0219230769230774</v>
          </cell>
        </row>
        <row r="95">
          <cell r="B95">
            <v>2.3283116883116883</v>
          </cell>
          <cell r="E95">
            <v>19.166666666666668</v>
          </cell>
          <cell r="F95">
            <v>54.727272727272727</v>
          </cell>
          <cell r="G95">
            <v>92.011111111111106</v>
          </cell>
          <cell r="H95">
            <v>56.3</v>
          </cell>
          <cell r="I95">
            <v>5.4443181818181792</v>
          </cell>
          <cell r="J95">
            <v>26.464285714285715</v>
          </cell>
          <cell r="K95">
            <v>45.304347826086953</v>
          </cell>
          <cell r="L95">
            <v>39.214285714285715</v>
          </cell>
          <cell r="M95">
            <v>2.029615384615385</v>
          </cell>
        </row>
        <row r="96">
          <cell r="B96">
            <v>2.3283116883116879</v>
          </cell>
          <cell r="E96">
            <v>19.166666666666668</v>
          </cell>
          <cell r="F96">
            <v>54.727272727272727</v>
          </cell>
          <cell r="G96">
            <v>92.055555555555557</v>
          </cell>
          <cell r="H96">
            <v>56.3</v>
          </cell>
          <cell r="I96">
            <v>5.4393939393939377</v>
          </cell>
          <cell r="J96">
            <v>26.386363636363637</v>
          </cell>
          <cell r="K96">
            <v>44.444444444444443</v>
          </cell>
          <cell r="L96">
            <v>39.214285714285715</v>
          </cell>
          <cell r="M96">
            <v>2.0296153846153855</v>
          </cell>
        </row>
        <row r="97">
          <cell r="B97">
            <v>2.3283116883116879</v>
          </cell>
          <cell r="E97">
            <v>19.166666666666668</v>
          </cell>
          <cell r="F97">
            <v>54.727272727272727</v>
          </cell>
          <cell r="G97">
            <v>92.111111111111114</v>
          </cell>
          <cell r="H97">
            <v>56</v>
          </cell>
          <cell r="I97">
            <v>5.4393939393939377</v>
          </cell>
          <cell r="J97">
            <v>26.511363636363637</v>
          </cell>
          <cell r="K97">
            <v>45</v>
          </cell>
          <cell r="L97">
            <v>39.285714285714285</v>
          </cell>
          <cell r="M97">
            <v>1.9889423076923085</v>
          </cell>
        </row>
        <row r="98">
          <cell r="B98">
            <v>2.3283116883116883</v>
          </cell>
          <cell r="E98">
            <v>19.166666666666668</v>
          </cell>
          <cell r="F98">
            <v>55.381818181818183</v>
          </cell>
          <cell r="G98">
            <v>91.455555555555549</v>
          </cell>
          <cell r="H98">
            <v>56.06</v>
          </cell>
          <cell r="I98">
            <v>5.4393939393939368</v>
          </cell>
          <cell r="J98">
            <v>26.545454545454547</v>
          </cell>
          <cell r="K98">
            <v>45</v>
          </cell>
          <cell r="L98">
            <v>39.214285714285715</v>
          </cell>
          <cell r="M98">
            <v>2.029615384615385</v>
          </cell>
        </row>
        <row r="99">
          <cell r="B99">
            <v>2.3283116883116879</v>
          </cell>
          <cell r="E99">
            <v>19.166666666666668</v>
          </cell>
          <cell r="F99">
            <v>55.545454545454547</v>
          </cell>
          <cell r="G99">
            <v>90.55</v>
          </cell>
          <cell r="H99">
            <v>56.075000000000003</v>
          </cell>
          <cell r="I99">
            <v>5.4393939393939377</v>
          </cell>
          <cell r="J99">
            <v>26.510416666666668</v>
          </cell>
          <cell r="K99">
            <v>44.65</v>
          </cell>
          <cell r="L99">
            <v>39.357142857142854</v>
          </cell>
          <cell r="M99">
            <v>2.0257692307692308</v>
          </cell>
        </row>
        <row r="100">
          <cell r="B100">
            <v>2.2512217218265609</v>
          </cell>
          <cell r="E100">
            <v>19.166666666666668</v>
          </cell>
          <cell r="F100">
            <v>56.2</v>
          </cell>
          <cell r="G100">
            <v>90.974999999999994</v>
          </cell>
          <cell r="H100">
            <v>56</v>
          </cell>
          <cell r="I100">
            <v>5.4393939393939377</v>
          </cell>
          <cell r="J100">
            <v>26.5</v>
          </cell>
          <cell r="K100">
            <v>45.024999999999999</v>
          </cell>
          <cell r="L100">
            <v>39.410714285714285</v>
          </cell>
          <cell r="M100">
            <v>2.006153846153846</v>
          </cell>
        </row>
        <row r="101">
          <cell r="B101">
            <v>2.3283116883116879</v>
          </cell>
          <cell r="E101">
            <v>19.305555555555557</v>
          </cell>
          <cell r="F101">
            <v>57.477272727272727</v>
          </cell>
          <cell r="G101">
            <v>91.012500000000003</v>
          </cell>
          <cell r="H101">
            <v>55.962499999999999</v>
          </cell>
          <cell r="I101">
            <v>5.4393939393939377</v>
          </cell>
          <cell r="J101">
            <v>26.681818181818183</v>
          </cell>
          <cell r="K101">
            <v>44.75</v>
          </cell>
          <cell r="L101">
            <v>39.571428571428569</v>
          </cell>
          <cell r="M101">
            <v>2.013269230769231</v>
          </cell>
        </row>
        <row r="102">
          <cell r="B102">
            <v>2.3283116883116883</v>
          </cell>
          <cell r="E102">
            <v>19.333333333333332</v>
          </cell>
          <cell r="F102">
            <v>57.909090909090907</v>
          </cell>
          <cell r="G102">
            <v>91</v>
          </cell>
          <cell r="H102">
            <v>56.01</v>
          </cell>
          <cell r="I102">
            <v>5.3905050505050482</v>
          </cell>
          <cell r="J102">
            <v>26.645454545454545</v>
          </cell>
          <cell r="K102">
            <v>45.27</v>
          </cell>
          <cell r="L102">
            <v>39.685714285714283</v>
          </cell>
          <cell r="M102">
            <v>2.0488461538461533</v>
          </cell>
        </row>
        <row r="103">
          <cell r="B103">
            <v>2.3283116883116879</v>
          </cell>
          <cell r="E103">
            <v>19.333333333333332</v>
          </cell>
          <cell r="F103">
            <v>57.909090909090907</v>
          </cell>
          <cell r="G103">
            <v>91.075000000000003</v>
          </cell>
          <cell r="H103">
            <v>56.25</v>
          </cell>
          <cell r="I103">
            <v>5.4393939393939377</v>
          </cell>
          <cell r="J103">
            <v>26.818181818181817</v>
          </cell>
          <cell r="K103">
            <v>45.8</v>
          </cell>
          <cell r="L103">
            <v>39.714285714285715</v>
          </cell>
          <cell r="M103">
            <v>2.0619230769230765</v>
          </cell>
        </row>
        <row r="104">
          <cell r="B104">
            <v>2.3283116883116883</v>
          </cell>
          <cell r="E104">
            <v>19.333333333333332</v>
          </cell>
          <cell r="F104">
            <v>57.909090909090907</v>
          </cell>
          <cell r="G104">
            <v>90.00200000000001</v>
          </cell>
          <cell r="H104">
            <v>55.56</v>
          </cell>
          <cell r="I104">
            <v>5.4393939393939368</v>
          </cell>
          <cell r="J104">
            <v>26.818181818181817</v>
          </cell>
          <cell r="K104">
            <v>45.95</v>
          </cell>
          <cell r="L104">
            <v>39.714285714285715</v>
          </cell>
          <cell r="M104">
            <v>2.0562307692307686</v>
          </cell>
        </row>
        <row r="105">
          <cell r="B105">
            <v>2.3283116883116879</v>
          </cell>
          <cell r="E105">
            <v>19.333333333333332</v>
          </cell>
          <cell r="F105">
            <v>57.909090909090907</v>
          </cell>
          <cell r="G105">
            <v>90.587500000000006</v>
          </cell>
          <cell r="H105">
            <v>56.3</v>
          </cell>
          <cell r="I105">
            <v>5.4393939393939377</v>
          </cell>
          <cell r="J105">
            <v>26.818181818181817</v>
          </cell>
          <cell r="K105">
            <v>45.95</v>
          </cell>
          <cell r="L105">
            <v>39.714285714285715</v>
          </cell>
          <cell r="M105">
            <v>2.0626923076923078</v>
          </cell>
        </row>
      </sheetData>
      <sheetData sheetId="10"/>
      <sheetData sheetId="11"/>
      <sheetData sheetId="12"/>
      <sheetData sheetId="13"/>
      <sheetData sheetId="14">
        <row r="126">
          <cell r="C126">
            <v>50</v>
          </cell>
          <cell r="D126">
            <v>37.96</v>
          </cell>
          <cell r="Q126">
            <v>32.450000000000003</v>
          </cell>
          <cell r="R126">
            <v>19.27</v>
          </cell>
          <cell r="T126">
            <v>22.95</v>
          </cell>
          <cell r="AE126">
            <v>3.71</v>
          </cell>
          <cell r="AH126">
            <v>1.49</v>
          </cell>
          <cell r="AI126">
            <v>1.58</v>
          </cell>
          <cell r="AK126">
            <v>8.4</v>
          </cell>
        </row>
        <row r="127">
          <cell r="C127">
            <v>48.74</v>
          </cell>
          <cell r="D127">
            <v>38.11</v>
          </cell>
          <cell r="Q127">
            <v>31.98</v>
          </cell>
          <cell r="R127">
            <v>18.96</v>
          </cell>
          <cell r="T127">
            <v>23.8</v>
          </cell>
          <cell r="AE127">
            <v>3.56</v>
          </cell>
          <cell r="AH127">
            <v>1.49</v>
          </cell>
          <cell r="AI127">
            <v>1.66</v>
          </cell>
          <cell r="AK127">
            <v>8.1</v>
          </cell>
        </row>
        <row r="128">
          <cell r="C128">
            <v>48.59</v>
          </cell>
          <cell r="D128">
            <v>36.71</v>
          </cell>
          <cell r="Q128">
            <v>32.29</v>
          </cell>
          <cell r="R128">
            <v>19.28</v>
          </cell>
          <cell r="T128">
            <v>24.42</v>
          </cell>
          <cell r="AE128">
            <v>3.71</v>
          </cell>
          <cell r="AH128">
            <v>1.34</v>
          </cell>
          <cell r="AI128">
            <v>1.52</v>
          </cell>
          <cell r="AK128">
            <v>8.68</v>
          </cell>
        </row>
        <row r="129">
          <cell r="C129">
            <v>50.29</v>
          </cell>
          <cell r="D129">
            <v>38.68</v>
          </cell>
          <cell r="Q129">
            <v>33.909999999999997</v>
          </cell>
          <cell r="R129">
            <v>19.34</v>
          </cell>
          <cell r="T129">
            <v>24.82</v>
          </cell>
          <cell r="AE129">
            <v>3.57</v>
          </cell>
          <cell r="AH129">
            <v>1.5</v>
          </cell>
          <cell r="AI129">
            <v>1.7</v>
          </cell>
          <cell r="AK129">
            <v>8.49</v>
          </cell>
        </row>
        <row r="130">
          <cell r="C130">
            <v>49.57</v>
          </cell>
          <cell r="D130">
            <v>39.67</v>
          </cell>
          <cell r="Q130">
            <v>34.1</v>
          </cell>
          <cell r="R130">
            <v>19.98</v>
          </cell>
          <cell r="T130">
            <v>24.53</v>
          </cell>
          <cell r="AE130">
            <v>3.96</v>
          </cell>
          <cell r="AH130">
            <v>1.45</v>
          </cell>
          <cell r="AI130">
            <v>1.63</v>
          </cell>
          <cell r="AK130">
            <v>8.4700000000000006</v>
          </cell>
        </row>
        <row r="131">
          <cell r="C131">
            <v>50.51</v>
          </cell>
          <cell r="D131">
            <v>39.86</v>
          </cell>
          <cell r="Q131">
            <v>34.880000000000003</v>
          </cell>
          <cell r="R131">
            <v>22.57</v>
          </cell>
          <cell r="T131">
            <v>25.43</v>
          </cell>
          <cell r="AE131">
            <v>3.81</v>
          </cell>
          <cell r="AH131">
            <v>1.57</v>
          </cell>
          <cell r="AI131">
            <v>1.44</v>
          </cell>
          <cell r="AK131">
            <v>8.31</v>
          </cell>
        </row>
        <row r="132">
          <cell r="C132">
            <v>50.73</v>
          </cell>
          <cell r="D132">
            <v>40.29</v>
          </cell>
          <cell r="Q132">
            <v>35.67</v>
          </cell>
          <cell r="R132">
            <v>22.66</v>
          </cell>
          <cell r="T132">
            <v>25.38</v>
          </cell>
          <cell r="AE132">
            <v>3.85</v>
          </cell>
          <cell r="AH132">
            <v>1.56</v>
          </cell>
          <cell r="AI132">
            <v>1.77</v>
          </cell>
          <cell r="AK132">
            <v>8.5399999999999991</v>
          </cell>
        </row>
        <row r="133">
          <cell r="C133">
            <v>52.21</v>
          </cell>
          <cell r="D133">
            <v>41.22</v>
          </cell>
          <cell r="Q133">
            <v>34.28</v>
          </cell>
          <cell r="R133">
            <v>20.3</v>
          </cell>
          <cell r="T133">
            <v>25.09</v>
          </cell>
          <cell r="AE133">
            <v>3.82</v>
          </cell>
          <cell r="AH133">
            <v>1.57</v>
          </cell>
          <cell r="AI133">
            <v>1.76</v>
          </cell>
          <cell r="AK133">
            <v>8.32</v>
          </cell>
        </row>
        <row r="134">
          <cell r="C134">
            <v>52.53</v>
          </cell>
          <cell r="D134">
            <v>40.85</v>
          </cell>
          <cell r="Q134">
            <v>33.44</v>
          </cell>
          <cell r="R134">
            <v>19.32</v>
          </cell>
          <cell r="T134">
            <v>25.02</v>
          </cell>
          <cell r="AE134">
            <v>3.85</v>
          </cell>
          <cell r="AH134">
            <v>1.57</v>
          </cell>
          <cell r="AI134">
            <v>1.72</v>
          </cell>
          <cell r="AK134">
            <v>8.66</v>
          </cell>
        </row>
        <row r="135">
          <cell r="C135">
            <v>49.98</v>
          </cell>
          <cell r="D135">
            <v>40.549999999999997</v>
          </cell>
          <cell r="Q135">
            <v>32.85</v>
          </cell>
          <cell r="R135">
            <v>18.78</v>
          </cell>
          <cell r="T135">
            <v>24.65</v>
          </cell>
          <cell r="AE135">
            <v>3.73</v>
          </cell>
          <cell r="AH135">
            <v>1.53</v>
          </cell>
          <cell r="AI135">
            <v>1.73</v>
          </cell>
          <cell r="AK135">
            <v>8.43</v>
          </cell>
        </row>
        <row r="136">
          <cell r="C136">
            <v>49.84</v>
          </cell>
          <cell r="D136">
            <v>40.26</v>
          </cell>
          <cell r="Q136">
            <v>30.9</v>
          </cell>
          <cell r="R136">
            <v>18.43</v>
          </cell>
          <cell r="T136">
            <v>24.31</v>
          </cell>
          <cell r="AE136">
            <v>3.76</v>
          </cell>
          <cell r="AH136">
            <v>1.59</v>
          </cell>
          <cell r="AI136">
            <v>1.72</v>
          </cell>
          <cell r="AK136">
            <v>8.73</v>
          </cell>
        </row>
        <row r="137">
          <cell r="C137">
            <v>48.74</v>
          </cell>
          <cell r="D137">
            <v>36.74</v>
          </cell>
          <cell r="Q137">
            <v>31.28</v>
          </cell>
          <cell r="R137">
            <v>18.739999999999998</v>
          </cell>
          <cell r="T137">
            <v>24.58</v>
          </cell>
          <cell r="AE137">
            <v>3.68</v>
          </cell>
          <cell r="AH137">
            <v>1.58</v>
          </cell>
          <cell r="AI137">
            <v>1.7</v>
          </cell>
          <cell r="AK137">
            <v>8.76</v>
          </cell>
        </row>
        <row r="138">
          <cell r="C138">
            <v>48.92</v>
          </cell>
          <cell r="D138">
            <v>37.71</v>
          </cell>
          <cell r="Q138">
            <v>33</v>
          </cell>
          <cell r="R138">
            <v>20.22</v>
          </cell>
          <cell r="T138">
            <v>24.58</v>
          </cell>
          <cell r="AE138">
            <v>3.82</v>
          </cell>
          <cell r="AH138">
            <v>1.57</v>
          </cell>
          <cell r="AI138">
            <v>1.78</v>
          </cell>
          <cell r="AK138">
            <v>8.8800000000000008</v>
          </cell>
        </row>
        <row r="139">
          <cell r="C139">
            <v>48.45</v>
          </cell>
          <cell r="D139">
            <v>36.58</v>
          </cell>
          <cell r="Q139">
            <v>32.770000000000003</v>
          </cell>
          <cell r="R139">
            <v>20.54</v>
          </cell>
          <cell r="T139">
            <v>24.78</v>
          </cell>
          <cell r="AE139">
            <v>3.78</v>
          </cell>
          <cell r="AH139">
            <v>1.52</v>
          </cell>
          <cell r="AI139">
            <v>1.76</v>
          </cell>
          <cell r="AK139">
            <v>8.91</v>
          </cell>
        </row>
        <row r="140">
          <cell r="C140">
            <v>46.29</v>
          </cell>
          <cell r="D140">
            <v>36.229999999999997</v>
          </cell>
          <cell r="Q140">
            <v>30.49</v>
          </cell>
          <cell r="R140">
            <v>18.82</v>
          </cell>
          <cell r="T140">
            <v>24.17</v>
          </cell>
          <cell r="AE140">
            <v>3.75</v>
          </cell>
          <cell r="AH140">
            <v>1.64</v>
          </cell>
          <cell r="AI140">
            <v>1.91</v>
          </cell>
          <cell r="AK140">
            <v>9.17</v>
          </cell>
        </row>
        <row r="141">
          <cell r="C141">
            <v>47.59</v>
          </cell>
          <cell r="D141">
            <v>35.92</v>
          </cell>
          <cell r="Q141">
            <v>33.4</v>
          </cell>
          <cell r="R141">
            <v>20.93</v>
          </cell>
          <cell r="T141">
            <v>25.45</v>
          </cell>
          <cell r="AE141">
            <v>3.88</v>
          </cell>
          <cell r="AH141">
            <v>1.56</v>
          </cell>
          <cell r="AI141">
            <v>1.8</v>
          </cell>
          <cell r="AK141">
            <v>8.9700000000000006</v>
          </cell>
        </row>
        <row r="142">
          <cell r="C142">
            <v>46.05</v>
          </cell>
          <cell r="D142">
            <v>36.549999999999997</v>
          </cell>
          <cell r="Q142">
            <v>34.369999999999997</v>
          </cell>
          <cell r="R142">
            <v>22</v>
          </cell>
          <cell r="T142">
            <v>26.64</v>
          </cell>
          <cell r="AE142">
            <v>3.93</v>
          </cell>
          <cell r="AH142">
            <v>1.58</v>
          </cell>
          <cell r="AI142">
            <v>1.77</v>
          </cell>
          <cell r="AK142">
            <v>8.99</v>
          </cell>
        </row>
        <row r="143">
          <cell r="C143">
            <v>47.61</v>
          </cell>
          <cell r="D143">
            <v>37.549999999999997</v>
          </cell>
          <cell r="Q143">
            <v>36.979999999999997</v>
          </cell>
          <cell r="R143">
            <v>23.49</v>
          </cell>
          <cell r="T143">
            <v>27.22</v>
          </cell>
          <cell r="AE143">
            <v>3.61</v>
          </cell>
          <cell r="AH143">
            <v>1.57</v>
          </cell>
          <cell r="AI143">
            <v>1.78</v>
          </cell>
          <cell r="AK143">
            <v>9.3699999999999992</v>
          </cell>
        </row>
        <row r="144">
          <cell r="C144">
            <v>50.24</v>
          </cell>
          <cell r="D144">
            <v>38.31</v>
          </cell>
          <cell r="Q144">
            <v>35.68</v>
          </cell>
          <cell r="R144">
            <v>23.28</v>
          </cell>
          <cell r="T144">
            <v>28.02</v>
          </cell>
          <cell r="AE144">
            <v>3.85</v>
          </cell>
          <cell r="AH144">
            <v>1.59</v>
          </cell>
          <cell r="AI144">
            <v>1.82</v>
          </cell>
          <cell r="AK144">
            <v>9.18</v>
          </cell>
        </row>
        <row r="145">
          <cell r="C145">
            <v>49.501735393269229</v>
          </cell>
          <cell r="D145">
            <v>38.311449975000002</v>
          </cell>
          <cell r="Q145">
            <v>34.496067894230769</v>
          </cell>
          <cell r="R145">
            <v>21.358867998076924</v>
          </cell>
          <cell r="T145">
            <v>26.835559375961537</v>
          </cell>
          <cell r="AE145">
            <v>3.7348154719999997</v>
          </cell>
          <cell r="AH145">
            <v>1.5932579477636364</v>
          </cell>
          <cell r="AI145">
            <v>1.8496229885454543</v>
          </cell>
          <cell r="AK145">
            <v>9.3399193650000019</v>
          </cell>
        </row>
        <row r="146">
          <cell r="C146">
            <v>48.804284438352276</v>
          </cell>
          <cell r="D146">
            <v>38.807632041818188</v>
          </cell>
          <cell r="Q146">
            <v>33.817116269318184</v>
          </cell>
          <cell r="R146">
            <v>20.722554978863638</v>
          </cell>
          <cell r="T146">
            <v>26.641292394204552</v>
          </cell>
          <cell r="AE146">
            <v>3.8580524449999998</v>
          </cell>
          <cell r="AH146">
            <v>1.6027660502499999</v>
          </cell>
          <cell r="AI146">
            <v>1.8033037541250003</v>
          </cell>
          <cell r="AK146">
            <v>9.1639933742727848</v>
          </cell>
        </row>
        <row r="147">
          <cell r="C147">
            <v>47.295358116818178</v>
          </cell>
          <cell r="D147">
            <v>37.308485621590911</v>
          </cell>
          <cell r="Q147">
            <v>33.296751090909098</v>
          </cell>
          <cell r="R147">
            <v>19.999090164318183</v>
          </cell>
          <cell r="T147">
            <v>26.99067045204546</v>
          </cell>
          <cell r="AE147">
            <v>3.7118096450000002</v>
          </cell>
          <cell r="AH147">
            <v>1.6056090549318183</v>
          </cell>
          <cell r="AI147">
            <v>1.8649322202545453</v>
          </cell>
          <cell r="AK147">
            <v>9.1568765117994104</v>
          </cell>
        </row>
        <row r="148">
          <cell r="C148">
            <v>47.93</v>
          </cell>
          <cell r="D148">
            <v>38.5</v>
          </cell>
          <cell r="Q148">
            <v>32.729999999999997</v>
          </cell>
          <cell r="R148">
            <v>19.149999999999999</v>
          </cell>
          <cell r="T148">
            <v>26.75</v>
          </cell>
          <cell r="AE148">
            <v>3.86</v>
          </cell>
          <cell r="AH148">
            <v>1.51</v>
          </cell>
          <cell r="AI148">
            <v>1.85</v>
          </cell>
          <cell r="AK148">
            <v>9.42</v>
          </cell>
        </row>
        <row r="149">
          <cell r="C149">
            <v>48.508650759000005</v>
          </cell>
          <cell r="D149">
            <v>37.281593753999992</v>
          </cell>
          <cell r="Q149">
            <v>32.521452012500006</v>
          </cell>
          <cell r="R149">
            <v>18.407063492500001</v>
          </cell>
          <cell r="T149">
            <v>26.551964884500002</v>
          </cell>
          <cell r="AE149">
            <v>3.9281091799999999</v>
          </cell>
          <cell r="AH149">
            <v>1.6072897359999998</v>
          </cell>
          <cell r="AI149">
            <v>1.8337816372500002</v>
          </cell>
          <cell r="AK149">
            <v>8.9853178625000005</v>
          </cell>
        </row>
        <row r="150">
          <cell r="C150">
            <v>50.364995598499995</v>
          </cell>
          <cell r="D150">
            <v>38.315790564250008</v>
          </cell>
          <cell r="Q150">
            <v>34.159254795000003</v>
          </cell>
          <cell r="R150">
            <v>19.773478103749998</v>
          </cell>
          <cell r="T150">
            <v>27.478058266750004</v>
          </cell>
          <cell r="AE150">
            <v>3.970942805</v>
          </cell>
          <cell r="AH150">
            <v>1.5757638178750002</v>
          </cell>
          <cell r="AI150">
            <v>1.8145196880165058</v>
          </cell>
          <cell r="AK150">
            <v>9.0792086440834279</v>
          </cell>
        </row>
        <row r="151">
          <cell r="C151">
            <v>49.506256950961536</v>
          </cell>
          <cell r="D151">
            <v>37.955992062307693</v>
          </cell>
          <cell r="Q151">
            <v>32.912697198076927</v>
          </cell>
          <cell r="R151">
            <v>19.010101076057691</v>
          </cell>
          <cell r="T151">
            <v>27.017850393750003</v>
          </cell>
          <cell r="AE151">
            <v>3.7970994687499999</v>
          </cell>
          <cell r="AH151">
            <v>1.5776530633749999</v>
          </cell>
          <cell r="AI151">
            <v>1.7483235052499999</v>
          </cell>
          <cell r="AK151">
            <v>9.2149051375000006</v>
          </cell>
        </row>
        <row r="152">
          <cell r="C152">
            <v>49.617691461900002</v>
          </cell>
          <cell r="D152">
            <v>38.134060249999997</v>
          </cell>
          <cell r="Q152">
            <v>33.094381517000002</v>
          </cell>
          <cell r="R152">
            <v>19.493365364500001</v>
          </cell>
          <cell r="T152">
            <v>27.1025601445</v>
          </cell>
          <cell r="AE152">
            <v>3.9558494449999992</v>
          </cell>
          <cell r="AH152">
            <v>1.6521900111249999</v>
          </cell>
          <cell r="AI152">
            <v>1.8567469247249999</v>
          </cell>
          <cell r="AK152">
            <v>9.1091327990000011</v>
          </cell>
        </row>
        <row r="153">
          <cell r="C153">
            <v>50.785597608519225</v>
          </cell>
          <cell r="D153">
            <v>38.915013916615386</v>
          </cell>
          <cell r="Q153">
            <v>35.061114219499999</v>
          </cell>
          <cell r="R153">
            <v>20.947488832999998</v>
          </cell>
          <cell r="T153">
            <v>26.964755200750005</v>
          </cell>
          <cell r="AE153">
            <v>3.9618348049999996</v>
          </cell>
          <cell r="AH153">
            <v>1.586984722</v>
          </cell>
          <cell r="AI153">
            <v>1.7945041416</v>
          </cell>
          <cell r="AK153">
            <v>9.4287391141666674</v>
          </cell>
        </row>
        <row r="154">
          <cell r="C154">
            <v>50.236005774000013</v>
          </cell>
          <cell r="D154">
            <v>39.391674227250007</v>
          </cell>
          <cell r="Q154">
            <v>36.580053657500002</v>
          </cell>
          <cell r="R154">
            <v>22.824173747124998</v>
          </cell>
          <cell r="T154">
            <v>27.282898004875005</v>
          </cell>
          <cell r="AE154">
            <v>3.9640517750000002</v>
          </cell>
          <cell r="AH154">
            <v>1.6153233077499998</v>
          </cell>
          <cell r="AI154">
            <v>1.7580477403500001</v>
          </cell>
          <cell r="AK154">
            <v>9.3216620896666669</v>
          </cell>
        </row>
        <row r="155">
          <cell r="C155">
            <v>51.222480911400005</v>
          </cell>
          <cell r="D155">
            <v>39.523797572700012</v>
          </cell>
          <cell r="Q155">
            <v>37.391150418340914</v>
          </cell>
          <cell r="R155">
            <v>23.225785510477273</v>
          </cell>
          <cell r="T155">
            <v>27.838117933477271</v>
          </cell>
          <cell r="AE155">
            <v>3.8475178175</v>
          </cell>
          <cell r="AH155">
            <v>1.6063151137727274</v>
          </cell>
          <cell r="AI155">
            <v>1.7976946233068185</v>
          </cell>
          <cell r="AK155">
            <v>9.4677685318750004</v>
          </cell>
        </row>
        <row r="156">
          <cell r="C156">
            <v>51.220398026250002</v>
          </cell>
          <cell r="D156">
            <v>39.246608808750004</v>
          </cell>
          <cell r="Q156">
            <v>36.803969662499995</v>
          </cell>
          <cell r="R156">
            <v>22.559245265000001</v>
          </cell>
          <cell r="T156">
            <v>27.394495693749999</v>
          </cell>
          <cell r="AE156">
            <v>3.9259237549999995</v>
          </cell>
          <cell r="AH156">
            <v>1.5865108577500002</v>
          </cell>
          <cell r="AI156">
            <v>1.7728706000192309</v>
          </cell>
          <cell r="AK156">
            <v>9.5018184633333362</v>
          </cell>
        </row>
        <row r="157">
          <cell r="C157">
            <v>51.631655602500004</v>
          </cell>
          <cell r="D157">
            <v>40.118212342500001</v>
          </cell>
          <cell r="Q157">
            <v>35.239901637499997</v>
          </cell>
          <cell r="R157">
            <v>20.728483772499999</v>
          </cell>
          <cell r="T157">
            <v>27.5718105475</v>
          </cell>
          <cell r="AE157">
            <v>3.9565249135</v>
          </cell>
          <cell r="AH157">
            <v>1.6010497418</v>
          </cell>
          <cell r="AI157">
            <v>1.7395915622500007</v>
          </cell>
          <cell r="AK157">
            <v>9.4288931363333344</v>
          </cell>
        </row>
        <row r="158">
          <cell r="C158">
            <v>53.057612464999998</v>
          </cell>
          <cell r="D158">
            <v>41.333550947500001</v>
          </cell>
          <cell r="Q158">
            <v>33.384423662727272</v>
          </cell>
          <cell r="R158">
            <v>18.575863856704547</v>
          </cell>
          <cell r="T158">
            <v>27.593439403636363</v>
          </cell>
          <cell r="AE158">
            <v>3.8909684050000006</v>
          </cell>
          <cell r="AH158">
            <v>1.5580907733977274</v>
          </cell>
          <cell r="AI158">
            <v>1.7626097305340909</v>
          </cell>
          <cell r="AK158">
            <v>9.3099999854166686</v>
          </cell>
        </row>
        <row r="159">
          <cell r="C159">
            <v>52.20275363750001</v>
          </cell>
          <cell r="D159">
            <v>41.291149037499999</v>
          </cell>
          <cell r="Q159">
            <v>33.297435149999998</v>
          </cell>
          <cell r="R159">
            <v>18.871865136250001</v>
          </cell>
          <cell r="T159">
            <v>27.705133533750001</v>
          </cell>
          <cell r="AE159">
            <v>3.9197345050000001</v>
          </cell>
          <cell r="AH159">
            <v>1.6295886364999999</v>
          </cell>
          <cell r="AI159">
            <v>1.8490019331250001</v>
          </cell>
          <cell r="AK159">
            <v>9.3471455430555572</v>
          </cell>
        </row>
        <row r="160">
          <cell r="C160">
            <v>52.515402425000005</v>
          </cell>
          <cell r="D160">
            <v>40.850402289999998</v>
          </cell>
          <cell r="Q160">
            <v>33.524941694999995</v>
          </cell>
          <cell r="R160">
            <v>19.062056174999999</v>
          </cell>
          <cell r="T160">
            <v>27.450950382500004</v>
          </cell>
          <cell r="AE160">
            <v>3.9406877395000004</v>
          </cell>
          <cell r="AH160">
            <v>1.5715128017000004</v>
          </cell>
          <cell r="AI160">
            <v>1.7530774401999998</v>
          </cell>
          <cell r="AK160">
            <v>9.4961590513333363</v>
          </cell>
        </row>
        <row r="161">
          <cell r="C161">
            <v>51.502382386399994</v>
          </cell>
          <cell r="D161">
            <v>40.840140902000002</v>
          </cell>
          <cell r="Q161">
            <v>34.529483875750003</v>
          </cell>
          <cell r="R161">
            <v>19.720647588349998</v>
          </cell>
          <cell r="T161">
            <v>27.141922014950001</v>
          </cell>
          <cell r="AE161">
            <v>3.7468105671249998</v>
          </cell>
          <cell r="AH161">
            <v>1.5825116997499999</v>
          </cell>
          <cell r="AI161">
            <v>1.8361936067499998</v>
          </cell>
          <cell r="AK161">
            <v>9.4439012650000009</v>
          </cell>
        </row>
        <row r="162">
          <cell r="C162">
            <v>51.402512638736127</v>
          </cell>
          <cell r="D162">
            <v>39.871596030396951</v>
          </cell>
          <cell r="Q162">
            <v>33.928240003999605</v>
          </cell>
          <cell r="R162">
            <v>18.692036858314168</v>
          </cell>
          <cell r="T162">
            <v>26.196287457254279</v>
          </cell>
          <cell r="AE162">
            <v>3.9979892260773924</v>
          </cell>
          <cell r="AH162">
            <v>1.5</v>
          </cell>
          <cell r="AI162">
            <v>1.7948128907109289</v>
          </cell>
          <cell r="AK162">
            <v>9.1555529440389289</v>
          </cell>
        </row>
        <row r="163">
          <cell r="C163">
            <v>51.014844930506946</v>
          </cell>
          <cell r="D163">
            <v>39.362586653834612</v>
          </cell>
          <cell r="Q163">
            <v>33.751655779922004</v>
          </cell>
          <cell r="R163">
            <v>18.888596073142686</v>
          </cell>
          <cell r="T163">
            <v>26.42407319018098</v>
          </cell>
          <cell r="AE163">
            <v>3.993011580841916</v>
          </cell>
          <cell r="AH163">
            <v>1.5572579667033297</v>
          </cell>
          <cell r="AI163">
            <v>1.7748734351564843</v>
          </cell>
          <cell r="AK163">
            <v>9.0370747737726234</v>
          </cell>
        </row>
        <row r="164">
          <cell r="C164">
            <v>51.743095062993696</v>
          </cell>
          <cell r="D164">
            <v>39.849203137186279</v>
          </cell>
          <cell r="Q164">
            <v>36.606635490950907</v>
          </cell>
          <cell r="R164">
            <v>20.91382330291971</v>
          </cell>
          <cell r="T164">
            <v>27.267111291870812</v>
          </cell>
          <cell r="AE164">
            <v>3.9348346470352964</v>
          </cell>
          <cell r="AH164">
            <v>1.4882427510998901</v>
          </cell>
          <cell r="AI164">
            <v>1.8037498925107489</v>
          </cell>
          <cell r="AK164">
            <v>8.8943395868746471</v>
          </cell>
        </row>
        <row r="165">
          <cell r="C165">
            <v>52.579376547345269</v>
          </cell>
          <cell r="D165">
            <v>40.057131931806815</v>
          </cell>
          <cell r="Q165">
            <v>39.18548040245976</v>
          </cell>
          <cell r="R165">
            <v>23.1382252539746</v>
          </cell>
          <cell r="T165">
            <v>26.52140113488651</v>
          </cell>
          <cell r="AE165">
            <v>4.0048054594540545</v>
          </cell>
          <cell r="AH165">
            <v>1.5291519483051697</v>
          </cell>
          <cell r="AI165">
            <v>1.7717941475852412</v>
          </cell>
          <cell r="AK165">
            <v>8.9510357273201269</v>
          </cell>
        </row>
        <row r="166">
          <cell r="C166">
            <v>53.385469133086701</v>
          </cell>
          <cell r="D166">
            <v>41.030828117188278</v>
          </cell>
          <cell r="Q166">
            <v>39.505031748825118</v>
          </cell>
          <cell r="R166">
            <v>22.914139867013297</v>
          </cell>
          <cell r="T166">
            <v>27.573573436656336</v>
          </cell>
          <cell r="AE166">
            <v>3.8982696550344969</v>
          </cell>
          <cell r="AH166">
            <v>1.4623647819218075</v>
          </cell>
          <cell r="AI166">
            <v>1.7301930516948307</v>
          </cell>
          <cell r="AK166">
            <v>8.9410876679474924</v>
          </cell>
        </row>
        <row r="167">
          <cell r="C167">
            <v>55.54322209779022</v>
          </cell>
          <cell r="D167">
            <v>42.418107921707829</v>
          </cell>
          <cell r="Q167">
            <v>40.69952526447355</v>
          </cell>
          <cell r="R167">
            <v>23.898644294820521</v>
          </cell>
          <cell r="T167">
            <v>28.472088781621839</v>
          </cell>
          <cell r="AE167">
            <v>3.9563839666033394</v>
          </cell>
          <cell r="AH167">
            <v>1.5155337541245875</v>
          </cell>
          <cell r="AI167">
            <v>1.7330164411058895</v>
          </cell>
          <cell r="AK167">
            <v>9.0041539654367906</v>
          </cell>
        </row>
        <row r="168">
          <cell r="C168">
            <v>54.053186996300376</v>
          </cell>
          <cell r="D168">
            <v>42.376412488751129</v>
          </cell>
          <cell r="Q168">
            <v>39.17984346715329</v>
          </cell>
          <cell r="R168">
            <v>22.697043140185986</v>
          </cell>
          <cell r="T168">
            <v>27.788320314718529</v>
          </cell>
          <cell r="AE168">
            <v>4.0404729952004796</v>
          </cell>
          <cell r="AH168">
            <v>1.5318788606139384</v>
          </cell>
          <cell r="AI168">
            <v>1.7314607564243576</v>
          </cell>
          <cell r="AK168">
            <v>8.8240514541402995</v>
          </cell>
        </row>
        <row r="169">
          <cell r="C169">
            <v>55.60312233776623</v>
          </cell>
          <cell r="D169">
            <v>43.737228197180286</v>
          </cell>
          <cell r="Q169">
            <v>38.826102340765921</v>
          </cell>
          <cell r="R169">
            <v>22.941440878912108</v>
          </cell>
          <cell r="T169">
            <v>28.147970328967109</v>
          </cell>
          <cell r="AE169">
            <v>4.0563294840515951</v>
          </cell>
          <cell r="AH169">
            <v>1.5131161833816615</v>
          </cell>
          <cell r="AI169">
            <v>1.7259464263573645</v>
          </cell>
          <cell r="AK169">
            <v>8.5145810618938107</v>
          </cell>
        </row>
        <row r="170">
          <cell r="C170">
            <v>56.50785637936206</v>
          </cell>
          <cell r="D170">
            <v>43.653121357864215</v>
          </cell>
          <cell r="Q170">
            <v>36.808953018198181</v>
          </cell>
          <cell r="R170">
            <v>20.597853900859917</v>
          </cell>
          <cell r="T170">
            <v>27.962184967503251</v>
          </cell>
          <cell r="AE170">
            <v>4.0620758199180083</v>
          </cell>
          <cell r="AH170">
            <v>1.4374246060393963</v>
          </cell>
          <cell r="AI170">
            <v>1.7137370752924705</v>
          </cell>
          <cell r="AK170">
            <v>8.9009479593707308</v>
          </cell>
        </row>
        <row r="171">
          <cell r="C171">
            <v>50.610958143348441</v>
          </cell>
          <cell r="D171">
            <v>41.394999562467042</v>
          </cell>
          <cell r="Q171">
            <v>33.418825938067769</v>
          </cell>
          <cell r="R171">
            <v>18.097348136012567</v>
          </cell>
          <cell r="T171">
            <v>27.094496274490115</v>
          </cell>
          <cell r="AE171">
            <v>3.9380332152914472</v>
          </cell>
          <cell r="AH171">
            <v>1.4512790088767258</v>
          </cell>
          <cell r="AI171">
            <v>1.7421107535954652</v>
          </cell>
          <cell r="AK171">
            <v>8.4634385982555091</v>
          </cell>
        </row>
        <row r="172">
          <cell r="C172">
            <v>50.49792749319154</v>
          </cell>
          <cell r="D172">
            <v>40.458464753967753</v>
          </cell>
          <cell r="Q172">
            <v>34.065066849605962</v>
          </cell>
          <cell r="R172">
            <v>18.057937673516431</v>
          </cell>
          <cell r="T172">
            <v>27.976598387221912</v>
          </cell>
          <cell r="AE172">
            <v>3.973995549025608</v>
          </cell>
          <cell r="AH172">
            <v>1.441837098139195</v>
          </cell>
          <cell r="AI172">
            <v>1.6995273232884991</v>
          </cell>
          <cell r="AK172">
            <v>8.5405721481935171</v>
          </cell>
        </row>
        <row r="173">
          <cell r="C173">
            <v>48.129127900554344</v>
          </cell>
          <cell r="D173">
            <v>40.236996888548077</v>
          </cell>
          <cell r="Q173">
            <v>33.976421422246467</v>
          </cell>
          <cell r="R173">
            <v>19.243436657340496</v>
          </cell>
          <cell r="T173">
            <v>28.440317334957168</v>
          </cell>
          <cell r="AE173">
            <v>3.5961155758910639</v>
          </cell>
          <cell r="AH173">
            <v>1.3733057730606464</v>
          </cell>
          <cell r="AI173">
            <v>1.7853042056243784</v>
          </cell>
          <cell r="AK173">
            <v>8.3964672563729543</v>
          </cell>
        </row>
        <row r="174">
          <cell r="C174">
            <v>52.336306910888759</v>
          </cell>
          <cell r="D174">
            <v>40.311273606820912</v>
          </cell>
          <cell r="Q174">
            <v>33.570673683703575</v>
          </cell>
          <cell r="R174">
            <v>18.916346802906741</v>
          </cell>
          <cell r="T174">
            <v>27.516411678081155</v>
          </cell>
          <cell r="AE174">
            <v>4.3943617756200188</v>
          </cell>
          <cell r="AH174">
            <v>1.5278754232363283</v>
          </cell>
          <cell r="AI174">
            <v>1.7181472821246526</v>
          </cell>
          <cell r="AK174">
            <v>8.8601384450995155</v>
          </cell>
        </row>
        <row r="175">
          <cell r="C175">
            <v>52.934699901286606</v>
          </cell>
          <cell r="D175">
            <v>40.60482716245194</v>
          </cell>
          <cell r="Q175">
            <v>34.506563938013912</v>
          </cell>
          <cell r="R175">
            <v>19.443926119385452</v>
          </cell>
          <cell r="T175">
            <v>26.728903491953542</v>
          </cell>
          <cell r="AE175">
            <v>4.3908609338519469</v>
          </cell>
          <cell r="AH175">
            <v>1.5397874266898497</v>
          </cell>
          <cell r="AI175">
            <v>1.6598752526927554</v>
          </cell>
          <cell r="AK175">
            <v>8.2952212939462733</v>
          </cell>
        </row>
        <row r="176">
          <cell r="C176">
            <v>50.958491277847287</v>
          </cell>
          <cell r="D176">
            <v>39.494108170205834</v>
          </cell>
          <cell r="Q176">
            <v>33.838468134510876</v>
          </cell>
          <cell r="R176">
            <v>19.099624539654908</v>
          </cell>
          <cell r="T176">
            <v>28.352945083457971</v>
          </cell>
          <cell r="AE176">
            <v>4.0562963306234687</v>
          </cell>
          <cell r="AH176">
            <v>1.3968841505032699</v>
          </cell>
          <cell r="AI176">
            <v>1.7334877804335924</v>
          </cell>
          <cell r="AK176">
            <v>9.1947270240000023</v>
          </cell>
        </row>
        <row r="177">
          <cell r="C177">
            <v>50.773671008907925</v>
          </cell>
          <cell r="D177">
            <v>41.263640785359598</v>
          </cell>
          <cell r="Q177">
            <v>33.769987272451118</v>
          </cell>
          <cell r="R177">
            <v>18.865061492478858</v>
          </cell>
          <cell r="T177">
            <v>27.693650247909908</v>
          </cell>
          <cell r="AE177">
            <v>3.9740844452457464</v>
          </cell>
          <cell r="AH177">
            <v>1.5857042274130815</v>
          </cell>
          <cell r="AI177">
            <v>1.7706253903540012</v>
          </cell>
          <cell r="AK177">
            <v>8.6020085019203325</v>
          </cell>
        </row>
        <row r="178">
          <cell r="C178">
            <v>52.668099430228366</v>
          </cell>
          <cell r="D178">
            <v>41.358169712826275</v>
          </cell>
          <cell r="Q178">
            <v>34.540133387528826</v>
          </cell>
          <cell r="R178">
            <v>19.559563227017563</v>
          </cell>
          <cell r="T178">
            <v>27.25827026823265</v>
          </cell>
          <cell r="AE178">
            <v>4.2288132182856772</v>
          </cell>
          <cell r="AH178">
            <v>1.645907193351873</v>
          </cell>
          <cell r="AI178">
            <v>1.7270662417841649</v>
          </cell>
          <cell r="AK178">
            <v>8.6022495025579708</v>
          </cell>
        </row>
        <row r="179">
          <cell r="C179">
            <v>55.851660325374169</v>
          </cell>
          <cell r="D179">
            <v>42.117189088259444</v>
          </cell>
          <cell r="Q179">
            <v>36.56057396978985</v>
          </cell>
          <cell r="R179">
            <v>22.221466247929872</v>
          </cell>
          <cell r="T179">
            <v>26.959906748422714</v>
          </cell>
          <cell r="AE179">
            <v>4.1483269322666088</v>
          </cell>
          <cell r="AH179">
            <v>1.575287233081281</v>
          </cell>
          <cell r="AI179">
            <v>1.7533328176462959</v>
          </cell>
          <cell r="AK179">
            <v>8.8284883115166295</v>
          </cell>
        </row>
        <row r="180">
          <cell r="C180">
            <v>52.378940372855666</v>
          </cell>
          <cell r="D180">
            <v>40.784568039132296</v>
          </cell>
          <cell r="Q180">
            <v>34.528584768417744</v>
          </cell>
          <cell r="R180">
            <v>19.718971299666361</v>
          </cell>
          <cell r="T180">
            <v>27.381403042458352</v>
          </cell>
          <cell r="AE180">
            <v>4.4175398393851557</v>
          </cell>
          <cell r="AH180">
            <v>1.6549299186336237</v>
          </cell>
          <cell r="AI180">
            <v>1.6959461128952857</v>
          </cell>
          <cell r="AK180">
            <v>8.51740254138765</v>
          </cell>
        </row>
        <row r="181">
          <cell r="C181">
            <v>55.982544120972221</v>
          </cell>
          <cell r="D181">
            <v>41.029066189444876</v>
          </cell>
          <cell r="Q181">
            <v>32.338766416739567</v>
          </cell>
          <cell r="R181">
            <v>18.281391320150348</v>
          </cell>
          <cell r="T181">
            <v>26.163869550136038</v>
          </cell>
          <cell r="AE181">
            <v>4.4389931535871519</v>
          </cell>
          <cell r="AH181">
            <v>1.6093762923331594</v>
          </cell>
          <cell r="AI181">
            <v>1.7615928124315279</v>
          </cell>
          <cell r="AK181">
            <v>8.8255233564317059</v>
          </cell>
        </row>
        <row r="182">
          <cell r="C182">
            <v>55.18226712988497</v>
          </cell>
          <cell r="D182">
            <v>43.027042653495499</v>
          </cell>
          <cell r="Q182">
            <v>33.128957265721056</v>
          </cell>
          <cell r="R182">
            <v>18.165231107664493</v>
          </cell>
          <cell r="T182">
            <v>25.500537604276527</v>
          </cell>
          <cell r="AE182">
            <v>4.4203100458235376</v>
          </cell>
          <cell r="AH182">
            <v>1.6087593738339367</v>
          </cell>
          <cell r="AI182">
            <v>1.7702285781416041</v>
          </cell>
          <cell r="AK182">
            <v>8.9608626259841895</v>
          </cell>
        </row>
        <row r="183">
          <cell r="C183">
            <v>52.363432992816982</v>
          </cell>
          <cell r="D183">
            <v>42.820416244090502</v>
          </cell>
          <cell r="Q183">
            <v>31.578130889251572</v>
          </cell>
          <cell r="R183">
            <v>17.821673368238191</v>
          </cell>
          <cell r="T183">
            <v>24.903053074166134</v>
          </cell>
          <cell r="AE183">
            <v>4.2203320958948654</v>
          </cell>
          <cell r="AH183">
            <v>1.6113350154696169</v>
          </cell>
          <cell r="AI183">
            <v>1.7306553690598359</v>
          </cell>
          <cell r="AK183">
            <v>8.874967680971352</v>
          </cell>
        </row>
        <row r="184">
          <cell r="C184">
            <v>53.15046558733593</v>
          </cell>
          <cell r="D184">
            <v>41.576447280125379</v>
          </cell>
          <cell r="Q184">
            <v>30.509662014609528</v>
          </cell>
          <cell r="R184">
            <v>16.733152427882903</v>
          </cell>
          <cell r="T184">
            <v>26.450227337372212</v>
          </cell>
          <cell r="AE184">
            <v>4.2868777268231089</v>
          </cell>
          <cell r="AH184">
            <v>1.5210548571334814</v>
          </cell>
          <cell r="AI184">
            <v>1.581847546512217</v>
          </cell>
          <cell r="AK184">
            <v>8.5309486126643623</v>
          </cell>
        </row>
        <row r="185">
          <cell r="C185">
            <v>49.540303383343748</v>
          </cell>
          <cell r="D185">
            <v>42.713660862296457</v>
          </cell>
          <cell r="Q185">
            <v>30.652990064272174</v>
          </cell>
          <cell r="R185">
            <v>17.259506058470816</v>
          </cell>
          <cell r="T185">
            <v>25.978562425608128</v>
          </cell>
          <cell r="AE185">
            <v>3.8197931900671676</v>
          </cell>
          <cell r="AH185">
            <v>1.5856481326308067</v>
          </cell>
          <cell r="AI185">
            <v>1.6921583395794217</v>
          </cell>
          <cell r="AK185">
            <v>9.08519819784755</v>
          </cell>
        </row>
        <row r="186">
          <cell r="C186">
            <v>54.313188495445381</v>
          </cell>
          <cell r="D186">
            <v>41.599433314388186</v>
          </cell>
          <cell r="Q186">
            <v>33.376222692757231</v>
          </cell>
          <cell r="R186">
            <v>18.608592695266584</v>
          </cell>
          <cell r="T186">
            <v>24.954188543433599</v>
          </cell>
          <cell r="AE186">
            <v>4.4506066859569238</v>
          </cell>
          <cell r="AH186">
            <v>1.5984985529887201</v>
          </cell>
          <cell r="AI186">
            <v>1.7491989877347944</v>
          </cell>
          <cell r="AK186">
            <v>8.7490367669213605</v>
          </cell>
        </row>
        <row r="187">
          <cell r="C187">
            <v>51.510426318104408</v>
          </cell>
          <cell r="D187">
            <v>40.530192904873317</v>
          </cell>
          <cell r="Q187">
            <v>32.302260227543002</v>
          </cell>
          <cell r="R187">
            <v>17.323073731873929</v>
          </cell>
          <cell r="T187">
            <v>23.849859559607204</v>
          </cell>
          <cell r="AE187">
            <v>4.4650501095750856</v>
          </cell>
          <cell r="AH187">
            <v>1.6327158747410655</v>
          </cell>
          <cell r="AI187">
            <v>1.6544568771543771</v>
          </cell>
          <cell r="AK187">
            <v>8.7841077679967654</v>
          </cell>
        </row>
        <row r="188">
          <cell r="C188">
            <v>51.204779112873766</v>
          </cell>
          <cell r="D188">
            <v>40.100777358637473</v>
          </cell>
          <cell r="Q188">
            <v>31.43027665658618</v>
          </cell>
          <cell r="R188">
            <v>17.297232118678671</v>
          </cell>
          <cell r="T188">
            <v>24.918959752894324</v>
          </cell>
          <cell r="AE188">
            <v>4.3631675490115658</v>
          </cell>
          <cell r="AH188">
            <v>1.6399614542863448</v>
          </cell>
          <cell r="AI188">
            <v>1.7178501505339907</v>
          </cell>
          <cell r="AK188">
            <v>9.0294350712182929</v>
          </cell>
        </row>
        <row r="189">
          <cell r="C189">
            <v>52.98767331918436</v>
          </cell>
          <cell r="D189">
            <v>40.076057585632512</v>
          </cell>
          <cell r="Q189">
            <v>31.42593161932421</v>
          </cell>
          <cell r="R189">
            <v>18.463417759779183</v>
          </cell>
          <cell r="T189">
            <v>23.571399081888405</v>
          </cell>
          <cell r="AE189">
            <v>4.305514614825765</v>
          </cell>
          <cell r="AH189">
            <v>1.5646576129118652</v>
          </cell>
          <cell r="AI189">
            <v>1.7279427035672865</v>
          </cell>
          <cell r="AK189">
            <v>8.7118136426449055</v>
          </cell>
        </row>
        <row r="190">
          <cell r="C190">
            <v>51.86695945268373</v>
          </cell>
          <cell r="D190">
            <v>40.646346634770033</v>
          </cell>
          <cell r="Q190">
            <v>32.694698080749923</v>
          </cell>
          <cell r="R190">
            <v>18.502805818558492</v>
          </cell>
          <cell r="T190">
            <v>24.15989945528732</v>
          </cell>
          <cell r="AE190">
            <v>4.4503214067643047</v>
          </cell>
          <cell r="AH190">
            <v>1.6049229050366638</v>
          </cell>
          <cell r="AI190">
            <v>1.6377187941557256</v>
          </cell>
          <cell r="AK190">
            <v>8.9573767478838615</v>
          </cell>
        </row>
        <row r="191">
          <cell r="C191">
            <v>56.043477617329174</v>
          </cell>
          <cell r="D191">
            <v>39.802455686760752</v>
          </cell>
          <cell r="Q191">
            <v>35.318989779420967</v>
          </cell>
          <cell r="R191">
            <v>20.343075661206914</v>
          </cell>
          <cell r="T191">
            <v>24.163104067378391</v>
          </cell>
          <cell r="AE191">
            <v>4.3558132873872299</v>
          </cell>
          <cell r="AH191">
            <v>1.6350473526585299</v>
          </cell>
          <cell r="AI191">
            <v>1.8296995847170792</v>
          </cell>
          <cell r="AK191">
            <v>8.9255675160865753</v>
          </cell>
        </row>
        <row r="192">
          <cell r="C192">
            <v>52.734828588216551</v>
          </cell>
          <cell r="D192">
            <v>39.343820594970012</v>
          </cell>
          <cell r="Q192">
            <v>34.191544054370297</v>
          </cell>
          <cell r="R192">
            <v>20.289576590071842</v>
          </cell>
          <cell r="T192">
            <v>25.052446702720676</v>
          </cell>
          <cell r="AE192">
            <v>4.3178265294804747</v>
          </cell>
          <cell r="AH192">
            <v>1.6050882929519934</v>
          </cell>
          <cell r="AI192">
            <v>1.6088442520376032</v>
          </cell>
          <cell r="AK192">
            <v>8.8011078593098482</v>
          </cell>
        </row>
        <row r="193">
          <cell r="C193">
            <v>56.315655614565706</v>
          </cell>
          <cell r="D193">
            <v>42.374526223385466</v>
          </cell>
          <cell r="Q193">
            <v>34.210362527102333</v>
          </cell>
          <cell r="R193">
            <v>18.850819311858842</v>
          </cell>
          <cell r="T193">
            <v>24.399408458999474</v>
          </cell>
          <cell r="AE193">
            <v>4.4061030173605644</v>
          </cell>
          <cell r="AH193">
            <v>1.6209582766065709</v>
          </cell>
          <cell r="AI193">
            <v>1.7142613800007631</v>
          </cell>
          <cell r="AK193">
            <v>8.5186057566247584</v>
          </cell>
        </row>
        <row r="194">
          <cell r="C194">
            <v>52.026707486042639</v>
          </cell>
          <cell r="D194">
            <v>41.695310001306439</v>
          </cell>
          <cell r="Q194">
            <v>32.648417473783617</v>
          </cell>
          <cell r="R194">
            <v>19.57826070496013</v>
          </cell>
          <cell r="T194">
            <v>24.359421394265862</v>
          </cell>
          <cell r="AE194">
            <v>4.411541681871685</v>
          </cell>
          <cell r="AH194">
            <v>1.5247656562446028</v>
          </cell>
          <cell r="AI194">
            <v>1.7527357961985095</v>
          </cell>
          <cell r="AK194">
            <v>8.9865079610056942</v>
          </cell>
        </row>
        <row r="195">
          <cell r="C195">
            <v>53.858483025762958</v>
          </cell>
          <cell r="D195">
            <v>40.821199664691157</v>
          </cell>
          <cell r="Q195">
            <v>32.693343344113835</v>
          </cell>
          <cell r="R195">
            <v>18.373668384189152</v>
          </cell>
          <cell r="T195">
            <v>23.58525760865782</v>
          </cell>
          <cell r="AE195">
            <v>4.2942153775459095</v>
          </cell>
          <cell r="AH195">
            <v>1.58740945348086</v>
          </cell>
          <cell r="AI195">
            <v>1.7065798587576466</v>
          </cell>
          <cell r="AK195">
            <v>9.1200574260111118</v>
          </cell>
        </row>
        <row r="196">
          <cell r="C196">
            <v>52.548606802049981</v>
          </cell>
          <cell r="D196">
            <v>39.689065437316771</v>
          </cell>
          <cell r="Q196">
            <v>31.928859134015212</v>
          </cell>
          <cell r="R196">
            <v>16.648507218819152</v>
          </cell>
          <cell r="T196">
            <v>24.792765716387098</v>
          </cell>
          <cell r="AE196">
            <v>4.3081470912301834</v>
          </cell>
          <cell r="AH196">
            <v>1.5937023876187313</v>
          </cell>
          <cell r="AI196">
            <v>1.7636109073000039</v>
          </cell>
          <cell r="AK196">
            <v>8.8583769720001033</v>
          </cell>
        </row>
        <row r="197">
          <cell r="C197">
            <v>48.563226146083956</v>
          </cell>
          <cell r="D197">
            <v>39.763997062612006</v>
          </cell>
          <cell r="Q197">
            <v>30.14682878903842</v>
          </cell>
          <cell r="R197">
            <v>16.676512781668325</v>
          </cell>
          <cell r="T197">
            <v>25.234249840046136</v>
          </cell>
          <cell r="AE197">
            <v>4.1212688928179366</v>
          </cell>
          <cell r="AH197">
            <v>1.6077992198876683</v>
          </cell>
          <cell r="AI197">
            <v>1.725568579980103</v>
          </cell>
          <cell r="AK197">
            <v>9.1466490947210985</v>
          </cell>
        </row>
        <row r="198">
          <cell r="C198">
            <v>54.988057949630061</v>
          </cell>
          <cell r="D198">
            <v>40.373592246339861</v>
          </cell>
          <cell r="Q198">
            <v>32.962235710835202</v>
          </cell>
          <cell r="R198">
            <v>17.335204684020159</v>
          </cell>
          <cell r="T198">
            <v>24.172449921726297</v>
          </cell>
          <cell r="AE198">
            <v>4.4561643515182983</v>
          </cell>
          <cell r="AH198">
            <v>1.6308078587917192</v>
          </cell>
          <cell r="AI198">
            <v>1.6924976351327581</v>
          </cell>
          <cell r="AK198">
            <v>8.8521688101281519</v>
          </cell>
        </row>
        <row r="199">
          <cell r="C199">
            <v>51.4599853664267</v>
          </cell>
          <cell r="D199">
            <v>40.564331691644846</v>
          </cell>
          <cell r="Q199">
            <v>32.39744799088291</v>
          </cell>
          <cell r="R199">
            <v>16.483136677991418</v>
          </cell>
          <cell r="T199">
            <v>24.273525955326754</v>
          </cell>
          <cell r="AE199">
            <v>4.3879673189673669</v>
          </cell>
          <cell r="AH199">
            <v>1.4496334476632886</v>
          </cell>
          <cell r="AI199">
            <v>1.6982085931388431</v>
          </cell>
          <cell r="AK199">
            <v>9.2053462193718936</v>
          </cell>
        </row>
        <row r="200">
          <cell r="C200">
            <v>52.831541082419086</v>
          </cell>
          <cell r="D200">
            <v>39.956151752879578</v>
          </cell>
          <cell r="Q200">
            <v>31.142832508087647</v>
          </cell>
          <cell r="R200">
            <v>17.729198646615338</v>
          </cell>
          <cell r="T200">
            <v>25.11267449967638</v>
          </cell>
          <cell r="AE200">
            <v>4.3559880340369679</v>
          </cell>
          <cell r="AH200">
            <v>1.5499710656670294</v>
          </cell>
          <cell r="AI200">
            <v>1.6875536849162076</v>
          </cell>
          <cell r="AK200">
            <v>8.8920510428143675</v>
          </cell>
        </row>
        <row r="201">
          <cell r="C201">
            <v>54.107375609768724</v>
          </cell>
          <cell r="D201">
            <v>41.611895321204301</v>
          </cell>
          <cell r="Q201">
            <v>32.081762471540898</v>
          </cell>
          <cell r="R201">
            <v>17.663813051697829</v>
          </cell>
          <cell r="T201">
            <v>24.619495897066482</v>
          </cell>
          <cell r="AE201">
            <v>4.558382877526749</v>
          </cell>
          <cell r="AH201">
            <v>1.5436601633676237</v>
          </cell>
          <cell r="AI201">
            <v>1.722123153317076</v>
          </cell>
          <cell r="AK201">
            <v>8.8282959008015833</v>
          </cell>
        </row>
        <row r="202">
          <cell r="C202">
            <v>56.50925437165489</v>
          </cell>
          <cell r="D202">
            <v>41.992089033159665</v>
          </cell>
          <cell r="Q202">
            <v>33.922631702352184</v>
          </cell>
          <cell r="R202">
            <v>18.53590009022572</v>
          </cell>
          <cell r="T202">
            <v>24.554848603238238</v>
          </cell>
          <cell r="AE202">
            <v>4.5044926237239729</v>
          </cell>
          <cell r="AH202">
            <v>1.6693001284185462</v>
          </cell>
          <cell r="AI202">
            <v>1.7983608730735139</v>
          </cell>
          <cell r="AK202">
            <v>8.8130851503046621</v>
          </cell>
        </row>
        <row r="203">
          <cell r="C203">
            <v>54.873922328583383</v>
          </cell>
          <cell r="D203">
            <v>43.69645999716105</v>
          </cell>
          <cell r="Q203">
            <v>35.38920857198611</v>
          </cell>
          <cell r="R203">
            <v>21.123331721922618</v>
          </cell>
          <cell r="T203">
            <v>25.287639037650404</v>
          </cell>
          <cell r="AE203">
            <v>4.5440109873265362</v>
          </cell>
          <cell r="AH203">
            <v>1.5866257921674416</v>
          </cell>
          <cell r="AI203">
            <v>1.7033511632009919</v>
          </cell>
          <cell r="AK203">
            <v>9.3286176632787168</v>
          </cell>
        </row>
        <row r="204">
          <cell r="C204">
            <v>53.598524490117036</v>
          </cell>
          <cell r="D204">
            <v>41.481319887965427</v>
          </cell>
          <cell r="Q204">
            <v>35.72775722207632</v>
          </cell>
          <cell r="R204">
            <v>19.266279852733103</v>
          </cell>
          <cell r="T204">
            <v>24.303298095086973</v>
          </cell>
          <cell r="AE204">
            <v>4.5676504458977378</v>
          </cell>
          <cell r="AH204">
            <v>1.6322433801489198</v>
          </cell>
          <cell r="AI204">
            <v>1.6817142800758806</v>
          </cell>
          <cell r="AK204">
            <v>9.0146764326819202</v>
          </cell>
        </row>
        <row r="205">
          <cell r="C205">
            <v>56.839088989156011</v>
          </cell>
          <cell r="D205">
            <v>43.97913771977511</v>
          </cell>
          <cell r="Q205">
            <v>35.035433097920411</v>
          </cell>
          <cell r="R205">
            <v>18.983631241728521</v>
          </cell>
          <cell r="T205">
            <v>24.776819388601893</v>
          </cell>
          <cell r="AE205">
            <v>4.1897760435463445</v>
          </cell>
          <cell r="AH205">
            <v>1.5503879673247063</v>
          </cell>
          <cell r="AI205">
            <v>1.8156125999209476</v>
          </cell>
          <cell r="AK205">
            <v>9.7570126535841322</v>
          </cell>
        </row>
        <row r="206">
          <cell r="C206">
            <v>55.386165388015797</v>
          </cell>
          <cell r="D206">
            <v>43.424813736686275</v>
          </cell>
          <cell r="Q206">
            <v>34.07594206164444</v>
          </cell>
          <cell r="R206">
            <v>18.581898872868063</v>
          </cell>
          <cell r="T206">
            <v>25.244437413011177</v>
          </cell>
          <cell r="AE206">
            <v>4.5413636807015738</v>
          </cell>
          <cell r="AH206">
            <v>1.5331056969339867</v>
          </cell>
          <cell r="AI206">
            <v>1.729122993096156</v>
          </cell>
          <cell r="AK206">
            <v>9.6895084528999398</v>
          </cell>
        </row>
        <row r="207">
          <cell r="C207">
            <v>53.79079307733636</v>
          </cell>
          <cell r="D207">
            <v>41.59406663621732</v>
          </cell>
          <cell r="Q207">
            <v>30.901291485926386</v>
          </cell>
          <cell r="R207">
            <v>16.856919247434274</v>
          </cell>
          <cell r="T207">
            <v>24.70112382084826</v>
          </cell>
          <cell r="AE207">
            <v>4.510852659558731</v>
          </cell>
          <cell r="AH207">
            <v>1.6432550769975316</v>
          </cell>
          <cell r="AI207">
            <v>1.7248272815573213</v>
          </cell>
          <cell r="AK207">
            <v>9.2158348767506304</v>
          </cell>
        </row>
        <row r="208">
          <cell r="C208">
            <v>57.30810313625809</v>
          </cell>
          <cell r="D208">
            <v>42.028017009646327</v>
          </cell>
          <cell r="Q208">
            <v>30.09946537054207</v>
          </cell>
          <cell r="R208">
            <v>15.611287423481773</v>
          </cell>
          <cell r="T208">
            <v>23.335288817013886</v>
          </cell>
          <cell r="AE208">
            <v>4.3702398515937562</v>
          </cell>
          <cell r="AH208">
            <v>1.5531282670376849</v>
          </cell>
          <cell r="AI208">
            <v>1.83143688941736</v>
          </cell>
          <cell r="AK208">
            <v>9.3213978714894115</v>
          </cell>
        </row>
        <row r="209">
          <cell r="C209">
            <v>49.0489123003142</v>
          </cell>
          <cell r="D209">
            <v>41.592020019746428</v>
          </cell>
          <cell r="Q209">
            <v>29.892421951925215</v>
          </cell>
          <cell r="R209">
            <v>16.162023939027748</v>
          </cell>
          <cell r="T209">
            <v>25.399962927207074</v>
          </cell>
          <cell r="AE209">
            <v>4.1980118451930029</v>
          </cell>
          <cell r="AH209">
            <v>1.6064395752377436</v>
          </cell>
          <cell r="AI209">
            <v>1.7045223907802707</v>
          </cell>
          <cell r="AK209">
            <v>9.8619630814945722</v>
          </cell>
        </row>
        <row r="210">
          <cell r="C210">
            <v>53.058211233224405</v>
          </cell>
          <cell r="D210">
            <v>41.157013573209895</v>
          </cell>
          <cell r="Q210">
            <v>32.211059042640329</v>
          </cell>
          <cell r="R210">
            <v>16.225468965235375</v>
          </cell>
          <cell r="T210">
            <v>24.461210679746454</v>
          </cell>
          <cell r="AE210">
            <v>4.6682842014601222</v>
          </cell>
          <cell r="AH210">
            <v>1.6587514810219881</v>
          </cell>
          <cell r="AI210">
            <v>1.7334525479468776</v>
          </cell>
          <cell r="AK210">
            <v>9.1010901063998837</v>
          </cell>
        </row>
        <row r="211">
          <cell r="C211">
            <v>53.492632429525514</v>
          </cell>
          <cell r="D211">
            <v>40.30868165364155</v>
          </cell>
          <cell r="Q211">
            <v>32.743986923732713</v>
          </cell>
          <cell r="R211">
            <v>16.752783561072505</v>
          </cell>
          <cell r="T211">
            <v>24.829599673349023</v>
          </cell>
          <cell r="AE211">
            <v>4.4261380945345437</v>
          </cell>
          <cell r="AH211">
            <v>1.5466312712944286</v>
          </cell>
          <cell r="AI211">
            <v>1.6346416452892882</v>
          </cell>
          <cell r="AK211">
            <v>9.2404047201694475</v>
          </cell>
        </row>
        <row r="212">
          <cell r="C212">
            <v>55.365985385386139</v>
          </cell>
          <cell r="D212">
            <v>40.289893394998337</v>
          </cell>
          <cell r="Q212">
            <v>31.641320825759156</v>
          </cell>
          <cell r="R212">
            <v>16.744026484732</v>
          </cell>
          <cell r="T212">
            <v>24.170894605139239</v>
          </cell>
          <cell r="AE212">
            <v>4.6916312041322294</v>
          </cell>
          <cell r="AH212">
            <v>1.5684760470854919</v>
          </cell>
          <cell r="AI212">
            <v>1.7620509051290287</v>
          </cell>
          <cell r="AK212">
            <v>9.4472423281558235</v>
          </cell>
        </row>
        <row r="213">
          <cell r="C213">
            <v>52.085022564888654</v>
          </cell>
          <cell r="D213">
            <v>40.55632083198573</v>
          </cell>
          <cell r="Q213">
            <v>32.319251538203751</v>
          </cell>
          <cell r="R213">
            <v>18.630951391662727</v>
          </cell>
          <cell r="T213">
            <v>24.637992507899071</v>
          </cell>
          <cell r="AE213">
            <v>4.3897053747413564</v>
          </cell>
          <cell r="AH213">
            <v>1.6064833922466277</v>
          </cell>
          <cell r="AI213">
            <v>1.6974894001883445</v>
          </cell>
          <cell r="AK213">
            <v>9.3704754562991823</v>
          </cell>
        </row>
        <row r="214">
          <cell r="C214">
            <v>55.484238523611182</v>
          </cell>
          <cell r="D214">
            <v>43.991302617051325</v>
          </cell>
          <cell r="Q214">
            <v>35.603323850726035</v>
          </cell>
          <cell r="R214">
            <v>19.765146181386275</v>
          </cell>
          <cell r="T214">
            <v>24.56442909170082</v>
          </cell>
          <cell r="AE214">
            <v>4.5329819944926442</v>
          </cell>
          <cell r="AH214">
            <v>1.5508204759700592</v>
          </cell>
          <cell r="AI214">
            <v>1.6129945223384643</v>
          </cell>
          <cell r="AK214">
            <v>9.3241303454596149</v>
          </cell>
        </row>
        <row r="215">
          <cell r="C215">
            <v>57.114740104370739</v>
          </cell>
          <cell r="D215">
            <v>43.060751849635253</v>
          </cell>
          <cell r="Q215">
            <v>36.916527522370345</v>
          </cell>
          <cell r="R215">
            <v>20.389365498031349</v>
          </cell>
          <cell r="T215">
            <v>23.508312915626703</v>
          </cell>
          <cell r="AE215">
            <v>4.2589354112419535</v>
          </cell>
          <cell r="AH215">
            <v>1.5119672250866703</v>
          </cell>
          <cell r="AI215">
            <v>1.6194818196623642</v>
          </cell>
          <cell r="AK215">
            <v>9.5838402643584395</v>
          </cell>
        </row>
        <row r="216">
          <cell r="C216">
            <v>55.562129460825282</v>
          </cell>
          <cell r="D216">
            <v>41.630617665166028</v>
          </cell>
          <cell r="Q216">
            <v>34.207911876932414</v>
          </cell>
          <cell r="R216">
            <v>20.070236820061812</v>
          </cell>
          <cell r="T216">
            <v>24.125200339686955</v>
          </cell>
          <cell r="AE216">
            <v>4.5112016889006421</v>
          </cell>
          <cell r="AH216">
            <v>1.5201204351968405</v>
          </cell>
          <cell r="AI216">
            <v>1.5882981971020298</v>
          </cell>
          <cell r="AK216">
            <v>9.3023512625800642</v>
          </cell>
        </row>
        <row r="217">
          <cell r="C217">
            <v>57.630601852997806</v>
          </cell>
          <cell r="D217">
            <v>42.932172526024196</v>
          </cell>
          <cell r="Q217">
            <v>33.230757838670002</v>
          </cell>
          <cell r="R217">
            <v>19.454997534095945</v>
          </cell>
          <cell r="T217">
            <v>23.697273733331951</v>
          </cell>
          <cell r="AE217">
            <v>4.5375199853734536</v>
          </cell>
          <cell r="AH217">
            <v>1.5228036508359144</v>
          </cell>
          <cell r="AI217">
            <v>1.6893597260386362</v>
          </cell>
          <cell r="AK217">
            <v>9.2337854157773211</v>
          </cell>
        </row>
        <row r="218">
          <cell r="C218">
            <v>59.045333984201847</v>
          </cell>
          <cell r="D218">
            <v>43.787473851499165</v>
          </cell>
          <cell r="Q218">
            <v>34.270329752753163</v>
          </cell>
          <cell r="R218">
            <v>19.516004752468859</v>
          </cell>
          <cell r="T218">
            <v>24.088405408665214</v>
          </cell>
          <cell r="AE218">
            <v>4.4256854877185781</v>
          </cell>
          <cell r="AH218">
            <v>1.4245611787843513</v>
          </cell>
          <cell r="AI218">
            <v>1.7017632412690884</v>
          </cell>
          <cell r="AK218">
            <v>9.193663515412851</v>
          </cell>
        </row>
        <row r="219">
          <cell r="C219">
            <v>56.77407303037517</v>
          </cell>
          <cell r="D219">
            <v>43.157248313824788</v>
          </cell>
          <cell r="Q219">
            <v>33.184570632793644</v>
          </cell>
          <cell r="R219">
            <v>18.792795826953107</v>
          </cell>
          <cell r="T219">
            <v>24.278297536157059</v>
          </cell>
          <cell r="AE219">
            <v>4.4162727579389491</v>
          </cell>
          <cell r="AH219">
            <v>1.534361337327534</v>
          </cell>
          <cell r="AI219">
            <v>1.6770037234187698</v>
          </cell>
          <cell r="AK219">
            <v>9.1661605494608587</v>
          </cell>
        </row>
        <row r="220">
          <cell r="C220">
            <v>58.709951827761024</v>
          </cell>
          <cell r="D220">
            <v>42.806931641204429</v>
          </cell>
          <cell r="Q220">
            <v>32.78932474469925</v>
          </cell>
          <cell r="R220">
            <v>18.02850250971148</v>
          </cell>
          <cell r="T220">
            <v>24.185290586195165</v>
          </cell>
          <cell r="AE220">
            <v>4.4298973913570832</v>
          </cell>
          <cell r="AH220">
            <v>1.4599355643591283</v>
          </cell>
          <cell r="AI220">
            <v>1.7119745106291322</v>
          </cell>
          <cell r="AK220">
            <v>9.1533522136001455</v>
          </cell>
        </row>
        <row r="221">
          <cell r="C221">
            <v>52.871994119969308</v>
          </cell>
          <cell r="D221">
            <v>43.075941091787278</v>
          </cell>
          <cell r="Q221">
            <v>32.512324079811528</v>
          </cell>
          <cell r="R221">
            <v>19.93535640000044</v>
          </cell>
          <cell r="T221">
            <v>25.238544296938581</v>
          </cell>
          <cell r="AE221">
            <v>4.2868219530223666</v>
          </cell>
          <cell r="AH221">
            <v>1.4020057347591948</v>
          </cell>
          <cell r="AI221">
            <v>1.6765879149155065</v>
          </cell>
          <cell r="AK221">
            <v>9.2326323934919774</v>
          </cell>
        </row>
        <row r="222">
          <cell r="C222">
            <v>58.687185010719766</v>
          </cell>
          <cell r="D222">
            <v>43.035804743724412</v>
          </cell>
          <cell r="Q222">
            <v>33.912566974246232</v>
          </cell>
          <cell r="R222">
            <v>19.776162218627611</v>
          </cell>
          <cell r="T222">
            <v>25.064619197799249</v>
          </cell>
          <cell r="AE222">
            <v>4.6151580934660172</v>
          </cell>
          <cell r="AH222">
            <v>1.5495383766280169</v>
          </cell>
          <cell r="AI222">
            <v>1.5986768063977788</v>
          </cell>
          <cell r="AK222">
            <v>8.8429349692039398</v>
          </cell>
          <cell r="AL222">
            <v>33.212679467833667</v>
          </cell>
        </row>
        <row r="223">
          <cell r="C223">
            <v>55.948504687795051</v>
          </cell>
          <cell r="D223">
            <v>43.319556494580858</v>
          </cell>
          <cell r="Q223">
            <v>33.5860827744755</v>
          </cell>
          <cell r="R223">
            <v>19.910127759764489</v>
          </cell>
          <cell r="T223">
            <v>25.404495721637609</v>
          </cell>
          <cell r="AE223">
            <v>4.2806059876522413</v>
          </cell>
          <cell r="AH223">
            <v>1.5318532056075123</v>
          </cell>
          <cell r="AI223">
            <v>1.6561668013232709</v>
          </cell>
          <cell r="AK223">
            <v>9.1793103043893325</v>
          </cell>
          <cell r="AL223">
            <v>32.235161698011353</v>
          </cell>
        </row>
        <row r="224">
          <cell r="C224">
            <v>55.956998050215319</v>
          </cell>
          <cell r="D224">
            <v>44.079633612252657</v>
          </cell>
          <cell r="Q224">
            <v>34.403874898045999</v>
          </cell>
          <cell r="R224">
            <v>20.41165575553272</v>
          </cell>
          <cell r="T224">
            <v>26.269138053430638</v>
          </cell>
          <cell r="AE224">
            <v>4.7564507143422343</v>
          </cell>
          <cell r="AH224">
            <v>1.5459197224452146</v>
          </cell>
          <cell r="AI224">
            <v>1.6586162067074459</v>
          </cell>
          <cell r="AK224">
            <v>9.9259718057133153</v>
          </cell>
          <cell r="AL224">
            <v>32.146995078204817</v>
          </cell>
        </row>
        <row r="225">
          <cell r="C225">
            <v>58.758866760535476</v>
          </cell>
          <cell r="D225">
            <v>45.032551478984324</v>
          </cell>
          <cell r="Q225">
            <v>36.083164884250657</v>
          </cell>
          <cell r="R225">
            <v>21.121227517048208</v>
          </cell>
          <cell r="T225">
            <v>27.152551760855712</v>
          </cell>
          <cell r="AE225">
            <v>5.0346372235240819</v>
          </cell>
          <cell r="AH225">
            <v>1.5793880876636119</v>
          </cell>
          <cell r="AI225">
            <v>1.8052982412871317</v>
          </cell>
          <cell r="AK225">
            <v>9.2146156776811452</v>
          </cell>
          <cell r="AL225">
            <v>33.555995396256293</v>
          </cell>
        </row>
        <row r="226">
          <cell r="C226">
            <v>59.074156081827731</v>
          </cell>
          <cell r="D226">
            <v>45.003353965029852</v>
          </cell>
          <cell r="Q226">
            <v>38.042249002988555</v>
          </cell>
          <cell r="R226">
            <v>22.725980519748283</v>
          </cell>
          <cell r="T226">
            <v>27.225655921455719</v>
          </cell>
          <cell r="AE226">
            <v>4.8722687279579011</v>
          </cell>
          <cell r="AH226">
            <v>1.5818366312128591</v>
          </cell>
          <cell r="AI226">
            <v>1.7689724545515741</v>
          </cell>
          <cell r="AK226">
            <v>9.4805927441020739</v>
          </cell>
          <cell r="AL226">
            <v>33.882558141028071</v>
          </cell>
        </row>
        <row r="227">
          <cell r="C227">
            <v>59.962751765725613</v>
          </cell>
          <cell r="D227">
            <v>45.582206023332191</v>
          </cell>
          <cell r="Q227">
            <v>37.599832122277924</v>
          </cell>
          <cell r="R227">
            <v>23.627612500170525</v>
          </cell>
          <cell r="T227">
            <v>28.441718158675322</v>
          </cell>
          <cell r="AE227">
            <v>4.8994074872872453</v>
          </cell>
          <cell r="AH227">
            <v>1.5357223683231711</v>
          </cell>
          <cell r="AI227">
            <v>1.7495018715531845</v>
          </cell>
          <cell r="AK227">
            <v>9.664341836576801</v>
          </cell>
          <cell r="AL227">
            <v>34.490024540245521</v>
          </cell>
        </row>
        <row r="228">
          <cell r="C228">
            <v>60.663938143592354</v>
          </cell>
          <cell r="D228">
            <v>46.906121147268841</v>
          </cell>
          <cell r="Q228">
            <v>36.937769439740919</v>
          </cell>
          <cell r="R228">
            <v>22.701432158316113</v>
          </cell>
          <cell r="T228">
            <v>26.550885239410235</v>
          </cell>
          <cell r="AE228">
            <v>4.8705800123197465</v>
          </cell>
          <cell r="AH228">
            <v>1.6713048693855266</v>
          </cell>
          <cell r="AI228">
            <v>1.7689730942637985</v>
          </cell>
          <cell r="AK228">
            <v>9.8577363517141166</v>
          </cell>
          <cell r="AL228">
            <v>34.75589725518487</v>
          </cell>
        </row>
        <row r="229">
          <cell r="C229">
            <v>62.908414583216221</v>
          </cell>
          <cell r="D229">
            <v>46.138761609006217</v>
          </cell>
          <cell r="Q229">
            <v>37.24093550714219</v>
          </cell>
          <cell r="R229">
            <v>22.550019376648461</v>
          </cell>
          <cell r="T229">
            <v>27.751367880140467</v>
          </cell>
          <cell r="AE229">
            <v>4.98040779419917</v>
          </cell>
          <cell r="AH229">
            <v>1.6460609391364611</v>
          </cell>
          <cell r="AI229">
            <v>1.7797852966571164</v>
          </cell>
          <cell r="AK229">
            <v>9.669446546650887</v>
          </cell>
          <cell r="AL229">
            <v>33.921522688302957</v>
          </cell>
        </row>
        <row r="230">
          <cell r="C230">
            <v>63.708589274281749</v>
          </cell>
          <cell r="D230">
            <v>47.324978062231189</v>
          </cell>
          <cell r="Q230">
            <v>37.461377332630008</v>
          </cell>
          <cell r="R230">
            <v>22.614901377323516</v>
          </cell>
          <cell r="T230">
            <v>29.436120298282397</v>
          </cell>
          <cell r="AE230">
            <v>4.9851709900651429</v>
          </cell>
          <cell r="AH230">
            <v>1.666855203670246</v>
          </cell>
          <cell r="AI230">
            <v>1.8631569441895539</v>
          </cell>
          <cell r="AK230">
            <v>9.9340489963312528</v>
          </cell>
          <cell r="AL230">
            <v>34.770259207533599</v>
          </cell>
        </row>
        <row r="231">
          <cell r="C231">
            <v>63.229662616288721</v>
          </cell>
          <cell r="D231">
            <v>45.425238970685001</v>
          </cell>
          <cell r="Q231">
            <v>37.306816248771518</v>
          </cell>
          <cell r="R231">
            <v>21.325095337314227</v>
          </cell>
          <cell r="T231">
            <v>28.442839704569042</v>
          </cell>
          <cell r="AE231">
            <v>5.0537568795062731</v>
          </cell>
          <cell r="AH231">
            <v>1.6425896727212763</v>
          </cell>
          <cell r="AI231">
            <v>1.8047179520837391</v>
          </cell>
          <cell r="AK231">
            <v>9.7387336236097344</v>
          </cell>
          <cell r="AL231">
            <v>33.164469444163046</v>
          </cell>
        </row>
        <row r="232">
          <cell r="C232">
            <v>63.029764941055205</v>
          </cell>
          <cell r="D232">
            <v>44.237305652857366</v>
          </cell>
          <cell r="Q232">
            <v>39.263083556062305</v>
          </cell>
          <cell r="R232">
            <v>22.225250073939787</v>
          </cell>
          <cell r="T232">
            <v>30.083046339057962</v>
          </cell>
          <cell r="AE232">
            <v>5.0097439638407266</v>
          </cell>
          <cell r="AH232">
            <v>1.7003347132011917</v>
          </cell>
          <cell r="AI232">
            <v>1.7892625795034036</v>
          </cell>
          <cell r="AK232">
            <v>8.9022500200373234</v>
          </cell>
          <cell r="AL232">
            <v>33.939743291628325</v>
          </cell>
        </row>
        <row r="233">
          <cell r="C233">
            <v>60.354214190630117</v>
          </cell>
          <cell r="D233">
            <v>46.527176709846913</v>
          </cell>
          <cell r="Q233">
            <v>34.362597818924122</v>
          </cell>
          <cell r="R233">
            <v>20.23594276215746</v>
          </cell>
          <cell r="T233">
            <v>30.052924141361203</v>
          </cell>
          <cell r="AE233">
            <v>4.632609194260402</v>
          </cell>
          <cell r="AH233">
            <v>1.6673627717337502</v>
          </cell>
          <cell r="AI233">
            <v>1.8086145094224062</v>
          </cell>
          <cell r="AK233">
            <v>9.9488924815156494</v>
          </cell>
          <cell r="AL233">
            <v>34.002882125582303</v>
          </cell>
        </row>
        <row r="234">
          <cell r="C234">
            <v>62.549999381381291</v>
          </cell>
          <cell r="D234">
            <v>44.285781301088164</v>
          </cell>
          <cell r="Q234">
            <v>35.04014011260567</v>
          </cell>
          <cell r="R234">
            <v>19.367190297270746</v>
          </cell>
          <cell r="T234">
            <v>28.075610149744048</v>
          </cell>
          <cell r="AE234">
            <v>5.1016613457553897</v>
          </cell>
          <cell r="AH234">
            <v>1.7012839549316168</v>
          </cell>
          <cell r="AI234">
            <v>1.8613510363084074</v>
          </cell>
          <cell r="AK234">
            <v>9.3789752752126549</v>
          </cell>
          <cell r="AL234">
            <v>34.314178774444834</v>
          </cell>
        </row>
        <row r="235">
          <cell r="C235">
            <v>59.398542959622993</v>
          </cell>
          <cell r="D235">
            <v>43.795265491091577</v>
          </cell>
          <cell r="Q235">
            <v>35.854216274300605</v>
          </cell>
          <cell r="R235">
            <v>19.991654061443075</v>
          </cell>
          <cell r="T235">
            <v>28.76156997259374</v>
          </cell>
          <cell r="AE235">
            <v>5.2498516358465244</v>
          </cell>
          <cell r="AH235">
            <v>1.765063134434268</v>
          </cell>
          <cell r="AI235">
            <v>1.865625288965697</v>
          </cell>
          <cell r="AK235">
            <v>9.1557626734057145</v>
          </cell>
          <cell r="AL235">
            <v>33.567201439484357</v>
          </cell>
        </row>
        <row r="236">
          <cell r="C236">
            <v>61.043579132935172</v>
          </cell>
          <cell r="D236">
            <v>43.076859766391152</v>
          </cell>
          <cell r="Q236">
            <v>37.016826187004334</v>
          </cell>
          <cell r="R236">
            <v>20.82260509993586</v>
          </cell>
          <cell r="T236">
            <v>26.732126132340134</v>
          </cell>
          <cell r="AE236">
            <v>5.1869108613524864</v>
          </cell>
          <cell r="AH236">
            <v>1.6666136768030462</v>
          </cell>
          <cell r="AI236">
            <v>1.7841821311682173</v>
          </cell>
          <cell r="AK236">
            <v>9.1865999238853391</v>
          </cell>
          <cell r="AL236">
            <v>33.672755270323123</v>
          </cell>
        </row>
        <row r="237">
          <cell r="C237">
            <v>60.254623161101414</v>
          </cell>
          <cell r="D237">
            <v>43.09022869812604</v>
          </cell>
          <cell r="Q237">
            <v>37.61193508168698</v>
          </cell>
          <cell r="R237">
            <v>21.770163894301486</v>
          </cell>
          <cell r="T237">
            <v>26.862240637701255</v>
          </cell>
          <cell r="AE237">
            <v>5.2232455006873515</v>
          </cell>
          <cell r="AH237">
            <v>1.7016891955116902</v>
          </cell>
          <cell r="AI237">
            <v>1.8730796258504543</v>
          </cell>
          <cell r="AK237">
            <v>9.6995283501243907</v>
          </cell>
          <cell r="AL237">
            <v>33.311883964475733</v>
          </cell>
        </row>
        <row r="238">
          <cell r="C238">
            <v>59.423806041947422</v>
          </cell>
          <cell r="D238">
            <v>47.021193987336616</v>
          </cell>
          <cell r="Q238">
            <v>36.727291055889808</v>
          </cell>
          <cell r="R238">
            <v>19.727836366232747</v>
          </cell>
          <cell r="T238">
            <v>29.01564009391771</v>
          </cell>
          <cell r="AE238">
            <v>5.2526041987401531</v>
          </cell>
          <cell r="AH238">
            <v>1.6446163759751649</v>
          </cell>
          <cell r="AI238">
            <v>1.8785863359827226</v>
          </cell>
          <cell r="AK238">
            <v>9.5407718116171978</v>
          </cell>
          <cell r="AL238">
            <v>34.348822518601622</v>
          </cell>
        </row>
        <row r="239">
          <cell r="C239">
            <v>64.175138679239026</v>
          </cell>
          <cell r="D239">
            <v>47.585816193995662</v>
          </cell>
          <cell r="Q239">
            <v>38.930986473645326</v>
          </cell>
          <cell r="R239">
            <v>20.889983515671293</v>
          </cell>
          <cell r="T239">
            <v>28.751338802727819</v>
          </cell>
          <cell r="AE239">
            <v>5.2489951795714616</v>
          </cell>
          <cell r="AH239">
            <v>1.7632969162757015</v>
          </cell>
          <cell r="AI239">
            <v>1.8687919482088957</v>
          </cell>
          <cell r="AK239">
            <v>9.6144234614486219</v>
          </cell>
          <cell r="AL239">
            <v>34.519309573111066</v>
          </cell>
        </row>
        <row r="240">
          <cell r="C240">
            <v>64.347815116878593</v>
          </cell>
          <cell r="D240">
            <v>46.129286280753291</v>
          </cell>
          <cell r="Q240">
            <v>36.293008344192422</v>
          </cell>
          <cell r="R240">
            <v>20.88860198131438</v>
          </cell>
          <cell r="T240">
            <v>28.576886004793852</v>
          </cell>
          <cell r="AE240">
            <v>5.1579609801776236</v>
          </cell>
          <cell r="AH240">
            <v>1.81161581146399</v>
          </cell>
          <cell r="AI240">
            <v>1.8132991750329137</v>
          </cell>
          <cell r="AK240">
            <v>9.046540298197197</v>
          </cell>
          <cell r="AL240">
            <v>34.425456899110614</v>
          </cell>
        </row>
        <row r="241">
          <cell r="C241">
            <v>62.877463292799234</v>
          </cell>
          <cell r="D241">
            <v>43.637290839945202</v>
          </cell>
          <cell r="Q241">
            <v>35.121584709686481</v>
          </cell>
          <cell r="R241">
            <v>20.79198119873006</v>
          </cell>
          <cell r="T241">
            <v>25.794922670953515</v>
          </cell>
          <cell r="AE241">
            <v>5.2489951795714616</v>
          </cell>
          <cell r="AH241">
            <v>1.6726893483532619</v>
          </cell>
          <cell r="AI241">
            <v>1.8889838508896244</v>
          </cell>
          <cell r="AK241">
            <v>9.0433060150340445</v>
          </cell>
          <cell r="AL241">
            <v>33.919767046468657</v>
          </cell>
        </row>
        <row r="242">
          <cell r="C242">
            <v>61.759861110068975</v>
          </cell>
          <cell r="D242">
            <v>46.795163554174948</v>
          </cell>
          <cell r="Q242">
            <v>35.866310857398211</v>
          </cell>
          <cell r="R242">
            <v>18.568313976534547</v>
          </cell>
          <cell r="T242">
            <v>26.835797491985396</v>
          </cell>
          <cell r="AE242">
            <v>5.0977454317839408</v>
          </cell>
          <cell r="AH242">
            <v>1.7139129082388949</v>
          </cell>
          <cell r="AI242">
            <v>1.8907337395528627</v>
          </cell>
          <cell r="AK242">
            <v>9.0752324563185596</v>
          </cell>
          <cell r="AL242">
            <v>33.434601735894262</v>
          </cell>
        </row>
        <row r="243">
          <cell r="C243">
            <v>59.877651148475152</v>
          </cell>
          <cell r="D243">
            <v>45.293390142472049</v>
          </cell>
          <cell r="Q243">
            <v>34.060967263120297</v>
          </cell>
          <cell r="R243">
            <v>18.509412885507565</v>
          </cell>
          <cell r="T243">
            <v>25.770368644827148</v>
          </cell>
          <cell r="AE243">
            <v>5.3395030779143537</v>
          </cell>
          <cell r="AH243">
            <v>1.5344211618185852</v>
          </cell>
          <cell r="AI243">
            <v>1.7610092819612251</v>
          </cell>
          <cell r="AK243">
            <v>9.2103100961510265</v>
          </cell>
          <cell r="AL243">
            <v>33.023198111565037</v>
          </cell>
        </row>
        <row r="244">
          <cell r="C244">
            <v>59.404479859754687</v>
          </cell>
          <cell r="D244">
            <v>45.130563740113537</v>
          </cell>
          <cell r="Q244">
            <v>33.542250453135139</v>
          </cell>
          <cell r="R244">
            <v>18.579598591256705</v>
          </cell>
          <cell r="T244">
            <v>25.86342036799449</v>
          </cell>
          <cell r="AE244">
            <v>5.2651801819911395</v>
          </cell>
          <cell r="AH244">
            <v>1.4962436561801866</v>
          </cell>
          <cell r="AI244">
            <v>1.7967843922827298</v>
          </cell>
          <cell r="AK244">
            <v>9.0560550005089819</v>
          </cell>
          <cell r="AL244">
            <v>33.574821338839371</v>
          </cell>
        </row>
        <row r="245">
          <cell r="C245">
            <v>56.736468272136236</v>
          </cell>
          <cell r="D245">
            <v>44.324443345624651</v>
          </cell>
          <cell r="Q245">
            <v>34.378507958141491</v>
          </cell>
          <cell r="R245">
            <v>18.363009719483941</v>
          </cell>
          <cell r="T245">
            <v>25.559379302311307</v>
          </cell>
          <cell r="AE245">
            <v>5.0348260905084663</v>
          </cell>
          <cell r="AH245">
            <v>1.6043556373800689</v>
          </cell>
          <cell r="AI245">
            <v>1.8365737974349072</v>
          </cell>
          <cell r="AK245">
            <v>9.3807904207124952</v>
          </cell>
          <cell r="AL245">
            <v>33.572270865796241</v>
          </cell>
        </row>
        <row r="246">
          <cell r="C246">
            <v>60.583566153971255</v>
          </cell>
          <cell r="D246">
            <v>48.344696888491256</v>
          </cell>
          <cell r="Q246">
            <v>35.074675647847975</v>
          </cell>
          <cell r="R246">
            <v>19.715954042720483</v>
          </cell>
          <cell r="T246">
            <v>27.362047845324263</v>
          </cell>
          <cell r="AE246">
            <v>5.1617451928126883</v>
          </cell>
          <cell r="AH246">
            <v>1.5836087931318945</v>
          </cell>
          <cell r="AI246">
            <v>1.7909705878994808</v>
          </cell>
          <cell r="AK246">
            <v>9.1209855575687779</v>
          </cell>
          <cell r="AL246">
            <v>33.813963680961969</v>
          </cell>
        </row>
        <row r="247">
          <cell r="C247">
            <v>57.803093871637031</v>
          </cell>
          <cell r="D247">
            <v>43.339518908154702</v>
          </cell>
          <cell r="Q247">
            <v>33.336206436480744</v>
          </cell>
          <cell r="R247">
            <v>18.218303704212989</v>
          </cell>
          <cell r="T247">
            <v>25.272623635773751</v>
          </cell>
          <cell r="AE247">
            <v>4.7744295832436334</v>
          </cell>
          <cell r="AH247">
            <v>1.5913381391524029</v>
          </cell>
          <cell r="AI247">
            <v>1.8574321593660916</v>
          </cell>
          <cell r="AK247">
            <v>8.6908688028469605</v>
          </cell>
          <cell r="AL247">
            <v>32.239269640416538</v>
          </cell>
        </row>
        <row r="248">
          <cell r="C248">
            <v>61.540551626168678</v>
          </cell>
          <cell r="D248">
            <v>41.65386105338149</v>
          </cell>
          <cell r="Q248">
            <v>33.665159287212902</v>
          </cell>
          <cell r="R248">
            <v>18.579920719165525</v>
          </cell>
          <cell r="T248">
            <v>25.020352817147565</v>
          </cell>
          <cell r="AE248">
            <v>5.1022076582466855</v>
          </cell>
          <cell r="AH248">
            <v>1.6007018783137832</v>
          </cell>
          <cell r="AI248">
            <v>1.8568632720181155</v>
          </cell>
          <cell r="AK248">
            <v>9.1462679668032738</v>
          </cell>
          <cell r="AL248">
            <v>33.072665937274195</v>
          </cell>
        </row>
        <row r="249">
          <cell r="C249">
            <v>57.72930095096639</v>
          </cell>
          <cell r="D249">
            <v>43.048828098825823</v>
          </cell>
          <cell r="Q249">
            <v>35.009736260502685</v>
          </cell>
          <cell r="R249">
            <v>19.190415376097476</v>
          </cell>
          <cell r="T249">
            <v>25.656766374570825</v>
          </cell>
          <cell r="AE249">
            <v>5.1623371849385071</v>
          </cell>
          <cell r="AH249">
            <v>1.5593079741532543</v>
          </cell>
          <cell r="AI249">
            <v>1.7433473614394548</v>
          </cell>
          <cell r="AK249">
            <v>9.2023631353925488</v>
          </cell>
          <cell r="AL249">
            <v>33.458793534092479</v>
          </cell>
        </row>
        <row r="250">
          <cell r="C250">
            <v>62.55864034241538</v>
          </cell>
          <cell r="D250">
            <v>44.524380666591014</v>
          </cell>
          <cell r="Q250">
            <v>36.369258035436353</v>
          </cell>
          <cell r="R250">
            <v>19.788640593683709</v>
          </cell>
          <cell r="T250">
            <v>25.153396764626407</v>
          </cell>
          <cell r="AE250">
            <v>5.0671865207352935</v>
          </cell>
          <cell r="AH250">
            <v>1.6046310475453813</v>
          </cell>
          <cell r="AI250">
            <v>1.8516172496707597</v>
          </cell>
          <cell r="AK250">
            <v>8.8813262365825096</v>
          </cell>
          <cell r="AL250">
            <v>31.904714580868156</v>
          </cell>
        </row>
        <row r="251">
          <cell r="C251">
            <v>60.593851975402899</v>
          </cell>
          <cell r="D251">
            <v>46.136948774014265</v>
          </cell>
          <cell r="Q251">
            <v>34.903927488477159</v>
          </cell>
          <cell r="R251">
            <v>19.295300381651959</v>
          </cell>
          <cell r="T251">
            <v>25.645407026547083</v>
          </cell>
          <cell r="AE251">
            <v>5.0624489498313867</v>
          </cell>
          <cell r="AH251">
            <v>1.6396378113244776</v>
          </cell>
          <cell r="AI251">
            <v>1.7935351586267272</v>
          </cell>
          <cell r="AK251">
            <v>9.7369573262802547</v>
          </cell>
          <cell r="AL251">
            <v>34.566662679686679</v>
          </cell>
        </row>
        <row r="252">
          <cell r="C252">
            <v>63.038653000474383</v>
          </cell>
          <cell r="D252">
            <v>42.777781164721361</v>
          </cell>
          <cell r="Q252">
            <v>35.222355125062819</v>
          </cell>
          <cell r="R252">
            <v>19.170459203869839</v>
          </cell>
          <cell r="T252">
            <v>25.055296441345231</v>
          </cell>
          <cell r="AE252">
            <v>5.0142581945907505</v>
          </cell>
          <cell r="AH252">
            <v>1.5944297285489799</v>
          </cell>
          <cell r="AI252">
            <v>1.8396488911363589</v>
          </cell>
          <cell r="AK252">
            <v>9.4133168768519742</v>
          </cell>
          <cell r="AL252">
            <v>31.451327467993071</v>
          </cell>
        </row>
        <row r="253">
          <cell r="C253">
            <v>64.546626600050757</v>
          </cell>
          <cell r="D253">
            <v>44.053407158338352</v>
          </cell>
          <cell r="Q253">
            <v>33.486316407525443</v>
          </cell>
          <cell r="R253">
            <v>17.369751410709494</v>
          </cell>
          <cell r="T253">
            <v>24.155339468011036</v>
          </cell>
          <cell r="AE253">
            <v>5.0787732216980039</v>
          </cell>
          <cell r="AH253">
            <v>1.5950846844757154</v>
          </cell>
          <cell r="AI253">
            <v>1.8375044669657006</v>
          </cell>
          <cell r="AK253">
            <v>9.2253058375969719</v>
          </cell>
          <cell r="AL253">
            <v>34.05649523241437</v>
          </cell>
        </row>
        <row r="254">
          <cell r="C254">
            <v>59.136625269088071</v>
          </cell>
          <cell r="D254">
            <v>44.725139403669118</v>
          </cell>
          <cell r="Q254">
            <v>31.921782556693245</v>
          </cell>
          <cell r="R254">
            <v>17.222789592631734</v>
          </cell>
          <cell r="T254">
            <v>25.264444697152822</v>
          </cell>
          <cell r="AE254">
            <v>5.0309428341272833</v>
          </cell>
          <cell r="AH254">
            <v>1.5499777412789026</v>
          </cell>
          <cell r="AI254">
            <v>1.8347325022655305</v>
          </cell>
          <cell r="AK254">
            <v>8.7566310450145011</v>
          </cell>
          <cell r="AL254">
            <v>33.119638400119165</v>
          </cell>
        </row>
        <row r="255">
          <cell r="C255">
            <v>62.716356285398881</v>
          </cell>
          <cell r="D255">
            <v>43.9206127815809</v>
          </cell>
          <cell r="Q255">
            <v>32.097514496450934</v>
          </cell>
          <cell r="R255">
            <v>16.788391555034195</v>
          </cell>
          <cell r="T255">
            <v>24.753022841707974</v>
          </cell>
          <cell r="AE255">
            <v>5.1096509276097084</v>
          </cell>
          <cell r="AH255">
            <v>1.5624894291717637</v>
          </cell>
          <cell r="AI255">
            <v>1.7829340756775176</v>
          </cell>
          <cell r="AK255">
            <v>9.7163724327537526</v>
          </cell>
          <cell r="AL255">
            <v>33.951791521018521</v>
          </cell>
        </row>
        <row r="256">
          <cell r="C256">
            <v>61.227354465832029</v>
          </cell>
          <cell r="D256">
            <v>44.315258913078203</v>
          </cell>
          <cell r="Q256">
            <v>31.762884198727544</v>
          </cell>
          <cell r="R256">
            <v>15.772629740795852</v>
          </cell>
          <cell r="T256">
            <v>24.541417895101606</v>
          </cell>
          <cell r="AE256">
            <v>5.0372704954830834</v>
          </cell>
          <cell r="AH256">
            <v>1.573822839161656</v>
          </cell>
          <cell r="AI256">
            <v>1.8080983284184897</v>
          </cell>
          <cell r="AK256">
            <v>9.2282975123000401</v>
          </cell>
          <cell r="AL256">
            <v>33.456101724644718</v>
          </cell>
        </row>
        <row r="257">
          <cell r="C257">
            <v>58.589369602004844</v>
          </cell>
          <cell r="D257">
            <v>43.82538011928095</v>
          </cell>
          <cell r="Q257">
            <v>31.073610442651486</v>
          </cell>
          <cell r="R257">
            <v>16.572752886253859</v>
          </cell>
          <cell r="T257">
            <v>26.012621780241606</v>
          </cell>
          <cell r="AE257">
            <v>4.8673104174064594</v>
          </cell>
          <cell r="AH257">
            <v>1.5670600127737593</v>
          </cell>
          <cell r="AI257">
            <v>1.8407905047724533</v>
          </cell>
          <cell r="AK257">
            <v>9.8768582739222488</v>
          </cell>
          <cell r="AL257">
            <v>32.644818072020968</v>
          </cell>
        </row>
        <row r="258">
          <cell r="C258">
            <v>60.453449234750714</v>
          </cell>
          <cell r="D258">
            <v>45.020436336350926</v>
          </cell>
          <cell r="Q258">
            <v>31.493932267516879</v>
          </cell>
          <cell r="R258">
            <v>16.181263380476857</v>
          </cell>
          <cell r="T258">
            <v>24.44456655197304</v>
          </cell>
          <cell r="AE258">
            <v>4.8760031342370134</v>
          </cell>
          <cell r="AH258">
            <v>1.4267614397509651</v>
          </cell>
          <cell r="AI258">
            <v>1.8152459825192955</v>
          </cell>
          <cell r="AK258">
            <v>9.4251657194138527</v>
          </cell>
          <cell r="AL258">
            <v>33.835023371142782</v>
          </cell>
        </row>
        <row r="259">
          <cell r="C259">
            <v>61.228605186099621</v>
          </cell>
          <cell r="D259">
            <v>43.396404540014892</v>
          </cell>
          <cell r="Q259">
            <v>30.538289992119275</v>
          </cell>
          <cell r="R259">
            <v>16.98920251985701</v>
          </cell>
          <cell r="T259">
            <v>24.421176239442204</v>
          </cell>
          <cell r="AE259">
            <v>4.8277027126276293</v>
          </cell>
          <cell r="AH259">
            <v>1.377472653198953</v>
          </cell>
          <cell r="AI259">
            <v>1.7213422018626241</v>
          </cell>
          <cell r="AK259">
            <v>8.7063202888431501</v>
          </cell>
          <cell r="AL259">
            <v>32.270761783520506</v>
          </cell>
        </row>
        <row r="260">
          <cell r="C260">
            <v>61.883741139807121</v>
          </cell>
          <cell r="D260">
            <v>42.302324963038402</v>
          </cell>
          <cell r="Q260">
            <v>32.860730800088604</v>
          </cell>
          <cell r="R260">
            <v>17.358396266140144</v>
          </cell>
          <cell r="T260">
            <v>24.084680652414004</v>
          </cell>
          <cell r="AE260">
            <v>4.833823555568328</v>
          </cell>
          <cell r="AH260">
            <v>1.500051726578677</v>
          </cell>
          <cell r="AI260">
            <v>1.7453942088707839</v>
          </cell>
          <cell r="AK260">
            <v>8.7453690557395749</v>
          </cell>
          <cell r="AL260">
            <v>33.243747093267487</v>
          </cell>
        </row>
        <row r="261">
          <cell r="C261">
            <v>60.215816513544262</v>
          </cell>
          <cell r="D261">
            <v>45.004170003792744</v>
          </cell>
          <cell r="Q261">
            <v>32.829724931281227</v>
          </cell>
          <cell r="R261">
            <v>18.760074030934813</v>
          </cell>
          <cell r="T261">
            <v>24.709752418858535</v>
          </cell>
          <cell r="AE261">
            <v>4.7726472512651421</v>
          </cell>
          <cell r="AH261">
            <v>1.429852960291216</v>
          </cell>
          <cell r="AI261">
            <v>1.766394624726946</v>
          </cell>
          <cell r="AK261">
            <v>9.230227860253601</v>
          </cell>
          <cell r="AL261">
            <v>32.043926778151466</v>
          </cell>
        </row>
        <row r="262">
          <cell r="C262">
            <v>65.163625328337616</v>
          </cell>
          <cell r="D262">
            <v>45.25100989356843</v>
          </cell>
          <cell r="Q262">
            <v>34.493337514955378</v>
          </cell>
          <cell r="R262">
            <v>18.690500108074058</v>
          </cell>
          <cell r="T262">
            <v>26.057556086470619</v>
          </cell>
          <cell r="AE262">
            <v>4.8868434563227963</v>
          </cell>
          <cell r="AH262">
            <v>1.3744783476975753</v>
          </cell>
          <cell r="AI262">
            <v>1.6108472537639438</v>
          </cell>
          <cell r="AK262">
            <v>9.4958900111322873</v>
          </cell>
          <cell r="AL262">
            <v>32.872996269174472</v>
          </cell>
        </row>
        <row r="263">
          <cell r="C263">
            <v>63.76162296278796</v>
          </cell>
          <cell r="D263">
            <v>45.293029070461216</v>
          </cell>
          <cell r="Q263">
            <v>33.357631840393623</v>
          </cell>
          <cell r="R263">
            <v>18.94996384518819</v>
          </cell>
          <cell r="T263">
            <v>24.981099435428956</v>
          </cell>
          <cell r="AE263">
            <v>4.712557654388668</v>
          </cell>
          <cell r="AH263">
            <v>1.4492910607980685</v>
          </cell>
          <cell r="AI263">
            <v>1.7268454073803654</v>
          </cell>
          <cell r="AK263">
            <v>9.0382055176317415</v>
          </cell>
          <cell r="AL263">
            <v>32.199526705875648</v>
          </cell>
        </row>
        <row r="264">
          <cell r="C264">
            <v>66.114390246653201</v>
          </cell>
          <cell r="D264">
            <v>45.625853912566782</v>
          </cell>
          <cell r="Q264">
            <v>33.318547106503729</v>
          </cell>
          <cell r="R264">
            <v>17.771605843170786</v>
          </cell>
          <cell r="T264">
            <v>24.575834903801379</v>
          </cell>
          <cell r="AE264">
            <v>4.8777662417160581</v>
          </cell>
          <cell r="AH264">
            <v>1.409056159802045</v>
          </cell>
          <cell r="AI264">
            <v>1.7370071876474813</v>
          </cell>
          <cell r="AK264">
            <v>8.6728162394062451</v>
          </cell>
          <cell r="AL264">
            <v>32.458478033601615</v>
          </cell>
        </row>
        <row r="265">
          <cell r="C265">
            <v>62.894076807790711</v>
          </cell>
          <cell r="D265">
            <v>42.616705599259213</v>
          </cell>
          <cell r="Q265">
            <v>30.326207825626383</v>
          </cell>
          <cell r="R265">
            <v>17.735395076518103</v>
          </cell>
          <cell r="T265">
            <v>25.709022134935214</v>
          </cell>
          <cell r="AE265">
            <v>4.8515520000098471</v>
          </cell>
          <cell r="AH265">
            <v>1.4487299397890243</v>
          </cell>
          <cell r="AI265">
            <v>1.8066262065315184</v>
          </cell>
          <cell r="AK265">
            <v>9.1162640443608396</v>
          </cell>
          <cell r="AL265">
            <v>32.038104361325615</v>
          </cell>
        </row>
        <row r="266">
          <cell r="C266">
            <v>64.430156715214807</v>
          </cell>
          <cell r="D266">
            <v>44.858414739395819</v>
          </cell>
          <cell r="Q266">
            <v>30.140918432286142</v>
          </cell>
          <cell r="R266">
            <v>15.244337635010792</v>
          </cell>
          <cell r="T266">
            <v>24.44736400881699</v>
          </cell>
          <cell r="AE266">
            <v>4.7823755728863633</v>
          </cell>
          <cell r="AH266">
            <v>1.3358814012877545</v>
          </cell>
          <cell r="AI266">
            <v>1.7312476485411661</v>
          </cell>
          <cell r="AK266">
            <v>9.4025384834075716</v>
          </cell>
          <cell r="AL266">
            <v>33.525465273732792</v>
          </cell>
        </row>
        <row r="267">
          <cell r="C267">
            <v>65.061441139598259</v>
          </cell>
          <cell r="D267">
            <v>44.695516784552126</v>
          </cell>
          <cell r="Q267">
            <v>32.395497325007227</v>
          </cell>
          <cell r="R267">
            <v>16.684871213745947</v>
          </cell>
          <cell r="T267">
            <v>24.258451985775718</v>
          </cell>
          <cell r="AE267">
            <v>4.5206985068216952</v>
          </cell>
          <cell r="AH267">
            <v>1.3678695468465891</v>
          </cell>
          <cell r="AI267">
            <v>1.7126248410201685</v>
          </cell>
          <cell r="AK267">
            <v>9.3164689105432021</v>
          </cell>
          <cell r="AL267">
            <v>30.634852335208933</v>
          </cell>
        </row>
        <row r="268">
          <cell r="C268">
            <v>60.935871572983537</v>
          </cell>
          <cell r="D268">
            <v>43.726259154707151</v>
          </cell>
          <cell r="Q268">
            <v>31.160033261056434</v>
          </cell>
          <cell r="R268">
            <v>16.309456128812297</v>
          </cell>
          <cell r="T268">
            <v>22.942145172279563</v>
          </cell>
          <cell r="AE268">
            <v>4.8153925963204047</v>
          </cell>
          <cell r="AH268">
            <v>1.3269570432255746</v>
          </cell>
          <cell r="AI268">
            <v>1.7104744747132816</v>
          </cell>
          <cell r="AK268">
            <v>8.3747480522229552</v>
          </cell>
          <cell r="AL268">
            <v>33.241447851622993</v>
          </cell>
        </row>
        <row r="269">
          <cell r="C269">
            <v>59.11104737164392</v>
          </cell>
          <cell r="D269">
            <v>43.721105360138303</v>
          </cell>
          <cell r="Q269">
            <v>29.594681641152288</v>
          </cell>
          <cell r="R269">
            <v>16.688604664879289</v>
          </cell>
          <cell r="T269">
            <v>24.196779935065081</v>
          </cell>
          <cell r="AE269">
            <v>4.7730398900821651</v>
          </cell>
          <cell r="AH269">
            <v>1.3661732725521578</v>
          </cell>
          <cell r="AI269">
            <v>1.7216470997837268</v>
          </cell>
          <cell r="AK269">
            <v>9.919611163803193</v>
          </cell>
          <cell r="AL269">
            <v>32.006759102247067</v>
          </cell>
        </row>
        <row r="270">
          <cell r="C270">
            <v>64.580205936892895</v>
          </cell>
          <cell r="D270">
            <v>43.311350076707889</v>
          </cell>
          <cell r="Q270">
            <v>30.975883804818075</v>
          </cell>
          <cell r="R270">
            <v>15.990070856185348</v>
          </cell>
          <cell r="T270">
            <v>23.816643137904229</v>
          </cell>
          <cell r="AE270">
            <v>4.8209039286869269</v>
          </cell>
          <cell r="AH270">
            <v>1.4185867160326466</v>
          </cell>
          <cell r="AI270">
            <v>1.6646989744273657</v>
          </cell>
          <cell r="AK270">
            <v>8.9432755352814741</v>
          </cell>
          <cell r="AL270">
            <v>33.842941410799625</v>
          </cell>
        </row>
        <row r="271">
          <cell r="C271">
            <v>64.558948375532779</v>
          </cell>
          <cell r="D271">
            <v>46.348469459091866</v>
          </cell>
          <cell r="Q271">
            <v>32.351245130223511</v>
          </cell>
          <cell r="R271">
            <v>17.589617175790764</v>
          </cell>
          <cell r="T271">
            <v>25.592696281960997</v>
          </cell>
          <cell r="AE271">
            <v>4.6776768447852142</v>
          </cell>
          <cell r="AH271">
            <v>1.3948711693860638</v>
          </cell>
          <cell r="AI271">
            <v>1.7462495029013312</v>
          </cell>
          <cell r="AK271">
            <v>9.5890764257629328</v>
          </cell>
          <cell r="AL271">
            <v>32.693143143350198</v>
          </cell>
        </row>
        <row r="272">
          <cell r="C272">
            <v>59.964821035252577</v>
          </cell>
          <cell r="D272">
            <v>44.655226889930795</v>
          </cell>
          <cell r="Q272">
            <v>30.286754526139983</v>
          </cell>
          <cell r="R272">
            <v>16.141110634134943</v>
          </cell>
          <cell r="T272">
            <v>23.159143765929421</v>
          </cell>
          <cell r="AE272">
            <v>4.8348727367407927</v>
          </cell>
          <cell r="AH272">
            <v>1.3896190826371069</v>
          </cell>
          <cell r="AI272">
            <v>1.6861132777912706</v>
          </cell>
          <cell r="AK272">
            <v>9.3078386207058514</v>
          </cell>
          <cell r="AL272">
            <v>32.358960728178694</v>
          </cell>
        </row>
        <row r="273">
          <cell r="C273">
            <v>61.566533899805613</v>
          </cell>
          <cell r="D273">
            <v>43.65605192983822</v>
          </cell>
          <cell r="Q273">
            <v>32.210641449020528</v>
          </cell>
          <cell r="R273">
            <v>17.249717488201682</v>
          </cell>
          <cell r="T273">
            <v>24.950821125068881</v>
          </cell>
          <cell r="AE273">
            <v>4.8348727367407784</v>
          </cell>
          <cell r="AH273">
            <v>1.4064320023306951</v>
          </cell>
          <cell r="AI273">
            <v>1.7323196071652769</v>
          </cell>
          <cell r="AK273">
            <v>8.8385637749661559</v>
          </cell>
          <cell r="AL273">
            <v>31.44154254300464</v>
          </cell>
        </row>
        <row r="274">
          <cell r="C274">
            <v>62.883519007428255</v>
          </cell>
          <cell r="D274">
            <v>44.399475905666279</v>
          </cell>
          <cell r="Q274">
            <v>32.128548242210698</v>
          </cell>
          <cell r="R274">
            <v>18.682882903188816</v>
          </cell>
          <cell r="T274">
            <v>24.576244844339772</v>
          </cell>
          <cell r="AE274">
            <v>4.8511173323333203</v>
          </cell>
          <cell r="AH274">
            <v>1.3643634819838721</v>
          </cell>
          <cell r="AI274">
            <v>1.6883774325441174</v>
          </cell>
          <cell r="AK274">
            <v>9.7899934856830306</v>
          </cell>
          <cell r="AL274">
            <v>32.322787679198889</v>
          </cell>
        </row>
        <row r="275">
          <cell r="C275">
            <v>64.620914547678623</v>
          </cell>
          <cell r="D275">
            <v>47.664410450049722</v>
          </cell>
          <cell r="Q275">
            <v>32.606495222473193</v>
          </cell>
          <cell r="R275">
            <v>20.146237414685064</v>
          </cell>
          <cell r="T275">
            <v>24.454782342955731</v>
          </cell>
          <cell r="AE275">
            <v>4.6770819051048633</v>
          </cell>
          <cell r="AH275">
            <v>1.4101929875893802</v>
          </cell>
          <cell r="AI275">
            <v>1.6223603095544226</v>
          </cell>
          <cell r="AK275">
            <v>8.7401888020428338</v>
          </cell>
          <cell r="AL275">
            <v>32.905306449574283</v>
          </cell>
        </row>
        <row r="276">
          <cell r="C276">
            <v>62.403829863568774</v>
          </cell>
          <cell r="D276">
            <v>47.750834633479684</v>
          </cell>
          <cell r="Q276">
            <v>34.462578397877472</v>
          </cell>
          <cell r="R276">
            <v>19.259051137486388</v>
          </cell>
          <cell r="T276">
            <v>25.110646976776081</v>
          </cell>
          <cell r="AE276">
            <v>4.7840306841568765</v>
          </cell>
          <cell r="AH276">
            <v>1.4223136012109761</v>
          </cell>
          <cell r="AI276">
            <v>1.6690951101494007</v>
          </cell>
          <cell r="AK276">
            <v>9.4176153974001675</v>
          </cell>
          <cell r="AL276">
            <v>32.241415103782259</v>
          </cell>
        </row>
        <row r="277">
          <cell r="C277">
            <v>64.622383314897874</v>
          </cell>
          <cell r="D277">
            <v>43.720479173979541</v>
          </cell>
          <cell r="Q277">
            <v>33.687944370237396</v>
          </cell>
          <cell r="R277">
            <v>18.43149875437447</v>
          </cell>
          <cell r="T277">
            <v>24.623928381580576</v>
          </cell>
          <cell r="AE277">
            <v>4.785402872944152</v>
          </cell>
          <cell r="AH277">
            <v>1.3773097144967943</v>
          </cell>
          <cell r="AI277">
            <v>1.7074209459160485</v>
          </cell>
          <cell r="AK277">
            <v>9.1694116230218032</v>
          </cell>
          <cell r="AL277">
            <v>32.841929334449439</v>
          </cell>
        </row>
        <row r="278">
          <cell r="C278">
            <v>68.308091086771498</v>
          </cell>
          <cell r="D278">
            <v>46.498973993955765</v>
          </cell>
          <cell r="Q278">
            <v>32.145377591661642</v>
          </cell>
          <cell r="R278">
            <v>18.440093884182016</v>
          </cell>
          <cell r="T278">
            <v>24.358341813030979</v>
          </cell>
          <cell r="AE278">
            <v>4.8348727367407784</v>
          </cell>
          <cell r="AH278">
            <v>1.3418930456118514</v>
          </cell>
          <cell r="AI278">
            <v>1.7044415540965758</v>
          </cell>
          <cell r="AK278">
            <v>8.5615285371327428</v>
          </cell>
          <cell r="AL278">
            <v>32.970209356015154</v>
          </cell>
        </row>
        <row r="279">
          <cell r="C279">
            <v>63.91285548691765</v>
          </cell>
          <cell r="D279">
            <v>45.962231980985052</v>
          </cell>
          <cell r="Q279">
            <v>30.474459807909053</v>
          </cell>
          <cell r="R279">
            <v>17.946676472750905</v>
          </cell>
          <cell r="T279">
            <v>22.858795277497382</v>
          </cell>
          <cell r="AE279">
            <v>4.8348727367407776</v>
          </cell>
          <cell r="AH279">
            <v>1.347622669744424</v>
          </cell>
          <cell r="AI279">
            <v>1.6618661186492434</v>
          </cell>
          <cell r="AK279">
            <v>8.5916336178131942</v>
          </cell>
          <cell r="AL279">
            <v>32.842296447902356</v>
          </cell>
        </row>
        <row r="280">
          <cell r="C280">
            <v>62.848200862670573</v>
          </cell>
          <cell r="D280">
            <v>47.314765800581618</v>
          </cell>
          <cell r="Q280">
            <v>32.510367442664538</v>
          </cell>
          <cell r="R280">
            <v>15.992946971134534</v>
          </cell>
          <cell r="T280">
            <v>23.719064845006166</v>
          </cell>
          <cell r="AE280">
            <v>4.7463460570850939</v>
          </cell>
          <cell r="AH280">
            <v>1.314705835876083</v>
          </cell>
          <cell r="AI280">
            <v>1.6405870344839404</v>
          </cell>
          <cell r="AK280">
            <v>8.8830759323965278</v>
          </cell>
          <cell r="AL280">
            <v>32.390436460168893</v>
          </cell>
        </row>
        <row r="281">
          <cell r="C281">
            <v>59.303997531638004</v>
          </cell>
          <cell r="D281">
            <v>45.002190649743014</v>
          </cell>
          <cell r="Q281">
            <v>35.330090595124062</v>
          </cell>
          <cell r="R281">
            <v>19.20850810682278</v>
          </cell>
          <cell r="T281">
            <v>24.62627000657336</v>
          </cell>
          <cell r="AE281">
            <v>4.6775014140445483</v>
          </cell>
          <cell r="AH281">
            <v>1.2819705291861789</v>
          </cell>
          <cell r="AI281">
            <v>1.6764351411917824</v>
          </cell>
          <cell r="AK281">
            <v>8.8719889608339741</v>
          </cell>
          <cell r="AL281">
            <v>31.646581229482578</v>
          </cell>
        </row>
        <row r="282">
          <cell r="C282">
            <v>64.100461519620836</v>
          </cell>
          <cell r="D282">
            <v>46.612387828735976</v>
          </cell>
          <cell r="Q282">
            <v>35.053183026567567</v>
          </cell>
          <cell r="R282">
            <v>20.431294079037063</v>
          </cell>
          <cell r="T282">
            <v>23.524089068962219</v>
          </cell>
          <cell r="AE282">
            <v>4.8526848427753171</v>
          </cell>
          <cell r="AH282">
            <v>1.3808434227564075</v>
          </cell>
          <cell r="AI282">
            <v>1.7082448555197751</v>
          </cell>
          <cell r="AK282">
            <v>9.0046188681858084</v>
          </cell>
          <cell r="AL282">
            <v>33.317310493420315</v>
          </cell>
        </row>
        <row r="283">
          <cell r="C283">
            <v>62.041033023357556</v>
          </cell>
          <cell r="D283">
            <v>44.731027216075248</v>
          </cell>
          <cell r="Q283">
            <v>35.378222124226333</v>
          </cell>
          <cell r="R283">
            <v>21.223635756208562</v>
          </cell>
          <cell r="T283">
            <v>24.288946081041392</v>
          </cell>
          <cell r="AE283">
            <v>4.7446080125474204</v>
          </cell>
          <cell r="AH283">
            <v>1.3033397509308762</v>
          </cell>
          <cell r="AI283">
            <v>1.6733287654640967</v>
          </cell>
          <cell r="AK283">
            <v>9.1507381230173763</v>
          </cell>
          <cell r="AL283">
            <v>31.666916096203803</v>
          </cell>
        </row>
        <row r="284">
          <cell r="C284">
            <v>62.647884345295729</v>
          </cell>
          <cell r="D284">
            <v>44.148681638597857</v>
          </cell>
          <cell r="Q284">
            <v>36.166494494934625</v>
          </cell>
          <cell r="R284">
            <v>20.932836364312511</v>
          </cell>
          <cell r="T284">
            <v>25.516969671801053</v>
          </cell>
          <cell r="AE284">
            <v>4.7567909899668024</v>
          </cell>
          <cell r="AH284">
            <v>1.4131868643045886</v>
          </cell>
          <cell r="AI284">
            <v>1.6022118518031452</v>
          </cell>
          <cell r="AK284">
            <v>8.5506316728749603</v>
          </cell>
          <cell r="AL284">
            <v>32.778740523826961</v>
          </cell>
        </row>
        <row r="285">
          <cell r="C285">
            <v>65.259598142961423</v>
          </cell>
          <cell r="D285">
            <v>46.433793922368551</v>
          </cell>
          <cell r="Q285">
            <v>37.246236978350993</v>
          </cell>
          <cell r="R285">
            <v>21.267959296317024</v>
          </cell>
          <cell r="T285">
            <v>27.604579247262521</v>
          </cell>
          <cell r="AE285">
            <v>4.8345505501696024</v>
          </cell>
          <cell r="AH285">
            <v>1.3672544688349759</v>
          </cell>
          <cell r="AI285">
            <v>1.6181972684581336</v>
          </cell>
          <cell r="AK285">
            <v>8.8154996195395263</v>
          </cell>
          <cell r="AL285">
            <v>32.118826396416146</v>
          </cell>
        </row>
        <row r="286">
          <cell r="C286">
            <v>63.457174501656056</v>
          </cell>
          <cell r="D286">
            <v>45.663843080480852</v>
          </cell>
          <cell r="Q286">
            <v>36.936139288483574</v>
          </cell>
          <cell r="R286">
            <v>21.438089138702974</v>
          </cell>
          <cell r="T286">
            <v>27.87632180536837</v>
          </cell>
          <cell r="AE286">
            <v>4.8890896961218475</v>
          </cell>
          <cell r="AH286">
            <v>1.4652595147254528</v>
          </cell>
          <cell r="AI286">
            <v>1.6915733934208628</v>
          </cell>
          <cell r="AK286">
            <v>9.1946326034242833</v>
          </cell>
          <cell r="AL286">
            <v>32.289894003900905</v>
          </cell>
        </row>
        <row r="287">
          <cell r="C287">
            <v>68.071450881224408</v>
          </cell>
          <cell r="D287">
            <v>48.083807205582836</v>
          </cell>
          <cell r="Q287">
            <v>37.045798012910865</v>
          </cell>
          <cell r="R287">
            <v>20.820976555980085</v>
          </cell>
          <cell r="T287">
            <v>26.415479910841292</v>
          </cell>
          <cell r="AE287">
            <v>4.6232053154854862</v>
          </cell>
          <cell r="AH287">
            <v>1.440415474297692</v>
          </cell>
          <cell r="AI287">
            <v>1.6594879458877827</v>
          </cell>
          <cell r="AK287">
            <v>9.0709740811255877</v>
          </cell>
          <cell r="AL287">
            <v>32.049512620089502</v>
          </cell>
        </row>
        <row r="288">
          <cell r="C288">
            <v>67.287155956105309</v>
          </cell>
          <cell r="D288">
            <v>47.317537979195102</v>
          </cell>
          <cell r="Q288">
            <v>36.978940800281457</v>
          </cell>
          <cell r="R288">
            <v>21.59895514680484</v>
          </cell>
          <cell r="T288">
            <v>27.403810666428399</v>
          </cell>
          <cell r="AE288">
            <v>4.8424973363236816</v>
          </cell>
          <cell r="AH288">
            <v>1.5059028586828724</v>
          </cell>
          <cell r="AI288">
            <v>1.665470864614095</v>
          </cell>
          <cell r="AK288">
            <v>9.1116929671632079</v>
          </cell>
          <cell r="AL288">
            <v>32.469003284127226</v>
          </cell>
        </row>
        <row r="289">
          <cell r="C289">
            <v>67.73306384183644</v>
          </cell>
          <cell r="D289">
            <v>47.66342512379444</v>
          </cell>
          <cell r="Q289">
            <v>37.377301995705807</v>
          </cell>
          <cell r="R289">
            <v>21.048487285065058</v>
          </cell>
          <cell r="T289">
            <v>27.781237321255368</v>
          </cell>
          <cell r="AE289">
            <v>4.9311060853450961</v>
          </cell>
          <cell r="AH289">
            <v>1.4779914301384884</v>
          </cell>
          <cell r="AI289">
            <v>1.6975503296158734</v>
          </cell>
          <cell r="AK289">
            <v>9.1022381200798694</v>
          </cell>
          <cell r="AL289">
            <v>31.368544277940597</v>
          </cell>
        </row>
        <row r="290">
          <cell r="C290">
            <v>71.511929188095237</v>
          </cell>
          <cell r="D290">
            <v>49.605894373800616</v>
          </cell>
          <cell r="Q290">
            <v>40.199429773761381</v>
          </cell>
          <cell r="R290">
            <v>22.063233370411634</v>
          </cell>
          <cell r="T290">
            <v>28.016555319323505</v>
          </cell>
          <cell r="AE290">
            <v>4.905886396805859</v>
          </cell>
          <cell r="AH290">
            <v>1.4443466520055581</v>
          </cell>
          <cell r="AI290">
            <v>1.775737073173735</v>
          </cell>
          <cell r="AK290">
            <v>9.5146652657339654</v>
          </cell>
          <cell r="AL290">
            <v>32.215046729407106</v>
          </cell>
        </row>
        <row r="291">
          <cell r="C291">
            <v>67.683625434983114</v>
          </cell>
          <cell r="D291">
            <v>46.50488816045813</v>
          </cell>
          <cell r="Q291">
            <v>36.305431903121942</v>
          </cell>
          <cell r="R291">
            <v>20.254455527612684</v>
          </cell>
          <cell r="T291">
            <v>26.037783505109143</v>
          </cell>
          <cell r="AE291">
            <v>4.9271024387512892</v>
          </cell>
          <cell r="AH291">
            <v>1.4919234640190904</v>
          </cell>
          <cell r="AI291">
            <v>1.6955533609790352</v>
          </cell>
          <cell r="AK291">
            <v>8.6100526727278801</v>
          </cell>
          <cell r="AL291">
            <v>30.765547354096977</v>
          </cell>
        </row>
        <row r="292">
          <cell r="C292">
            <v>66.396066340730442</v>
          </cell>
          <cell r="D292">
            <v>45.882864696719686</v>
          </cell>
          <cell r="Q292">
            <v>34.439881499241729</v>
          </cell>
          <cell r="R292">
            <v>19.722607860900158</v>
          </cell>
          <cell r="T292">
            <v>26.70766011917442</v>
          </cell>
          <cell r="AE292">
            <v>4.9271024387512838</v>
          </cell>
          <cell r="AH292">
            <v>1.46844086639329</v>
          </cell>
          <cell r="AI292">
            <v>1.727095240883237</v>
          </cell>
          <cell r="AK292">
            <v>9.1327206363965736</v>
          </cell>
          <cell r="AL292">
            <v>30.909607360238109</v>
          </cell>
        </row>
        <row r="293">
          <cell r="C293">
            <v>59.978098388141724</v>
          </cell>
          <cell r="D293">
            <v>47.221728783296676</v>
          </cell>
          <cell r="Q293">
            <v>32.497457390739783</v>
          </cell>
          <cell r="R293">
            <v>20.503989689130968</v>
          </cell>
          <cell r="T293">
            <v>28.084296332321113</v>
          </cell>
          <cell r="AE293">
            <v>4.9271024387512892</v>
          </cell>
          <cell r="AH293">
            <v>1.4487071367957762</v>
          </cell>
          <cell r="AI293">
            <v>1.6494418939920779</v>
          </cell>
          <cell r="AK293">
            <v>9.3604696875660238</v>
          </cell>
          <cell r="AL293">
            <v>31.366951118290306</v>
          </cell>
        </row>
        <row r="294">
          <cell r="C294">
            <v>66.130632212087946</v>
          </cell>
          <cell r="D294">
            <v>44.015497632829209</v>
          </cell>
          <cell r="Q294">
            <v>34.368631654213431</v>
          </cell>
          <cell r="R294">
            <v>20.297650912099826</v>
          </cell>
          <cell r="T294">
            <v>25.873524643831363</v>
          </cell>
          <cell r="AE294">
            <v>4.9453416531902947</v>
          </cell>
          <cell r="AH294">
            <v>1.486895756785751</v>
          </cell>
          <cell r="AI294">
            <v>1.7182740673355918</v>
          </cell>
          <cell r="AK294">
            <v>8.7625341943034805</v>
          </cell>
          <cell r="AL294">
            <v>32.28168348181773</v>
          </cell>
        </row>
        <row r="295">
          <cell r="C295">
            <v>65.126628758149479</v>
          </cell>
          <cell r="D295">
            <v>43.907987198173515</v>
          </cell>
          <cell r="Q295">
            <v>37.479604526081786</v>
          </cell>
          <cell r="R295">
            <v>19.99609910333249</v>
          </cell>
          <cell r="T295">
            <v>27.079801661292791</v>
          </cell>
          <cell r="AE295">
            <v>4.6373446108762231</v>
          </cell>
          <cell r="AH295">
            <v>1.4300472927896744</v>
          </cell>
          <cell r="AI295">
            <v>1.7281919380902315</v>
          </cell>
          <cell r="AK295">
            <v>9.1016356341701741</v>
          </cell>
          <cell r="AL295">
            <v>30.052876438016554</v>
          </cell>
        </row>
        <row r="296">
          <cell r="C296">
            <v>65.294950164084213</v>
          </cell>
          <cell r="D296">
            <v>43.387253265051974</v>
          </cell>
          <cell r="Q296">
            <v>36.935743934243476</v>
          </cell>
          <cell r="R296">
            <v>20.226452284147847</v>
          </cell>
          <cell r="T296">
            <v>27.513747761879088</v>
          </cell>
          <cell r="AE296">
            <v>4.9495663253123201</v>
          </cell>
          <cell r="AH296">
            <v>1.4829277173604321</v>
          </cell>
          <cell r="AI296">
            <v>1.7817309051988395</v>
          </cell>
          <cell r="AK296">
            <v>8.7126081485922473</v>
          </cell>
          <cell r="AL296">
            <v>29.430325032010565</v>
          </cell>
        </row>
        <row r="297">
          <cell r="C297">
            <v>62.767009982503936</v>
          </cell>
          <cell r="D297">
            <v>46.765381659169947</v>
          </cell>
          <cell r="Q297">
            <v>36.567479237530279</v>
          </cell>
          <cell r="R297">
            <v>21.912217338728134</v>
          </cell>
          <cell r="T297">
            <v>26.196191912627793</v>
          </cell>
          <cell r="AE297">
            <v>5.112526351381117</v>
          </cell>
          <cell r="AH297">
            <v>1.5234614065908025</v>
          </cell>
          <cell r="AI297">
            <v>1.7559424162241069</v>
          </cell>
          <cell r="AK297">
            <v>8.1696582232387129</v>
          </cell>
          <cell r="AL297">
            <v>29.027317232166435</v>
          </cell>
        </row>
        <row r="298">
          <cell r="C298">
            <v>70.147440342150588</v>
          </cell>
          <cell r="D298">
            <v>44.522105560386713</v>
          </cell>
          <cell r="Q298">
            <v>39.194758169472678</v>
          </cell>
          <cell r="R298">
            <v>20.524350411414087</v>
          </cell>
          <cell r="T298">
            <v>26.218228550613983</v>
          </cell>
          <cell r="AE298">
            <v>5.1025653775492712</v>
          </cell>
          <cell r="AH298">
            <v>1.5765226051429948</v>
          </cell>
          <cell r="AI298">
            <v>1.6921438356170104</v>
          </cell>
          <cell r="AK298">
            <v>8.6979303377539559</v>
          </cell>
          <cell r="AL298">
            <v>29.738975467685311</v>
          </cell>
        </row>
        <row r="299">
          <cell r="C299">
            <v>64.940973418030325</v>
          </cell>
          <cell r="D299">
            <v>44.99696986309322</v>
          </cell>
          <cell r="Q299">
            <v>38.150008813100321</v>
          </cell>
          <cell r="R299">
            <v>21.574628112216011</v>
          </cell>
          <cell r="T299">
            <v>27.713606906739813</v>
          </cell>
          <cell r="AE299">
            <v>4.7029967489328177</v>
          </cell>
          <cell r="AH299">
            <v>1.5587132521052081</v>
          </cell>
          <cell r="AI299">
            <v>1.6668661921042647</v>
          </cell>
          <cell r="AK299">
            <v>9.4875289917294552</v>
          </cell>
          <cell r="AL299">
            <v>29.200085104338076</v>
          </cell>
        </row>
        <row r="300">
          <cell r="C300">
            <v>68.059190414819895</v>
          </cell>
          <cell r="D300">
            <v>46.858119931340504</v>
          </cell>
          <cell r="Q300">
            <v>38.69894171757155</v>
          </cell>
          <cell r="R300">
            <v>21.840758204069736</v>
          </cell>
          <cell r="T300">
            <v>27.267249316886009</v>
          </cell>
          <cell r="AE300">
            <v>5.0424136551983842</v>
          </cell>
          <cell r="AH300">
            <v>1.5618838689023979</v>
          </cell>
          <cell r="AI300">
            <v>1.6953548600272736</v>
          </cell>
          <cell r="AK300">
            <v>9.1138301897331147</v>
          </cell>
          <cell r="AL300">
            <v>28.861209416334656</v>
          </cell>
        </row>
        <row r="301">
          <cell r="C301">
            <v>71.193378476978069</v>
          </cell>
          <cell r="D301">
            <v>47.907042267390423</v>
          </cell>
          <cell r="Q301">
            <v>38.9477394305178</v>
          </cell>
          <cell r="R301">
            <v>20.888864073820631</v>
          </cell>
          <cell r="T301">
            <v>26.700409362118084</v>
          </cell>
          <cell r="AE301">
            <v>5.0540607813260472</v>
          </cell>
          <cell r="AH301">
            <v>1.5369199409717436</v>
          </cell>
          <cell r="AI301">
            <v>1.7087434574091123</v>
          </cell>
          <cell r="AK301">
            <v>8.5855350336367184</v>
          </cell>
          <cell r="AL301">
            <v>29.850467033039294</v>
          </cell>
        </row>
        <row r="302">
          <cell r="C302">
            <v>67.36499668466432</v>
          </cell>
          <cell r="D302">
            <v>45.820368164112431</v>
          </cell>
          <cell r="Q302">
            <v>35.245064053446342</v>
          </cell>
          <cell r="R302">
            <v>18.609620654399858</v>
          </cell>
          <cell r="T302">
            <v>26.718546065375008</v>
          </cell>
          <cell r="AE302">
            <v>4.9953131771452188</v>
          </cell>
          <cell r="AH302">
            <v>1.5195610700549878</v>
          </cell>
          <cell r="AI302">
            <v>1.7987857707195611</v>
          </cell>
          <cell r="AK302">
            <v>8.8665586157559186</v>
          </cell>
          <cell r="AL302">
            <v>30.799668276344974</v>
          </cell>
        </row>
        <row r="303">
          <cell r="C303">
            <v>70.376469359983147</v>
          </cell>
          <cell r="D303">
            <v>45.434937750197342</v>
          </cell>
          <cell r="Q303">
            <v>35.371373137119619</v>
          </cell>
          <cell r="R303">
            <v>18.277595374253291</v>
          </cell>
          <cell r="T303">
            <v>25.153590482191383</v>
          </cell>
          <cell r="AE303">
            <v>5.0004383981121352</v>
          </cell>
          <cell r="AH303">
            <v>1.4471384961331768</v>
          </cell>
          <cell r="AI303">
            <v>1.7811180707073395</v>
          </cell>
          <cell r="AK303">
            <v>8.4235584678343542</v>
          </cell>
          <cell r="AL303">
            <v>29.424788538446784</v>
          </cell>
        </row>
        <row r="304">
          <cell r="C304">
            <v>73.105673019642296</v>
          </cell>
          <cell r="D304">
            <v>44.465004299738574</v>
          </cell>
          <cell r="Q304">
            <v>32.623939517623398</v>
          </cell>
          <cell r="R304">
            <v>16.38572066203777</v>
          </cell>
          <cell r="T304">
            <v>23.57507212505865</v>
          </cell>
          <cell r="AE304">
            <v>4.5665159536652444</v>
          </cell>
          <cell r="AH304">
            <v>1.4032653209719557</v>
          </cell>
          <cell r="AI304">
            <v>1.753900427318712</v>
          </cell>
          <cell r="AK304">
            <v>8.9481733892807913</v>
          </cell>
          <cell r="AL304">
            <v>29.07674155974183</v>
          </cell>
        </row>
        <row r="305">
          <cell r="C305">
            <v>61.608774649704586</v>
          </cell>
          <cell r="D305">
            <v>47.633943840885401</v>
          </cell>
          <cell r="Q305">
            <v>31.985481468206263</v>
          </cell>
          <cell r="R305">
            <v>17.313241956901948</v>
          </cell>
          <cell r="T305">
            <v>25.0286132296206</v>
          </cell>
          <cell r="AE305">
            <v>4.8899479637624435</v>
          </cell>
          <cell r="AH305">
            <v>1.453941860233287</v>
          </cell>
          <cell r="AI305">
            <v>1.6728579802461274</v>
          </cell>
          <cell r="AK305">
            <v>8.8562405638873756</v>
          </cell>
          <cell r="AL305">
            <v>29.805188117239265</v>
          </cell>
        </row>
        <row r="306">
          <cell r="C306">
            <v>67.81596141409706</v>
          </cell>
          <cell r="D306">
            <v>46.306337101199119</v>
          </cell>
          <cell r="Q306">
            <v>32.41636316750354</v>
          </cell>
          <cell r="R306">
            <v>16.90603292380937</v>
          </cell>
          <cell r="T306">
            <v>24.63348460987326</v>
          </cell>
          <cell r="AE306">
            <v>4.8598612676762452</v>
          </cell>
          <cell r="AH306">
            <v>1.423308030067719</v>
          </cell>
          <cell r="AI306">
            <v>1.7273851843743682</v>
          </cell>
          <cell r="AK306">
            <v>8.7314936252983397</v>
          </cell>
          <cell r="AL306">
            <v>31.011886322578508</v>
          </cell>
        </row>
        <row r="307">
          <cell r="C307">
            <v>69.467881132920567</v>
          </cell>
          <cell r="D307">
            <v>44.896090188872542</v>
          </cell>
          <cell r="Q307">
            <v>33.523951447703354</v>
          </cell>
          <cell r="R307">
            <v>18.309832217471548</v>
          </cell>
          <cell r="T307">
            <v>25.04075021415208</v>
          </cell>
          <cell r="AE307">
            <v>4.78432276282168</v>
          </cell>
          <cell r="AH307">
            <v>1.4436429952783458</v>
          </cell>
          <cell r="AI307">
            <v>1.7387945461492573</v>
          </cell>
          <cell r="AK307">
            <v>8.4918234871169584</v>
          </cell>
          <cell r="AL307">
            <v>29.209603077965642</v>
          </cell>
        </row>
        <row r="308">
          <cell r="C308">
            <v>66.57339480536703</v>
          </cell>
          <cell r="D308">
            <v>43.876426939501151</v>
          </cell>
          <cell r="Q308">
            <v>32.760603856687943</v>
          </cell>
          <cell r="R308">
            <v>17.245027570731331</v>
          </cell>
          <cell r="T308">
            <v>24.054463004302676</v>
          </cell>
          <cell r="AE308">
            <v>4.8752531332984104</v>
          </cell>
          <cell r="AH308">
            <v>1.3556101370563962</v>
          </cell>
          <cell r="AI308">
            <v>1.7711811712221626</v>
          </cell>
          <cell r="AK308">
            <v>8.6226364012650123</v>
          </cell>
          <cell r="AL308">
            <v>29.00380171648608</v>
          </cell>
        </row>
        <row r="309">
          <cell r="C309">
            <v>68.449263351396823</v>
          </cell>
          <cell r="D309">
            <v>48.120423909900133</v>
          </cell>
          <cell r="Q309">
            <v>33.152086131545417</v>
          </cell>
          <cell r="R309">
            <v>20.37734077824377</v>
          </cell>
          <cell r="T309">
            <v>23.508861888991525</v>
          </cell>
          <cell r="AE309">
            <v>4.9254644278236057</v>
          </cell>
          <cell r="AH309">
            <v>1.4642294152873758</v>
          </cell>
          <cell r="AI309">
            <v>1.7938857548199965</v>
          </cell>
          <cell r="AK309">
            <v>8.5012424895724763</v>
          </cell>
          <cell r="AL309">
            <v>29.095699498603494</v>
          </cell>
        </row>
        <row r="310">
          <cell r="C310">
            <v>66.926724765264055</v>
          </cell>
          <cell r="D310">
            <v>47.085232857096294</v>
          </cell>
          <cell r="Q310">
            <v>36.941339610901387</v>
          </cell>
          <cell r="R310">
            <v>19.687793856512531</v>
          </cell>
          <cell r="T310">
            <v>24.784598641224147</v>
          </cell>
          <cell r="AE310">
            <v>4.7292409152311379</v>
          </cell>
          <cell r="AH310">
            <v>1.4655148590526967</v>
          </cell>
          <cell r="AI310">
            <v>1.8369653928058083</v>
          </cell>
          <cell r="AK310">
            <v>9.0699303082227924</v>
          </cell>
          <cell r="AL310">
            <v>29.513692014055078</v>
          </cell>
        </row>
        <row r="311">
          <cell r="C311">
            <v>64.018912651738503</v>
          </cell>
          <cell r="D311">
            <v>45.044096754954403</v>
          </cell>
          <cell r="Q311">
            <v>36.919764432238793</v>
          </cell>
          <cell r="R311">
            <v>19.526582633322139</v>
          </cell>
          <cell r="T311">
            <v>23.567497901027991</v>
          </cell>
          <cell r="AE311">
            <v>4.946002148569705</v>
          </cell>
          <cell r="AH311">
            <v>1.4540299476505543</v>
          </cell>
          <cell r="AI311">
            <v>1.7887425264966808</v>
          </cell>
          <cell r="AK311">
            <v>9.2481973253625842</v>
          </cell>
          <cell r="AL311">
            <v>28.990253288167054</v>
          </cell>
        </row>
        <row r="312">
          <cell r="C312">
            <v>70.374274099938233</v>
          </cell>
          <cell r="D312">
            <v>45.438679351667197</v>
          </cell>
          <cell r="Q312">
            <v>35.832708884726173</v>
          </cell>
          <cell r="R312">
            <v>20.76563181010896</v>
          </cell>
          <cell r="T312">
            <v>23.48556818209072</v>
          </cell>
          <cell r="AE312">
            <v>4.9692136584774396</v>
          </cell>
          <cell r="AH312">
            <v>1.4936199702834418</v>
          </cell>
          <cell r="AI312">
            <v>1.7578900932118984</v>
          </cell>
          <cell r="AK312">
            <v>8.6396900594039128</v>
          </cell>
          <cell r="AL312">
            <v>28.110629302348492</v>
          </cell>
        </row>
        <row r="313">
          <cell r="C313">
            <v>74.798779570067865</v>
          </cell>
          <cell r="D313">
            <v>45.172280119733244</v>
          </cell>
          <cell r="Q313">
            <v>37.2178511929229</v>
          </cell>
          <cell r="R313">
            <v>21.788337930751375</v>
          </cell>
          <cell r="T313">
            <v>24.565632610635721</v>
          </cell>
          <cell r="AE313">
            <v>4.8951224418402015</v>
          </cell>
          <cell r="AH313">
            <v>1.4739087286678274</v>
          </cell>
          <cell r="AI313">
            <v>1.7558301631226063</v>
          </cell>
          <cell r="AK313">
            <v>9.1481048535340275</v>
          </cell>
          <cell r="AL313">
            <v>28.661014907015581</v>
          </cell>
        </row>
        <row r="314">
          <cell r="C314">
            <v>74.356997381205957</v>
          </cell>
          <cell r="D314">
            <v>47.800072803446781</v>
          </cell>
          <cell r="Q314">
            <v>32.466133424078947</v>
          </cell>
          <cell r="R314">
            <v>18.877667588610766</v>
          </cell>
          <cell r="T314">
            <v>21.860571977995018</v>
          </cell>
          <cell r="AE314">
            <v>4.9894144934110303</v>
          </cell>
          <cell r="AH314">
            <v>1.3847370206656551</v>
          </cell>
          <cell r="AI314">
            <v>1.805738015352202</v>
          </cell>
          <cell r="AK314">
            <v>8.8234602464560528</v>
          </cell>
          <cell r="AL314">
            <v>30.413447226258253</v>
          </cell>
        </row>
        <row r="315">
          <cell r="C315">
            <v>65.01374771304252</v>
          </cell>
          <cell r="D315">
            <v>43.815277935412574</v>
          </cell>
          <cell r="Q315">
            <v>34.575613573367953</v>
          </cell>
          <cell r="R315">
            <v>20.098705124452607</v>
          </cell>
          <cell r="T315">
            <v>23.643110869353293</v>
          </cell>
          <cell r="AE315">
            <v>4.8760587330262624</v>
          </cell>
          <cell r="AH315">
            <v>1.381620988427108</v>
          </cell>
          <cell r="AI315">
            <v>1.8211804681071813</v>
          </cell>
          <cell r="AK315">
            <v>9.2406645937650929</v>
          </cell>
          <cell r="AL315">
            <v>27.785594767444788</v>
          </cell>
        </row>
        <row r="316">
          <cell r="C316">
            <v>74.741594082804014</v>
          </cell>
          <cell r="D316">
            <v>46.226638247542247</v>
          </cell>
          <cell r="Q316">
            <v>34.522453444084867</v>
          </cell>
          <cell r="R316">
            <v>18.587081315699855</v>
          </cell>
          <cell r="T316">
            <v>22.879327523232476</v>
          </cell>
          <cell r="AE316">
            <v>5.0184140710201213</v>
          </cell>
          <cell r="AH316">
            <v>1.4430099251053565</v>
          </cell>
          <cell r="AI316">
            <v>1.7594194233339953</v>
          </cell>
          <cell r="AK316">
            <v>9.4120245573430505</v>
          </cell>
          <cell r="AL316">
            <v>28.249412527463083</v>
          </cell>
        </row>
        <row r="317">
          <cell r="C317">
            <v>67.175175690537131</v>
          </cell>
          <cell r="D317">
            <v>44.403850062958831</v>
          </cell>
          <cell r="Q317">
            <v>33.919569902923705</v>
          </cell>
          <cell r="R317">
            <v>18.618152442017688</v>
          </cell>
          <cell r="T317">
            <v>23.733072269246389</v>
          </cell>
          <cell r="AE317">
            <v>4.9391256389167966</v>
          </cell>
          <cell r="AH317">
            <v>1.3967475130772371</v>
          </cell>
          <cell r="AI317">
            <v>1.8600680726498595</v>
          </cell>
          <cell r="AK317">
            <v>9.0639534155099124</v>
          </cell>
          <cell r="AL317">
            <v>28.044310208579855</v>
          </cell>
        </row>
        <row r="318">
          <cell r="C318">
            <v>73.756305380057611</v>
          </cell>
          <cell r="D318">
            <v>47.843792735959731</v>
          </cell>
          <cell r="Q318">
            <v>36.08500550156802</v>
          </cell>
          <cell r="R318">
            <v>19.555690918874316</v>
          </cell>
          <cell r="T318">
            <v>24.251614752108743</v>
          </cell>
          <cell r="AE318">
            <v>4.7043636363059447</v>
          </cell>
          <cell r="AH318">
            <v>1.3595398264457996</v>
          </cell>
          <cell r="AI318">
            <v>1.9241127820645085</v>
          </cell>
          <cell r="AK318">
            <v>9.0212685586256089</v>
          </cell>
          <cell r="AL318">
            <v>29.368088276561402</v>
          </cell>
        </row>
        <row r="319">
          <cell r="C319">
            <v>70.266383718485798</v>
          </cell>
          <cell r="D319">
            <v>47.651791784991332</v>
          </cell>
          <cell r="Q319">
            <v>33.913977270208626</v>
          </cell>
          <cell r="R319">
            <v>20.122049194707493</v>
          </cell>
          <cell r="T319">
            <v>23.715797901126802</v>
          </cell>
          <cell r="AE319">
            <v>5.0124945498915068</v>
          </cell>
          <cell r="AH319">
            <v>1.4298798663048806</v>
          </cell>
          <cell r="AI319">
            <v>1.9293639652102963</v>
          </cell>
          <cell r="AK319">
            <v>9.2324818796304928</v>
          </cell>
          <cell r="AL319">
            <v>30.605223234930829</v>
          </cell>
        </row>
        <row r="320">
          <cell r="C320">
            <v>70.085245490913167</v>
          </cell>
          <cell r="D320">
            <v>45.869976535887183</v>
          </cell>
          <cell r="Q320">
            <v>36.538025739182856</v>
          </cell>
          <cell r="R320">
            <v>20.033954482132536</v>
          </cell>
          <cell r="T320">
            <v>24.093508637958415</v>
          </cell>
          <cell r="AE320">
            <v>4.9886732921865171</v>
          </cell>
          <cell r="AH320">
            <v>1.4230816377399991</v>
          </cell>
          <cell r="AI320">
            <v>1.8640582483033656</v>
          </cell>
          <cell r="AK320">
            <v>9.7026520590889973</v>
          </cell>
          <cell r="AL320">
            <v>28.573634631486559</v>
          </cell>
        </row>
        <row r="321">
          <cell r="C321">
            <v>73.529982093463786</v>
          </cell>
          <cell r="D321">
            <v>44.621535827490391</v>
          </cell>
          <cell r="Q321">
            <v>36.262772873879761</v>
          </cell>
          <cell r="R321">
            <v>20.242475794105872</v>
          </cell>
          <cell r="T321">
            <v>25.853744217350776</v>
          </cell>
          <cell r="AE321">
            <v>4.7119986693010993</v>
          </cell>
          <cell r="AH321">
            <v>1.4975570607571063</v>
          </cell>
          <cell r="AI321">
            <v>1.8788692568681664</v>
          </cell>
          <cell r="AK321">
            <v>9.0493151571964123</v>
          </cell>
          <cell r="AL321">
            <v>28.687503035004813</v>
          </cell>
        </row>
        <row r="322">
          <cell r="C322">
            <v>72.76249430015578</v>
          </cell>
          <cell r="D322">
            <v>48.839333657707272</v>
          </cell>
          <cell r="Q322">
            <v>37.314346303948838</v>
          </cell>
          <cell r="R322">
            <v>23.054762958759017</v>
          </cell>
          <cell r="T322">
            <v>26.981656343253903</v>
          </cell>
          <cell r="AE322">
            <v>5.0124945498915068</v>
          </cell>
          <cell r="AH322">
            <v>1.4975304215305194</v>
          </cell>
          <cell r="AI322">
            <v>1.9182638463876596</v>
          </cell>
          <cell r="AK322">
            <v>9.5712559161505606</v>
          </cell>
          <cell r="AL322">
            <v>29.383183979841462</v>
          </cell>
        </row>
        <row r="323">
          <cell r="C323">
            <v>73.372783869626758</v>
          </cell>
          <cell r="D323">
            <v>49.490086818841135</v>
          </cell>
          <cell r="Q323">
            <v>37.645774115572053</v>
          </cell>
          <cell r="R323">
            <v>22.054244787557934</v>
          </cell>
          <cell r="T323">
            <v>26.340655206213484</v>
          </cell>
          <cell r="AE323">
            <v>4.9354135796398522</v>
          </cell>
          <cell r="AH323">
            <v>1.5038268783942392</v>
          </cell>
          <cell r="AI323">
            <v>1.8142855799725608</v>
          </cell>
          <cell r="AK323">
            <v>9.1413254109688769</v>
          </cell>
          <cell r="AL323">
            <v>29.297581494286717</v>
          </cell>
        </row>
        <row r="324">
          <cell r="C324">
            <v>74.892817394291086</v>
          </cell>
          <cell r="D324">
            <v>49.50675394860297</v>
          </cell>
          <cell r="Q324">
            <v>39.147444772340634</v>
          </cell>
          <cell r="R324">
            <v>23.146774478208716</v>
          </cell>
          <cell r="T324">
            <v>27.228327331073736</v>
          </cell>
          <cell r="AE324">
            <v>5.0124945498914935</v>
          </cell>
          <cell r="AH324">
            <v>1.5425195873498347</v>
          </cell>
          <cell r="AI324">
            <v>1.8499016134902304</v>
          </cell>
          <cell r="AK324">
            <v>9.2851160233941812</v>
          </cell>
          <cell r="AL324">
            <v>30.373708096479142</v>
          </cell>
        </row>
        <row r="325">
          <cell r="C325">
            <v>72.572943831443993</v>
          </cell>
          <cell r="D325">
            <v>47.338636162077812</v>
          </cell>
          <cell r="Q325">
            <v>38.222198917733245</v>
          </cell>
          <cell r="R325">
            <v>21.46191607483383</v>
          </cell>
          <cell r="T325">
            <v>26.898576558008649</v>
          </cell>
          <cell r="AE325">
            <v>4.830401355174331</v>
          </cell>
          <cell r="AH325">
            <v>1.4468020834613671</v>
          </cell>
          <cell r="AI325">
            <v>1.9185464459430466</v>
          </cell>
          <cell r="AK325">
            <v>9.2317284571918421</v>
          </cell>
          <cell r="AL325">
            <v>28.238023358758717</v>
          </cell>
        </row>
        <row r="326">
          <cell r="C326">
            <v>73.208525777815169</v>
          </cell>
          <cell r="D326">
            <v>50.032123646651222</v>
          </cell>
          <cell r="Q326">
            <v>36.954333915104307</v>
          </cell>
          <cell r="R326">
            <v>21.09762803740718</v>
          </cell>
          <cell r="T326">
            <v>26.509425993411263</v>
          </cell>
          <cell r="AE326">
            <v>4.6558918037906505</v>
          </cell>
          <cell r="AH326">
            <v>1.4655283870616689</v>
          </cell>
          <cell r="AI326">
            <v>1.8618912707366397</v>
          </cell>
          <cell r="AK326">
            <v>9.1827355150440795</v>
          </cell>
          <cell r="AL326">
            <v>28.860311952031331</v>
          </cell>
        </row>
        <row r="327">
          <cell r="C327">
            <v>76.244963589288616</v>
          </cell>
          <cell r="D327">
            <v>50.889573438890501</v>
          </cell>
          <cell r="Q327">
            <v>35.666853439284566</v>
          </cell>
          <cell r="R327">
            <v>19.551983345281588</v>
          </cell>
          <cell r="T327">
            <v>25.881574849369127</v>
          </cell>
          <cell r="AE327">
            <v>4.944290291023953</v>
          </cell>
          <cell r="AH327">
            <v>1.4319654378700182</v>
          </cell>
          <cell r="AI327">
            <v>1.9054148402327209</v>
          </cell>
          <cell r="AK327">
            <v>9.1137826511371696</v>
          </cell>
          <cell r="AL327">
            <v>28.209042404509368</v>
          </cell>
        </row>
        <row r="328">
          <cell r="C328">
            <v>77.752380815808891</v>
          </cell>
          <cell r="D328">
            <v>50.131917776797415</v>
          </cell>
          <cell r="Q328">
            <v>37.731308689497531</v>
          </cell>
          <cell r="R328">
            <v>21.315977207452519</v>
          </cell>
          <cell r="T328">
            <v>24.563438323724046</v>
          </cell>
          <cell r="AE328">
            <v>4.7571894328999846</v>
          </cell>
          <cell r="AH328">
            <v>1.5174499570688749</v>
          </cell>
          <cell r="AI328">
            <v>1.8711872286492528</v>
          </cell>
          <cell r="AK328">
            <v>9.1967206646717479</v>
          </cell>
          <cell r="AL328">
            <v>29.058224884322474</v>
          </cell>
        </row>
        <row r="329">
          <cell r="C329">
            <v>73.29404689154191</v>
          </cell>
          <cell r="D329">
            <v>49.770140202826632</v>
          </cell>
          <cell r="Q329">
            <v>33.232285254259253</v>
          </cell>
          <cell r="R329">
            <v>19.260122153771079</v>
          </cell>
          <cell r="T329">
            <v>26.59213819043029</v>
          </cell>
          <cell r="AE329">
            <v>4.9438113522553779</v>
          </cell>
          <cell r="AH329">
            <v>1.4293799762364099</v>
          </cell>
          <cell r="AI329">
            <v>1.9062423572717715</v>
          </cell>
          <cell r="AK329">
            <v>9.2645752610190524</v>
          </cell>
          <cell r="AL329">
            <v>30.526723493958229</v>
          </cell>
        </row>
        <row r="330">
          <cell r="C330">
            <v>75.199631135833897</v>
          </cell>
          <cell r="D330">
            <v>49.636245894401171</v>
          </cell>
          <cell r="Q330">
            <v>34.793327934832796</v>
          </cell>
          <cell r="R330">
            <v>19.507984525521604</v>
          </cell>
          <cell r="T330">
            <v>25.519185515716185</v>
          </cell>
          <cell r="AE330">
            <v>4.6929159640213971</v>
          </cell>
          <cell r="AH330">
            <v>1.5019876506585945</v>
          </cell>
          <cell r="AI330">
            <v>1.8644267144319357</v>
          </cell>
          <cell r="AK330">
            <v>9.2643950113820885</v>
          </cell>
          <cell r="AL330">
            <v>31.177417945809598</v>
          </cell>
        </row>
        <row r="331">
          <cell r="C331">
            <v>74.303544963138037</v>
          </cell>
          <cell r="D331">
            <v>48.106275939915577</v>
          </cell>
          <cell r="Q331">
            <v>34.6236169297431</v>
          </cell>
          <cell r="R331">
            <v>18.111778801511502</v>
          </cell>
          <cell r="T331">
            <v>24.786783269653334</v>
          </cell>
          <cell r="AE331">
            <v>4.78596368369318</v>
          </cell>
          <cell r="AH331">
            <v>1.4853730438773329</v>
          </cell>
          <cell r="AI331">
            <v>1.8859797617878395</v>
          </cell>
          <cell r="AK331">
            <v>9.1118784371770598</v>
          </cell>
          <cell r="AL331">
            <v>30.752068033672504</v>
          </cell>
        </row>
        <row r="332">
          <cell r="C332">
            <v>69.849461560017531</v>
          </cell>
          <cell r="D332">
            <v>46.122712990926182</v>
          </cell>
          <cell r="Q332">
            <v>34.35383050287637</v>
          </cell>
          <cell r="R332">
            <v>19.509483239357429</v>
          </cell>
          <cell r="T332">
            <v>26.004289888120837</v>
          </cell>
          <cell r="AE332">
            <v>4.7549103599482248</v>
          </cell>
          <cell r="AH332">
            <v>1.344395039608975</v>
          </cell>
          <cell r="AI332">
            <v>1.9146123958541239</v>
          </cell>
          <cell r="AK332">
            <v>8.7354153522674842</v>
          </cell>
          <cell r="AL332">
            <v>30.801725504209386</v>
          </cell>
        </row>
        <row r="333">
          <cell r="C333">
            <v>71.64232087516919</v>
          </cell>
          <cell r="D333">
            <v>49.486304607558459</v>
          </cell>
          <cell r="Q333">
            <v>37.674125571269393</v>
          </cell>
          <cell r="R333">
            <v>19.767323920604102</v>
          </cell>
          <cell r="T333">
            <v>27.063016525326308</v>
          </cell>
          <cell r="AE333">
            <v>4.8912348915649764</v>
          </cell>
          <cell r="AH333">
            <v>1.5205667419850637</v>
          </cell>
          <cell r="AI333">
            <v>1.8508995300951137</v>
          </cell>
          <cell r="AK333">
            <v>9.4218441288490098</v>
          </cell>
          <cell r="AL333">
            <v>30.382693596027288</v>
          </cell>
        </row>
        <row r="334">
          <cell r="C334">
            <v>66.84029211986568</v>
          </cell>
          <cell r="D334">
            <v>47.650395532130652</v>
          </cell>
          <cell r="Q334">
            <v>35.468168011870809</v>
          </cell>
          <cell r="R334">
            <v>20.630073246137375</v>
          </cell>
          <cell r="T334">
            <v>26.129663227179218</v>
          </cell>
          <cell r="AE334">
            <v>5.0115472437484705</v>
          </cell>
          <cell r="AH334">
            <v>1.5053522852294219</v>
          </cell>
          <cell r="AI334">
            <v>1.9115328346854705</v>
          </cell>
          <cell r="AK334">
            <v>9.1369627716248107</v>
          </cell>
          <cell r="AL334">
            <v>30.395658734186888</v>
          </cell>
        </row>
        <row r="335">
          <cell r="C335">
            <v>65.5637660307315</v>
          </cell>
          <cell r="D335">
            <v>50.613820627688249</v>
          </cell>
          <cell r="Q335">
            <v>39.292969701737711</v>
          </cell>
          <cell r="R335">
            <v>21.054790036091443</v>
          </cell>
          <cell r="T335">
            <v>26.849560688790472</v>
          </cell>
          <cell r="AE335">
            <v>4.7175306598088973</v>
          </cell>
          <cell r="AH335">
            <v>1.4840066563149974</v>
          </cell>
          <cell r="AI335">
            <v>1.8605520909053515</v>
          </cell>
          <cell r="AK335">
            <v>9.3027710781654669</v>
          </cell>
          <cell r="AL335">
            <v>30.76964695802857</v>
          </cell>
        </row>
        <row r="336">
          <cell r="C336">
            <v>74.017893732094919</v>
          </cell>
          <cell r="D336">
            <v>48.642048445332136</v>
          </cell>
          <cell r="Q336">
            <v>39.366321420834183</v>
          </cell>
          <cell r="R336">
            <v>21.649108043806198</v>
          </cell>
          <cell r="T336">
            <v>27.100281160410653</v>
          </cell>
          <cell r="AE336">
            <v>5.0115472437484714</v>
          </cell>
          <cell r="AH336">
            <v>1.4843956169596002</v>
          </cell>
          <cell r="AI336">
            <v>1.8506523821677512</v>
          </cell>
          <cell r="AK336">
            <v>9.4223425119855051</v>
          </cell>
          <cell r="AL336">
            <v>29.971037196400342</v>
          </cell>
        </row>
        <row r="337">
          <cell r="C337">
            <v>76.89852358403445</v>
          </cell>
          <cell r="D337">
            <v>50.001346844877922</v>
          </cell>
          <cell r="Q337">
            <v>34.38080636286918</v>
          </cell>
          <cell r="R337">
            <v>20.884790217536054</v>
          </cell>
          <cell r="T337">
            <v>25.456344010269397</v>
          </cell>
          <cell r="AE337">
            <v>4.94475966367603</v>
          </cell>
          <cell r="AH337">
            <v>1.4406146813044303</v>
          </cell>
          <cell r="AI337">
            <v>1.9407023813079263</v>
          </cell>
          <cell r="AK337">
            <v>9.1366946367520683</v>
          </cell>
          <cell r="AL337">
            <v>30.965314111722599</v>
          </cell>
        </row>
        <row r="338">
          <cell r="C338">
            <v>73.655068933565332</v>
          </cell>
          <cell r="D338">
            <v>51.203854724354102</v>
          </cell>
          <cell r="Q338">
            <v>35.708780529979869</v>
          </cell>
          <cell r="R338">
            <v>20.351993433152142</v>
          </cell>
          <cell r="T338">
            <v>26.201298192319779</v>
          </cell>
          <cell r="AE338">
            <v>5.0115472437484865</v>
          </cell>
          <cell r="AH338">
            <v>1.4354562231058889</v>
          </cell>
          <cell r="AI338">
            <v>1.874266667581765</v>
          </cell>
          <cell r="AK338">
            <v>8.7814967163584292</v>
          </cell>
          <cell r="AL338">
            <v>29.433569224759999</v>
          </cell>
        </row>
        <row r="339">
          <cell r="C339">
            <v>67.080153874319251</v>
          </cell>
          <cell r="D339">
            <v>51.138763090702454</v>
          </cell>
          <cell r="Q339">
            <v>37.439340586790529</v>
          </cell>
          <cell r="R339">
            <v>19.567665322299007</v>
          </cell>
          <cell r="T339">
            <v>26.865246747444083</v>
          </cell>
          <cell r="AE339">
            <v>5.0115472437484714</v>
          </cell>
          <cell r="AH339">
            <v>1.446038230714993</v>
          </cell>
          <cell r="AI339">
            <v>1.8564495366215998</v>
          </cell>
          <cell r="AK339">
            <v>9.0725673766838852</v>
          </cell>
          <cell r="AL339">
            <v>30.78577227384476</v>
          </cell>
        </row>
        <row r="340">
          <cell r="C340">
            <v>77.511019359589085</v>
          </cell>
          <cell r="D340">
            <v>49.988165087949419</v>
          </cell>
          <cell r="Q340">
            <v>32.19149681685294</v>
          </cell>
          <cell r="R340">
            <v>19.03747497333109</v>
          </cell>
          <cell r="T340">
            <v>25.883530948585527</v>
          </cell>
          <cell r="AE340">
            <v>5.0115472437484714</v>
          </cell>
          <cell r="AH340">
            <v>1.4795055885018871</v>
          </cell>
          <cell r="AI340">
            <v>1.9181643969129816</v>
          </cell>
          <cell r="AK340">
            <v>9.1602557015722095</v>
          </cell>
          <cell r="AL340">
            <v>30.977405881195278</v>
          </cell>
        </row>
        <row r="341">
          <cell r="C341">
            <v>72.964898452535877</v>
          </cell>
          <cell r="D341">
            <v>49.384605159118657</v>
          </cell>
          <cell r="Q341">
            <v>34.939965846303444</v>
          </cell>
          <cell r="R341">
            <v>20.039728868736134</v>
          </cell>
          <cell r="T341">
            <v>26.781221957166181</v>
          </cell>
          <cell r="AE341">
            <v>4.8829120148863714</v>
          </cell>
          <cell r="AH341">
            <v>1.3716690312432946</v>
          </cell>
          <cell r="AI341">
            <v>1.8676040917660546</v>
          </cell>
          <cell r="AK341">
            <v>8.6863536527792107</v>
          </cell>
          <cell r="AL341">
            <v>29.869667310281883</v>
          </cell>
        </row>
        <row r="342">
          <cell r="C342">
            <v>72.519962482513421</v>
          </cell>
          <cell r="D342">
            <v>49.333963404212462</v>
          </cell>
          <cell r="Q342">
            <v>33.815834491199503</v>
          </cell>
          <cell r="R342">
            <v>19.082876249323022</v>
          </cell>
          <cell r="T342">
            <v>27.266983186268781</v>
          </cell>
          <cell r="AE342">
            <v>4.9607219385196908</v>
          </cell>
          <cell r="AH342">
            <v>1.5100921900999262</v>
          </cell>
          <cell r="AI342">
            <v>1.9177520466727491</v>
          </cell>
          <cell r="AK342">
            <v>7.2900213106387879</v>
          </cell>
          <cell r="AL342">
            <v>30.933838972389253</v>
          </cell>
        </row>
        <row r="343">
          <cell r="C343">
            <v>69.598261875596748</v>
          </cell>
          <cell r="D343">
            <v>48.615483968818836</v>
          </cell>
          <cell r="Q343">
            <v>37.461288679204806</v>
          </cell>
          <cell r="R343">
            <v>20.178738184913978</v>
          </cell>
          <cell r="T343">
            <v>26.306296990664467</v>
          </cell>
          <cell r="AE343">
            <v>4.7957844893111243</v>
          </cell>
          <cell r="AH343">
            <v>1.3754425229863101</v>
          </cell>
          <cell r="AI343">
            <v>1.8319252438566518</v>
          </cell>
          <cell r="AK343">
            <v>9.1174126936260986</v>
          </cell>
          <cell r="AL343">
            <v>30.542920462664604</v>
          </cell>
        </row>
        <row r="344">
          <cell r="C344">
            <v>73.078419393655722</v>
          </cell>
          <cell r="D344">
            <v>48.049114200768734</v>
          </cell>
          <cell r="Q344">
            <v>36.495126118184352</v>
          </cell>
          <cell r="R344">
            <v>20.725303387682441</v>
          </cell>
          <cell r="T344">
            <v>25.937443853862824</v>
          </cell>
          <cell r="AE344">
            <v>4.8859645599994659</v>
          </cell>
          <cell r="AH344">
            <v>1.428537266567556</v>
          </cell>
          <cell r="AI344">
            <v>1.8995979862718975</v>
          </cell>
          <cell r="AK344">
            <v>9.0237805943329459</v>
          </cell>
          <cell r="AL344">
            <v>30.112874572044614</v>
          </cell>
        </row>
        <row r="345">
          <cell r="C345">
            <v>75.936461995387688</v>
          </cell>
          <cell r="D345">
            <v>50.747357903910618</v>
          </cell>
          <cell r="Q345">
            <v>38.567933384561847</v>
          </cell>
          <cell r="R345">
            <v>20.735657272567973</v>
          </cell>
          <cell r="T345">
            <v>24.303985184762968</v>
          </cell>
          <cell r="AE345">
            <v>5.0284690206554155</v>
          </cell>
          <cell r="AH345">
            <v>1.4539996552332031</v>
          </cell>
          <cell r="AI345">
            <v>1.9118095237112558</v>
          </cell>
          <cell r="AK345">
            <v>8.2916180362152723</v>
          </cell>
          <cell r="AL345">
            <v>30.753231738116629</v>
          </cell>
        </row>
        <row r="346">
          <cell r="C346">
            <v>73.695380322625397</v>
          </cell>
          <cell r="D346">
            <v>49.68225613951369</v>
          </cell>
          <cell r="Q346">
            <v>35.221970527639343</v>
          </cell>
          <cell r="R346">
            <v>22.562212316380396</v>
          </cell>
          <cell r="T346">
            <v>24.92206731904594</v>
          </cell>
          <cell r="AE346">
            <v>4.8649536047958577</v>
          </cell>
          <cell r="AH346">
            <v>1.5122060279453255</v>
          </cell>
          <cell r="AI346">
            <v>1.9414151308482754</v>
          </cell>
          <cell r="AK346">
            <v>9.4270856120458504</v>
          </cell>
          <cell r="AL346">
            <v>29.926748128665775</v>
          </cell>
        </row>
        <row r="347">
          <cell r="C347">
            <v>75.466909519629596</v>
          </cell>
          <cell r="D347">
            <v>52.820762855999206</v>
          </cell>
          <cell r="Q347">
            <v>38.973707085691771</v>
          </cell>
          <cell r="R347">
            <v>22.495964474559408</v>
          </cell>
          <cell r="T347">
            <v>26.826869812703698</v>
          </cell>
          <cell r="AE347">
            <v>5.0284690206554012</v>
          </cell>
          <cell r="AH347">
            <v>1.5197006728832454</v>
          </cell>
          <cell r="AI347">
            <v>1.8282330746361615</v>
          </cell>
          <cell r="AK347">
            <v>9.2580274400743701</v>
          </cell>
          <cell r="AL347">
            <v>30.451966502490421</v>
          </cell>
        </row>
        <row r="348">
          <cell r="C348">
            <v>75.164253772213655</v>
          </cell>
          <cell r="D348">
            <v>49.912835539112933</v>
          </cell>
          <cell r="Q348">
            <v>35.718950401282022</v>
          </cell>
          <cell r="R348">
            <v>22.822216790315156</v>
          </cell>
          <cell r="T348">
            <v>26.554264014698553</v>
          </cell>
          <cell r="AE348">
            <v>5.0284690206554155</v>
          </cell>
          <cell r="AH348">
            <v>1.5455273836167713</v>
          </cell>
          <cell r="AI348">
            <v>1.9043740766925727</v>
          </cell>
          <cell r="AK348">
            <v>9.2268149084959337</v>
          </cell>
          <cell r="AL348">
            <v>31.012074744194624</v>
          </cell>
        </row>
        <row r="349">
          <cell r="C349">
            <v>71.252178959661691</v>
          </cell>
          <cell r="D349">
            <v>52.087786239556948</v>
          </cell>
          <cell r="Q349">
            <v>38.0954639754681</v>
          </cell>
          <cell r="R349">
            <v>23.296100349912255</v>
          </cell>
          <cell r="T349">
            <v>24.026216729462103</v>
          </cell>
          <cell r="AE349">
            <v>4.9560426552852634</v>
          </cell>
          <cell r="AH349">
            <v>1.4859459438624072</v>
          </cell>
          <cell r="AI349">
            <v>1.8641267826793864</v>
          </cell>
          <cell r="AK349">
            <v>9.1103688252584138</v>
          </cell>
          <cell r="AL349">
            <v>30.34458329640994</v>
          </cell>
        </row>
        <row r="350">
          <cell r="C350">
            <v>77.948712552428987</v>
          </cell>
          <cell r="D350">
            <v>50.033898122800721</v>
          </cell>
          <cell r="Q350">
            <v>36.939505704859563</v>
          </cell>
          <cell r="R350">
            <v>21.09246326212137</v>
          </cell>
          <cell r="T350">
            <v>24.552309518259801</v>
          </cell>
          <cell r="AE350">
            <v>4.6555223647405866</v>
          </cell>
          <cell r="AH350">
            <v>1.5134725717789912</v>
          </cell>
          <cell r="AI350">
            <v>1.9046326160357219</v>
          </cell>
          <cell r="AK350">
            <v>9.1672107032650132</v>
          </cell>
          <cell r="AL350">
            <v>30.367632422805258</v>
          </cell>
        </row>
        <row r="351">
          <cell r="C351">
            <v>71.469494277896942</v>
          </cell>
          <cell r="D351">
            <v>51.577921495559345</v>
          </cell>
          <cell r="Q351">
            <v>37.491371841403641</v>
          </cell>
          <cell r="R351">
            <v>21.679465826776291</v>
          </cell>
          <cell r="T351">
            <v>24.896880953478622</v>
          </cell>
          <cell r="AE351">
            <v>4.7039204432377719</v>
          </cell>
          <cell r="AH351">
            <v>1.371270077348093</v>
          </cell>
          <cell r="AI351">
            <v>1.8322349111790583</v>
          </cell>
          <cell r="AK351">
            <v>8.4186771905654467</v>
          </cell>
          <cell r="AL351">
            <v>30.573121525952342</v>
          </cell>
        </row>
        <row r="352">
          <cell r="C352">
            <v>73.106080256036634</v>
          </cell>
          <cell r="D352">
            <v>50.370338395393453</v>
          </cell>
          <cell r="Q352">
            <v>37.508335110026728</v>
          </cell>
          <cell r="R352">
            <v>21.905013789877426</v>
          </cell>
          <cell r="T352">
            <v>25.204039128661645</v>
          </cell>
          <cell r="AE352">
            <v>4.9375440532696429</v>
          </cell>
          <cell r="AH352">
            <v>1.439730147555782</v>
          </cell>
          <cell r="AI352">
            <v>1.8832379911875923</v>
          </cell>
          <cell r="AK352">
            <v>7.2940950296598457</v>
          </cell>
          <cell r="AL352">
            <v>31.013220852874433</v>
          </cell>
        </row>
        <row r="353">
          <cell r="C353">
            <v>72.034180171864435</v>
          </cell>
          <cell r="D353">
            <v>50.72936881868273</v>
          </cell>
          <cell r="Q353">
            <v>37.391070231665964</v>
          </cell>
          <cell r="R353">
            <v>21.875358445549637</v>
          </cell>
          <cell r="T353">
            <v>26.575977689357931</v>
          </cell>
          <cell r="AE353">
            <v>4.9263524907084548</v>
          </cell>
          <cell r="AH353">
            <v>1.3800579054782347</v>
          </cell>
          <cell r="AI353">
            <v>1.9458641583421405</v>
          </cell>
          <cell r="AK353">
            <v>7.4803402953432885</v>
          </cell>
          <cell r="AL353">
            <v>30.227315506047148</v>
          </cell>
        </row>
        <row r="354">
          <cell r="C354">
            <v>78.135760091473088</v>
          </cell>
          <cell r="D354">
            <v>48.025140023199846</v>
          </cell>
          <cell r="Q354">
            <v>37.565409978701013</v>
          </cell>
          <cell r="R354">
            <v>21.829106452182433</v>
          </cell>
          <cell r="T354">
            <v>26.040380747097213</v>
          </cell>
          <cell r="AE354">
            <v>4.9331606550747473</v>
          </cell>
          <cell r="AH354">
            <v>1.4966795395389256</v>
          </cell>
          <cell r="AI354">
            <v>1.8390907371381726</v>
          </cell>
          <cell r="AK354">
            <v>8.9843622928616593</v>
          </cell>
          <cell r="AL354">
            <v>28.654903252523763</v>
          </cell>
        </row>
        <row r="355">
          <cell r="C355">
            <v>67.499348350096838</v>
          </cell>
          <cell r="D355">
            <v>52.331223271655716</v>
          </cell>
          <cell r="Q355">
            <v>36.496529153325405</v>
          </cell>
          <cell r="R355">
            <v>21.837526997627879</v>
          </cell>
          <cell r="T355">
            <v>27.143751320497898</v>
          </cell>
          <cell r="AE355">
            <v>4.6261058431933471</v>
          </cell>
          <cell r="AH355">
            <v>1.545997549646916</v>
          </cell>
          <cell r="AI355">
            <v>1.9578299741905585</v>
          </cell>
          <cell r="AK355">
            <v>9.1141320446695904</v>
          </cell>
          <cell r="AL355">
            <v>30.847388491600132</v>
          </cell>
        </row>
        <row r="356">
          <cell r="C356">
            <v>64.138020901698425</v>
          </cell>
          <cell r="D356">
            <v>51.094992078661079</v>
          </cell>
          <cell r="Q356">
            <v>39.381079937815969</v>
          </cell>
          <cell r="R356">
            <v>23.587873013719367</v>
          </cell>
          <cell r="T356">
            <v>28.388826346700526</v>
          </cell>
          <cell r="AE356">
            <v>5.054884181877318</v>
          </cell>
          <cell r="AH356">
            <v>1.5989393483216114</v>
          </cell>
          <cell r="AI356">
            <v>1.9915120312728871</v>
          </cell>
          <cell r="AK356">
            <v>9.0995844504249561</v>
          </cell>
          <cell r="AL356">
            <v>30.702222333049441</v>
          </cell>
        </row>
        <row r="357">
          <cell r="C357">
            <v>72.355362138472231</v>
          </cell>
          <cell r="D357">
            <v>49.635393703444819</v>
          </cell>
          <cell r="Q357">
            <v>38.953021172255603</v>
          </cell>
          <cell r="R357">
            <v>22.955935565349364</v>
          </cell>
          <cell r="T357">
            <v>28.386231960725738</v>
          </cell>
          <cell r="AE357">
            <v>4.9907819227660735</v>
          </cell>
          <cell r="AH357">
            <v>1.657980682142103</v>
          </cell>
          <cell r="AI357">
            <v>1.9596149901001383</v>
          </cell>
          <cell r="AK357">
            <v>9.1671183178287929</v>
          </cell>
          <cell r="AL357">
            <v>30.881915198196001</v>
          </cell>
        </row>
        <row r="358">
          <cell r="C358">
            <v>70.250374061934053</v>
          </cell>
          <cell r="D358">
            <v>50.831659995336857</v>
          </cell>
          <cell r="Q358">
            <v>43.072344074676252</v>
          </cell>
          <cell r="R358">
            <v>24.069955180522658</v>
          </cell>
          <cell r="T358">
            <v>28.716634872580801</v>
          </cell>
          <cell r="AE358">
            <v>5.0080934451896422</v>
          </cell>
          <cell r="AH358">
            <v>1.6306971788899178</v>
          </cell>
          <cell r="AI358">
            <v>1.9592889230536437</v>
          </cell>
          <cell r="AK358">
            <v>9.3899385610320003</v>
          </cell>
          <cell r="AL358">
            <v>30.868267032887211</v>
          </cell>
        </row>
        <row r="359">
          <cell r="C359">
            <v>67.379397926385352</v>
          </cell>
          <cell r="D359">
            <v>51.758437267821442</v>
          </cell>
          <cell r="Q359">
            <v>39.541072541392602</v>
          </cell>
          <cell r="R359">
            <v>22.611900312725663</v>
          </cell>
          <cell r="T359">
            <v>29.002944995581114</v>
          </cell>
          <cell r="AE359">
            <v>5.1046377036711377</v>
          </cell>
          <cell r="AH359">
            <v>1.6348078591865143</v>
          </cell>
          <cell r="AI359">
            <v>1.9075819398381111</v>
          </cell>
          <cell r="AK359">
            <v>9.1336307649712118</v>
          </cell>
          <cell r="AL359">
            <v>30.169929566779558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oduktion"/>
      <sheetName val="Detailhandel"/>
      <sheetName val="Grafik"/>
    </sheetNames>
    <sheetDataSet>
      <sheetData sheetId="0"/>
      <sheetData sheetId="1">
        <row r="12">
          <cell r="Q12">
            <v>70.416666666666671</v>
          </cell>
          <cell r="R12">
            <v>49.636363636363633</v>
          </cell>
          <cell r="S12">
            <v>74.316666666666663</v>
          </cell>
          <cell r="T12">
            <v>71.983333333333334</v>
          </cell>
          <cell r="U12">
            <v>44</v>
          </cell>
          <cell r="V12">
            <v>25.5</v>
          </cell>
          <cell r="W12">
            <v>38.222222222222221</v>
          </cell>
          <cell r="X12">
            <v>4.9224999999999977</v>
          </cell>
          <cell r="Y12">
            <v>1.799999999999998</v>
          </cell>
          <cell r="Z12">
            <v>2.3210000000000002</v>
          </cell>
          <cell r="AA12">
            <v>18.75</v>
          </cell>
          <cell r="AB12">
            <v>55.5</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le1"/>
    </sheetNames>
    <sheetDataSet>
      <sheetData sheetId="0">
        <row r="2">
          <cell r="B2">
            <v>1.776914446002805</v>
          </cell>
          <cell r="C2">
            <v>2.8073815309842041</v>
          </cell>
        </row>
        <row r="3">
          <cell r="B3">
            <v>1.776914446002805</v>
          </cell>
          <cell r="C3">
            <v>2.8073815309842041</v>
          </cell>
        </row>
        <row r="4">
          <cell r="B4">
            <v>1.776914446002805</v>
          </cell>
          <cell r="C4">
            <v>2.8073815309842041</v>
          </cell>
        </row>
        <row r="5">
          <cell r="B5">
            <v>1.776914446002805</v>
          </cell>
          <cell r="C5">
            <v>2.8073815309842041</v>
          </cell>
        </row>
        <row r="6">
          <cell r="B6">
            <v>1.776914446002805</v>
          </cell>
          <cell r="C6">
            <v>2.8073815309842041</v>
          </cell>
        </row>
        <row r="7">
          <cell r="B7">
            <v>1.776914446002805</v>
          </cell>
          <cell r="C7">
            <v>2.8073815309842041</v>
          </cell>
        </row>
        <row r="8">
          <cell r="B8">
            <v>1.776914446002805</v>
          </cell>
          <cell r="C8">
            <v>2.8073815309842041</v>
          </cell>
        </row>
        <row r="9">
          <cell r="B9">
            <v>1.776914446002805</v>
          </cell>
          <cell r="C9">
            <v>2.8073815309842041</v>
          </cell>
        </row>
        <row r="10">
          <cell r="B10">
            <v>1.776914446002805</v>
          </cell>
          <cell r="C10">
            <v>2.8073815309842041</v>
          </cell>
        </row>
        <row r="11">
          <cell r="B11">
            <v>1.776914446002805</v>
          </cell>
          <cell r="C11">
            <v>2.8073815309842041</v>
          </cell>
        </row>
        <row r="12">
          <cell r="B12">
            <v>1.776914446002805</v>
          </cell>
          <cell r="C12">
            <v>2.8073815309842041</v>
          </cell>
        </row>
        <row r="13">
          <cell r="B13">
            <v>1.776914446002805</v>
          </cell>
          <cell r="C13">
            <v>2.8073815309842041</v>
          </cell>
        </row>
        <row r="14">
          <cell r="B14">
            <v>1.776914446002805</v>
          </cell>
          <cell r="C14">
            <v>2.8073815309842041</v>
          </cell>
        </row>
        <row r="15">
          <cell r="B15">
            <v>1.8003305950711277</v>
          </cell>
          <cell r="C15">
            <v>2.8073815309842041</v>
          </cell>
        </row>
        <row r="16">
          <cell r="B16">
            <v>1.8003305950711277</v>
          </cell>
          <cell r="C16">
            <v>2.8073815309842041</v>
          </cell>
        </row>
        <row r="17">
          <cell r="B17">
            <v>1.8003305950711277</v>
          </cell>
          <cell r="C17">
            <v>2.8073815309842041</v>
          </cell>
        </row>
        <row r="18">
          <cell r="B18">
            <v>1.8003305950711277</v>
          </cell>
          <cell r="C18">
            <v>2.8073815309842041</v>
          </cell>
        </row>
        <row r="19">
          <cell r="B19">
            <v>1.8003305950711277</v>
          </cell>
          <cell r="C19">
            <v>2.8073815309842041</v>
          </cell>
        </row>
        <row r="20">
          <cell r="B20">
            <v>1.8003305950711277</v>
          </cell>
          <cell r="C20">
            <v>2.8073815309842041</v>
          </cell>
        </row>
        <row r="21">
          <cell r="B21">
            <v>1.8476377479463029</v>
          </cell>
          <cell r="C21">
            <v>2.9024605103280683</v>
          </cell>
        </row>
        <row r="22">
          <cell r="B22">
            <v>1.8476377479463029</v>
          </cell>
          <cell r="C22">
            <v>2.9024605103280683</v>
          </cell>
        </row>
        <row r="23">
          <cell r="B23">
            <v>1.8476377479463029</v>
          </cell>
          <cell r="C23">
            <v>2.9024605103280683</v>
          </cell>
        </row>
        <row r="24">
          <cell r="B24">
            <v>1.8476377479463029</v>
          </cell>
          <cell r="C24">
            <v>2.9024605103280683</v>
          </cell>
        </row>
        <row r="25">
          <cell r="B25">
            <v>1.8476377479463029</v>
          </cell>
          <cell r="C25">
            <v>2.9024605103280683</v>
          </cell>
        </row>
        <row r="26">
          <cell r="B26">
            <v>1.8476377479463029</v>
          </cell>
          <cell r="C26">
            <v>2.9024605103280683</v>
          </cell>
        </row>
        <row r="27">
          <cell r="B27">
            <v>1.8476377479463029</v>
          </cell>
          <cell r="C27">
            <v>2.9024605103280683</v>
          </cell>
        </row>
        <row r="28">
          <cell r="B28">
            <v>1.8476377479463029</v>
          </cell>
          <cell r="C28">
            <v>2.9024605103280683</v>
          </cell>
        </row>
        <row r="29">
          <cell r="B29">
            <v>1.8476377479463029</v>
          </cell>
          <cell r="C29">
            <v>2.9024605103280683</v>
          </cell>
        </row>
        <row r="30">
          <cell r="B30">
            <v>1.8476377479463029</v>
          </cell>
          <cell r="C30">
            <v>2.9024605103280683</v>
          </cell>
        </row>
        <row r="31">
          <cell r="B31">
            <v>1.8476377479463029</v>
          </cell>
          <cell r="C31">
            <v>2.9024605103280683</v>
          </cell>
        </row>
        <row r="32">
          <cell r="B32">
            <v>1.8476377479463029</v>
          </cell>
          <cell r="C32">
            <v>2.9024605103280683</v>
          </cell>
        </row>
        <row r="33">
          <cell r="B33">
            <v>1.8476377479463029</v>
          </cell>
          <cell r="C33">
            <v>2.9024605103280683</v>
          </cell>
        </row>
        <row r="34">
          <cell r="B34">
            <v>1.8476377479463029</v>
          </cell>
          <cell r="C34">
            <v>2.9024605103280683</v>
          </cell>
        </row>
        <row r="35">
          <cell r="B35">
            <v>1.8476377479463029</v>
          </cell>
          <cell r="C35">
            <v>2.9024605103280683</v>
          </cell>
        </row>
        <row r="36">
          <cell r="B36">
            <v>1.8476377479463029</v>
          </cell>
          <cell r="C36">
            <v>2.9024605103280683</v>
          </cell>
        </row>
        <row r="37">
          <cell r="B37">
            <v>1.8476377479463029</v>
          </cell>
          <cell r="C37">
            <v>2.9024605103280683</v>
          </cell>
        </row>
        <row r="38">
          <cell r="B38">
            <v>1.8476377479463029</v>
          </cell>
          <cell r="C38">
            <v>2.9024605103280683</v>
          </cell>
        </row>
        <row r="39">
          <cell r="B39">
            <v>1.8476377479463029</v>
          </cell>
          <cell r="C39">
            <v>2.9024605103280683</v>
          </cell>
        </row>
        <row r="40">
          <cell r="B40">
            <v>1.8476377479463029</v>
          </cell>
          <cell r="C40">
            <v>2.9024605103280683</v>
          </cell>
        </row>
        <row r="41">
          <cell r="B41">
            <v>1.8476377479463029</v>
          </cell>
          <cell r="C41">
            <v>2.9024605103280683</v>
          </cell>
        </row>
        <row r="42">
          <cell r="B42">
            <v>1.8476377479463029</v>
          </cell>
          <cell r="C42">
            <v>2.9024605103280683</v>
          </cell>
        </row>
        <row r="43">
          <cell r="B43">
            <v>1.8476377479463029</v>
          </cell>
          <cell r="C43">
            <v>2.9024605103280683</v>
          </cell>
        </row>
        <row r="44">
          <cell r="B44">
            <v>1.85</v>
          </cell>
          <cell r="C44">
            <v>2.95</v>
          </cell>
        </row>
        <row r="45">
          <cell r="B45">
            <v>1.85</v>
          </cell>
          <cell r="C45">
            <v>2.95</v>
          </cell>
        </row>
        <row r="46">
          <cell r="B46">
            <v>1.85</v>
          </cell>
          <cell r="C46">
            <v>2.95</v>
          </cell>
        </row>
        <row r="47">
          <cell r="B47">
            <v>1.85</v>
          </cell>
          <cell r="C47">
            <v>2.95</v>
          </cell>
        </row>
        <row r="48">
          <cell r="B48">
            <v>1.85</v>
          </cell>
          <cell r="C48">
            <v>2.95</v>
          </cell>
        </row>
        <row r="49">
          <cell r="B49">
            <v>1.85</v>
          </cell>
          <cell r="C49">
            <v>2.95</v>
          </cell>
        </row>
        <row r="50">
          <cell r="B50">
            <v>1.85</v>
          </cell>
          <cell r="C50">
            <v>2.95</v>
          </cell>
        </row>
        <row r="51">
          <cell r="B51">
            <v>1.85</v>
          </cell>
          <cell r="C51">
            <v>2.95</v>
          </cell>
        </row>
        <row r="52">
          <cell r="B52">
            <v>1.85</v>
          </cell>
          <cell r="C52">
            <v>2.95</v>
          </cell>
        </row>
        <row r="53">
          <cell r="B53">
            <v>1.85</v>
          </cell>
          <cell r="C53">
            <v>2.95</v>
          </cell>
        </row>
        <row r="54">
          <cell r="B54">
            <v>1.85</v>
          </cell>
          <cell r="C54">
            <v>2.95</v>
          </cell>
        </row>
        <row r="55">
          <cell r="B55">
            <v>1.85</v>
          </cell>
          <cell r="C55">
            <v>2.95</v>
          </cell>
        </row>
        <row r="56">
          <cell r="B56">
            <v>1.85</v>
          </cell>
          <cell r="C56">
            <v>2.95</v>
          </cell>
        </row>
        <row r="57">
          <cell r="B57">
            <v>1.85</v>
          </cell>
          <cell r="C57">
            <v>2.95</v>
          </cell>
        </row>
        <row r="58">
          <cell r="B58">
            <v>1.85</v>
          </cell>
          <cell r="C58">
            <v>2.95</v>
          </cell>
        </row>
        <row r="59">
          <cell r="B59">
            <v>1.85</v>
          </cell>
          <cell r="C59">
            <v>2.95</v>
          </cell>
        </row>
        <row r="60">
          <cell r="B60">
            <v>1.85</v>
          </cell>
          <cell r="C60">
            <v>2.95</v>
          </cell>
        </row>
        <row r="61">
          <cell r="B61">
            <v>1.85</v>
          </cell>
          <cell r="C61">
            <v>2.95</v>
          </cell>
        </row>
        <row r="62">
          <cell r="B62">
            <v>1.92880307316234</v>
          </cell>
          <cell r="C62">
            <v>2.95</v>
          </cell>
        </row>
        <row r="63">
          <cell r="B63">
            <v>1.92880307316234</v>
          </cell>
          <cell r="C63">
            <v>2.95</v>
          </cell>
        </row>
        <row r="64">
          <cell r="B64">
            <v>1.92880307316234</v>
          </cell>
          <cell r="C64">
            <v>2.95</v>
          </cell>
        </row>
        <row r="65">
          <cell r="B65">
            <v>1.92880307316234</v>
          </cell>
          <cell r="C65">
            <v>2.95</v>
          </cell>
        </row>
        <row r="66">
          <cell r="B66">
            <v>1.92880307316234</v>
          </cell>
          <cell r="C66">
            <v>2.95</v>
          </cell>
        </row>
        <row r="67">
          <cell r="B67">
            <v>1.92880307316234</v>
          </cell>
          <cell r="C67">
            <v>2.95</v>
          </cell>
        </row>
        <row r="68">
          <cell r="B68">
            <v>1.92880307316234</v>
          </cell>
          <cell r="C68">
            <v>2.95</v>
          </cell>
        </row>
        <row r="69">
          <cell r="B69">
            <v>1.92880307316234</v>
          </cell>
          <cell r="C69">
            <v>2.95</v>
          </cell>
        </row>
        <row r="70">
          <cell r="B70">
            <v>1.92880307316234</v>
          </cell>
          <cell r="C70">
            <v>2.95</v>
          </cell>
        </row>
        <row r="71">
          <cell r="B71">
            <v>1.92880307316234</v>
          </cell>
          <cell r="C71">
            <v>2.95</v>
          </cell>
        </row>
        <row r="72">
          <cell r="B72">
            <v>1.92880307316234</v>
          </cell>
          <cell r="C72">
            <v>2.95</v>
          </cell>
        </row>
        <row r="73">
          <cell r="B73">
            <v>1.92880307316234</v>
          </cell>
          <cell r="C73">
            <v>2.95</v>
          </cell>
        </row>
        <row r="74">
          <cell r="B74">
            <v>1.92880307316234</v>
          </cell>
          <cell r="C74">
            <v>2.95</v>
          </cell>
        </row>
        <row r="75">
          <cell r="B75">
            <v>1.92880307316234</v>
          </cell>
          <cell r="C75">
            <v>2.95</v>
          </cell>
        </row>
        <row r="76">
          <cell r="B76">
            <v>1.92880307316234</v>
          </cell>
          <cell r="C76">
            <v>2.95</v>
          </cell>
        </row>
        <row r="77">
          <cell r="B77">
            <v>1.92880307316234</v>
          </cell>
          <cell r="C77">
            <v>2.95</v>
          </cell>
        </row>
        <row r="78">
          <cell r="B78">
            <v>1.92880307316234</v>
          </cell>
          <cell r="C78">
            <v>2.95</v>
          </cell>
        </row>
        <row r="79">
          <cell r="B79">
            <v>1.92880307316234</v>
          </cell>
          <cell r="C79">
            <v>2.95</v>
          </cell>
        </row>
        <row r="80">
          <cell r="B80">
            <v>1.92880307316234</v>
          </cell>
          <cell r="C80">
            <v>2.95</v>
          </cell>
        </row>
        <row r="81">
          <cell r="B81">
            <v>1.92880307316234</v>
          </cell>
          <cell r="C81">
            <v>2.95</v>
          </cell>
        </row>
        <row r="82">
          <cell r="B82">
            <v>1.92880307316234</v>
          </cell>
          <cell r="C82">
            <v>2.95</v>
          </cell>
        </row>
        <row r="83">
          <cell r="B83">
            <v>1.92880307316234</v>
          </cell>
          <cell r="C83">
            <v>2.95</v>
          </cell>
        </row>
        <row r="84">
          <cell r="B84">
            <v>1.92880307316234</v>
          </cell>
          <cell r="C84">
            <v>2.95</v>
          </cell>
        </row>
        <row r="85">
          <cell r="B85">
            <v>1.92880307316234</v>
          </cell>
          <cell r="C85">
            <v>2.95</v>
          </cell>
        </row>
        <row r="86">
          <cell r="B86">
            <v>1.8835066788595101</v>
          </cell>
          <cell r="C86">
            <v>2.95</v>
          </cell>
        </row>
        <row r="87">
          <cell r="B87">
            <v>1.8835066788595101</v>
          </cell>
          <cell r="C87">
            <v>2.95</v>
          </cell>
        </row>
        <row r="88">
          <cell r="B88">
            <v>1.8835066788595101</v>
          </cell>
          <cell r="C88">
            <v>2.95</v>
          </cell>
        </row>
        <row r="89">
          <cell r="B89">
            <v>1.8835066788595101</v>
          </cell>
          <cell r="C89">
            <v>2.95</v>
          </cell>
        </row>
        <row r="90">
          <cell r="B90">
            <v>1.8835066788595101</v>
          </cell>
          <cell r="C90">
            <v>2.95</v>
          </cell>
        </row>
        <row r="91">
          <cell r="B91">
            <v>1.8835066788595101</v>
          </cell>
          <cell r="C91">
            <v>2.95</v>
          </cell>
        </row>
        <row r="92">
          <cell r="B92">
            <v>1.88163071961298</v>
          </cell>
          <cell r="C92">
            <v>2.95</v>
          </cell>
        </row>
        <row r="93">
          <cell r="B93">
            <v>1.88163071961298</v>
          </cell>
          <cell r="C93">
            <v>2.95</v>
          </cell>
        </row>
        <row r="94">
          <cell r="B94">
            <v>1.88163071961298</v>
          </cell>
          <cell r="C94">
            <v>2.95</v>
          </cell>
        </row>
        <row r="95">
          <cell r="B95">
            <v>1.88163071961298</v>
          </cell>
          <cell r="C95">
            <v>2.95</v>
          </cell>
        </row>
        <row r="96">
          <cell r="B96">
            <v>1.88163071961298</v>
          </cell>
          <cell r="C96">
            <v>2.95</v>
          </cell>
        </row>
        <row r="97">
          <cell r="B97">
            <v>1.88163071961298</v>
          </cell>
          <cell r="C97">
            <v>2.95</v>
          </cell>
        </row>
        <row r="98">
          <cell r="B98">
            <v>1.8627079997434199</v>
          </cell>
          <cell r="C98">
            <v>2.95</v>
          </cell>
        </row>
        <row r="99">
          <cell r="B99">
            <v>1.8627079997434199</v>
          </cell>
          <cell r="C99">
            <v>2.95</v>
          </cell>
        </row>
        <row r="100">
          <cell r="B100">
            <v>1.8627079997434199</v>
          </cell>
          <cell r="C100">
            <v>2.95</v>
          </cell>
        </row>
        <row r="101">
          <cell r="B101">
            <v>1.8627079997434199</v>
          </cell>
          <cell r="C101">
            <v>2.95</v>
          </cell>
        </row>
        <row r="102">
          <cell r="B102">
            <v>1.8627079997434199</v>
          </cell>
          <cell r="C102">
            <v>2.95</v>
          </cell>
        </row>
        <row r="103">
          <cell r="B103">
            <v>1.8627079997434199</v>
          </cell>
          <cell r="C103">
            <v>2.95</v>
          </cell>
        </row>
        <row r="104">
          <cell r="B104">
            <v>1.8627079997434199</v>
          </cell>
          <cell r="C104">
            <v>2.95</v>
          </cell>
        </row>
        <row r="105">
          <cell r="B105">
            <v>1.9286657583392599</v>
          </cell>
          <cell r="C105">
            <v>2.92482223747606</v>
          </cell>
        </row>
        <row r="106">
          <cell r="B106">
            <v>1.9286657583392599</v>
          </cell>
          <cell r="C106">
            <v>2.92482223747606</v>
          </cell>
        </row>
        <row r="107">
          <cell r="B107">
            <v>1.9286657583392599</v>
          </cell>
          <cell r="C107">
            <v>2.92482223747606</v>
          </cell>
        </row>
        <row r="108">
          <cell r="B108">
            <v>1.9286657583392599</v>
          </cell>
          <cell r="C108">
            <v>2.92482223747606</v>
          </cell>
        </row>
        <row r="109">
          <cell r="B109">
            <v>1.9286657583392599</v>
          </cell>
          <cell r="C109">
            <v>2.92482223747606</v>
          </cell>
        </row>
        <row r="110">
          <cell r="B110">
            <v>1.9025631460253001</v>
          </cell>
          <cell r="C110">
            <v>3.0075948784377</v>
          </cell>
        </row>
        <row r="111">
          <cell r="B111">
            <v>1.9025631460253001</v>
          </cell>
          <cell r="C111">
            <v>3.0075948784377</v>
          </cell>
        </row>
        <row r="112">
          <cell r="B112">
            <v>1.9025631460253001</v>
          </cell>
          <cell r="C112">
            <v>3.0075948784377</v>
          </cell>
        </row>
        <row r="113">
          <cell r="B113">
            <v>2.1086293880232798</v>
          </cell>
          <cell r="C113">
            <v>3.09811355618156</v>
          </cell>
        </row>
        <row r="114">
          <cell r="B114">
            <v>2.1086293880232798</v>
          </cell>
          <cell r="C114">
            <v>3.09811355618156</v>
          </cell>
        </row>
        <row r="115">
          <cell r="B115">
            <v>2.1086293880232798</v>
          </cell>
          <cell r="C115">
            <v>3.09811355618156</v>
          </cell>
        </row>
        <row r="116">
          <cell r="B116">
            <v>2.0486817547324199</v>
          </cell>
          <cell r="C116">
            <v>3.1064600071353001</v>
          </cell>
        </row>
        <row r="117">
          <cell r="B117">
            <v>2.0486817547324199</v>
          </cell>
          <cell r="C117">
            <v>3.1064600071353001</v>
          </cell>
        </row>
        <row r="118">
          <cell r="B118">
            <v>2.0486817547324199</v>
          </cell>
          <cell r="C118">
            <v>3.1064600071353001</v>
          </cell>
        </row>
        <row r="119">
          <cell r="B119">
            <v>2.1254584179064202</v>
          </cell>
          <cell r="C119">
            <v>3.10169060659031</v>
          </cell>
        </row>
        <row r="120">
          <cell r="B120">
            <v>2.1254584179064202</v>
          </cell>
          <cell r="C120">
            <v>3.10169060659031</v>
          </cell>
        </row>
        <row r="121">
          <cell r="B121">
            <v>2.1254584179064202</v>
          </cell>
          <cell r="C121">
            <v>3.10169060659031</v>
          </cell>
        </row>
        <row r="122">
          <cell r="B122">
            <v>2.1532275876431402</v>
          </cell>
          <cell r="C122">
            <v>3.1064600071353001</v>
          </cell>
        </row>
        <row r="123">
          <cell r="B123">
            <v>2.1532275876431402</v>
          </cell>
          <cell r="C123">
            <v>3.1064600071353001</v>
          </cell>
        </row>
        <row r="124">
          <cell r="B124">
            <v>2.1532275876431402</v>
          </cell>
          <cell r="C124">
            <v>3.1064600071353001</v>
          </cell>
        </row>
        <row r="125">
          <cell r="B125">
            <v>2.07001665727817</v>
          </cell>
          <cell r="C125">
            <v>3.0992889499042402</v>
          </cell>
        </row>
        <row r="126">
          <cell r="B126">
            <v>2.07001665727817</v>
          </cell>
          <cell r="C126">
            <v>3.0992889499042402</v>
          </cell>
        </row>
        <row r="127">
          <cell r="B127">
            <v>2.07001665727817</v>
          </cell>
          <cell r="C127">
            <v>3.0992889499042402</v>
          </cell>
        </row>
        <row r="128">
          <cell r="B128">
            <v>2.04263406346114</v>
          </cell>
          <cell r="C128">
            <v>3.1315828723578498</v>
          </cell>
        </row>
        <row r="129">
          <cell r="B129">
            <v>2.04263406346114</v>
          </cell>
          <cell r="C129">
            <v>3.1315828723578498</v>
          </cell>
        </row>
        <row r="130">
          <cell r="B130">
            <v>2.04263406346114</v>
          </cell>
          <cell r="C130">
            <v>3.1315828723578498</v>
          </cell>
        </row>
        <row r="131">
          <cell r="B131">
            <v>2.1053318032266</v>
          </cell>
          <cell r="C131">
            <v>2.79</v>
          </cell>
        </row>
        <row r="132">
          <cell r="B132">
            <v>2.1053318032266</v>
          </cell>
          <cell r="C132">
            <v>2.79</v>
          </cell>
        </row>
        <row r="133">
          <cell r="B133">
            <v>2.1053318032266</v>
          </cell>
          <cell r="C133">
            <v>2.79</v>
          </cell>
        </row>
        <row r="134">
          <cell r="B134">
            <v>2.1682818598270401</v>
          </cell>
          <cell r="C134">
            <v>3.1074741218670199</v>
          </cell>
        </row>
        <row r="135">
          <cell r="B135">
            <v>2.1682818598270401</v>
          </cell>
          <cell r="C135">
            <v>3.1074741218670199</v>
          </cell>
        </row>
        <row r="136">
          <cell r="B136">
            <v>2.1682818598270401</v>
          </cell>
          <cell r="C136">
            <v>3.1074741218670199</v>
          </cell>
        </row>
        <row r="137">
          <cell r="B137">
            <v>2.24529275377198</v>
          </cell>
          <cell r="C137">
            <v>3.2004866512796699</v>
          </cell>
        </row>
        <row r="138">
          <cell r="B138">
            <v>2.24529275377198</v>
          </cell>
          <cell r="C138">
            <v>3.2004866512796699</v>
          </cell>
        </row>
        <row r="139">
          <cell r="B139">
            <v>2.24529275377198</v>
          </cell>
          <cell r="C139">
            <v>3.2004866512796699</v>
          </cell>
        </row>
        <row r="140">
          <cell r="B140">
            <v>2.1529931324907201</v>
          </cell>
          <cell r="C140">
            <v>3.0701367969066098</v>
          </cell>
        </row>
        <row r="141">
          <cell r="B141">
            <v>2.1529931324907201</v>
          </cell>
          <cell r="C141">
            <v>3.0701367969066098</v>
          </cell>
        </row>
        <row r="142">
          <cell r="B142">
            <v>2.1529931324907201</v>
          </cell>
          <cell r="C142">
            <v>3.0701367969066098</v>
          </cell>
        </row>
        <row r="143">
          <cell r="B143">
            <v>2.0665623440180401</v>
          </cell>
          <cell r="C143">
            <v>3.0765068806639602</v>
          </cell>
        </row>
        <row r="144">
          <cell r="B144">
            <v>2.0665623440180401</v>
          </cell>
          <cell r="C144">
            <v>3.0765068806639602</v>
          </cell>
        </row>
        <row r="145">
          <cell r="B145">
            <v>2.0665623440180401</v>
          </cell>
          <cell r="C145">
            <v>3.0765068806639602</v>
          </cell>
        </row>
        <row r="146">
          <cell r="B146">
            <v>1.9231618703005899</v>
          </cell>
          <cell r="C146">
            <v>3.0765068806639602</v>
          </cell>
        </row>
        <row r="147">
          <cell r="B147">
            <v>1.9231618703005899</v>
          </cell>
          <cell r="C147">
            <v>3.0765068806639602</v>
          </cell>
        </row>
        <row r="148">
          <cell r="B148">
            <v>1.9231618703005899</v>
          </cell>
          <cell r="C148">
            <v>3.0765068806639602</v>
          </cell>
        </row>
        <row r="149">
          <cell r="B149">
            <v>1.85</v>
          </cell>
          <cell r="C149">
            <v>3.03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icht-Bio"/>
      <sheetName val="Bio"/>
      <sheetName val="Abfrage"/>
    </sheetNames>
    <sheetDataSet>
      <sheetData sheetId="0">
        <row r="3">
          <cell r="D3">
            <v>2.6274999999999999</v>
          </cell>
          <cell r="E3">
            <v>1.7974999999999999</v>
          </cell>
          <cell r="F3">
            <v>0.53249999999999997</v>
          </cell>
        </row>
        <row r="4">
          <cell r="D4">
            <v>2.8424999999999998</v>
          </cell>
          <cell r="E4">
            <v>1.9675</v>
          </cell>
          <cell r="F4">
            <v>0.50249999999999995</v>
          </cell>
        </row>
        <row r="5">
          <cell r="D5">
            <v>2.8659999999999997</v>
          </cell>
          <cell r="E5">
            <v>2.1080000000000001</v>
          </cell>
          <cell r="F5">
            <v>0.54</v>
          </cell>
        </row>
        <row r="6">
          <cell r="D6">
            <v>3.0449999999999999</v>
          </cell>
          <cell r="E6">
            <v>2.5074999999999998</v>
          </cell>
          <cell r="F6">
            <v>0.49</v>
          </cell>
        </row>
        <row r="7">
          <cell r="D7">
            <v>2.948</v>
          </cell>
          <cell r="E7">
            <v>2.5700000000000003</v>
          </cell>
          <cell r="F7">
            <v>0.54400000000000004</v>
          </cell>
        </row>
        <row r="8">
          <cell r="D8">
            <v>2.8174999999999999</v>
          </cell>
          <cell r="E8">
            <v>2.6025</v>
          </cell>
          <cell r="F8">
            <v>0.60749999999999993</v>
          </cell>
        </row>
        <row r="9">
          <cell r="D9">
            <v>2.8250000000000002</v>
          </cell>
          <cell r="E9">
            <v>2.6074999999999999</v>
          </cell>
          <cell r="F9">
            <v>0.67</v>
          </cell>
        </row>
        <row r="10">
          <cell r="D10">
            <v>2.741214313</v>
          </cell>
          <cell r="E10">
            <v>2.7325740738500004</v>
          </cell>
          <cell r="F10">
            <v>0.66403777909999995</v>
          </cell>
        </row>
        <row r="11">
          <cell r="D11">
            <v>2.8155793227647377</v>
          </cell>
          <cell r="E11">
            <v>2.7368624234375001</v>
          </cell>
          <cell r="F11">
            <v>0.65196676253361452</v>
          </cell>
        </row>
        <row r="12">
          <cell r="D12">
            <v>2.8164363315000003</v>
          </cell>
          <cell r="E12">
            <v>2.6641330910625003</v>
          </cell>
          <cell r="F12">
            <v>0.66280568699999998</v>
          </cell>
        </row>
        <row r="13">
          <cell r="D13">
            <v>2.6670645020000001</v>
          </cell>
          <cell r="E13">
            <v>2.3187531364000002</v>
          </cell>
          <cell r="F13">
            <v>0.60912111399999991</v>
          </cell>
        </row>
        <row r="14">
          <cell r="D14">
            <v>2.7420490745000001</v>
          </cell>
          <cell r="E14">
            <v>1.670534081</v>
          </cell>
          <cell r="F14">
            <v>0.5326150825</v>
          </cell>
        </row>
        <row r="15">
          <cell r="D15">
            <v>2.9258797531999998</v>
          </cell>
          <cell r="E15">
            <v>1.8461424216000002</v>
          </cell>
          <cell r="F15">
            <v>0.46736402200000005</v>
          </cell>
        </row>
        <row r="16">
          <cell r="D16">
            <v>2.9777022215</v>
          </cell>
          <cell r="E16">
            <v>2.2727332864999998</v>
          </cell>
          <cell r="F16">
            <v>0.4962971075</v>
          </cell>
        </row>
        <row r="17">
          <cell r="D17">
            <v>3.1900000000000004</v>
          </cell>
          <cell r="E17">
            <v>2.665</v>
          </cell>
          <cell r="F17">
            <v>0.49</v>
          </cell>
        </row>
        <row r="18">
          <cell r="C18">
            <v>3.7374999999999998</v>
          </cell>
          <cell r="D18">
            <v>2.7324999999999999</v>
          </cell>
          <cell r="E18">
            <v>2.8049999999999997</v>
          </cell>
          <cell r="F18">
            <v>0.48499999999999999</v>
          </cell>
        </row>
        <row r="19">
          <cell r="C19">
            <v>4.3599999999999994</v>
          </cell>
          <cell r="D19">
            <v>2.6880000000000002</v>
          </cell>
          <cell r="E19">
            <v>2.9240000000000004</v>
          </cell>
          <cell r="F19">
            <v>0.54600000000000004</v>
          </cell>
        </row>
        <row r="20">
          <cell r="C20">
            <v>4.2275</v>
          </cell>
          <cell r="D20">
            <v>2.9750000000000001</v>
          </cell>
          <cell r="E20">
            <v>3.1675</v>
          </cell>
          <cell r="F20">
            <v>0.59499999999999997</v>
          </cell>
        </row>
        <row r="21">
          <cell r="C21">
            <v>4.0424999999999995</v>
          </cell>
          <cell r="D21">
            <v>3.1124999999999998</v>
          </cell>
          <cell r="E21">
            <v>3.61</v>
          </cell>
          <cell r="F21">
            <v>0.65749999999999997</v>
          </cell>
        </row>
        <row r="22">
          <cell r="C22">
            <v>4.126666666666666</v>
          </cell>
          <cell r="D22">
            <v>2.726</v>
          </cell>
          <cell r="E22">
            <v>3.6660000000000004</v>
          </cell>
          <cell r="F22">
            <v>0.63800000000000001</v>
          </cell>
        </row>
        <row r="23">
          <cell r="C23">
            <v>3.8699999999999997</v>
          </cell>
          <cell r="D23">
            <v>2.8600000000000003</v>
          </cell>
          <cell r="E23">
            <v>3.4849999999999999</v>
          </cell>
          <cell r="F23">
            <v>0.62750000000000006</v>
          </cell>
        </row>
        <row r="24">
          <cell r="C24">
            <v>3.5916085579999999</v>
          </cell>
          <cell r="D24">
            <v>2.8259047088</v>
          </cell>
          <cell r="E24">
            <v>3.2977666241999999</v>
          </cell>
          <cell r="F24">
            <v>0.68379689489999995</v>
          </cell>
        </row>
        <row r="25">
          <cell r="C25">
            <v>3.3600388059999999</v>
          </cell>
          <cell r="D25">
            <v>2.8969361947499999</v>
          </cell>
          <cell r="E25">
            <v>2.7887224442499998</v>
          </cell>
          <cell r="F25">
            <v>0.71919093962500003</v>
          </cell>
        </row>
        <row r="26">
          <cell r="C26">
            <v>3.8756450827500002</v>
          </cell>
          <cell r="D26">
            <v>2.4704801703750001</v>
          </cell>
          <cell r="E26">
            <v>2.0053296175000002</v>
          </cell>
          <cell r="F26">
            <v>0.56760145201211221</v>
          </cell>
        </row>
        <row r="27">
          <cell r="C27">
            <v>3.9769564275999998</v>
          </cell>
          <cell r="D27">
            <v>2.7996516583000002</v>
          </cell>
          <cell r="E27">
            <v>2.1152511356000003</v>
          </cell>
          <cell r="F27">
            <v>0.54129602470223193</v>
          </cell>
        </row>
        <row r="28">
          <cell r="C28">
            <v>4.0229525087499995</v>
          </cell>
          <cell r="D28">
            <v>2.9445017959999999</v>
          </cell>
          <cell r="E28">
            <v>2.4719713261249998</v>
          </cell>
          <cell r="F28">
            <v>0.60410604687500002</v>
          </cell>
        </row>
        <row r="29">
          <cell r="C29">
            <v>4.0608772282499999</v>
          </cell>
          <cell r="D29">
            <v>3.0291866285000002</v>
          </cell>
          <cell r="E29">
            <v>2.6594980868263454</v>
          </cell>
          <cell r="F29">
            <v>0.58028206562499995</v>
          </cell>
        </row>
        <row r="30">
          <cell r="C30">
            <v>4.6171234425449406</v>
          </cell>
          <cell r="D30">
            <v>3.2319396948750003</v>
          </cell>
          <cell r="E30">
            <v>2.8593858869999997</v>
          </cell>
          <cell r="F30">
            <v>0.55460537106250007</v>
          </cell>
        </row>
        <row r="31">
          <cell r="C31">
            <v>5.0376178991290139</v>
          </cell>
          <cell r="D31">
            <v>3.2871635083999999</v>
          </cell>
          <cell r="E31">
            <v>2.9656795819999999</v>
          </cell>
          <cell r="F31">
            <v>0.60345121759999998</v>
          </cell>
        </row>
        <row r="32">
          <cell r="C32">
            <v>4.4937560850180329</v>
          </cell>
          <cell r="D32">
            <v>3.2100103184566549</v>
          </cell>
          <cell r="E32">
            <v>2.9129870431875</v>
          </cell>
          <cell r="F32">
            <v>0.66126577043533374</v>
          </cell>
        </row>
        <row r="33">
          <cell r="C33">
            <v>4.2075085087101787</v>
          </cell>
          <cell r="D33">
            <v>3.1672746819999995</v>
          </cell>
          <cell r="E33">
            <v>2.9392484574999997</v>
          </cell>
          <cell r="F33">
            <v>0.59366075150000008</v>
          </cell>
        </row>
        <row r="34">
          <cell r="C34">
            <v>4.3732421549752054</v>
          </cell>
          <cell r="D34">
            <v>2.9847116493749999</v>
          </cell>
          <cell r="E34">
            <v>2.9733433821249999</v>
          </cell>
          <cell r="F34">
            <v>0.62368573431249996</v>
          </cell>
        </row>
        <row r="35">
          <cell r="C35">
            <v>3.7717391180295126</v>
          </cell>
          <cell r="D35">
            <v>3.1595725675000006</v>
          </cell>
          <cell r="E35">
            <v>2.9433118276875003</v>
          </cell>
          <cell r="F35">
            <v>0.64115594900000006</v>
          </cell>
        </row>
        <row r="36">
          <cell r="C36">
            <v>3.7252168220999997</v>
          </cell>
          <cell r="D36">
            <v>2.9947149649</v>
          </cell>
          <cell r="E36">
            <v>2.8959939333000002</v>
          </cell>
          <cell r="F36">
            <v>0.66555886340000003</v>
          </cell>
        </row>
        <row r="37">
          <cell r="C37">
            <v>3.7654879159999997</v>
          </cell>
          <cell r="D37">
            <v>3.0588010093749998</v>
          </cell>
          <cell r="E37">
            <v>2.760676154625</v>
          </cell>
          <cell r="F37">
            <v>0.6135216803750001</v>
          </cell>
        </row>
        <row r="38">
          <cell r="C38">
            <v>3.7580240811699426</v>
          </cell>
          <cell r="D38">
            <v>2.8190270421250001</v>
          </cell>
          <cell r="E38">
            <v>2.0058232547500001</v>
          </cell>
          <cell r="F38">
            <v>0.56716019812500007</v>
          </cell>
        </row>
        <row r="39">
          <cell r="C39">
            <v>3.8448407362453176</v>
          </cell>
          <cell r="D39">
            <v>3.0064188805000001</v>
          </cell>
          <cell r="E39">
            <v>2.1925030476999998</v>
          </cell>
          <cell r="F39">
            <v>0.53407524090000003</v>
          </cell>
        </row>
        <row r="40">
          <cell r="C40">
            <v>3.9293464805</v>
          </cell>
          <cell r="D40">
            <v>3.0698041224999999</v>
          </cell>
          <cell r="E40">
            <v>2.6246599863749998</v>
          </cell>
          <cell r="F40">
            <v>0.56821932374999995</v>
          </cell>
          <cell r="G40">
            <v>2.18992236375</v>
          </cell>
          <cell r="I40">
            <v>4.6546283147500001</v>
          </cell>
          <cell r="J40">
            <v>2.2810142818750001</v>
          </cell>
          <cell r="K40">
            <v>6.5616473765000007</v>
          </cell>
          <cell r="L40">
            <v>6.1190350096699797</v>
          </cell>
          <cell r="M40">
            <v>2.0269395145</v>
          </cell>
          <cell r="N40">
            <v>4.6282426647500001</v>
          </cell>
          <cell r="O40">
            <v>4.357474045</v>
          </cell>
          <cell r="P40">
            <v>3.909086931</v>
          </cell>
          <cell r="R40">
            <v>4.5786023814999997</v>
          </cell>
          <cell r="S40">
            <v>11.824738480000001</v>
          </cell>
          <cell r="T40">
            <v>3.7683671925</v>
          </cell>
          <cell r="U40">
            <v>3.3482610275</v>
          </cell>
        </row>
        <row r="41">
          <cell r="C41">
            <v>3.9658719412500001</v>
          </cell>
          <cell r="D41">
            <v>3.0698909825</v>
          </cell>
          <cell r="E41">
            <v>2.702403011875</v>
          </cell>
          <cell r="F41">
            <v>0.57557726099999995</v>
          </cell>
          <cell r="G41">
            <v>2.3634147677500001</v>
          </cell>
          <cell r="I41">
            <v>4.7555329852499995</v>
          </cell>
          <cell r="J41">
            <v>2.022605542</v>
          </cell>
          <cell r="K41">
            <v>6.5824429379999998</v>
          </cell>
          <cell r="L41">
            <v>6.3942440468154604</v>
          </cell>
          <cell r="M41">
            <v>2.0322582854999998</v>
          </cell>
          <cell r="N41">
            <v>4.9279487887499993</v>
          </cell>
          <cell r="O41">
            <v>5.7950099127500003</v>
          </cell>
          <cell r="P41">
            <v>4.71807842675</v>
          </cell>
          <cell r="R41">
            <v>6.0447467712500007</v>
          </cell>
          <cell r="S41">
            <v>11.728699236250002</v>
          </cell>
          <cell r="T41">
            <v>3.7091906940000001</v>
          </cell>
          <cell r="U41">
            <v>3.4720237172499999</v>
          </cell>
        </row>
        <row r="42">
          <cell r="C42">
            <v>4.0264897512406801</v>
          </cell>
          <cell r="D42">
            <v>3.2131624355999997</v>
          </cell>
          <cell r="E42">
            <v>2.7871425028999997</v>
          </cell>
          <cell r="F42">
            <v>0.56370391350000004</v>
          </cell>
          <cell r="G42">
            <v>2.4871708244000001</v>
          </cell>
          <cell r="I42">
            <v>4.6814884895999995</v>
          </cell>
          <cell r="J42">
            <v>1.351463731478878</v>
          </cell>
          <cell r="K42">
            <v>4.3963290670499999</v>
          </cell>
          <cell r="L42">
            <v>6.2579916148761061</v>
          </cell>
          <cell r="M42">
            <v>2.0799147546999999</v>
          </cell>
          <cell r="N42">
            <v>4.1748031294274899</v>
          </cell>
          <cell r="O42">
            <v>5.5364831034000002</v>
          </cell>
          <cell r="P42">
            <v>4.6904599279500001</v>
          </cell>
          <cell r="R42">
            <v>4.4415499512999999</v>
          </cell>
          <cell r="S42">
            <v>11.736092424800001</v>
          </cell>
          <cell r="T42">
            <v>3.6699123927078183</v>
          </cell>
          <cell r="U42">
            <v>3.5517417901000004</v>
          </cell>
        </row>
        <row r="43">
          <cell r="C43">
            <v>5.5522931033663072</v>
          </cell>
          <cell r="D43">
            <v>3.044148635375</v>
          </cell>
          <cell r="E43">
            <v>2.9231308238750002</v>
          </cell>
          <cell r="F43">
            <v>0.64327495725523154</v>
          </cell>
          <cell r="G43">
            <v>1.7857673584375</v>
          </cell>
          <cell r="I43">
            <v>4.2676147640000002</v>
          </cell>
          <cell r="J43">
            <v>1.7074951968124998</v>
          </cell>
          <cell r="K43">
            <v>4.0294059961249999</v>
          </cell>
          <cell r="L43">
            <v>5.1931552516249999</v>
          </cell>
          <cell r="M43">
            <v>2.2405887229374999</v>
          </cell>
          <cell r="N43">
            <v>4.5316909400000007</v>
          </cell>
          <cell r="O43">
            <v>5.3145798825624997</v>
          </cell>
          <cell r="P43">
            <v>5.5558133725624996</v>
          </cell>
          <cell r="R43">
            <v>4.8380110153124996</v>
          </cell>
          <cell r="S43">
            <v>11.98188752475</v>
          </cell>
          <cell r="T43">
            <v>3.7017020275000001</v>
          </cell>
          <cell r="U43">
            <v>3.5893043109999998</v>
          </cell>
        </row>
        <row r="44">
          <cell r="C44">
            <v>4.6720115377499996</v>
          </cell>
          <cell r="D44">
            <v>3.121504543875</v>
          </cell>
          <cell r="E44">
            <v>3.0052315081250001</v>
          </cell>
          <cell r="F44">
            <v>0.68135108718750004</v>
          </cell>
          <cell r="G44">
            <v>2.502861443125</v>
          </cell>
          <cell r="I44">
            <v>5.0182510168750003</v>
          </cell>
          <cell r="J44">
            <v>1.5785748176250001</v>
          </cell>
          <cell r="K44">
            <v>4.2288671693750004</v>
          </cell>
          <cell r="L44">
            <v>4.1841028295624998</v>
          </cell>
          <cell r="M44">
            <v>2.7766943761249996</v>
          </cell>
          <cell r="N44">
            <v>3.3915496784999997</v>
          </cell>
          <cell r="O44">
            <v>4.2791135054999998</v>
          </cell>
          <cell r="P44">
            <v>4.9089497777048177</v>
          </cell>
          <cell r="R44">
            <v>6.0859034369999998</v>
          </cell>
          <cell r="S44">
            <v>11.691811395625001</v>
          </cell>
          <cell r="T44">
            <v>3.59685782232311</v>
          </cell>
          <cell r="U44">
            <v>3.9092750675000003</v>
          </cell>
        </row>
        <row r="45">
          <cell r="C45">
            <v>4.1801200117999997</v>
          </cell>
          <cell r="D45">
            <v>3.1418647413</v>
          </cell>
          <cell r="E45">
            <v>3.1709475485</v>
          </cell>
          <cell r="F45">
            <v>0.72538836879999991</v>
          </cell>
          <cell r="G45">
            <v>2.2484684257000001</v>
          </cell>
          <cell r="I45">
            <v>4.6580659176000001</v>
          </cell>
          <cell r="J45">
            <v>1.5601330498999999</v>
          </cell>
          <cell r="K45">
            <v>2.9810649396</v>
          </cell>
          <cell r="L45">
            <v>5.29437679119608</v>
          </cell>
          <cell r="M45">
            <v>2.6247251185999998</v>
          </cell>
          <cell r="N45">
            <v>4.3380618307000001</v>
          </cell>
          <cell r="O45">
            <v>4.1757182304733256</v>
          </cell>
          <cell r="P45">
            <v>5.4985480288632065</v>
          </cell>
          <cell r="R45">
            <v>4.4231481719000003</v>
          </cell>
          <cell r="S45">
            <v>12.0860933278</v>
          </cell>
          <cell r="T45">
            <v>3.7019519778297743</v>
          </cell>
          <cell r="U45">
            <v>5.2671978237999992</v>
          </cell>
        </row>
        <row r="46">
          <cell r="C46">
            <v>4.4060441130151045</v>
          </cell>
          <cell r="D46">
            <v>2.92696597075</v>
          </cell>
          <cell r="E46">
            <v>3.3009994317499998</v>
          </cell>
          <cell r="F46">
            <v>0.70707619587500004</v>
          </cell>
          <cell r="G46">
            <v>2.1063929343750001</v>
          </cell>
          <cell r="I46">
            <v>4.4948795122499998</v>
          </cell>
          <cell r="J46">
            <v>1.9634714312862878</v>
          </cell>
          <cell r="K46">
            <v>3.0062255917499998</v>
          </cell>
          <cell r="L46">
            <v>6.3555388419353456</v>
          </cell>
          <cell r="M46">
            <v>2.5475890372499999</v>
          </cell>
          <cell r="N46">
            <v>4.4606429224999999</v>
          </cell>
          <cell r="O46">
            <v>5.0481752737500001</v>
          </cell>
          <cell r="P46">
            <v>5.7043023247110778</v>
          </cell>
          <cell r="R46">
            <v>3.8840154734999999</v>
          </cell>
          <cell r="S46">
            <v>11.981827981874998</v>
          </cell>
          <cell r="T46">
            <v>3.6132777166039824</v>
          </cell>
          <cell r="U46">
            <v>4.6059215878749997</v>
          </cell>
          <cell r="W46">
            <v>4.9994995885</v>
          </cell>
          <cell r="X46">
            <v>34.050934074818947</v>
          </cell>
        </row>
        <row r="47">
          <cell r="C47">
            <v>3.9845584107500001</v>
          </cell>
          <cell r="D47">
            <v>2.8738772126250001</v>
          </cell>
          <cell r="E47">
            <v>3.2785499689374999</v>
          </cell>
          <cell r="F47">
            <v>0.72674473924999994</v>
          </cell>
          <cell r="G47">
            <v>2.1360447840000001</v>
          </cell>
          <cell r="I47">
            <v>5.6153375527500007</v>
          </cell>
          <cell r="J47">
            <v>2.108087700375</v>
          </cell>
          <cell r="K47">
            <v>4.83959681275</v>
          </cell>
          <cell r="L47">
            <v>6.7421428954999998</v>
          </cell>
          <cell r="M47">
            <v>2.5014623168750001</v>
          </cell>
          <cell r="N47">
            <v>5.3108968231249989</v>
          </cell>
          <cell r="O47">
            <v>5.8054159638750003</v>
          </cell>
          <cell r="P47">
            <v>6.5087266169857845</v>
          </cell>
          <cell r="R47">
            <v>3.9912492193749998</v>
          </cell>
          <cell r="S47">
            <v>11.73824718375</v>
          </cell>
          <cell r="T47">
            <v>3.6869919431250002</v>
          </cell>
          <cell r="U47">
            <v>4.1009451026250003</v>
          </cell>
          <cell r="W47">
            <v>6.5423080708749994</v>
          </cell>
          <cell r="X47">
            <v>32.409886772783622</v>
          </cell>
        </row>
        <row r="48">
          <cell r="C48">
            <v>4.138786145500001</v>
          </cell>
          <cell r="D48">
            <v>3.0677246962</v>
          </cell>
          <cell r="E48">
            <v>3.2741184129000005</v>
          </cell>
          <cell r="F48">
            <v>0.7419966711999999</v>
          </cell>
          <cell r="G48">
            <v>2.1836081321999998</v>
          </cell>
          <cell r="I48">
            <v>5.869434073799999</v>
          </cell>
          <cell r="J48">
            <v>1.4953200116513881</v>
          </cell>
          <cell r="K48">
            <v>3.88362074</v>
          </cell>
          <cell r="L48">
            <v>5.5243738784999996</v>
          </cell>
          <cell r="M48">
            <v>2.5861876597999998</v>
          </cell>
          <cell r="N48">
            <v>5.0340608707999994</v>
          </cell>
          <cell r="O48">
            <v>4.6919379693999996</v>
          </cell>
          <cell r="P48">
            <v>5.4572818063999993</v>
          </cell>
          <cell r="R48">
            <v>3.9466582795000003</v>
          </cell>
          <cell r="S48">
            <v>11.679258843</v>
          </cell>
          <cell r="T48">
            <v>3.723443263964616</v>
          </cell>
          <cell r="U48">
            <v>4.0042870823999994</v>
          </cell>
          <cell r="W48">
            <v>5.1467869536500004</v>
          </cell>
          <cell r="X48">
            <v>22.527162955034601</v>
          </cell>
        </row>
        <row r="49">
          <cell r="C49">
            <v>4.0581347797904774</v>
          </cell>
          <cell r="D49">
            <v>3.0357938922916672</v>
          </cell>
          <cell r="E49">
            <v>3.0120931515999998</v>
          </cell>
          <cell r="F49">
            <v>0.7762200563166668</v>
          </cell>
          <cell r="G49">
            <v>2.4186595390380949</v>
          </cell>
          <cell r="I49">
            <v>4.7770756302333321</v>
          </cell>
          <cell r="J49">
            <v>1.7601656938916674</v>
          </cell>
          <cell r="K49">
            <v>4.2633454894083318</v>
          </cell>
          <cell r="L49">
            <v>6.2624958424041672</v>
          </cell>
          <cell r="M49">
            <v>2.6204533122232152</v>
          </cell>
          <cell r="N49">
            <v>5.220413251160716</v>
          </cell>
          <cell r="O49">
            <v>4.538745411311905</v>
          </cell>
          <cell r="P49">
            <v>5.0887360211011901</v>
          </cell>
          <cell r="R49">
            <v>3.8472215094416677</v>
          </cell>
          <cell r="S49">
            <v>11.703827412000001</v>
          </cell>
          <cell r="T49">
            <v>3.7180089678749999</v>
          </cell>
          <cell r="U49">
            <v>3.9322912450476202</v>
          </cell>
          <cell r="W49">
            <v>4.7939702668958324</v>
          </cell>
          <cell r="X49">
            <v>23.81040156759525</v>
          </cell>
        </row>
        <row r="50">
          <cell r="C50">
            <v>4.2436250023404805</v>
          </cell>
          <cell r="D50">
            <v>2.7558744190416697</v>
          </cell>
          <cell r="E50">
            <v>2.1164730554749975</v>
          </cell>
          <cell r="F50">
            <v>0.69473154546666704</v>
          </cell>
          <cell r="G50">
            <v>2.4756316862880925</v>
          </cell>
          <cell r="I50">
            <v>4.4558984176708343</v>
          </cell>
          <cell r="J50">
            <v>1.99964299440417</v>
          </cell>
          <cell r="K50">
            <v>4.31487304038333</v>
          </cell>
          <cell r="L50">
            <v>4.6749917082041694</v>
          </cell>
          <cell r="M50">
            <v>2.6174074117232125</v>
          </cell>
          <cell r="N50">
            <v>3.2834408372499975</v>
          </cell>
          <cell r="O50">
            <v>3.7379404617761902</v>
          </cell>
          <cell r="P50">
            <v>3.6387959585386898</v>
          </cell>
          <cell r="R50">
            <v>3.7724714498166674</v>
          </cell>
          <cell r="S50">
            <v>12.021072682250001</v>
          </cell>
          <cell r="T50">
            <v>3.7866807032499974</v>
          </cell>
          <cell r="U50">
            <v>4.1177906335654777</v>
          </cell>
          <cell r="W50">
            <v>5.172757381958335</v>
          </cell>
          <cell r="X50">
            <v>24.91095810884525</v>
          </cell>
        </row>
        <row r="51">
          <cell r="C51">
            <v>4.3303355244400015</v>
          </cell>
          <cell r="D51">
            <v>2.99942268388667</v>
          </cell>
          <cell r="E51">
            <v>2.2440573353466662</v>
          </cell>
          <cell r="F51">
            <v>0.61229796814000026</v>
          </cell>
          <cell r="G51">
            <v>2.4370815559866661</v>
          </cell>
          <cell r="I51">
            <v>4.7545969256833338</v>
          </cell>
          <cell r="J51">
            <v>1.8885917967033339</v>
          </cell>
          <cell r="K51">
            <v>3.9366550708466663</v>
          </cell>
          <cell r="L51">
            <v>5.0703296488266663</v>
          </cell>
          <cell r="M51">
            <v>2.8682067611733304</v>
          </cell>
          <cell r="N51">
            <v>3.611246850637142</v>
          </cell>
          <cell r="O51">
            <v>3.4712881953238082</v>
          </cell>
          <cell r="P51">
            <v>3.8491495543500003</v>
          </cell>
          <cell r="R51">
            <v>4.13381773466</v>
          </cell>
          <cell r="S51">
            <v>11.988087107868882</v>
          </cell>
          <cell r="T51">
            <v>3.8345617349133341</v>
          </cell>
          <cell r="U51">
            <v>4.3050832507047625</v>
          </cell>
          <cell r="W51">
            <v>5.6819699390474536</v>
          </cell>
          <cell r="X51">
            <v>28.405109661000001</v>
          </cell>
        </row>
        <row r="52">
          <cell r="C52">
            <v>4.6813353047999993</v>
          </cell>
          <cell r="D52">
            <v>2.9921776088666703</v>
          </cell>
          <cell r="E52">
            <v>2.6193759332916651</v>
          </cell>
          <cell r="F52">
            <v>0.61863938500000004</v>
          </cell>
          <cell r="G52">
            <v>2.7254437826916647</v>
          </cell>
          <cell r="I52">
            <v>4.0131532752500005</v>
          </cell>
          <cell r="J52">
            <v>2.0329982526761903</v>
          </cell>
          <cell r="K52">
            <v>3.7102598500416697</v>
          </cell>
          <cell r="L52">
            <v>4.1681897197583346</v>
          </cell>
          <cell r="M52">
            <v>2.9042846277541647</v>
          </cell>
          <cell r="N52">
            <v>3.4854802347250002</v>
          </cell>
          <cell r="O52">
            <v>3.24110857359224</v>
          </cell>
          <cell r="P52">
            <v>3.3676687725625003</v>
          </cell>
          <cell r="R52">
            <v>4.0208754306318601</v>
          </cell>
          <cell r="S52">
            <v>11.6997839625806</v>
          </cell>
          <cell r="T52">
            <v>3.9132671605000002</v>
          </cell>
          <cell r="U52">
            <v>4.37224134858333</v>
          </cell>
          <cell r="W52">
            <v>4.8727328653750002</v>
          </cell>
          <cell r="X52">
            <v>25.341849580561352</v>
          </cell>
        </row>
        <row r="53">
          <cell r="C53">
            <v>4.7992467220666644</v>
          </cell>
          <cell r="D53">
            <v>2.9356401955866702</v>
          </cell>
          <cell r="E53">
            <v>2.7230665742208138</v>
          </cell>
          <cell r="F53">
            <v>0.63940765094666663</v>
          </cell>
          <cell r="G53">
            <v>2.8940532270228578</v>
          </cell>
          <cell r="I53">
            <v>4.2458422314066677</v>
          </cell>
          <cell r="J53">
            <v>1.7188041489310362</v>
          </cell>
          <cell r="K53">
            <v>3.9401434430609541</v>
          </cell>
          <cell r="L53">
            <v>4.6285912234494146</v>
          </cell>
          <cell r="M53">
            <v>2.8639302352895242</v>
          </cell>
          <cell r="N53">
            <v>3.3959931083333323</v>
          </cell>
          <cell r="O53">
            <v>4.0466088936304754</v>
          </cell>
          <cell r="P53">
            <v>3.7453794274690457</v>
          </cell>
          <cell r="R53">
            <v>3.7988863392971401</v>
          </cell>
          <cell r="S53">
            <v>11.65210809344058</v>
          </cell>
          <cell r="T53">
            <v>3.8893100523599999</v>
          </cell>
          <cell r="U53">
            <v>4.373245246872381</v>
          </cell>
          <cell r="W53">
            <v>4.5467154309199982</v>
          </cell>
          <cell r="X53">
            <v>25.229197327828562</v>
          </cell>
        </row>
        <row r="54">
          <cell r="C54">
            <v>4.7955622404000025</v>
          </cell>
          <cell r="D54">
            <v>3.0006731595500025</v>
          </cell>
          <cell r="E54">
            <v>2.7446388281666674</v>
          </cell>
          <cell r="F54">
            <v>0.65072079245833325</v>
          </cell>
          <cell r="G54">
            <v>2.6524175954630951</v>
          </cell>
          <cell r="I54">
            <v>4.0321126028166674</v>
          </cell>
          <cell r="J54">
            <v>1.4528639810749975</v>
          </cell>
          <cell r="K54">
            <v>3.811432732634525</v>
          </cell>
          <cell r="L54">
            <v>4.7719839135499971</v>
          </cell>
          <cell r="M54">
            <v>2.4669742093869051</v>
          </cell>
          <cell r="N54">
            <v>3.6799712585857152</v>
          </cell>
          <cell r="O54">
            <v>4.0854454072285726</v>
          </cell>
          <cell r="P54">
            <v>3.6631861379029731</v>
          </cell>
          <cell r="R54">
            <v>3.9001927466250002</v>
          </cell>
          <cell r="S54">
            <v>11.934403879876626</v>
          </cell>
          <cell r="T54">
            <v>4.0469016247157334</v>
          </cell>
          <cell r="U54">
            <v>4.5759205282428574</v>
          </cell>
          <cell r="W54">
            <v>4.2434256331333344</v>
          </cell>
          <cell r="X54">
            <v>25.505809695184524</v>
          </cell>
        </row>
        <row r="55">
          <cell r="C55">
            <v>4.6658810921083349</v>
          </cell>
          <cell r="D55">
            <v>2.8532744411916671</v>
          </cell>
          <cell r="E55">
            <v>2.8658326178666673</v>
          </cell>
          <cell r="F55">
            <v>0.6682635673749997</v>
          </cell>
          <cell r="G55">
            <v>1.729998384377085</v>
          </cell>
          <cell r="I55">
            <v>3.9304978685279748</v>
          </cell>
          <cell r="J55">
            <v>1.7895222495042251</v>
          </cell>
          <cell r="K55">
            <v>3.86489752473125</v>
          </cell>
          <cell r="L55">
            <v>5.4552473527898799</v>
          </cell>
          <cell r="M55">
            <v>2.4711503079625023</v>
          </cell>
          <cell r="N55">
            <v>4.7876283136645847</v>
          </cell>
          <cell r="O55">
            <v>4.223905260791665</v>
          </cell>
          <cell r="P55">
            <v>4.6676743832999996</v>
          </cell>
          <cell r="R55">
            <v>3.5754114887375001</v>
          </cell>
          <cell r="S55">
            <v>11.995884764129151</v>
          </cell>
          <cell r="T55">
            <v>4.0908658381041674</v>
          </cell>
          <cell r="U55">
            <v>4.6663246436375001</v>
          </cell>
          <cell r="W55">
            <v>4.6605949613625004</v>
          </cell>
          <cell r="X55">
            <v>23.048943544808353</v>
          </cell>
        </row>
        <row r="56">
          <cell r="C56">
            <v>3.8557582994466664</v>
          </cell>
          <cell r="D56">
            <v>2.9554573166</v>
          </cell>
          <cell r="E56">
            <v>2.9966807985266679</v>
          </cell>
          <cell r="F56">
            <v>0.66425989745333347</v>
          </cell>
          <cell r="G56">
            <v>2.4317597719776201</v>
          </cell>
          <cell r="I56">
            <v>4.8697808728000025</v>
          </cell>
          <cell r="J56">
            <v>1.5111960747266659</v>
          </cell>
          <cell r="K56">
            <v>4.5276281401433343</v>
          </cell>
          <cell r="L56">
            <v>3.9256949240671259</v>
          </cell>
          <cell r="M56">
            <v>2.7974899286123813</v>
          </cell>
          <cell r="N56">
            <v>3.3760127390504757</v>
          </cell>
          <cell r="O56">
            <v>4.3543234688095236</v>
          </cell>
          <cell r="P56">
            <v>5.074070979669588</v>
          </cell>
          <cell r="R56">
            <v>5.039739091833332</v>
          </cell>
          <cell r="S56">
            <v>12.110873012312599</v>
          </cell>
          <cell r="T56">
            <v>4.1034639108000022</v>
          </cell>
          <cell r="U56">
            <v>4.7330168595123814</v>
          </cell>
          <cell r="W56">
            <v>4.7529086036947614</v>
          </cell>
          <cell r="X56">
            <v>25.964755527309922</v>
          </cell>
        </row>
        <row r="57">
          <cell r="C57">
            <v>3.8032283411250001</v>
          </cell>
          <cell r="D57">
            <v>2.9859954713333323</v>
          </cell>
          <cell r="E57">
            <v>3.2240675850250002</v>
          </cell>
          <cell r="F57">
            <v>0.74884297227499996</v>
          </cell>
          <cell r="G57">
            <v>2.1296205435166651</v>
          </cell>
          <cell r="I57">
            <v>4.1038566348625007</v>
          </cell>
          <cell r="J57">
            <v>1.2903122892367975</v>
          </cell>
          <cell r="K57">
            <v>3.32150921860238</v>
          </cell>
          <cell r="L57">
            <v>3.8758399261208321</v>
          </cell>
          <cell r="M57">
            <v>2.3789260795857148</v>
          </cell>
          <cell r="N57">
            <v>2.6503133136654773</v>
          </cell>
          <cell r="O57">
            <v>3.3112730374672625</v>
          </cell>
          <cell r="P57">
            <v>4.3314226343962998</v>
          </cell>
          <cell r="R57">
            <v>3.959393252217263</v>
          </cell>
          <cell r="S57">
            <v>12.238686019355599</v>
          </cell>
          <cell r="T57">
            <v>4.116930711920773</v>
          </cell>
          <cell r="U57">
            <v>5.5207356917797625</v>
          </cell>
          <cell r="W57">
            <v>5.0516747348869053</v>
          </cell>
          <cell r="X57">
            <v>27.561597864673399</v>
          </cell>
        </row>
        <row r="58">
          <cell r="C58">
            <v>4.1985550184540052</v>
          </cell>
          <cell r="D58">
            <v>2.8756722606249974</v>
          </cell>
          <cell r="E58">
            <v>3.2526540846916649</v>
          </cell>
          <cell r="F58">
            <v>0.67292913887500005</v>
          </cell>
          <cell r="G58">
            <v>1.8977330910202377</v>
          </cell>
          <cell r="I58">
            <v>3.4170815948916649</v>
          </cell>
          <cell r="J58">
            <v>1.4024902772946448</v>
          </cell>
          <cell r="K58">
            <v>3.2620790381214273</v>
          </cell>
          <cell r="L58">
            <v>3.9682321627642474</v>
          </cell>
          <cell r="M58">
            <v>2.0503510173958324</v>
          </cell>
          <cell r="N58">
            <v>2.5263235155961326</v>
          </cell>
          <cell r="O58">
            <v>3.1471283197380977</v>
          </cell>
          <cell r="P58">
            <v>4.8003143134802002</v>
          </cell>
          <cell r="R58">
            <v>3.4698566686523797</v>
          </cell>
          <cell r="S58">
            <v>11.943610000413424</v>
          </cell>
          <cell r="T58">
            <v>4.1207331900000002</v>
          </cell>
          <cell r="U58">
            <v>4.3821000157851175</v>
          </cell>
          <cell r="W58">
            <v>4.4382597949315477</v>
          </cell>
          <cell r="X58">
            <v>28.120039972900774</v>
          </cell>
        </row>
        <row r="59">
          <cell r="C59">
            <v>4.1513913287066657</v>
          </cell>
          <cell r="D59">
            <v>2.9174945967000001</v>
          </cell>
          <cell r="E59">
            <v>3.2239707438600007</v>
          </cell>
          <cell r="F59">
            <v>0.7232778747266666</v>
          </cell>
          <cell r="G59">
            <v>1.7022205056309541</v>
          </cell>
          <cell r="I59">
            <v>4.0946435399233341</v>
          </cell>
          <cell r="J59">
            <v>1.7002037218499999</v>
          </cell>
          <cell r="K59">
            <v>4.6644958298680939</v>
          </cell>
          <cell r="L59">
            <v>4.7536882786766679</v>
          </cell>
          <cell r="M59">
            <v>1.9471754416457121</v>
          </cell>
          <cell r="N59">
            <v>3.7800692724304783</v>
          </cell>
          <cell r="O59">
            <v>4.2462085300990484</v>
          </cell>
          <cell r="P59">
            <v>5.6983180815819061</v>
          </cell>
          <cell r="R59">
            <v>3.3961800005442861</v>
          </cell>
          <cell r="S59">
            <v>11.67788430949506</v>
          </cell>
          <cell r="T59">
            <v>4.0642897554947641</v>
          </cell>
          <cell r="U59">
            <v>3.663009160034286</v>
          </cell>
          <cell r="W59">
            <v>5.4972522952161924</v>
          </cell>
          <cell r="X59">
            <v>27.331342147550441</v>
          </cell>
        </row>
        <row r="60">
          <cell r="C60">
            <v>3.9169840528511903</v>
          </cell>
          <cell r="D60">
            <v>2.8595588777333325</v>
          </cell>
          <cell r="E60">
            <v>3.0981445611999971</v>
          </cell>
          <cell r="F60">
            <v>0.68257404892500007</v>
          </cell>
          <cell r="G60">
            <v>1.6819123248059524</v>
          </cell>
          <cell r="I60">
            <v>3.9132557011166673</v>
          </cell>
          <cell r="J60">
            <v>1.50721265445</v>
          </cell>
          <cell r="K60">
            <v>3.0926601082309526</v>
          </cell>
          <cell r="L60">
            <v>4.5836779033892849</v>
          </cell>
          <cell r="M60">
            <v>1.6250199599202348</v>
          </cell>
          <cell r="N60">
            <v>3.6750464396583351</v>
          </cell>
          <cell r="O60">
            <v>3.7988752235726202</v>
          </cell>
          <cell r="P60">
            <v>4.9658094763920229</v>
          </cell>
          <cell r="R60">
            <v>3.2182543310547627</v>
          </cell>
          <cell r="S60">
            <v>11.69059360710285</v>
          </cell>
          <cell r="T60">
            <v>4.0524458154458323</v>
          </cell>
          <cell r="U60">
            <v>3.4128258535166678</v>
          </cell>
          <cell r="W60">
            <v>4.8224664253500027</v>
          </cell>
          <cell r="X60">
            <v>19.782174465333348</v>
          </cell>
        </row>
        <row r="61">
          <cell r="C61">
            <v>3.8131081725416678</v>
          </cell>
          <cell r="D61">
            <v>2.8612842889499976</v>
          </cell>
          <cell r="E61">
            <v>2.9567609685916678</v>
          </cell>
          <cell r="F61">
            <v>0.71122295822218451</v>
          </cell>
          <cell r="G61">
            <v>1.5915315843726225</v>
          </cell>
          <cell r="I61">
            <v>4.078275448095833</v>
          </cell>
          <cell r="J61">
            <v>1.3378986021773827</v>
          </cell>
          <cell r="K61">
            <v>3.5118513137035698</v>
          </cell>
          <cell r="L61">
            <v>4.5838946709226196</v>
          </cell>
          <cell r="M61">
            <v>1.4700962567380951</v>
          </cell>
          <cell r="N61">
            <v>3.8456290152595227</v>
          </cell>
          <cell r="O61">
            <v>3.9629003484788052</v>
          </cell>
          <cell r="P61">
            <v>4.4798022178059549</v>
          </cell>
          <cell r="R61">
            <v>3.2209195592559525</v>
          </cell>
          <cell r="S61">
            <v>11.010487453613724</v>
          </cell>
          <cell r="T61">
            <v>4.035283815927988</v>
          </cell>
          <cell r="U61">
            <v>3.3566200620476203</v>
          </cell>
          <cell r="W61">
            <v>3.67997918596667</v>
          </cell>
          <cell r="X61">
            <v>21.375669120838925</v>
          </cell>
        </row>
        <row r="62">
          <cell r="C62">
            <v>3.8616877246533363</v>
          </cell>
          <cell r="D62">
            <v>2.8096188213666644</v>
          </cell>
          <cell r="E62">
            <v>2.0423227656666638</v>
          </cell>
          <cell r="F62">
            <v>0.67177788218441437</v>
          </cell>
          <cell r="G62">
            <v>1.8819895036285721</v>
          </cell>
          <cell r="I62">
            <v>5.0962845577228375</v>
          </cell>
          <cell r="J62">
            <v>1.0876432021600002</v>
          </cell>
          <cell r="K62">
            <v>4.24619752207429</v>
          </cell>
          <cell r="L62">
            <v>4.3200723661333367</v>
          </cell>
          <cell r="M62">
            <v>1.3868896764819019</v>
          </cell>
          <cell r="N62">
            <v>4.559711269619048</v>
          </cell>
          <cell r="O62">
            <v>3.1567282964001859</v>
          </cell>
          <cell r="P62">
            <v>4.8834528715523842</v>
          </cell>
          <cell r="R62">
            <v>3.1778260027761878</v>
          </cell>
          <cell r="S62">
            <v>11.34541148815874</v>
          </cell>
          <cell r="T62">
            <v>4.0269489607714295</v>
          </cell>
          <cell r="U62">
            <v>3.358788145866666</v>
          </cell>
          <cell r="W62">
            <v>4.424097538679999</v>
          </cell>
          <cell r="X62">
            <v>26.38350914384764</v>
          </cell>
        </row>
        <row r="63">
          <cell r="C63">
            <v>4.0110928887166697</v>
          </cell>
          <cell r="D63">
            <v>2.9675823925833327</v>
          </cell>
          <cell r="E63">
            <v>2.0312045874958353</v>
          </cell>
          <cell r="F63">
            <v>0.46358479196125574</v>
          </cell>
          <cell r="G63">
            <v>2.0298658759613102</v>
          </cell>
          <cell r="I63">
            <v>4.8558085979342227</v>
          </cell>
          <cell r="J63">
            <v>1.5112799179702374</v>
          </cell>
          <cell r="K63">
            <v>5.4309274413880955</v>
          </cell>
          <cell r="L63">
            <v>5.0578166983583328</v>
          </cell>
          <cell r="M63">
            <v>1.3660294862357125</v>
          </cell>
          <cell r="N63">
            <v>4.7540946564065472</v>
          </cell>
          <cell r="O63">
            <v>3.6834284453119022</v>
          </cell>
          <cell r="P63">
            <v>4.8581496104702406</v>
          </cell>
          <cell r="R63">
            <v>3.3962755928166648</v>
          </cell>
          <cell r="S63">
            <v>11.643372481363574</v>
          </cell>
          <cell r="T63">
            <v>4.0581833417773829</v>
          </cell>
          <cell r="U63">
            <v>3.4539278907250002</v>
          </cell>
          <cell r="W63">
            <v>6.1480727039583307</v>
          </cell>
          <cell r="X63">
            <v>30.409937645922625</v>
          </cell>
        </row>
        <row r="64">
          <cell r="C64">
            <v>4.018068582969275</v>
          </cell>
          <cell r="D64">
            <v>2.7434047405999999</v>
          </cell>
          <cell r="E64">
            <v>2.2820093980654774</v>
          </cell>
          <cell r="F64">
            <v>0.40038520712500003</v>
          </cell>
          <cell r="G64">
            <v>1.9260457851333328</v>
          </cell>
          <cell r="I64">
            <v>5.9645414371708334</v>
          </cell>
          <cell r="J64">
            <v>2.4148781488243571</v>
          </cell>
          <cell r="K64">
            <v>7.8635691080792505</v>
          </cell>
          <cell r="L64">
            <v>6.8460682533999968</v>
          </cell>
          <cell r="M64">
            <v>1.3654386524488125</v>
          </cell>
          <cell r="N64">
            <v>5.4684144328726196</v>
          </cell>
          <cell r="O64">
            <v>4.9168321817083296</v>
          </cell>
          <cell r="P64">
            <v>5.5189612634749974</v>
          </cell>
          <cell r="R64">
            <v>3.2503136210571451</v>
          </cell>
          <cell r="S64">
            <v>11.511980646894527</v>
          </cell>
          <cell r="T64">
            <v>4.0176059561991746</v>
          </cell>
          <cell r="U64">
            <v>3.3627119318357153</v>
          </cell>
          <cell r="W64">
            <v>8.5585851005833344</v>
          </cell>
          <cell r="X64">
            <v>31.606410409650049</v>
          </cell>
        </row>
        <row r="65">
          <cell r="C65">
            <v>4.3050284361782776</v>
          </cell>
          <cell r="D65">
            <v>2.8114051760333321</v>
          </cell>
          <cell r="E65">
            <v>2.9201143416466682</v>
          </cell>
          <cell r="F65">
            <v>0.4559655485566666</v>
          </cell>
          <cell r="G65">
            <v>2.2422412359780939</v>
          </cell>
          <cell r="I65">
            <v>5.2777246330566685</v>
          </cell>
          <cell r="J65">
            <v>2.3965890127733323</v>
          </cell>
          <cell r="K65">
            <v>6.1955860520633337</v>
          </cell>
          <cell r="L65">
            <v>8.5763307917608458</v>
          </cell>
          <cell r="M65">
            <v>1.3501197884199998</v>
          </cell>
          <cell r="N65">
            <v>4.9048062346371415</v>
          </cell>
          <cell r="O65">
            <v>5.9940080422200026</v>
          </cell>
          <cell r="P65">
            <v>5.9315243286200019</v>
          </cell>
          <cell r="R65">
            <v>3.9419593853790493</v>
          </cell>
          <cell r="S65">
            <v>11.32520444849232</v>
          </cell>
          <cell r="T65">
            <v>3.9712243454750897</v>
          </cell>
          <cell r="U65">
            <v>3.6425573295561882</v>
          </cell>
          <cell r="W65">
            <v>6.5484234725866655</v>
          </cell>
          <cell r="X65">
            <v>34.429843502632416</v>
          </cell>
        </row>
        <row r="66">
          <cell r="C66">
            <v>4.346142542565822</v>
          </cell>
          <cell r="D66">
            <v>2.9140919238115104</v>
          </cell>
          <cell r="E66">
            <v>3.1780250558428351</v>
          </cell>
          <cell r="F66">
            <v>0.50276193780066403</v>
          </cell>
          <cell r="G66">
            <v>2.4935010113100775</v>
          </cell>
          <cell r="I66">
            <v>4.6021850945311407</v>
          </cell>
          <cell r="J66">
            <v>1.5459518407825499</v>
          </cell>
          <cell r="K66">
            <v>3.3990094147205827</v>
          </cell>
          <cell r="L66">
            <v>5.3164612158456626</v>
          </cell>
          <cell r="M66">
            <v>1.5020845215853924</v>
          </cell>
          <cell r="N66">
            <v>4.0255436364907897</v>
          </cell>
          <cell r="O66">
            <v>5.0619201824019502</v>
          </cell>
          <cell r="P66">
            <v>4.6957871531068998</v>
          </cell>
          <cell r="R66">
            <v>3.5310669319467953</v>
          </cell>
          <cell r="S66">
            <v>11.372843086310125</v>
          </cell>
          <cell r="T66">
            <v>4.0612303937907743</v>
          </cell>
          <cell r="U66">
            <v>3.7795800198834928</v>
          </cell>
          <cell r="W66">
            <v>4.4406804993612052</v>
          </cell>
          <cell r="X66">
            <v>24.297393559928498</v>
          </cell>
        </row>
        <row r="67">
          <cell r="C67">
            <v>4.5286830761424657</v>
          </cell>
          <cell r="D67">
            <v>2.8836117528833323</v>
          </cell>
          <cell r="E67">
            <v>3.1417124681499975</v>
          </cell>
          <cell r="F67">
            <v>0.53991727119854871</v>
          </cell>
          <cell r="G67">
            <v>1.8252985281357148</v>
          </cell>
          <cell r="I67">
            <v>5.2868416805125005</v>
          </cell>
          <cell r="J67">
            <v>1.8716221707313876</v>
          </cell>
          <cell r="K67">
            <v>3.4417022093541649</v>
          </cell>
          <cell r="L67">
            <v>4.9677674050940901</v>
          </cell>
          <cell r="M67">
            <v>1.5860458494642875</v>
          </cell>
          <cell r="N67">
            <v>4.8253211438583321</v>
          </cell>
          <cell r="O67">
            <v>4.9505310124796225</v>
          </cell>
          <cell r="P67">
            <v>4.8882432512127876</v>
          </cell>
          <cell r="R67">
            <v>3.0815659013523802</v>
          </cell>
          <cell r="S67">
            <v>11.814617398547075</v>
          </cell>
          <cell r="T67">
            <v>4.0715586525916674</v>
          </cell>
          <cell r="U67">
            <v>3.8919789921074148</v>
          </cell>
          <cell r="W67">
            <v>4.2798219102020747</v>
          </cell>
          <cell r="X67">
            <v>26.989064774475025</v>
          </cell>
        </row>
        <row r="68">
          <cell r="C68">
            <v>4.2370883928266654</v>
          </cell>
          <cell r="D68">
            <v>2.75915031198</v>
          </cell>
          <cell r="E68">
            <v>3.0853441481333324</v>
          </cell>
          <cell r="F68">
            <v>0.67864527714666667</v>
          </cell>
          <cell r="G68">
            <v>2.3767026603442858</v>
          </cell>
          <cell r="I68">
            <v>4.6915696731069048</v>
          </cell>
          <cell r="J68">
            <v>1.6060279891090459</v>
          </cell>
          <cell r="K68">
            <v>4.5401330218228555</v>
          </cell>
          <cell r="L68">
            <v>4.2529346216852177</v>
          </cell>
          <cell r="M68">
            <v>2.5019083544968139</v>
          </cell>
          <cell r="N68">
            <v>3.7148801184280984</v>
          </cell>
          <cell r="O68">
            <v>4.4381825710435718</v>
          </cell>
          <cell r="P68">
            <v>4.9719011215748798</v>
          </cell>
          <cell r="R68">
            <v>4.8512006813119042</v>
          </cell>
          <cell r="S68">
            <v>11.84189116232716</v>
          </cell>
          <cell r="T68">
            <v>4.0825765918917138</v>
          </cell>
          <cell r="U68">
            <v>4.111140803048956</v>
          </cell>
          <cell r="W68">
            <v>4.6682868698880968</v>
          </cell>
          <cell r="X68">
            <v>25.207839945503519</v>
          </cell>
        </row>
        <row r="69">
          <cell r="C69">
            <v>3.782528181178523</v>
          </cell>
          <cell r="D69">
            <v>3.0003397458000003</v>
          </cell>
          <cell r="E69">
            <v>3.0472908624083326</v>
          </cell>
          <cell r="F69">
            <v>0.75589440574583311</v>
          </cell>
          <cell r="G69">
            <v>2.1637644497202375</v>
          </cell>
          <cell r="I69">
            <v>3.9999954008851173</v>
          </cell>
          <cell r="J69">
            <v>1.3721788892926852</v>
          </cell>
          <cell r="K69">
            <v>2.76928352575854</v>
          </cell>
          <cell r="L69">
            <v>3.7435823047128123</v>
          </cell>
          <cell r="M69">
            <v>2.4329121858434051</v>
          </cell>
          <cell r="N69">
            <v>3.2060429945836351</v>
          </cell>
          <cell r="O69">
            <v>4.2309925001761908</v>
          </cell>
          <cell r="P69">
            <v>4.5942459037224479</v>
          </cell>
          <cell r="R69">
            <v>3.6520836563202375</v>
          </cell>
          <cell r="S69">
            <v>11.933699907337399</v>
          </cell>
          <cell r="T69">
            <v>4.123831387536395</v>
          </cell>
          <cell r="U69">
            <v>5.4958433797059527</v>
          </cell>
          <cell r="W69">
            <v>4.9085961996000025</v>
          </cell>
          <cell r="X69">
            <v>26.893718899198198</v>
          </cell>
        </row>
        <row r="70">
          <cell r="C70"/>
          <cell r="D70">
            <v>2.8854575913199998</v>
          </cell>
          <cell r="E70">
            <v>3.0149072976399998</v>
          </cell>
          <cell r="F70">
            <v>0.70581522386999995</v>
          </cell>
          <cell r="G70">
            <v>1.9171975036409541</v>
          </cell>
          <cell r="I70">
            <v>3.8595467893823803</v>
          </cell>
          <cell r="J70">
            <v>1.583308471718988</v>
          </cell>
          <cell r="K70">
            <v>3.6996300178669457</v>
          </cell>
          <cell r="L70">
            <v>4.6901010674894819</v>
          </cell>
          <cell r="M70">
            <v>2.3741873005237522</v>
          </cell>
          <cell r="N70">
            <v>3.44778132909929</v>
          </cell>
          <cell r="O70">
            <v>4.3778786617199996</v>
          </cell>
          <cell r="P70">
            <v>4.7147134968597042</v>
          </cell>
          <cell r="R70">
            <v>3.5460878572200003</v>
          </cell>
          <cell r="S70">
            <v>11.919913466405461</v>
          </cell>
          <cell r="T70">
            <v>4.0723108637325343</v>
          </cell>
          <cell r="U70">
            <v>4.5045942892199999</v>
          </cell>
          <cell r="W70">
            <v>5.0988733466654583</v>
          </cell>
          <cell r="X70">
            <v>28.733691033421461</v>
          </cell>
        </row>
        <row r="71">
          <cell r="C71">
            <v>3.8938336852126101</v>
          </cell>
          <cell r="D71">
            <v>2.8925794326083327</v>
          </cell>
          <cell r="E71">
            <v>2.9595713000397126</v>
          </cell>
          <cell r="F71">
            <v>0.73244517037500001</v>
          </cell>
          <cell r="G71">
            <v>1.7757698824047625</v>
          </cell>
          <cell r="I71">
            <v>4.3186359470636901</v>
          </cell>
          <cell r="J71">
            <v>1.7449218397412849</v>
          </cell>
          <cell r="K71">
            <v>4.0961144354708328</v>
          </cell>
          <cell r="L71">
            <v>4.9945469615451596</v>
          </cell>
          <cell r="M71">
            <v>2.2689560200964274</v>
          </cell>
          <cell r="N71">
            <v>3.8866136482238076</v>
          </cell>
          <cell r="O71">
            <v>4.0523312299107124</v>
          </cell>
          <cell r="P71">
            <v>5.1864519422040773</v>
          </cell>
          <cell r="R71">
            <v>3.4812914624107125</v>
          </cell>
          <cell r="S71">
            <v>11.4095224726001</v>
          </cell>
          <cell r="T71">
            <v>4.0441049183125006</v>
          </cell>
          <cell r="U71">
            <v>3.7974346991190453</v>
          </cell>
          <cell r="W71">
            <v>5.5514654305297624</v>
          </cell>
          <cell r="X71">
            <v>25.580047084968676</v>
          </cell>
        </row>
        <row r="72">
          <cell r="C72">
            <v>3.6755074755609378</v>
          </cell>
          <cell r="D72">
            <v>2.7551820155334452</v>
          </cell>
          <cell r="E72">
            <v>2.9757077119525652</v>
          </cell>
          <cell r="F72">
            <v>0.74254075275548181</v>
          </cell>
          <cell r="G72">
            <v>1.7702002577513474</v>
          </cell>
          <cell r="I72">
            <v>3.9098401480668525</v>
          </cell>
          <cell r="J72">
            <v>1.244104779524855</v>
          </cell>
          <cell r="K72">
            <v>3.9944228227936378</v>
          </cell>
          <cell r="L72">
            <v>4.7501385115458579</v>
          </cell>
          <cell r="M72">
            <v>2.23009772189834</v>
          </cell>
          <cell r="N72">
            <v>3.2966338376520747</v>
          </cell>
          <cell r="O72">
            <v>3.4625836396388276</v>
          </cell>
          <cell r="P72">
            <v>4.8680731580866343</v>
          </cell>
          <cell r="R72">
            <v>3.3337195757666125</v>
          </cell>
          <cell r="S72">
            <v>11.6034169212016</v>
          </cell>
          <cell r="T72">
            <v>4.0687770868676498</v>
          </cell>
          <cell r="U72">
            <v>3.5848809814056675</v>
          </cell>
          <cell r="W72">
            <v>4.205733436525307</v>
          </cell>
          <cell r="X72">
            <v>23.238491991119353</v>
          </cell>
        </row>
        <row r="73">
          <cell r="C73">
            <v>3.9764162820561877</v>
          </cell>
          <cell r="D73">
            <v>2.7424035426800004</v>
          </cell>
          <cell r="E73">
            <v>2.9499605460399976</v>
          </cell>
          <cell r="F73">
            <v>0.74412191831333341</v>
          </cell>
          <cell r="G73">
            <v>1.7064626292971461</v>
          </cell>
          <cell r="I73">
            <v>3.6978463540333322</v>
          </cell>
          <cell r="J73">
            <v>1.097928611481908</v>
          </cell>
          <cell r="K73">
            <v>3.5331406952400015</v>
          </cell>
          <cell r="L73">
            <v>4.5876939734399977</v>
          </cell>
          <cell r="M73">
            <v>2.1567909295695218</v>
          </cell>
          <cell r="N73">
            <v>4.4923903094876181</v>
          </cell>
          <cell r="O73">
            <v>3.5869121943619033</v>
          </cell>
          <cell r="P73">
            <v>4.6147755564295236</v>
          </cell>
          <cell r="R73">
            <v>3.2089573944647602</v>
          </cell>
          <cell r="S73">
            <v>11.678243481038361</v>
          </cell>
          <cell r="T73">
            <v>4.0140662961504763</v>
          </cell>
          <cell r="U73">
            <v>3.4764448064133298</v>
          </cell>
          <cell r="W73">
            <v>3.4473615047799995</v>
          </cell>
          <cell r="X73">
            <v>20.547823758952383</v>
          </cell>
        </row>
        <row r="74">
          <cell r="C74">
            <v>4.0591235985869023</v>
          </cell>
          <cell r="D74">
            <v>2.8390813864999997</v>
          </cell>
          <cell r="E74">
            <v>2.7903439137583295</v>
          </cell>
          <cell r="F74">
            <v>0.57258166553333356</v>
          </cell>
          <cell r="G74">
            <v>2.0870734045065475</v>
          </cell>
          <cell r="I74">
            <v>3.5617308425249972</v>
          </cell>
          <cell r="J74">
            <v>1.3249674094249975</v>
          </cell>
          <cell r="K74">
            <v>4.59778968329167</v>
          </cell>
          <cell r="L74">
            <v>4.0671517300833324</v>
          </cell>
          <cell r="M74">
            <v>2.3092510013714249</v>
          </cell>
          <cell r="N74">
            <v>4.3740057472611111</v>
          </cell>
          <cell r="O74">
            <v>3.4444437412000024</v>
          </cell>
          <cell r="P74">
            <v>4.1235380953499998</v>
          </cell>
          <cell r="R74">
            <v>3.5859830185279775</v>
          </cell>
          <cell r="S74">
            <v>11.706861045802475</v>
          </cell>
          <cell r="T74">
            <v>4.1586577930999997</v>
          </cell>
          <cell r="U74">
            <v>3.4837168392690452</v>
          </cell>
          <cell r="W74">
            <v>4.8662673185002498</v>
          </cell>
          <cell r="X74">
            <v>27.133656935328101</v>
          </cell>
        </row>
        <row r="75">
          <cell r="C75">
            <v>3.8834623714830103</v>
          </cell>
          <cell r="D75">
            <v>2.8455533042667476</v>
          </cell>
          <cell r="E75">
            <v>2.5332128970164201</v>
          </cell>
          <cell r="F75">
            <v>0.55062358429967784</v>
          </cell>
          <cell r="G75">
            <v>2.161465887545833</v>
          </cell>
          <cell r="I75">
            <v>3.7232248721154702</v>
          </cell>
          <cell r="J75">
            <v>2.0583334246384251</v>
          </cell>
          <cell r="K75">
            <v>5.027544811266667</v>
          </cell>
          <cell r="L75">
            <v>4.4082326526435054</v>
          </cell>
          <cell r="M75">
            <v>2.3898075832333325</v>
          </cell>
          <cell r="N75">
            <v>4.9803422343222232</v>
          </cell>
          <cell r="O75">
            <v>4.0570096976750003</v>
          </cell>
          <cell r="P75">
            <v>4.9155708952541675</v>
          </cell>
          <cell r="R75">
            <v>4.0667287088208344</v>
          </cell>
          <cell r="S75">
            <v>11.7886522288817</v>
          </cell>
          <cell r="T75">
            <v>4.1777162424526679</v>
          </cell>
          <cell r="U75">
            <v>3.5237085149083347</v>
          </cell>
          <cell r="W75">
            <v>5.1527542821545129</v>
          </cell>
          <cell r="X75">
            <v>32.993835649053821</v>
          </cell>
        </row>
        <row r="76">
          <cell r="C76">
            <v>4.3419114509608256</v>
          </cell>
          <cell r="D76">
            <v>2.6819055088417474</v>
          </cell>
          <cell r="E76">
            <v>2.5370650643791723</v>
          </cell>
          <cell r="F76">
            <v>0.50924080775704195</v>
          </cell>
          <cell r="G76">
            <v>2.0735221464957978</v>
          </cell>
          <cell r="I76">
            <v>4.1991157349743125</v>
          </cell>
          <cell r="J76">
            <v>2.7528040345050901</v>
          </cell>
          <cell r="K76">
            <v>6.0913651008416672</v>
          </cell>
          <cell r="L76">
            <v>4.8811032206074394</v>
          </cell>
          <cell r="M76">
            <v>2.6020595084416676</v>
          </cell>
          <cell r="N76">
            <v>4.9794213359484507</v>
          </cell>
          <cell r="O76">
            <v>5.3301172299916679</v>
          </cell>
          <cell r="P76">
            <v>4.4733418257041642</v>
          </cell>
          <cell r="R76">
            <v>4.314548668533333</v>
          </cell>
          <cell r="S76">
            <v>11.3840165418053</v>
          </cell>
          <cell r="T76">
            <v>4.253922809033063</v>
          </cell>
          <cell r="U76">
            <v>3.7707481297249998</v>
          </cell>
          <cell r="W76">
            <v>6.2234145129492173</v>
          </cell>
          <cell r="X76">
            <v>36.052613294216648</v>
          </cell>
        </row>
        <row r="77">
          <cell r="C77">
            <v>4.2287741995072698</v>
          </cell>
          <cell r="D77">
            <v>2.9150072898709602</v>
          </cell>
          <cell r="E77">
            <v>2.7996234053301721</v>
          </cell>
          <cell r="F77">
            <v>0.53802739620260598</v>
          </cell>
          <cell r="G77">
            <v>2.2552348249838756</v>
          </cell>
          <cell r="I77">
            <v>4.020829048573332</v>
          </cell>
          <cell r="J77">
            <v>1.9801228447083461</v>
          </cell>
          <cell r="K77">
            <v>4.0811859173819061</v>
          </cell>
          <cell r="L77">
            <v>4.8286074182339442</v>
          </cell>
          <cell r="M77">
            <v>2.6907622741000021</v>
          </cell>
          <cell r="N77">
            <v>4.0691522326798459</v>
          </cell>
          <cell r="O77">
            <v>5.0441042635419873</v>
          </cell>
          <cell r="P77">
            <v>4.1437891955497461</v>
          </cell>
          <cell r="R77">
            <v>5.2776340120633041</v>
          </cell>
          <cell r="S77">
            <v>11.67537672944006</v>
          </cell>
          <cell r="T77">
            <v>4.2406682373905076</v>
          </cell>
          <cell r="U77">
            <v>3.9817690482422265</v>
          </cell>
          <cell r="W77">
            <v>4.9022545416856822</v>
          </cell>
          <cell r="X77">
            <v>31.810397753095835</v>
          </cell>
        </row>
        <row r="78">
          <cell r="C78">
            <v>4.2463590553416681</v>
          </cell>
          <cell r="D78">
            <v>2.7882910430999996</v>
          </cell>
          <cell r="E78">
            <v>2.9873551679166672</v>
          </cell>
          <cell r="F78">
            <v>0.53996348063338617</v>
          </cell>
          <cell r="G78">
            <v>2.4506359797119019</v>
          </cell>
          <cell r="I78">
            <v>4.5253330508208318</v>
          </cell>
          <cell r="J78">
            <v>1.2488643901458325</v>
          </cell>
          <cell r="K78">
            <v>3.3426648372690475</v>
          </cell>
          <cell r="L78">
            <v>4.6924841645078521</v>
          </cell>
          <cell r="M78">
            <v>2.6680063666571425</v>
          </cell>
          <cell r="N78">
            <v>4.2824022399416677</v>
          </cell>
          <cell r="O78">
            <v>4.4294239219785725</v>
          </cell>
          <cell r="P78">
            <v>4.208416739361815</v>
          </cell>
          <cell r="R78">
            <v>5.3772922203220226</v>
          </cell>
          <cell r="S78">
            <v>11.659257753017474</v>
          </cell>
          <cell r="T78">
            <v>3.8180125108102949</v>
          </cell>
          <cell r="U78">
            <v>4.1022980129333293</v>
          </cell>
          <cell r="W78">
            <v>3.9963909833788023</v>
          </cell>
          <cell r="X78">
            <v>29.366043386502025</v>
          </cell>
        </row>
        <row r="79">
          <cell r="C79">
            <v>4.3445573222600018</v>
          </cell>
          <cell r="D79">
            <v>2.7467943255466678</v>
          </cell>
          <cell r="E79">
            <v>2.9552582492126795</v>
          </cell>
          <cell r="F79">
            <v>0.64338597002061815</v>
          </cell>
          <cell r="G79">
            <v>2.2266801423230982</v>
          </cell>
          <cell r="I79">
            <v>4.8930398176166685</v>
          </cell>
          <cell r="J79">
            <v>1.6622080084884723</v>
          </cell>
          <cell r="K79">
            <v>3.8208079975923823</v>
          </cell>
          <cell r="L79">
            <v>5.5351791926966651</v>
          </cell>
          <cell r="M79">
            <v>2.6305983356695242</v>
          </cell>
          <cell r="N79">
            <v>5.1538415407355957</v>
          </cell>
          <cell r="O79">
            <v>4.7539946800640349</v>
          </cell>
          <cell r="P79">
            <v>5.43053151525422</v>
          </cell>
          <cell r="R79">
            <v>4.3065826147342881</v>
          </cell>
          <cell r="S79">
            <v>11.627141041831379</v>
          </cell>
          <cell r="T79">
            <v>3.8384340342866663</v>
          </cell>
          <cell r="U79">
            <v>4.0991292738065983</v>
          </cell>
          <cell r="W79">
            <v>4.2032016401902039</v>
          </cell>
          <cell r="X79">
            <v>27.202164572668341</v>
          </cell>
        </row>
        <row r="80">
          <cell r="C80">
            <v>4.4209040481264577</v>
          </cell>
          <cell r="D80">
            <v>2.8980720386145573</v>
          </cell>
          <cell r="E80">
            <v>2.94683185006381</v>
          </cell>
          <cell r="F80">
            <v>0.71290150381209894</v>
          </cell>
          <cell r="G80">
            <v>2.6307466820750021</v>
          </cell>
          <cell r="I80">
            <v>5.1533739593666672</v>
          </cell>
          <cell r="J80">
            <v>1.8440438811395801</v>
          </cell>
          <cell r="K80">
            <v>4.6874481597345223</v>
          </cell>
          <cell r="L80">
            <v>4.4964375216527879</v>
          </cell>
          <cell r="M80">
            <v>2.8413667545500028</v>
          </cell>
          <cell r="N80">
            <v>5.5505822145095216</v>
          </cell>
          <cell r="O80">
            <v>5.3669836494125001</v>
          </cell>
          <cell r="P80">
            <v>6.0779514230659197</v>
          </cell>
          <cell r="R80">
            <v>6.7282771241354187</v>
          </cell>
          <cell r="S80">
            <v>11.456908234991875</v>
          </cell>
          <cell r="T80">
            <v>3.7058026858850548</v>
          </cell>
          <cell r="U80">
            <v>4.2728813621000024</v>
          </cell>
          <cell r="W80">
            <v>5.4924134084101208</v>
          </cell>
          <cell r="X80">
            <v>27.944111949784073</v>
          </cell>
        </row>
        <row r="81">
          <cell r="C81">
            <v>4.20939751405</v>
          </cell>
          <cell r="D81">
            <v>2.9389906037331701</v>
          </cell>
          <cell r="E81">
            <v>3.0621046721666674</v>
          </cell>
          <cell r="F81">
            <v>0.73691597855015289</v>
          </cell>
          <cell r="G81">
            <v>2.5861785869654752</v>
          </cell>
          <cell r="I81">
            <v>4.5580841519761899</v>
          </cell>
          <cell r="J81">
            <v>1.497467888338095</v>
          </cell>
          <cell r="K81">
            <v>2.8207859907263426</v>
          </cell>
          <cell r="L81">
            <v>4.15853401414192</v>
          </cell>
          <cell r="M81">
            <v>2.8124230088505926</v>
          </cell>
          <cell r="N81">
            <v>3.3116889599295325</v>
          </cell>
          <cell r="O81">
            <v>4.0417193856441473</v>
          </cell>
          <cell r="P81">
            <v>4.5031449794492344</v>
          </cell>
          <cell r="R81">
            <v>4.7229510671802304</v>
          </cell>
          <cell r="S81">
            <v>11.830342435473149</v>
          </cell>
          <cell r="T81">
            <v>3.8187895743442923</v>
          </cell>
          <cell r="U81">
            <v>6.7406062474438873</v>
          </cell>
          <cell r="W81">
            <v>5.0589943088773799</v>
          </cell>
          <cell r="X81">
            <v>28.979843332820774</v>
          </cell>
        </row>
        <row r="82">
          <cell r="C82">
            <v>4.4103576380293168</v>
          </cell>
          <cell r="D82">
            <v>2.8133981298733346</v>
          </cell>
          <cell r="E82">
            <v>3.2794606232866657</v>
          </cell>
          <cell r="F82">
            <v>0.72256197288461732</v>
          </cell>
          <cell r="G82">
            <v>2.1499977133854782</v>
          </cell>
          <cell r="I82">
            <v>4.1535873711266671</v>
          </cell>
          <cell r="J82">
            <v>2.083431355014854</v>
          </cell>
          <cell r="K82">
            <v>4.246059489545237</v>
          </cell>
          <cell r="L82">
            <v>6.553048537720028</v>
          </cell>
          <cell r="M82">
            <v>2.7805443035261921</v>
          </cell>
          <cell r="N82">
            <v>6.3111586820830965</v>
          </cell>
          <cell r="O82">
            <v>5.3808059273466657</v>
          </cell>
          <cell r="P82">
            <v>6.5896375802684943</v>
          </cell>
          <cell r="R82">
            <v>4.2576019096119335</v>
          </cell>
          <cell r="S82">
            <v>11.555106881658499</v>
          </cell>
          <cell r="T82">
            <v>3.8399953662666704</v>
          </cell>
          <cell r="U82">
            <v>6.6337944024000022</v>
          </cell>
          <cell r="W82">
            <v>4.9917128975509444</v>
          </cell>
          <cell r="X82">
            <v>35.889510485854849</v>
          </cell>
        </row>
        <row r="83">
          <cell r="C83">
            <v>3.9388448489999996</v>
          </cell>
          <cell r="D83">
            <v>2.7760976314166674</v>
          </cell>
          <cell r="E83">
            <v>3.33236900866667</v>
          </cell>
          <cell r="F83">
            <v>0.72638653522499996</v>
          </cell>
          <cell r="G83">
            <v>2.04129280675</v>
          </cell>
          <cell r="I83">
            <v>4.7697645491666671</v>
          </cell>
          <cell r="J83">
            <v>2.1375154921666648</v>
          </cell>
          <cell r="K83">
            <v>4.5976931310833349</v>
          </cell>
          <cell r="L83">
            <v>5.6603818248916671</v>
          </cell>
          <cell r="M83">
            <v>2.7067686131333355</v>
          </cell>
          <cell r="N83">
            <v>5.1075343891666654</v>
          </cell>
          <cell r="O83">
            <v>5.1200890792499996</v>
          </cell>
          <cell r="P83">
            <v>5.6147358577499968</v>
          </cell>
          <cell r="R83">
            <v>4.1653535993333302</v>
          </cell>
          <cell r="S83">
            <v>11.48370370208335</v>
          </cell>
          <cell r="T83">
            <v>3.8850957018333347</v>
          </cell>
          <cell r="U83">
            <v>5.7179076808333349</v>
          </cell>
          <cell r="W83">
            <v>5.8242586046666647</v>
          </cell>
          <cell r="X83">
            <v>27.274858775411047</v>
          </cell>
        </row>
        <row r="84">
          <cell r="C84">
            <v>3.7719309948333346</v>
          </cell>
          <cell r="D84">
            <v>2.7707834941666647</v>
          </cell>
          <cell r="E84">
            <v>3.4183996967499999</v>
          </cell>
          <cell r="F84">
            <v>0.73361931983333328</v>
          </cell>
          <cell r="G84">
            <v>1.97428995075</v>
          </cell>
          <cell r="I84">
            <v>4.3348545170833352</v>
          </cell>
          <cell r="J84">
            <v>1.5171451917500001</v>
          </cell>
          <cell r="K84">
            <v>3.9839530507499998</v>
          </cell>
          <cell r="L84">
            <v>4.0247541151999995</v>
          </cell>
          <cell r="M84">
            <v>2.6170257594500024</v>
          </cell>
          <cell r="N84">
            <v>3.27457800341667</v>
          </cell>
          <cell r="O84">
            <v>3.5412513678333326</v>
          </cell>
          <cell r="P84">
            <v>4.4632347016666651</v>
          </cell>
          <cell r="R84">
            <v>3.468973253166665</v>
          </cell>
          <cell r="S84">
            <v>11.02061911133335</v>
          </cell>
          <cell r="T84">
            <v>3.8031474360333353</v>
          </cell>
          <cell r="U84">
            <v>4.273826984000002</v>
          </cell>
          <cell r="W84">
            <v>4.9367070674999969</v>
          </cell>
          <cell r="X84">
            <v>21.802383952833353</v>
          </cell>
        </row>
        <row r="85">
          <cell r="C85">
            <v>3.8688273322000013</v>
          </cell>
          <cell r="D85">
            <v>2.6318009999999985</v>
          </cell>
          <cell r="E85">
            <v>2.9593204207666681</v>
          </cell>
          <cell r="F85">
            <v>0.74068759743333334</v>
          </cell>
          <cell r="G85">
            <v>1.87755862186667</v>
          </cell>
          <cell r="I85">
            <v>3.6549023657333364</v>
          </cell>
          <cell r="J85">
            <v>1.440529808333336</v>
          </cell>
          <cell r="K85">
            <v>4.8408299986666652</v>
          </cell>
          <cell r="L85">
            <v>4.7243293631466639</v>
          </cell>
          <cell r="M85">
            <v>2.63166873406667</v>
          </cell>
          <cell r="N85">
            <v>4.7656121402000018</v>
          </cell>
          <cell r="O85">
            <v>3.9205547672000023</v>
          </cell>
          <cell r="P85">
            <v>4.7378876507333327</v>
          </cell>
          <cell r="R85">
            <v>3.2771114506000023</v>
          </cell>
          <cell r="S85">
            <v>11.541736854933339</v>
          </cell>
          <cell r="T85">
            <v>3.7754334038666699</v>
          </cell>
          <cell r="U85">
            <v>3.9766909878000001</v>
          </cell>
          <cell r="W85">
            <v>3.7365855566666659</v>
          </cell>
          <cell r="X85">
            <v>23.094600019200019</v>
          </cell>
        </row>
        <row r="86">
          <cell r="C86">
            <v>3.7410587356666674</v>
          </cell>
          <cell r="D86">
            <v>2.7320645833333348</v>
          </cell>
          <cell r="E86">
            <v>2.3853094906250027</v>
          </cell>
          <cell r="F86">
            <v>0.50789361541666656</v>
          </cell>
          <cell r="G86">
            <v>2.1894551199166674</v>
          </cell>
          <cell r="I86">
            <v>3.5395471642500027</v>
          </cell>
          <cell r="J86">
            <v>1.5308614934999973</v>
          </cell>
          <cell r="K86">
            <v>4.5926995598333331</v>
          </cell>
          <cell r="L86">
            <v>4.9042829897250027</v>
          </cell>
          <cell r="M86">
            <v>2.721979224666665</v>
          </cell>
          <cell r="N86">
            <v>4.2718601561666656</v>
          </cell>
          <cell r="O86">
            <v>3.3077870286666675</v>
          </cell>
          <cell r="P86">
            <v>4.1244492448333325</v>
          </cell>
          <cell r="R86">
            <v>3.3141235344166677</v>
          </cell>
          <cell r="S86">
            <v>11.87158698866665</v>
          </cell>
          <cell r="T86">
            <v>3.7853977410666673</v>
          </cell>
          <cell r="U86">
            <v>4.1284857242499999</v>
          </cell>
          <cell r="W86">
            <v>4.9730487756666673</v>
          </cell>
          <cell r="X86">
            <v>21.471729817333301</v>
          </cell>
        </row>
        <row r="87">
          <cell r="C87">
            <v>3.8483467838333327</v>
          </cell>
          <cell r="D87">
            <v>2.8204725914999997</v>
          </cell>
          <cell r="E87">
            <v>2.3019131434166651</v>
          </cell>
          <cell r="F87">
            <v>0.48193243095833299</v>
          </cell>
          <cell r="G87">
            <v>2.2309678248333351</v>
          </cell>
          <cell r="I87">
            <v>4.919786687916667</v>
          </cell>
          <cell r="J87">
            <v>1.8219259332083348</v>
          </cell>
          <cell r="K87">
            <v>4.1086790360000025</v>
          </cell>
          <cell r="L87">
            <v>4.8741271855416679</v>
          </cell>
          <cell r="M87">
            <v>2.7302635459166651</v>
          </cell>
          <cell r="N87">
            <v>3.7466304969166648</v>
          </cell>
          <cell r="O87">
            <v>3.2105030638333352</v>
          </cell>
          <cell r="P87">
            <v>3.8698571329166676</v>
          </cell>
          <cell r="R87">
            <v>3.4947634659166678</v>
          </cell>
          <cell r="S87">
            <v>11.80403619691665</v>
          </cell>
          <cell r="T87">
            <v>3.8031631986666672</v>
          </cell>
          <cell r="U87">
            <v>4.2122358163333322</v>
          </cell>
          <cell r="W87">
            <v>5.5979686484166669</v>
          </cell>
          <cell r="X87">
            <v>26.558605671666673</v>
          </cell>
        </row>
        <row r="88">
          <cell r="C88">
            <v>4.1760840849583349</v>
          </cell>
          <cell r="D88">
            <v>2.6017475915000001</v>
          </cell>
          <cell r="E88">
            <v>2.3367152506666651</v>
          </cell>
          <cell r="F88">
            <v>0.45630338538333298</v>
          </cell>
          <cell r="G88">
            <v>2.3445046603333326</v>
          </cell>
          <cell r="I88">
            <v>5.3575458325833347</v>
          </cell>
          <cell r="J88">
            <v>2.1743674266249999</v>
          </cell>
          <cell r="K88">
            <v>4.3722833758749999</v>
          </cell>
          <cell r="L88">
            <v>4.4555042811166672</v>
          </cell>
          <cell r="M88">
            <v>2.7386246324166672</v>
          </cell>
          <cell r="N88">
            <v>3.4788161139166673</v>
          </cell>
          <cell r="O88">
            <v>3.2321111484166676</v>
          </cell>
          <cell r="P88">
            <v>3.512886322</v>
          </cell>
          <cell r="R88">
            <v>3.2018739652499999</v>
          </cell>
          <cell r="S88">
            <v>11.706616002666674</v>
          </cell>
          <cell r="T88">
            <v>3.8944408041333323</v>
          </cell>
          <cell r="U88">
            <v>4.4753367734999996</v>
          </cell>
          <cell r="W88">
            <v>5.0281193279166674</v>
          </cell>
          <cell r="X88">
            <v>28.270534740666651</v>
          </cell>
        </row>
        <row r="89">
          <cell r="C89">
            <v>3.9748178386333337</v>
          </cell>
          <cell r="D89">
            <v>2.7419944280666657</v>
          </cell>
          <cell r="E89">
            <v>2.7314447506666659</v>
          </cell>
          <cell r="F89">
            <v>0.47144587297333346</v>
          </cell>
          <cell r="G89">
            <v>2.4643351676666696</v>
          </cell>
          <cell r="I89">
            <v>4.5953184382000005</v>
          </cell>
          <cell r="J89">
            <v>1.8907375612666661</v>
          </cell>
          <cell r="K89">
            <v>3.8030795615000024</v>
          </cell>
          <cell r="L89">
            <v>3.8094416782666656</v>
          </cell>
          <cell r="M89">
            <v>2.8176007251199997</v>
          </cell>
          <cell r="N89">
            <v>3.3161589899333324</v>
          </cell>
          <cell r="O89">
            <v>3.1818084679333341</v>
          </cell>
          <cell r="P89">
            <v>3.5257105772000026</v>
          </cell>
          <cell r="R89">
            <v>3.441670042533334</v>
          </cell>
          <cell r="S89">
            <v>11.9262627754</v>
          </cell>
          <cell r="T89">
            <v>3.9210476716800002</v>
          </cell>
          <cell r="U89">
            <v>4.6237634737333346</v>
          </cell>
          <cell r="W89">
            <v>3.8527569052666677</v>
          </cell>
          <cell r="X89">
            <v>27.882339078133317</v>
          </cell>
        </row>
        <row r="90">
          <cell r="C90">
            <v>4.0474061579583349</v>
          </cell>
          <cell r="D90">
            <v>2.7120828437083349</v>
          </cell>
          <cell r="E90">
            <v>2.730888457458335</v>
          </cell>
          <cell r="F90">
            <v>0.48296143612499998</v>
          </cell>
          <cell r="G90">
            <v>2.3793410112500002</v>
          </cell>
          <cell r="I90">
            <v>6.0481439014166671</v>
          </cell>
          <cell r="J90">
            <v>1.5168100600833325</v>
          </cell>
          <cell r="K90">
            <v>3.4661330956666676</v>
          </cell>
          <cell r="L90">
            <v>5.8137378586499997</v>
          </cell>
          <cell r="M90">
            <v>2.8151195926833301</v>
          </cell>
          <cell r="N90">
            <v>5.0710263861666673</v>
          </cell>
          <cell r="O90">
            <v>3.8204483830833351</v>
          </cell>
          <cell r="P90">
            <v>5.1516083930000001</v>
          </cell>
          <cell r="R90">
            <v>3.5707669217499998</v>
          </cell>
          <cell r="S90">
            <v>11.352102659750001</v>
          </cell>
          <cell r="T90">
            <v>3.9006616621333348</v>
          </cell>
          <cell r="U90">
            <v>4.9291145918333328</v>
          </cell>
          <cell r="W90">
            <v>4.2667833850833352</v>
          </cell>
          <cell r="X90">
            <v>26.846458319166672</v>
          </cell>
        </row>
        <row r="91">
          <cell r="C91">
            <v>3.9582807678666661</v>
          </cell>
          <cell r="D91">
            <v>2.6190366354999997</v>
          </cell>
          <cell r="E91">
            <v>2.9208600035333356</v>
          </cell>
          <cell r="F91">
            <v>0.58528169866666668</v>
          </cell>
          <cell r="G91">
            <v>1.9960220456333322</v>
          </cell>
          <cell r="I91">
            <v>4.1004749638333333</v>
          </cell>
          <cell r="J91">
            <v>1.7485963093333321</v>
          </cell>
          <cell r="K91">
            <v>3.9757930658666658</v>
          </cell>
          <cell r="L91">
            <v>4.6247305990000003</v>
          </cell>
          <cell r="M91">
            <v>2.8031561676333339</v>
          </cell>
          <cell r="N91">
            <v>5.0143502863666685</v>
          </cell>
          <cell r="O91">
            <v>4.6964437454333323</v>
          </cell>
          <cell r="P91">
            <v>4.9780146803000003</v>
          </cell>
          <cell r="R91">
            <v>4.105452056599999</v>
          </cell>
          <cell r="S91">
            <v>11.442347766200001</v>
          </cell>
          <cell r="T91">
            <v>3.9386619700266698</v>
          </cell>
          <cell r="U91">
            <v>5.070621694933334</v>
          </cell>
          <cell r="W91">
            <v>4.0246880812666657</v>
          </cell>
          <cell r="X91">
            <v>24.09244572233332</v>
          </cell>
        </row>
        <row r="92">
          <cell r="C92">
            <v>4.1756074554159532</v>
          </cell>
          <cell r="D92">
            <v>2.7207174028333352</v>
          </cell>
          <cell r="E92">
            <v>3.0698575982083329</v>
          </cell>
          <cell r="F92">
            <v>0.74094184975000021</v>
          </cell>
          <cell r="G92">
            <v>2.2288864199166674</v>
          </cell>
          <cell r="I92">
            <v>4.6129188823750003</v>
          </cell>
          <cell r="J92">
            <v>1.5866329105000001</v>
          </cell>
          <cell r="K92">
            <v>4.3598128617916672</v>
          </cell>
          <cell r="L92">
            <v>3.4846948031166676</v>
          </cell>
          <cell r="M92">
            <v>2.8125707438666674</v>
          </cell>
          <cell r="N92">
            <v>3.2997848135416676</v>
          </cell>
          <cell r="O92">
            <v>3.8333253302500001</v>
          </cell>
          <cell r="P92">
            <v>4.5676088776666672</v>
          </cell>
          <cell r="R92">
            <v>5.9743674879999995</v>
          </cell>
          <cell r="S92">
            <v>11.488335650166674</v>
          </cell>
          <cell r="T92">
            <v>3.937782627533335</v>
          </cell>
          <cell r="U92">
            <v>5.2726639307500003</v>
          </cell>
          <cell r="W92">
            <v>4.657335282916665</v>
          </cell>
          <cell r="X92">
            <v>25.210955033416649</v>
          </cell>
        </row>
        <row r="93">
          <cell r="C93">
            <v>4.0919578510833325</v>
          </cell>
          <cell r="D93">
            <v>2.7429673333333335</v>
          </cell>
          <cell r="E93">
            <v>3.4717281281666645</v>
          </cell>
          <cell r="F93">
            <v>0.75607488233333364</v>
          </cell>
          <cell r="G93">
            <v>2.141307184066668</v>
          </cell>
          <cell r="I93">
            <v>4.089156269666665</v>
          </cell>
          <cell r="J93">
            <v>1.6014260926666661</v>
          </cell>
          <cell r="K93">
            <v>4.6789716005333322</v>
          </cell>
          <cell r="L93">
            <v>4.4755564818</v>
          </cell>
          <cell r="M93">
            <v>2.5760271486000001</v>
          </cell>
          <cell r="N93">
            <v>4.8741690769333346</v>
          </cell>
          <cell r="O93">
            <v>4.8577616006666657</v>
          </cell>
          <cell r="P93">
            <v>6.1797916894</v>
          </cell>
          <cell r="R93">
            <v>5.2220471183999999</v>
          </cell>
          <cell r="S93">
            <v>11.65238572586666</v>
          </cell>
          <cell r="T93">
            <v>3.7543062141866699</v>
          </cell>
          <cell r="U93">
            <v>6.999110392133332</v>
          </cell>
          <cell r="W93">
            <v>5.2008781612666652</v>
          </cell>
          <cell r="X93">
            <v>31.602276277666647</v>
          </cell>
        </row>
        <row r="94">
          <cell r="C94">
            <v>4.0573616288333358</v>
          </cell>
          <cell r="D94">
            <v>2.7638555023333349</v>
          </cell>
          <cell r="E94">
            <v>3.5831905167083322</v>
          </cell>
          <cell r="F94">
            <v>0.73348798889166678</v>
          </cell>
          <cell r="G94">
            <v>2.0945901228333348</v>
          </cell>
          <cell r="I94">
            <v>3.8375597732083322</v>
          </cell>
          <cell r="J94">
            <v>1.6720369918333327</v>
          </cell>
          <cell r="K94">
            <v>4.508665853987857</v>
          </cell>
          <cell r="L94">
            <v>4.9684633856083327</v>
          </cell>
          <cell r="M94">
            <v>2.457186562625</v>
          </cell>
          <cell r="N94">
            <v>4.567301701583335</v>
          </cell>
          <cell r="O94">
            <v>5.3502828455416678</v>
          </cell>
          <cell r="P94">
            <v>6.4779117898749998</v>
          </cell>
          <cell r="R94">
            <v>4.9140147006666703</v>
          </cell>
          <cell r="S94">
            <v>11.45354049866665</v>
          </cell>
          <cell r="T94">
            <v>3.648813212933335</v>
          </cell>
          <cell r="U94">
            <v>5.502423736083335</v>
          </cell>
          <cell r="W94">
            <v>5.6040069724166672</v>
          </cell>
          <cell r="X94">
            <v>31.639730648333323</v>
          </cell>
        </row>
        <row r="95">
          <cell r="C95">
            <v>3.6288942072083321</v>
          </cell>
          <cell r="D95">
            <v>2.7154685873750002</v>
          </cell>
          <cell r="E95">
            <v>3.6609609021666674</v>
          </cell>
          <cell r="F95">
            <v>0.75007814954166674</v>
          </cell>
          <cell r="G95">
            <v>2.1173926259166649</v>
          </cell>
          <cell r="I95">
            <v>4.6813895088750002</v>
          </cell>
          <cell r="J95">
            <v>1.7707950476250001</v>
          </cell>
          <cell r="K95">
            <v>5.2197686599583353</v>
          </cell>
          <cell r="L95">
            <v>5.0023731808500003</v>
          </cell>
          <cell r="M95">
            <v>2.4613905928333351</v>
          </cell>
          <cell r="N95">
            <v>5.9033680269583346</v>
          </cell>
          <cell r="O95">
            <v>5.6055845891249998</v>
          </cell>
          <cell r="P95">
            <v>7.0682700439583357</v>
          </cell>
          <cell r="R95">
            <v>4.2716263075833325</v>
          </cell>
          <cell r="S95">
            <v>11.404201623916673</v>
          </cell>
          <cell r="T95">
            <v>3.7265581584250027</v>
          </cell>
          <cell r="U95">
            <v>4.3777212843333349</v>
          </cell>
          <cell r="W95">
            <v>6.9877943859999974</v>
          </cell>
          <cell r="X95">
            <v>30.208286698666676</v>
          </cell>
        </row>
        <row r="96">
          <cell r="C96">
            <v>3.6424082103750024</v>
          </cell>
          <cell r="D96">
            <v>2.7422527109999999</v>
          </cell>
          <cell r="E96">
            <v>3.375172866833335</v>
          </cell>
          <cell r="F96">
            <v>0.72653908850000004</v>
          </cell>
          <cell r="G96">
            <v>2.20646125991667</v>
          </cell>
          <cell r="I96">
            <v>4.8080806820833359</v>
          </cell>
          <cell r="J96">
            <v>1.7274460794583351</v>
          </cell>
          <cell r="K96">
            <v>4.696563400999997</v>
          </cell>
          <cell r="L96">
            <v>4.537325581450002</v>
          </cell>
          <cell r="M96">
            <v>2.4608134330833349</v>
          </cell>
          <cell r="N96">
            <v>3.6873917487499974</v>
          </cell>
          <cell r="O96">
            <v>4.2632717202083326</v>
          </cell>
          <cell r="P96">
            <v>5.4002434189166681</v>
          </cell>
          <cell r="R96">
            <v>3.6846257811666652</v>
          </cell>
          <cell r="S96">
            <v>11.43023146933335</v>
          </cell>
          <cell r="T96">
            <v>3.75616434026667</v>
          </cell>
          <cell r="U96">
            <v>4.0598739672916677</v>
          </cell>
          <cell r="W96">
            <v>6.8278812168333349</v>
          </cell>
          <cell r="X96">
            <v>26.224243998833327</v>
          </cell>
        </row>
        <row r="97">
          <cell r="C97">
            <v>3.5486760710666658</v>
          </cell>
          <cell r="D97">
            <v>2.8031566666666663</v>
          </cell>
          <cell r="E97">
            <v>3.1755473304666664</v>
          </cell>
          <cell r="F97">
            <v>0.75967813776666659</v>
          </cell>
          <cell r="G97">
            <v>2.1998595362666657</v>
          </cell>
          <cell r="I97">
            <v>4.7588629925666668</v>
          </cell>
          <cell r="J97">
            <v>1.8140999853333337</v>
          </cell>
          <cell r="K97">
            <v>4.1716094345999997</v>
          </cell>
          <cell r="L97">
            <v>6.1529083101533342</v>
          </cell>
          <cell r="M97">
            <v>2.447641191266666</v>
          </cell>
          <cell r="N97">
            <v>4.9197784112000011</v>
          </cell>
          <cell r="O97">
            <v>4.5445419452000007</v>
          </cell>
          <cell r="P97">
            <v>5.731535389066666</v>
          </cell>
          <cell r="R97">
            <v>3.5442769111999999</v>
          </cell>
          <cell r="S97">
            <v>11.40248321226666</v>
          </cell>
          <cell r="T97">
            <v>3.7950475454666659</v>
          </cell>
          <cell r="U97">
            <v>3.7647441060666664</v>
          </cell>
          <cell r="W97">
            <v>4.9147818752000001</v>
          </cell>
          <cell r="X97">
            <v>26.893993200000001</v>
          </cell>
        </row>
        <row r="98">
          <cell r="C98">
            <v>3.8249999999999997</v>
          </cell>
          <cell r="D98">
            <v>2.7699999999999996</v>
          </cell>
          <cell r="E98">
            <v>2.6349999999999998</v>
          </cell>
          <cell r="F98">
            <v>0.70000000000000007</v>
          </cell>
          <cell r="G98">
            <v>2.35</v>
          </cell>
          <cell r="I98">
            <v>5.3075000000000001</v>
          </cell>
          <cell r="J98">
            <v>1.5675000000000001</v>
          </cell>
          <cell r="K98">
            <v>4.2475000000000005</v>
          </cell>
          <cell r="L98">
            <v>4.3949999999999996</v>
          </cell>
          <cell r="M98">
            <v>2.5024999999999999</v>
          </cell>
          <cell r="N98">
            <v>4.5149999999999997</v>
          </cell>
          <cell r="O98">
            <v>3.8674999999999997</v>
          </cell>
          <cell r="P98">
            <v>4.8374999999999995</v>
          </cell>
          <cell r="R98">
            <v>3.8075000000000001</v>
          </cell>
          <cell r="S98">
            <v>11.475</v>
          </cell>
          <cell r="T98">
            <v>3.82</v>
          </cell>
          <cell r="U98">
            <v>3.7749999999999999</v>
          </cell>
          <cell r="W98">
            <v>5.51</v>
          </cell>
          <cell r="X98">
            <v>31.16</v>
          </cell>
        </row>
        <row r="99">
          <cell r="C99">
            <v>3.9475000000000002</v>
          </cell>
          <cell r="D99">
            <v>2.8</v>
          </cell>
          <cell r="E99">
            <v>2.5225</v>
          </cell>
          <cell r="F99">
            <v>0.64250000000000007</v>
          </cell>
          <cell r="G99">
            <v>2.3750000000000004</v>
          </cell>
          <cell r="I99">
            <v>4.79</v>
          </cell>
          <cell r="J99">
            <v>1.7175</v>
          </cell>
          <cell r="K99">
            <v>5.1074999999999999</v>
          </cell>
          <cell r="L99">
            <v>4.0024999999999995</v>
          </cell>
          <cell r="M99">
            <v>2.5024999999999999</v>
          </cell>
          <cell r="N99">
            <v>4.4875000000000007</v>
          </cell>
          <cell r="O99">
            <v>5.1400000000000006</v>
          </cell>
          <cell r="P99">
            <v>4.335</v>
          </cell>
          <cell r="R99">
            <v>4.7549999999999999</v>
          </cell>
          <cell r="S99">
            <v>11.647499999999999</v>
          </cell>
          <cell r="T99">
            <v>3.7774999999999999</v>
          </cell>
          <cell r="U99">
            <v>3.8525</v>
          </cell>
          <cell r="W99">
            <v>6.1624999999999996</v>
          </cell>
          <cell r="X99">
            <v>36.697500000000005</v>
          </cell>
        </row>
        <row r="100">
          <cell r="C100">
            <v>3.7450000000000001</v>
          </cell>
          <cell r="D100">
            <v>2.67</v>
          </cell>
          <cell r="E100">
            <v>2.8024999999999998</v>
          </cell>
          <cell r="F100">
            <v>0.625</v>
          </cell>
          <cell r="G100">
            <v>2.5625</v>
          </cell>
          <cell r="I100">
            <v>4.1974999999999998</v>
          </cell>
          <cell r="J100">
            <v>1.9525000000000001</v>
          </cell>
          <cell r="K100">
            <v>4.9625000000000004</v>
          </cell>
          <cell r="L100">
            <v>3.3674999999999997</v>
          </cell>
          <cell r="M100">
            <v>2.5874999999999999</v>
          </cell>
          <cell r="N100">
            <v>3.5</v>
          </cell>
          <cell r="O100">
            <v>5.1074999999999999</v>
          </cell>
          <cell r="P100">
            <v>3.9349999999999996</v>
          </cell>
          <cell r="R100">
            <v>4.2375000000000007</v>
          </cell>
          <cell r="S100">
            <v>11.682500000000001</v>
          </cell>
          <cell r="T100">
            <v>3.6625000000000001</v>
          </cell>
          <cell r="U100">
            <v>4.0299999999999994</v>
          </cell>
          <cell r="W100">
            <v>5.4675000000000002</v>
          </cell>
          <cell r="X100">
            <v>26.895000000000003</v>
          </cell>
        </row>
        <row r="101">
          <cell r="C101">
            <v>3.8849999999999998</v>
          </cell>
          <cell r="D101">
            <v>2.7600000000000002</v>
          </cell>
          <cell r="E101">
            <v>3.0383333333333336</v>
          </cell>
          <cell r="F101">
            <v>0.63500000000000001</v>
          </cell>
          <cell r="G101">
            <v>2.6816666666666666</v>
          </cell>
          <cell r="I101">
            <v>4.2699999999999996</v>
          </cell>
          <cell r="J101">
            <v>1.7316666666666667</v>
          </cell>
          <cell r="K101">
            <v>4.6333333333333337</v>
          </cell>
          <cell r="L101">
            <v>3.4533333333333331</v>
          </cell>
          <cell r="M101">
            <v>2.6466666666666665</v>
          </cell>
          <cell r="N101">
            <v>3.97</v>
          </cell>
          <cell r="O101">
            <v>4.2450000000000001</v>
          </cell>
          <cell r="P101">
            <v>3.8583333333333329</v>
          </cell>
          <cell r="R101">
            <v>4.1550000000000002</v>
          </cell>
          <cell r="S101">
            <v>11.771666666666667</v>
          </cell>
          <cell r="T101">
            <v>3.7583333333333329</v>
          </cell>
          <cell r="U101">
            <v>4.0983333333333327</v>
          </cell>
          <cell r="W101">
            <v>4.7933333333333339</v>
          </cell>
          <cell r="X101">
            <v>24.536666666666662</v>
          </cell>
        </row>
        <row r="102">
          <cell r="C102">
            <v>3.9750000000000005</v>
          </cell>
          <cell r="D102">
            <v>2.7250000000000001</v>
          </cell>
          <cell r="E102">
            <v>3.1450000000000005</v>
          </cell>
          <cell r="F102">
            <v>0.68</v>
          </cell>
          <cell r="G102">
            <v>2.74</v>
          </cell>
          <cell r="I102">
            <v>3.8824999999999998</v>
          </cell>
          <cell r="J102">
            <v>1.35</v>
          </cell>
          <cell r="K102">
            <v>3.7</v>
          </cell>
          <cell r="L102">
            <v>3.87</v>
          </cell>
          <cell r="M102">
            <v>2.7800000000000002</v>
          </cell>
          <cell r="N102">
            <v>4.9249999999999998</v>
          </cell>
          <cell r="O102">
            <v>3.8824999999999998</v>
          </cell>
          <cell r="P102">
            <v>4.4024999999999999</v>
          </cell>
          <cell r="R102">
            <v>4.125</v>
          </cell>
          <cell r="S102">
            <v>11.852500000000001</v>
          </cell>
          <cell r="T102">
            <v>3.8875000000000002</v>
          </cell>
          <cell r="U102">
            <v>4.4174999999999995</v>
          </cell>
          <cell r="W102">
            <v>4.3049999999999997</v>
          </cell>
          <cell r="X102">
            <v>25.96</v>
          </cell>
        </row>
        <row r="103">
          <cell r="C103">
            <v>3.9375</v>
          </cell>
          <cell r="D103">
            <v>2.8200000000000003</v>
          </cell>
          <cell r="E103">
            <v>3.3375000000000004</v>
          </cell>
          <cell r="F103">
            <v>0.77500000000000002</v>
          </cell>
          <cell r="G103">
            <v>2.2949999999999999</v>
          </cell>
          <cell r="I103">
            <v>4.6875</v>
          </cell>
          <cell r="J103">
            <v>1.9949999999999999</v>
          </cell>
          <cell r="K103">
            <v>3.8725000000000005</v>
          </cell>
          <cell r="L103">
            <v>5.7724999999999991</v>
          </cell>
          <cell r="M103">
            <v>2.7725000000000004</v>
          </cell>
          <cell r="N103">
            <v>5.6700000000000008</v>
          </cell>
          <cell r="O103">
            <v>4.7875000000000005</v>
          </cell>
          <cell r="P103">
            <v>5.5975000000000001</v>
          </cell>
          <cell r="R103">
            <v>4.1100000000000003</v>
          </cell>
          <cell r="S103">
            <v>11.9625</v>
          </cell>
          <cell r="T103">
            <v>3.9450000000000003</v>
          </cell>
          <cell r="U103">
            <v>4.6749999999999998</v>
          </cell>
          <cell r="W103">
            <v>4.4624999999999995</v>
          </cell>
          <cell r="X103">
            <v>27.729999999999997</v>
          </cell>
        </row>
        <row r="104">
          <cell r="C104">
            <v>4.0575000000000001</v>
          </cell>
          <cell r="D104">
            <v>2.86</v>
          </cell>
          <cell r="E104">
            <v>3.4549999999999996</v>
          </cell>
          <cell r="F104">
            <v>0.74500000000000011</v>
          </cell>
          <cell r="G104">
            <v>2.82</v>
          </cell>
          <cell r="I104">
            <v>5.4425000000000008</v>
          </cell>
          <cell r="J104">
            <v>2.0425</v>
          </cell>
          <cell r="K104">
            <v>5.5550000000000006</v>
          </cell>
          <cell r="L104">
            <v>4.1950000000000003</v>
          </cell>
          <cell r="M104">
            <v>2.9899999999999998</v>
          </cell>
          <cell r="N104">
            <v>4.9850000000000003</v>
          </cell>
          <cell r="O104">
            <v>5.29</v>
          </cell>
          <cell r="P104">
            <v>6.3975</v>
          </cell>
          <cell r="R104">
            <v>5.7200000000000006</v>
          </cell>
          <cell r="S104">
            <v>12.047499999999999</v>
          </cell>
          <cell r="T104">
            <v>4.0349999999999993</v>
          </cell>
          <cell r="U104">
            <v>4.915</v>
          </cell>
          <cell r="W104">
            <v>5.7750000000000004</v>
          </cell>
          <cell r="X104">
            <v>25.393333333333334</v>
          </cell>
        </row>
        <row r="105">
          <cell r="C105">
            <v>4.4814075999999998</v>
          </cell>
          <cell r="D105">
            <v>2.7965572000000001</v>
          </cell>
          <cell r="E105">
            <v>3.5770412</v>
          </cell>
          <cell r="F105">
            <v>0.75301249999999997</v>
          </cell>
          <cell r="G105">
            <v>2.6267369999999999</v>
          </cell>
          <cell r="I105">
            <v>4.3838729999999995</v>
          </cell>
          <cell r="J105">
            <v>1.7548504999999999</v>
          </cell>
          <cell r="K105">
            <v>3.3155280000000005</v>
          </cell>
          <cell r="L105">
            <v>3.8188681999999998</v>
          </cell>
          <cell r="M105">
            <v>2.7942584999999993</v>
          </cell>
          <cell r="N105">
            <v>3.6428004999999999</v>
          </cell>
          <cell r="O105">
            <v>4.7977650000000001</v>
          </cell>
          <cell r="P105">
            <v>4.7719679999999993</v>
          </cell>
          <cell r="R105">
            <v>4.4179949999999995</v>
          </cell>
          <cell r="S105">
            <v>12.125254</v>
          </cell>
          <cell r="T105">
            <v>4.0275651999999997</v>
          </cell>
          <cell r="U105">
            <v>6.7407915000000003</v>
          </cell>
          <cell r="W105">
            <v>6.1223984999999992</v>
          </cell>
        </row>
        <row r="106">
          <cell r="C106">
            <v>4.7649794999999999</v>
          </cell>
          <cell r="D106">
            <v>2.7660637500000003</v>
          </cell>
          <cell r="E106">
            <v>3.54278125</v>
          </cell>
          <cell r="F106">
            <v>0.7689451249999999</v>
          </cell>
          <cell r="G106">
            <v>2.2678375000000002</v>
          </cell>
          <cell r="I106">
            <v>3.9968412499999997</v>
          </cell>
          <cell r="J106">
            <v>1.6625556250000002</v>
          </cell>
          <cell r="K106">
            <v>3.5234299999999998</v>
          </cell>
          <cell r="L106">
            <v>4.3200117500000008</v>
          </cell>
          <cell r="M106">
            <v>2.37415625</v>
          </cell>
          <cell r="N106">
            <v>4.1290481250000006</v>
          </cell>
          <cell r="O106">
            <v>4.5206325000000005</v>
          </cell>
          <cell r="P106">
            <v>5.2455024999999997</v>
          </cell>
          <cell r="R106">
            <v>3.85659375</v>
          </cell>
          <cell r="S106">
            <v>12.0191325</v>
          </cell>
          <cell r="T106">
            <v>3.9789618750000004</v>
          </cell>
          <cell r="U106">
            <v>6.2144300000000001</v>
          </cell>
          <cell r="W106">
            <v>5.0808793750000003</v>
          </cell>
          <cell r="X106">
            <v>33.435000000000002</v>
          </cell>
        </row>
        <row r="107">
          <cell r="C107">
            <v>3.9849999999999999</v>
          </cell>
          <cell r="D107">
            <v>2.8125</v>
          </cell>
          <cell r="E107">
            <v>3.3849999999999998</v>
          </cell>
          <cell r="F107">
            <v>0.76</v>
          </cell>
          <cell r="G107">
            <v>1.88</v>
          </cell>
          <cell r="I107">
            <v>4.75</v>
          </cell>
          <cell r="J107">
            <v>1.9924999999999999</v>
          </cell>
          <cell r="K107">
            <v>4.7725</v>
          </cell>
          <cell r="L107">
            <v>4.6100000000000003</v>
          </cell>
          <cell r="M107">
            <v>2.1174999999999997</v>
          </cell>
          <cell r="N107">
            <v>4.1399999999999997</v>
          </cell>
          <cell r="O107">
            <v>3.9924999999999997</v>
          </cell>
          <cell r="P107">
            <v>5.9550000000000001</v>
          </cell>
          <cell r="R107">
            <v>3.6274999999999999</v>
          </cell>
          <cell r="S107">
            <v>11.170000000000002</v>
          </cell>
          <cell r="T107">
            <v>4.0525000000000002</v>
          </cell>
          <cell r="U107">
            <v>4.7050000000000001</v>
          </cell>
          <cell r="W107">
            <v>5.9325000000000001</v>
          </cell>
          <cell r="X107">
            <v>28.292500000000004</v>
          </cell>
        </row>
        <row r="108">
          <cell r="C108">
            <v>3.7696354999999997</v>
          </cell>
          <cell r="D108">
            <v>2.7481724999999995</v>
          </cell>
          <cell r="E108">
            <v>3.1423700000000001</v>
          </cell>
          <cell r="F108">
            <v>0.73836999999999997</v>
          </cell>
          <cell r="G108">
            <v>1.9227350000000001</v>
          </cell>
          <cell r="I108">
            <v>4.7840399999999992</v>
          </cell>
          <cell r="J108">
            <v>1.8637700000000001</v>
          </cell>
          <cell r="K108">
            <v>4.9906924999999998</v>
          </cell>
          <cell r="L108">
            <v>6.7374720000000003</v>
          </cell>
          <cell r="M108">
            <v>2.038354</v>
          </cell>
          <cell r="N108">
            <v>5.8291000000000004</v>
          </cell>
          <cell r="O108">
            <v>4.4807525000000004</v>
          </cell>
          <cell r="P108">
            <v>6.9923649999999995</v>
          </cell>
          <cell r="R108">
            <v>3.5424850000000001</v>
          </cell>
          <cell r="S108">
            <v>11.510010000000001</v>
          </cell>
          <cell r="T108">
            <v>3.9220574999999998</v>
          </cell>
          <cell r="U108">
            <v>3.9155349999999998</v>
          </cell>
          <cell r="W108">
            <v>5.33657</v>
          </cell>
          <cell r="X108">
            <v>30.9520625</v>
          </cell>
        </row>
        <row r="109">
          <cell r="C109">
            <v>4.0142287999999997</v>
          </cell>
          <cell r="D109">
            <v>2.8252481999999999</v>
          </cell>
          <cell r="E109">
            <v>2.8736336000000002</v>
          </cell>
          <cell r="F109">
            <v>0.75519959999999986</v>
          </cell>
          <cell r="G109">
            <v>1.8483309999999999</v>
          </cell>
          <cell r="I109">
            <v>4.2003240000000002</v>
          </cell>
          <cell r="J109">
            <v>1.4375718</v>
          </cell>
          <cell r="K109">
            <v>3.8005371999999999</v>
          </cell>
          <cell r="L109">
            <v>6.1132847999999997</v>
          </cell>
          <cell r="M109">
            <v>2.012934</v>
          </cell>
          <cell r="N109">
            <v>4.0878899999999998</v>
          </cell>
          <cell r="O109">
            <v>4.5072019999999995</v>
          </cell>
          <cell r="P109">
            <v>5.0369417999999992</v>
          </cell>
          <cell r="R109">
            <v>3.4510820000000004</v>
          </cell>
          <cell r="S109">
            <v>11.816727999999998</v>
          </cell>
          <cell r="T109">
            <v>3.9621432000000008</v>
          </cell>
          <cell r="U109">
            <v>3.7346060000000003</v>
          </cell>
          <cell r="W109">
            <v>4.1277249999999999</v>
          </cell>
          <cell r="X109">
            <v>24.993645000000001</v>
          </cell>
        </row>
        <row r="110">
          <cell r="C110">
            <v>4.1593662499999997</v>
          </cell>
          <cell r="D110">
            <v>2.8145549999999999</v>
          </cell>
          <cell r="E110">
            <v>2.3995837499999997</v>
          </cell>
          <cell r="F110">
            <v>0.63068275000000007</v>
          </cell>
          <cell r="G110">
            <v>2.0475075</v>
          </cell>
          <cell r="I110">
            <v>4.7280574999999994</v>
          </cell>
          <cell r="J110">
            <v>1.55</v>
          </cell>
          <cell r="K110">
            <v>4.3004512500000001</v>
          </cell>
          <cell r="L110">
            <v>8.2206884999999996</v>
          </cell>
          <cell r="M110">
            <v>2.012918</v>
          </cell>
          <cell r="N110">
            <v>3.7609062499999997</v>
          </cell>
          <cell r="O110">
            <v>3.08909375</v>
          </cell>
          <cell r="P110">
            <v>4.2096562500000001</v>
          </cell>
          <cell r="R110">
            <v>3.64337</v>
          </cell>
          <cell r="S110">
            <v>11.9726675</v>
          </cell>
          <cell r="T110">
            <v>4.1275019999999998</v>
          </cell>
          <cell r="U110">
            <v>3.6878435000000001</v>
          </cell>
          <cell r="W110">
            <v>5.3838662499999996</v>
          </cell>
          <cell r="X110">
            <v>29.325962500000003</v>
          </cell>
        </row>
        <row r="111">
          <cell r="C111">
            <v>4.1555286000000002</v>
          </cell>
          <cell r="D111">
            <v>2.8277577999999997</v>
          </cell>
          <cell r="E111">
            <v>2.6420078</v>
          </cell>
          <cell r="F111">
            <v>0.56023579999999995</v>
          </cell>
          <cell r="G111">
            <v>1.909907</v>
          </cell>
          <cell r="I111">
            <v>4.4358520000000006</v>
          </cell>
          <cell r="J111">
            <v>2.0859949999999996</v>
          </cell>
          <cell r="K111">
            <v>5.3276610000000009</v>
          </cell>
          <cell r="L111">
            <v>6.3160639999999999</v>
          </cell>
          <cell r="M111">
            <v>1.9482408</v>
          </cell>
          <cell r="N111">
            <v>4.4599441999999998</v>
          </cell>
          <cell r="O111">
            <v>4.0163850000000005</v>
          </cell>
          <cell r="P111">
            <v>4.6623200000000002</v>
          </cell>
          <cell r="R111">
            <v>4.908334</v>
          </cell>
          <cell r="S111">
            <v>11.990108000000001</v>
          </cell>
          <cell r="T111">
            <v>3.9596591999999999</v>
          </cell>
          <cell r="U111">
            <v>3.6364835999999996</v>
          </cell>
          <cell r="W111">
            <v>6.3124840000000004</v>
          </cell>
          <cell r="X111">
            <v>37.587365000000005</v>
          </cell>
        </row>
        <row r="112">
          <cell r="C112">
            <v>4.1399999999999997</v>
          </cell>
          <cell r="D112">
            <v>2.87</v>
          </cell>
          <cell r="E112">
            <v>2.625</v>
          </cell>
          <cell r="F112">
            <v>0.51</v>
          </cell>
          <cell r="G112">
            <v>2.13</v>
          </cell>
          <cell r="I112">
            <v>3.9850000000000003</v>
          </cell>
          <cell r="J112">
            <v>2.6550000000000002</v>
          </cell>
          <cell r="K112">
            <v>6.0450000000000008</v>
          </cell>
          <cell r="L112">
            <v>4.3049999999999997</v>
          </cell>
          <cell r="M112">
            <v>2.02</v>
          </cell>
          <cell r="N112">
            <v>4.6399999999999997</v>
          </cell>
          <cell r="O112">
            <v>4.3500000000000005</v>
          </cell>
          <cell r="P112">
            <v>4.2850000000000001</v>
          </cell>
          <cell r="R112">
            <v>5.1050000000000004</v>
          </cell>
          <cell r="S112">
            <v>11.914999999999999</v>
          </cell>
          <cell r="T112">
            <v>3.9750000000000005</v>
          </cell>
          <cell r="U112">
            <v>3.7550000000000003</v>
          </cell>
          <cell r="W112">
            <v>6.7100000000000009</v>
          </cell>
          <cell r="X112">
            <v>36.954999999999998</v>
          </cell>
        </row>
        <row r="113">
          <cell r="C113">
            <v>4.13</v>
          </cell>
          <cell r="D113">
            <v>2.835</v>
          </cell>
          <cell r="E113">
            <v>2.665</v>
          </cell>
          <cell r="F113">
            <v>0.5</v>
          </cell>
          <cell r="G113">
            <v>2.27</v>
          </cell>
          <cell r="I113">
            <v>4.17</v>
          </cell>
          <cell r="J113">
            <v>2.105</v>
          </cell>
          <cell r="K113">
            <v>3.4899999999999998</v>
          </cell>
          <cell r="L113">
            <v>3.7</v>
          </cell>
          <cell r="M113">
            <v>2.0599999999999996</v>
          </cell>
          <cell r="N113">
            <v>4.83</v>
          </cell>
          <cell r="O113">
            <v>5.4149999999999991</v>
          </cell>
          <cell r="P113">
            <v>4.4950000000000001</v>
          </cell>
          <cell r="R113">
            <v>5.3199999999999994</v>
          </cell>
          <cell r="S113">
            <v>10.984999999999999</v>
          </cell>
          <cell r="T113">
            <v>4.1100000000000003</v>
          </cell>
          <cell r="U113">
            <v>4.125</v>
          </cell>
          <cell r="W113">
            <v>5.29</v>
          </cell>
          <cell r="X113">
            <v>32.204999999999998</v>
          </cell>
        </row>
        <row r="114">
          <cell r="C114">
            <v>4.1239999999999997</v>
          </cell>
          <cell r="D114">
            <v>2.8140000000000001</v>
          </cell>
          <cell r="E114">
            <v>2.9180000000000001</v>
          </cell>
          <cell r="F114">
            <v>0.47000000000000003</v>
          </cell>
          <cell r="G114">
            <v>2.2280000000000002</v>
          </cell>
          <cell r="I114">
            <v>4.8380000000000001</v>
          </cell>
          <cell r="J114">
            <v>1.3</v>
          </cell>
          <cell r="K114">
            <v>3.1680000000000001</v>
          </cell>
          <cell r="L114">
            <v>3.4239999999999995</v>
          </cell>
          <cell r="M114">
            <v>2.06</v>
          </cell>
          <cell r="N114">
            <v>4.3179999999999996</v>
          </cell>
          <cell r="O114">
            <v>6.3780000000000001</v>
          </cell>
          <cell r="P114">
            <v>5.6100000000000012</v>
          </cell>
          <cell r="R114">
            <v>4.8680000000000003</v>
          </cell>
          <cell r="S114">
            <v>11.797999999999998</v>
          </cell>
          <cell r="T114">
            <v>4.1099999999999994</v>
          </cell>
          <cell r="U114">
            <v>4.3600000000000003</v>
          </cell>
          <cell r="W114">
            <v>4.3239999999999998</v>
          </cell>
          <cell r="X114">
            <v>27.524000000000001</v>
          </cell>
        </row>
        <row r="115">
          <cell r="C115">
            <v>4.1150000000000002</v>
          </cell>
          <cell r="D115">
            <v>2.8175000000000003</v>
          </cell>
          <cell r="E115">
            <v>2.9675000000000002</v>
          </cell>
          <cell r="F115">
            <v>0.64500000000000002</v>
          </cell>
          <cell r="G115">
            <v>2.33</v>
          </cell>
          <cell r="I115">
            <v>4.665</v>
          </cell>
          <cell r="J115">
            <v>1.7050000000000001</v>
          </cell>
          <cell r="K115">
            <v>3.585</v>
          </cell>
          <cell r="L115">
            <v>5.2675000000000001</v>
          </cell>
          <cell r="M115">
            <v>2.1724999999999999</v>
          </cell>
          <cell r="N115">
            <v>4.8125</v>
          </cell>
          <cell r="O115">
            <v>6.1349999999999998</v>
          </cell>
          <cell r="P115">
            <v>4.7974999999999994</v>
          </cell>
          <cell r="R115">
            <v>3.8550000000000004</v>
          </cell>
          <cell r="S115">
            <v>11.794999999999998</v>
          </cell>
          <cell r="T115">
            <v>4.0949999999999998</v>
          </cell>
          <cell r="U115">
            <v>4.4550000000000001</v>
          </cell>
          <cell r="W115">
            <v>4.1225000000000005</v>
          </cell>
          <cell r="X115">
            <v>25.0275</v>
          </cell>
        </row>
        <row r="116">
          <cell r="C116">
            <v>4.2350000000000003</v>
          </cell>
          <cell r="D116">
            <v>2.8125</v>
          </cell>
          <cell r="E116">
            <v>2.9950000000000001</v>
          </cell>
          <cell r="F116">
            <v>0.66500000000000004</v>
          </cell>
          <cell r="G116">
            <v>2.7250000000000001</v>
          </cell>
          <cell r="I116">
            <v>4.5674999999999999</v>
          </cell>
          <cell r="J116">
            <v>1.6949999999999998</v>
          </cell>
          <cell r="K116">
            <v>5.2475000000000005</v>
          </cell>
          <cell r="L116">
            <v>3.4750000000000005</v>
          </cell>
          <cell r="M116">
            <v>2.7475000000000001</v>
          </cell>
          <cell r="N116">
            <v>3.6875</v>
          </cell>
          <cell r="O116">
            <v>4.6375000000000002</v>
          </cell>
          <cell r="P116">
            <v>5.3925000000000001</v>
          </cell>
          <cell r="R116">
            <v>5.7649999999999997</v>
          </cell>
          <cell r="S116">
            <v>11.9825</v>
          </cell>
          <cell r="T116">
            <v>3.7974999999999994</v>
          </cell>
          <cell r="U116">
            <v>4.6500000000000004</v>
          </cell>
          <cell r="W116">
            <v>5.13</v>
          </cell>
          <cell r="X116">
            <v>27.52333333333333</v>
          </cell>
        </row>
        <row r="117">
          <cell r="C117">
            <v>3.968</v>
          </cell>
          <cell r="D117">
            <v>2.8660000000000005</v>
          </cell>
          <cell r="E117">
            <v>3.0260000000000002</v>
          </cell>
          <cell r="F117">
            <v>0.65800000000000003</v>
          </cell>
          <cell r="G117">
            <v>2.1580000000000004</v>
          </cell>
          <cell r="I117">
            <v>4.0920000000000005</v>
          </cell>
          <cell r="J117">
            <v>1.6580000000000001</v>
          </cell>
          <cell r="K117">
            <v>3.5020000000000002</v>
          </cell>
          <cell r="L117">
            <v>4.0860000000000003</v>
          </cell>
          <cell r="M117">
            <v>2.7039999999999997</v>
          </cell>
          <cell r="N117">
            <v>3.3039999999999998</v>
          </cell>
          <cell r="O117">
            <v>3.5620000000000003</v>
          </cell>
          <cell r="P117">
            <v>5.17</v>
          </cell>
          <cell r="R117">
            <v>4.51</v>
          </cell>
          <cell r="S117">
            <v>11.994000000000002</v>
          </cell>
          <cell r="T117">
            <v>4.0939999999999994</v>
          </cell>
          <cell r="U117">
            <v>6.11</v>
          </cell>
          <cell r="W117">
            <v>4.7999999999999989</v>
          </cell>
          <cell r="X117">
            <v>29.183999999999997</v>
          </cell>
        </row>
        <row r="118">
          <cell r="C118">
            <v>4.0750000000000002</v>
          </cell>
          <cell r="D118">
            <v>2.6974999999999998</v>
          </cell>
          <cell r="E118">
            <v>3.0575000000000001</v>
          </cell>
          <cell r="F118">
            <v>0.67500000000000004</v>
          </cell>
          <cell r="G118">
            <v>1.7349999999999999</v>
          </cell>
          <cell r="I118">
            <v>3.5500000000000003</v>
          </cell>
          <cell r="J118">
            <v>1.6975</v>
          </cell>
          <cell r="K118">
            <v>4.0674999999999999</v>
          </cell>
          <cell r="L118">
            <v>4.9224999999999994</v>
          </cell>
          <cell r="M118">
            <v>2.2750000000000004</v>
          </cell>
          <cell r="N118">
            <v>3.5775000000000001</v>
          </cell>
          <cell r="O118">
            <v>3.7324999999999999</v>
          </cell>
          <cell r="P118">
            <v>5.7024999999999988</v>
          </cell>
          <cell r="R118">
            <v>3.8174999999999999</v>
          </cell>
          <cell r="S118">
            <v>11.879999999999999</v>
          </cell>
          <cell r="T118">
            <v>4.0024999999999995</v>
          </cell>
          <cell r="U118">
            <v>4.7</v>
          </cell>
          <cell r="W118">
            <v>4.3724999999999996</v>
          </cell>
          <cell r="X118">
            <v>31.22</v>
          </cell>
        </row>
        <row r="119">
          <cell r="C119">
            <v>3.6579999999999999</v>
          </cell>
          <cell r="D119">
            <v>2.7439999999999998</v>
          </cell>
          <cell r="E119">
            <v>3.0999999999999996</v>
          </cell>
          <cell r="F119">
            <v>0.69399999999999995</v>
          </cell>
          <cell r="G119">
            <v>1.81</v>
          </cell>
          <cell r="I119">
            <v>4.4460000000000006</v>
          </cell>
          <cell r="J119">
            <v>1.802</v>
          </cell>
          <cell r="K119">
            <v>4.2080000000000002</v>
          </cell>
          <cell r="L119">
            <v>4.8040000000000003</v>
          </cell>
          <cell r="M119">
            <v>2.0219999999999998</v>
          </cell>
          <cell r="N119">
            <v>4.5400000000000009</v>
          </cell>
          <cell r="O119">
            <v>3.6759999999999997</v>
          </cell>
          <cell r="P119">
            <v>6.016</v>
          </cell>
          <cell r="R119">
            <v>3.4859999999999998</v>
          </cell>
          <cell r="S119">
            <v>11.49</v>
          </cell>
          <cell r="T119">
            <v>4.0299999999999994</v>
          </cell>
          <cell r="U119">
            <v>4</v>
          </cell>
          <cell r="W119">
            <v>5.4139999999999997</v>
          </cell>
          <cell r="X119">
            <v>29.248000000000001</v>
          </cell>
        </row>
        <row r="120">
          <cell r="C120">
            <v>3.95</v>
          </cell>
          <cell r="D120">
            <v>2.8474999999999997</v>
          </cell>
          <cell r="E120">
            <v>2.9824999999999999</v>
          </cell>
          <cell r="F120">
            <v>0.69249999999999989</v>
          </cell>
          <cell r="G120">
            <v>1.9224999999999999</v>
          </cell>
          <cell r="I120">
            <v>4.2625000000000002</v>
          </cell>
          <cell r="J120">
            <v>1.3425</v>
          </cell>
          <cell r="K120">
            <v>3.7475000000000001</v>
          </cell>
          <cell r="L120">
            <v>5.0725000000000007</v>
          </cell>
          <cell r="M120">
            <v>1.8200000000000003</v>
          </cell>
          <cell r="N120">
            <v>4.7200000000000006</v>
          </cell>
          <cell r="O120">
            <v>3.5</v>
          </cell>
          <cell r="P120">
            <v>5.1124999999999998</v>
          </cell>
          <cell r="R120">
            <v>3.3650000000000002</v>
          </cell>
          <cell r="S120">
            <v>11.697499999999998</v>
          </cell>
          <cell r="T120">
            <v>3.8725000000000001</v>
          </cell>
          <cell r="U120">
            <v>3.5374999999999996</v>
          </cell>
          <cell r="W120">
            <v>4.22</v>
          </cell>
          <cell r="X120">
            <v>25.737499999999997</v>
          </cell>
        </row>
        <row r="121">
          <cell r="C121">
            <v>3.5674999999999999</v>
          </cell>
          <cell r="D121">
            <v>2.8849999999999998</v>
          </cell>
          <cell r="E121">
            <v>2.7075000000000005</v>
          </cell>
          <cell r="F121">
            <v>0.69250000000000012</v>
          </cell>
          <cell r="G121">
            <v>1.7825000000000002</v>
          </cell>
          <cell r="I121">
            <v>3.8325</v>
          </cell>
          <cell r="J121">
            <v>1.1724999999999999</v>
          </cell>
          <cell r="K121">
            <v>3.8125</v>
          </cell>
          <cell r="L121">
            <v>4.7074999999999996</v>
          </cell>
          <cell r="M121">
            <v>1.8</v>
          </cell>
          <cell r="N121">
            <v>5.2375000000000007</v>
          </cell>
          <cell r="O121">
            <v>3.915</v>
          </cell>
          <cell r="P121">
            <v>4.4849999999999994</v>
          </cell>
          <cell r="R121">
            <v>3.3050000000000002</v>
          </cell>
          <cell r="S121">
            <v>11.6325</v>
          </cell>
          <cell r="T121">
            <v>3.875</v>
          </cell>
          <cell r="U121">
            <v>3.33</v>
          </cell>
          <cell r="W121">
            <v>3.625</v>
          </cell>
          <cell r="X121">
            <v>26.7925</v>
          </cell>
        </row>
        <row r="122">
          <cell r="C122">
            <v>3.8959999999999999</v>
          </cell>
          <cell r="D122">
            <v>2.8420000000000001</v>
          </cell>
          <cell r="E122">
            <v>2.4560000000000004</v>
          </cell>
          <cell r="F122">
            <v>0.622</v>
          </cell>
          <cell r="G122">
            <v>1.984</v>
          </cell>
          <cell r="I122">
            <v>3.3339999999999996</v>
          </cell>
          <cell r="J122">
            <v>1.1919999999999999</v>
          </cell>
          <cell r="K122">
            <v>3.7079999999999997</v>
          </cell>
          <cell r="L122">
            <v>3.3359999999999999</v>
          </cell>
          <cell r="M122">
            <v>1.8140000000000001</v>
          </cell>
          <cell r="N122">
            <v>3.6060000000000003</v>
          </cell>
          <cell r="O122">
            <v>3.3020000000000005</v>
          </cell>
          <cell r="P122">
            <v>3.7480000000000002</v>
          </cell>
          <cell r="R122">
            <v>3.3460000000000001</v>
          </cell>
          <cell r="S122">
            <v>11.989999999999998</v>
          </cell>
          <cell r="T122">
            <v>3.9980000000000002</v>
          </cell>
          <cell r="U122">
            <v>3.2980000000000005</v>
          </cell>
          <cell r="W122">
            <v>3.7299999999999995</v>
          </cell>
          <cell r="X122">
            <v>26.296000000000003</v>
          </cell>
        </row>
        <row r="123">
          <cell r="C123">
            <v>3.8304392450000004</v>
          </cell>
          <cell r="D123">
            <v>2.9462937500000002</v>
          </cell>
          <cell r="E123">
            <v>2.5892110263750001</v>
          </cell>
          <cell r="F123">
            <v>0.54204041418749993</v>
          </cell>
          <cell r="G123">
            <v>1.9839158175000002</v>
          </cell>
          <cell r="I123">
            <v>4.1868670468749993</v>
          </cell>
          <cell r="J123">
            <v>1.9437056353125</v>
          </cell>
          <cell r="K123">
            <v>4.4969255575</v>
          </cell>
          <cell r="L123">
            <v>3.9818708803749998</v>
          </cell>
          <cell r="M123">
            <v>1.77149458875</v>
          </cell>
          <cell r="N123">
            <v>3.9662720274999996</v>
          </cell>
          <cell r="O123">
            <v>3.6118640049999997</v>
          </cell>
          <cell r="P123">
            <v>4.4325709146875001</v>
          </cell>
          <cell r="R123">
            <v>5.0122009868749995</v>
          </cell>
          <cell r="S123">
            <v>11.743654402500001</v>
          </cell>
          <cell r="T123">
            <v>4.0276578821874995</v>
          </cell>
          <cell r="U123">
            <v>3.4641899425</v>
          </cell>
          <cell r="W123">
            <v>5.31108726125</v>
          </cell>
          <cell r="X123">
            <v>33.854759136875003</v>
          </cell>
        </row>
        <row r="124">
          <cell r="C124">
            <v>3.6944292747499996</v>
          </cell>
          <cell r="D124">
            <v>3.0150271785</v>
          </cell>
          <cell r="E124">
            <v>2.4809413771249997</v>
          </cell>
          <cell r="F124">
            <v>0.48184102043749999</v>
          </cell>
          <cell r="G124">
            <v>2.09354922125</v>
          </cell>
          <cell r="I124">
            <v>4.4704645162499999</v>
          </cell>
          <cell r="J124">
            <v>2.2168724415624999</v>
          </cell>
          <cell r="K124">
            <v>6.2754151481250009</v>
          </cell>
          <cell r="L124">
            <v>5.2930728054375003</v>
          </cell>
          <cell r="M124">
            <v>1.8950569065625</v>
          </cell>
          <cell r="N124">
            <v>3.8174007725000001</v>
          </cell>
          <cell r="O124">
            <v>3.7374784287499998</v>
          </cell>
          <cell r="P124">
            <v>3.8156768918750004</v>
          </cell>
          <cell r="R124">
            <v>4.7141234593750001</v>
          </cell>
          <cell r="S124">
            <v>11.7444104425</v>
          </cell>
          <cell r="T124">
            <v>4.0058971146875004</v>
          </cell>
          <cell r="U124">
            <v>3.7251561500000001</v>
          </cell>
          <cell r="W124">
            <v>6.4124178609375004</v>
          </cell>
          <cell r="X124">
            <v>36.547073506250001</v>
          </cell>
        </row>
        <row r="125">
          <cell r="C125">
            <v>3.6682632901999996</v>
          </cell>
          <cell r="D125">
            <v>2.9178859116</v>
          </cell>
          <cell r="E125">
            <v>2.5783732172000002</v>
          </cell>
          <cell r="F125">
            <v>0.45544397479999998</v>
          </cell>
          <cell r="G125">
            <v>2.2500987800000005</v>
          </cell>
          <cell r="I125">
            <v>5.3703166864999998</v>
          </cell>
          <cell r="J125">
            <v>1.9014761024999998</v>
          </cell>
          <cell r="K125">
            <v>5.9277829545000005</v>
          </cell>
          <cell r="L125">
            <v>6.3254489143499999</v>
          </cell>
          <cell r="M125">
            <v>1.9648582297500004</v>
          </cell>
          <cell r="N125">
            <v>4.1967596655000001</v>
          </cell>
          <cell r="O125">
            <v>3.6685604775000002</v>
          </cell>
          <cell r="P125">
            <v>4.362370663750001</v>
          </cell>
          <cell r="R125">
            <v>5.1409825805000002</v>
          </cell>
          <cell r="S125">
            <v>11.757926325</v>
          </cell>
          <cell r="T125">
            <v>3.9950030449999994</v>
          </cell>
          <cell r="U125">
            <v>3.8962746304999998</v>
          </cell>
          <cell r="W125">
            <v>6.1190862147500003</v>
          </cell>
          <cell r="X125">
            <v>33.158958139500001</v>
          </cell>
        </row>
        <row r="126">
          <cell r="C126">
            <v>3.7097318290625001</v>
          </cell>
          <cell r="D126">
            <v>2.7588862499999998</v>
          </cell>
          <cell r="E126">
            <v>2.5876196106874998</v>
          </cell>
          <cell r="F126">
            <v>0.44840744512499997</v>
          </cell>
          <cell r="G126">
            <v>2.1996854125</v>
          </cell>
          <cell r="I126">
            <v>5.3070585109374999</v>
          </cell>
          <cell r="J126">
            <v>1.2191843787500001</v>
          </cell>
          <cell r="K126">
            <v>4.3119476374999994</v>
          </cell>
          <cell r="L126">
            <v>5.8086413727499995</v>
          </cell>
          <cell r="M126">
            <v>1.9900448212500002</v>
          </cell>
          <cell r="N126">
            <v>4.3818210918750005</v>
          </cell>
          <cell r="O126">
            <v>3.8686166990625002</v>
          </cell>
          <cell r="P126">
            <v>5.5091305525000003</v>
          </cell>
          <cell r="R126">
            <v>4.9750647887500001</v>
          </cell>
          <cell r="S126">
            <v>11.7517506875</v>
          </cell>
          <cell r="T126">
            <v>3.9748891249999998</v>
          </cell>
          <cell r="U126">
            <v>3.8488647049999996</v>
          </cell>
          <cell r="W126">
            <v>4.6335230349999996</v>
          </cell>
          <cell r="X126">
            <v>28.466733919999999</v>
          </cell>
        </row>
        <row r="127">
          <cell r="C127">
            <v>3.4615247278750001</v>
          </cell>
          <cell r="D127">
            <v>2.7550488400000002</v>
          </cell>
          <cell r="E127">
            <v>2.7095596895625</v>
          </cell>
          <cell r="F127">
            <v>0.57321471649999989</v>
          </cell>
          <cell r="G127">
            <v>2.030133545</v>
          </cell>
          <cell r="I127">
            <v>4.5466378918750001</v>
          </cell>
          <cell r="J127">
            <v>1.6184939621875001</v>
          </cell>
          <cell r="K127">
            <v>3.3027702203125</v>
          </cell>
          <cell r="L127">
            <v>5.3615833456875004</v>
          </cell>
          <cell r="M127">
            <v>2.1287484981249998</v>
          </cell>
          <cell r="N127">
            <v>4.8683152693749996</v>
          </cell>
          <cell r="O127">
            <v>4.5592740690625</v>
          </cell>
          <cell r="P127">
            <v>5.5241232303125001</v>
          </cell>
          <cell r="R127">
            <v>4.4396250390625003</v>
          </cell>
          <cell r="S127">
            <v>11.6711146475</v>
          </cell>
          <cell r="T127">
            <v>4.0106571049999999</v>
          </cell>
          <cell r="U127">
            <v>3.8890828043750001</v>
          </cell>
          <cell r="W127">
            <v>4.0832077015625003</v>
          </cell>
          <cell r="X127">
            <v>30.329414853125002</v>
          </cell>
        </row>
        <row r="128">
          <cell r="C128">
            <v>3.5428792748500002</v>
          </cell>
          <cell r="D128">
            <v>2.8287195175000002</v>
          </cell>
          <cell r="E128">
            <v>2.9521796147499999</v>
          </cell>
          <cell r="F128">
            <v>0.62751595040000008</v>
          </cell>
          <cell r="G128">
            <v>2.6598272700500001</v>
          </cell>
          <cell r="I128">
            <v>4.7317915852999999</v>
          </cell>
          <cell r="J128">
            <v>1.7649748325499999</v>
          </cell>
          <cell r="K128">
            <v>4.97380906215</v>
          </cell>
          <cell r="L128">
            <v>4.0187106135500006</v>
          </cell>
          <cell r="M128">
            <v>2.9487499941999999</v>
          </cell>
          <cell r="N128">
            <v>4.5295226093999998</v>
          </cell>
          <cell r="O128">
            <v>4.6022140193499999</v>
          </cell>
          <cell r="P128">
            <v>5.5708489506000003</v>
          </cell>
          <cell r="R128">
            <v>6.3357850188000002</v>
          </cell>
          <cell r="S128">
            <v>11.9748014345</v>
          </cell>
          <cell r="T128">
            <v>4.0636054685000005</v>
          </cell>
          <cell r="U128">
            <v>4.7848712352999998</v>
          </cell>
          <cell r="W128">
            <v>5.1399785470500001</v>
          </cell>
          <cell r="X128">
            <v>31.595572527499996</v>
          </cell>
        </row>
        <row r="129">
          <cell r="C129">
            <v>3.6492985202499999</v>
          </cell>
          <cell r="D129">
            <v>2.9236767428070927</v>
          </cell>
          <cell r="E129">
            <v>3.2030754897499998</v>
          </cell>
          <cell r="F129">
            <v>0.63461038930083524</v>
          </cell>
          <cell r="G129">
            <v>2.5285178804092379</v>
          </cell>
          <cell r="I129">
            <v>4.1100814450157621</v>
          </cell>
          <cell r="J129">
            <v>1.7888274696635249</v>
          </cell>
          <cell r="K129">
            <v>3.5340456897251697</v>
          </cell>
          <cell r="L129">
            <v>3.9651371455445723</v>
          </cell>
          <cell r="M129">
            <v>2.9332722226690775</v>
          </cell>
          <cell r="N129">
            <v>4.2778041046874993</v>
          </cell>
          <cell r="O129">
            <v>4.4660204876724423</v>
          </cell>
          <cell r="P129">
            <v>5.1116327534374992</v>
          </cell>
          <cell r="R129">
            <v>4.8324151656250001</v>
          </cell>
          <cell r="S129">
            <v>11.987076850593873</v>
          </cell>
          <cell r="T129">
            <v>4.0497688248914869</v>
          </cell>
          <cell r="U129">
            <v>7.0252679437499994</v>
          </cell>
          <cell r="W129">
            <v>5.1174171374485855</v>
          </cell>
          <cell r="X129">
            <v>32.309460721874999</v>
          </cell>
        </row>
        <row r="130">
          <cell r="C130">
            <v>3.7766250768928638</v>
          </cell>
          <cell r="D130">
            <v>3.0253482889528103</v>
          </cell>
          <cell r="E130">
            <v>3.2258867092499997</v>
          </cell>
          <cell r="F130">
            <v>0.65070986991727053</v>
          </cell>
          <cell r="G130">
            <v>2.3898722400084056</v>
          </cell>
          <cell r="I130">
            <v>4.4695878208668303</v>
          </cell>
          <cell r="J130">
            <v>1.896688861665546</v>
          </cell>
          <cell r="K130">
            <v>4.3503528136830321</v>
          </cell>
          <cell r="L130">
            <v>4.9340546460784545</v>
          </cell>
          <cell r="M130">
            <v>2.7475693716207941</v>
          </cell>
          <cell r="N130">
            <v>4.9540924189592701</v>
          </cell>
          <cell r="O130">
            <v>4.9327042162024659</v>
          </cell>
          <cell r="P130">
            <v>6.5186897204695002</v>
          </cell>
          <cell r="R130">
            <v>4.1663941844078067</v>
          </cell>
          <cell r="S130">
            <v>11.619259229127859</v>
          </cell>
          <cell r="T130">
            <v>4.0621615564131899</v>
          </cell>
          <cell r="U130">
            <v>6.8444596702500009</v>
          </cell>
          <cell r="W130">
            <v>4.7044702914391481</v>
          </cell>
          <cell r="X130">
            <v>32.737037201999996</v>
          </cell>
        </row>
        <row r="131">
          <cell r="C131">
            <v>3.62504826381798</v>
          </cell>
          <cell r="D131">
            <v>2.8206383987507673</v>
          </cell>
          <cell r="E131">
            <v>3.189954841</v>
          </cell>
          <cell r="F131">
            <v>0.62581209208766297</v>
          </cell>
          <cell r="G131">
            <v>2.2703931843918048</v>
          </cell>
          <cell r="I131">
            <v>4.5958773868757525</v>
          </cell>
          <cell r="J131">
            <v>1.9300111528524975</v>
          </cell>
          <cell r="K131">
            <v>5.0076564953479457</v>
          </cell>
          <cell r="L131">
            <v>5.3888748057982996</v>
          </cell>
          <cell r="M131">
            <v>2.4986661925</v>
          </cell>
          <cell r="N131">
            <v>4.8076974859525556</v>
          </cell>
          <cell r="O131">
            <v>4.7341655521202748</v>
          </cell>
          <cell r="P131">
            <v>6.3450346027063853</v>
          </cell>
          <cell r="R131">
            <v>3.5400196843863547</v>
          </cell>
          <cell r="S131">
            <v>11.22679752116075</v>
          </cell>
          <cell r="T131">
            <v>3.8961981064485198</v>
          </cell>
          <cell r="U131">
            <v>6.0372648994372469</v>
          </cell>
          <cell r="W131">
            <v>5.4540405421289151</v>
          </cell>
          <cell r="X131">
            <v>30.305251929610826</v>
          </cell>
        </row>
        <row r="132">
          <cell r="C132">
            <v>3.6024934529182278</v>
          </cell>
          <cell r="D132">
            <v>2.6892369021952827</v>
          </cell>
          <cell r="E132">
            <v>3.0343147301875</v>
          </cell>
          <cell r="F132">
            <v>0.64185896850000002</v>
          </cell>
          <cell r="G132">
            <v>2.168023574911675</v>
          </cell>
          <cell r="I132">
            <v>3.7617478556015804</v>
          </cell>
          <cell r="J132">
            <v>1.4145618673834952</v>
          </cell>
          <cell r="K132">
            <v>3.2704041638147698</v>
          </cell>
          <cell r="L132">
            <v>4.3707472249793069</v>
          </cell>
          <cell r="M132">
            <v>2.2345680993749997</v>
          </cell>
          <cell r="N132">
            <v>3.1902773262160178</v>
          </cell>
          <cell r="O132">
            <v>3.622668592835105</v>
          </cell>
          <cell r="P132">
            <v>5.8413934346206249</v>
          </cell>
          <cell r="R132">
            <v>3.3359065268093877</v>
          </cell>
          <cell r="S132">
            <v>11.512925792514249</v>
          </cell>
          <cell r="T132">
            <v>3.7976627839737551</v>
          </cell>
          <cell r="U132">
            <v>4.8670880137500001</v>
          </cell>
          <cell r="W132">
            <v>4.1204288937500007</v>
          </cell>
          <cell r="X132">
            <v>23.40520664645895</v>
          </cell>
        </row>
        <row r="133">
          <cell r="C133">
            <v>3.3713122465371561</v>
          </cell>
          <cell r="D133">
            <v>2.8012728334494676</v>
          </cell>
          <cell r="E133">
            <v>2.7596879858000003</v>
          </cell>
          <cell r="F133">
            <v>0.61652678128328231</v>
          </cell>
          <cell r="G133">
            <v>2.0894383641366083</v>
          </cell>
          <cell r="I133">
            <v>3.8836523558822984</v>
          </cell>
          <cell r="J133">
            <v>1.601774122037686</v>
          </cell>
          <cell r="K133">
            <v>3.601784403415516</v>
          </cell>
          <cell r="L133">
            <v>4.0521419500527198</v>
          </cell>
          <cell r="M133">
            <v>2.1202012244999997</v>
          </cell>
          <cell r="N133">
            <v>4.3842966888203225</v>
          </cell>
          <cell r="O133">
            <v>4.3363413658055823</v>
          </cell>
          <cell r="P133">
            <v>4.8564764654620518</v>
          </cell>
          <cell r="R133">
            <v>3.160041007562584</v>
          </cell>
          <cell r="S133">
            <v>11.635637480947521</v>
          </cell>
          <cell r="T133">
            <v>4.0220190665201851</v>
          </cell>
          <cell r="U133">
            <v>4.4126714797880195</v>
          </cell>
          <cell r="W133">
            <v>3.3920504545000001</v>
          </cell>
          <cell r="X133">
            <v>25.711366191711999</v>
          </cell>
        </row>
        <row r="134">
          <cell r="C134">
            <v>3.7083035979211054</v>
          </cell>
          <cell r="D134">
            <v>2.8081017951038829</v>
          </cell>
          <cell r="E134">
            <v>2.2801342566136724</v>
          </cell>
          <cell r="F134">
            <v>0.5317102099993658</v>
          </cell>
          <cell r="G134">
            <v>2.1701742942336724</v>
          </cell>
          <cell r="I134">
            <v>4.8999372903397926</v>
          </cell>
          <cell r="J134">
            <v>1.4858506279182877</v>
          </cell>
          <cell r="K134">
            <v>4.5888673139591454</v>
          </cell>
          <cell r="L134">
            <v>2.4223693129522799</v>
          </cell>
          <cell r="M134">
            <v>2.1313252728137151</v>
          </cell>
          <cell r="N134">
            <v>3.2412317662128496</v>
          </cell>
          <cell r="O134">
            <v>3.5104976528134726</v>
          </cell>
          <cell r="P134">
            <v>4.0780218710067047</v>
          </cell>
          <cell r="R134">
            <v>4.1757647874761545</v>
          </cell>
          <cell r="S134">
            <v>12.12734219959145</v>
          </cell>
          <cell r="T134">
            <v>4.0769036029767225</v>
          </cell>
          <cell r="U134">
            <v>4.4203144238992129</v>
          </cell>
          <cell r="W134">
            <v>3.9907948996631801</v>
          </cell>
          <cell r="X134">
            <v>30.852062894710226</v>
          </cell>
        </row>
        <row r="135">
          <cell r="C135">
            <v>3.6790726162043548</v>
          </cell>
          <cell r="D135">
            <v>2.8079512058844949</v>
          </cell>
          <cell r="E135">
            <v>2.1531102340238499</v>
          </cell>
          <cell r="F135">
            <v>0.45251208735921999</v>
          </cell>
          <cell r="G135">
            <v>2.18263813820862</v>
          </cell>
          <cell r="I135">
            <v>4.2929261124768674</v>
          </cell>
          <cell r="J135">
            <v>1.2325523094647202</v>
          </cell>
          <cell r="K135">
            <v>3.6063377104475101</v>
          </cell>
          <cell r="L135">
            <v>3.7976676248412478</v>
          </cell>
          <cell r="M135">
            <v>2.0107632322699773</v>
          </cell>
          <cell r="N135">
            <v>2.9426189106213601</v>
          </cell>
          <cell r="O135">
            <v>4.7868612628187268</v>
          </cell>
          <cell r="P135">
            <v>3.5311235077726231</v>
          </cell>
          <cell r="R135">
            <v>4.8160414195994301</v>
          </cell>
          <cell r="S135">
            <v>11.437720242182825</v>
          </cell>
          <cell r="T135">
            <v>3.953334915707885</v>
          </cell>
          <cell r="U135">
            <v>4.1938265506362722</v>
          </cell>
          <cell r="W135">
            <v>4.0482514476023024</v>
          </cell>
          <cell r="X135">
            <v>35.482489215923621</v>
          </cell>
        </row>
        <row r="136">
          <cell r="C136">
            <v>3.6163147992371147</v>
          </cell>
          <cell r="D136">
            <v>2.8205009065814401</v>
          </cell>
          <cell r="E136">
            <v>2.1406043324352404</v>
          </cell>
          <cell r="F136">
            <v>0.42737014722455324</v>
          </cell>
          <cell r="G136">
            <v>2.2405784743788923</v>
          </cell>
          <cell r="I136">
            <v>4.7195154617408299</v>
          </cell>
          <cell r="J136">
            <v>1.310790135</v>
          </cell>
          <cell r="K136">
            <v>3.9217071486885926</v>
          </cell>
          <cell r="L136">
            <v>3.7125645275000001</v>
          </cell>
          <cell r="M136">
            <v>2.0915437636469978</v>
          </cell>
          <cell r="N136">
            <v>2.9988710526596951</v>
          </cell>
          <cell r="O136">
            <v>4.9509628881611123</v>
          </cell>
          <cell r="P136">
            <v>3.2880278930946449</v>
          </cell>
          <cell r="R136">
            <v>4.3088354713936772</v>
          </cell>
          <cell r="S136">
            <v>10.736280378513674</v>
          </cell>
          <cell r="T136">
            <v>3.8470676267341304</v>
          </cell>
          <cell r="U136">
            <v>4.3825052755593026</v>
          </cell>
          <cell r="W136">
            <v>6.0418833985398024</v>
          </cell>
          <cell r="X136">
            <v>32.047203433322679</v>
          </cell>
        </row>
        <row r="137">
          <cell r="C137">
            <v>3.6025340985217715</v>
          </cell>
          <cell r="D137">
            <v>2.82343893432191</v>
          </cell>
          <cell r="E137">
            <v>2.244005019898192</v>
          </cell>
          <cell r="F137">
            <v>0.41151139793974056</v>
          </cell>
          <cell r="G137">
            <v>2.2779757061843879</v>
          </cell>
          <cell r="I137">
            <v>4.5945214518188084</v>
          </cell>
          <cell r="J137">
            <v>1.0716388070485166</v>
          </cell>
          <cell r="K137">
            <v>3.1802775663968497</v>
          </cell>
          <cell r="L137">
            <v>3.1931741333880201</v>
          </cell>
          <cell r="M137">
            <v>2.1998133910000002</v>
          </cell>
          <cell r="N137">
            <v>3.4558115880484523</v>
          </cell>
          <cell r="O137">
            <v>3.9591060971036698</v>
          </cell>
          <cell r="P137">
            <v>3.1803247515413737</v>
          </cell>
          <cell r="R137">
            <v>4.5564066410962338</v>
          </cell>
          <cell r="S137">
            <v>11.33534046908008</v>
          </cell>
          <cell r="T137">
            <v>4.0129785528209965</v>
          </cell>
          <cell r="U137">
            <v>4.6467810000000007</v>
          </cell>
          <cell r="W137">
            <v>5.2700018315000001</v>
          </cell>
          <cell r="X137">
            <v>25.443456459951619</v>
          </cell>
        </row>
        <row r="138">
          <cell r="C138">
            <v>3.7078944723042326</v>
          </cell>
          <cell r="D138">
            <v>2.7602686464481501</v>
          </cell>
          <cell r="E138">
            <v>2.2685387746249699</v>
          </cell>
          <cell r="F138">
            <v>0.41836155578996503</v>
          </cell>
          <cell r="G138">
            <v>2.2725848928067824</v>
          </cell>
          <cell r="I138">
            <v>4.1471437755643006</v>
          </cell>
          <cell r="J138">
            <v>1.1734191746458624</v>
          </cell>
          <cell r="K138">
            <v>2.9493807763728048</v>
          </cell>
          <cell r="L138">
            <v>3.59499522125</v>
          </cell>
          <cell r="M138">
            <v>2.2391989993750001</v>
          </cell>
          <cell r="N138">
            <v>3.2036652848055902</v>
          </cell>
          <cell r="O138">
            <v>3.6523188675557603</v>
          </cell>
          <cell r="P138">
            <v>3.5339397096351428</v>
          </cell>
          <cell r="R138">
            <v>4.0666568778125001</v>
          </cell>
          <cell r="S138">
            <v>11.325558905350777</v>
          </cell>
          <cell r="T138">
            <v>4.1039117625000001</v>
          </cell>
          <cell r="U138">
            <v>4.89835709875</v>
          </cell>
          <cell r="W138">
            <v>3.9418894203125001</v>
          </cell>
          <cell r="X138">
            <v>24.790332041488696</v>
          </cell>
        </row>
        <row r="139">
          <cell r="C139">
            <v>3.4744848040677896</v>
          </cell>
          <cell r="D139">
            <v>2.7118797619474275</v>
          </cell>
          <cell r="E139">
            <v>2.3303757757500003</v>
          </cell>
          <cell r="F139">
            <v>0.5207438806258452</v>
          </cell>
          <cell r="G139">
            <v>1.9757707024144275</v>
          </cell>
          <cell r="I139">
            <v>3.7083823636412401</v>
          </cell>
          <cell r="J139">
            <v>1.5486968920993025</v>
          </cell>
          <cell r="K139">
            <v>3.3901024030122699</v>
          </cell>
          <cell r="L139">
            <v>4.5033805120948305</v>
          </cell>
          <cell r="M139">
            <v>2.2591858412499999</v>
          </cell>
          <cell r="N139">
            <v>4.2819388267732172</v>
          </cell>
          <cell r="O139">
            <v>4.4896892444542607</v>
          </cell>
          <cell r="P139">
            <v>4.4930216111814429</v>
          </cell>
          <cell r="R139">
            <v>3.74349791125</v>
          </cell>
          <cell r="S139">
            <v>11.26818129796265</v>
          </cell>
          <cell r="T139">
            <v>4.1121506774999999</v>
          </cell>
          <cell r="U139">
            <v>5.0965725774999999</v>
          </cell>
          <cell r="W139">
            <v>3.9477359241297281</v>
          </cell>
          <cell r="X139">
            <v>28.677316415</v>
          </cell>
        </row>
        <row r="140">
          <cell r="C140">
            <v>3.4772987287032677</v>
          </cell>
          <cell r="D140">
            <v>2.7997723127979364</v>
          </cell>
          <cell r="E140">
            <v>2.2970366861500002</v>
          </cell>
          <cell r="F140">
            <v>0.60378404242999995</v>
          </cell>
          <cell r="G140">
            <v>2.4897984853465682</v>
          </cell>
          <cell r="I140">
            <v>3.7977989102332379</v>
          </cell>
          <cell r="J140">
            <v>1.3787794619484</v>
          </cell>
          <cell r="K140">
            <v>4.4960354962424454</v>
          </cell>
          <cell r="L140">
            <v>3.2092225134428034</v>
          </cell>
          <cell r="M140">
            <v>2.6788366305000002</v>
          </cell>
          <cell r="N140">
            <v>3.7924116870300444</v>
          </cell>
          <cell r="O140">
            <v>4.4702684069283238</v>
          </cell>
          <cell r="P140">
            <v>4.8536383243024623</v>
          </cell>
          <cell r="R140">
            <v>5.1336717592500003</v>
          </cell>
          <cell r="S140">
            <v>11.261703806473101</v>
          </cell>
          <cell r="T140">
            <v>4.0808458358741575</v>
          </cell>
          <cell r="U140">
            <v>6.0435144434999994</v>
          </cell>
          <cell r="W140">
            <v>4.6205306749470783</v>
          </cell>
          <cell r="X140">
            <v>28.294000176814762</v>
          </cell>
        </row>
        <row r="141">
          <cell r="C141">
            <v>3.5164024404526999</v>
          </cell>
          <cell r="D141">
            <v>2.9234127395488327</v>
          </cell>
          <cell r="E141">
            <v>2.4373487269375</v>
          </cell>
          <cell r="F141">
            <v>0.58644122431250001</v>
          </cell>
          <cell r="G141">
            <v>2.0496267988240247</v>
          </cell>
          <cell r="I141">
            <v>3.1888296944167176</v>
          </cell>
          <cell r="J141">
            <v>1.3205555794439774</v>
          </cell>
          <cell r="K141">
            <v>2.9266226544415126</v>
          </cell>
          <cell r="L141">
            <v>2.6854805769785375</v>
          </cell>
          <cell r="M141">
            <v>2.5237434636212974</v>
          </cell>
          <cell r="N141">
            <v>3.5575464923979552</v>
          </cell>
          <cell r="O141">
            <v>3.8984178825816302</v>
          </cell>
          <cell r="P141">
            <v>4.4808681556582268</v>
          </cell>
          <cell r="R141">
            <v>4.071763565625</v>
          </cell>
          <cell r="S141">
            <v>11.524208675624999</v>
          </cell>
          <cell r="T141">
            <v>4.1167569281249996</v>
          </cell>
          <cell r="U141">
            <v>6.7179408650000001</v>
          </cell>
          <cell r="W141">
            <v>5.2528010407574577</v>
          </cell>
          <cell r="X141">
            <v>30.653966536249996</v>
          </cell>
        </row>
        <row r="142">
          <cell r="C142">
            <v>3.9014899885905221</v>
          </cell>
          <cell r="D142">
            <v>2.8550166468488301</v>
          </cell>
          <cell r="E142">
            <v>2.6384145408000004</v>
          </cell>
          <cell r="F142">
            <v>0.57728161502752495</v>
          </cell>
          <cell r="G142">
            <v>1.6495797717940377</v>
          </cell>
          <cell r="I142">
            <v>3.4975722515559462</v>
          </cell>
          <cell r="J142">
            <v>1.51886934210733</v>
          </cell>
          <cell r="K142">
            <v>3.6742460703852955</v>
          </cell>
          <cell r="L142">
            <v>3.4661213411096257</v>
          </cell>
          <cell r="M142">
            <v>2.0551943523940102</v>
          </cell>
          <cell r="N142">
            <v>3.5933960003114622</v>
          </cell>
          <cell r="O142">
            <v>3.8499266795897236</v>
          </cell>
          <cell r="P142">
            <v>4.6302558720812783</v>
          </cell>
          <cell r="R142">
            <v>3.7523009284579403</v>
          </cell>
          <cell r="S142">
            <v>11.159170472604981</v>
          </cell>
          <cell r="T142">
            <v>4.1922663892711984</v>
          </cell>
          <cell r="U142">
            <v>5.5866189147499998</v>
          </cell>
          <cell r="W142">
            <v>4.890288870699262</v>
          </cell>
          <cell r="X142">
            <v>31.799772408000003</v>
          </cell>
        </row>
        <row r="143">
          <cell r="C143">
            <v>3.2737834489529503</v>
          </cell>
          <cell r="D143">
            <v>2.7814672372188927</v>
          </cell>
          <cell r="E143">
            <v>2.7224971916676353</v>
          </cell>
          <cell r="F143">
            <v>0.5838807175833548</v>
          </cell>
          <cell r="G143">
            <v>1.5868340468054924</v>
          </cell>
          <cell r="I143">
            <v>3.6372313694717326</v>
          </cell>
          <cell r="J143">
            <v>1.60441023391992</v>
          </cell>
          <cell r="K143">
            <v>3.7133422895823527</v>
          </cell>
          <cell r="L143">
            <v>3.3571310296944827</v>
          </cell>
          <cell r="M143">
            <v>1.8306725565624999</v>
          </cell>
          <cell r="N143">
            <v>3.9401518601941126</v>
          </cell>
          <cell r="O143">
            <v>3.4239291653879453</v>
          </cell>
          <cell r="P143">
            <v>4.6391004470748527</v>
          </cell>
          <cell r="R143">
            <v>3.50834909768506</v>
          </cell>
          <cell r="S143">
            <v>11.294278816641924</v>
          </cell>
          <cell r="T143">
            <v>3.9721047892908823</v>
          </cell>
          <cell r="U143">
            <v>4.5136439787937421</v>
          </cell>
          <cell r="W143">
            <v>5.3024512028161297</v>
          </cell>
          <cell r="X143">
            <v>30.003463351388199</v>
          </cell>
        </row>
        <row r="144">
          <cell r="C144">
            <v>3.2689322555314346</v>
          </cell>
          <cell r="D144">
            <v>2.8244345602156198</v>
          </cell>
          <cell r="E144">
            <v>2.8032412401791325</v>
          </cell>
          <cell r="F144">
            <v>0.56552066742499996</v>
          </cell>
          <cell r="G144">
            <v>1.6673522969549124</v>
          </cell>
          <cell r="I144">
            <v>3.0061677449114272</v>
          </cell>
          <cell r="J144">
            <v>1.197731041952389</v>
          </cell>
          <cell r="K144">
            <v>3.4334580331847251</v>
          </cell>
          <cell r="L144">
            <v>3.5401942828603628</v>
          </cell>
          <cell r="M144">
            <v>1.7133588025000002</v>
          </cell>
          <cell r="N144">
            <v>4.2050426588895027</v>
          </cell>
          <cell r="O144">
            <v>3.3729695983954122</v>
          </cell>
          <cell r="P144">
            <v>4.4466844691415623</v>
          </cell>
          <cell r="R144">
            <v>3.36278636771282</v>
          </cell>
          <cell r="S144">
            <v>10.998368608573351</v>
          </cell>
          <cell r="T144">
            <v>3.9360206545987548</v>
          </cell>
          <cell r="U144">
            <v>4.29739345625</v>
          </cell>
          <cell r="W144">
            <v>4.0068952379046348</v>
          </cell>
          <cell r="X144">
            <v>27.346471205818524</v>
          </cell>
        </row>
        <row r="145">
          <cell r="C145">
            <v>2.9836965515151141</v>
          </cell>
          <cell r="D145">
            <v>2.7251155634176798</v>
          </cell>
          <cell r="E145">
            <v>2.433848864469728</v>
          </cell>
          <cell r="F145">
            <v>0.55042248432518726</v>
          </cell>
          <cell r="G145">
            <v>1.7034118446386279</v>
          </cell>
          <cell r="I145">
            <v>3.2961070737910476</v>
          </cell>
          <cell r="J145">
            <v>1.203122734706594</v>
          </cell>
          <cell r="K145">
            <v>3.2728527854628959</v>
          </cell>
          <cell r="L145">
            <v>2.2547370879145618</v>
          </cell>
          <cell r="M145">
            <v>1.6930035890000004</v>
          </cell>
          <cell r="N145">
            <v>4.5859827328674285</v>
          </cell>
          <cell r="O145">
            <v>3.696934084</v>
          </cell>
          <cell r="P145">
            <v>4.4702698810000001</v>
          </cell>
          <cell r="R145">
            <v>3.2380850078775238</v>
          </cell>
          <cell r="S145">
            <v>11.325077804676321</v>
          </cell>
          <cell r="T145">
            <v>4.0461526852469722</v>
          </cell>
          <cell r="U145">
            <v>4.0821513875773885</v>
          </cell>
          <cell r="W145">
            <v>3.2712898827085319</v>
          </cell>
          <cell r="X145">
            <v>24.49255564349054</v>
          </cell>
        </row>
        <row r="146">
          <cell r="C146">
            <v>3.2655599560390174</v>
          </cell>
          <cell r="D146">
            <v>2.6798287949710224</v>
          </cell>
          <cell r="E146">
            <v>2.3698036471063699</v>
          </cell>
          <cell r="F146">
            <v>0.54864831000000003</v>
          </cell>
          <cell r="G146">
            <v>1.7882727924999999</v>
          </cell>
          <cell r="I146">
            <v>3.1444146492509248</v>
          </cell>
          <cell r="J146">
            <v>1.0304107487919474</v>
          </cell>
          <cell r="K146">
            <v>3.1149766087500002</v>
          </cell>
          <cell r="L146">
            <v>1.9837041663442125</v>
          </cell>
          <cell r="M146">
            <v>1.7227899143750001</v>
          </cell>
          <cell r="N146">
            <v>3.3458418728714223</v>
          </cell>
          <cell r="O146">
            <v>2.6219730244724602</v>
          </cell>
          <cell r="P146">
            <v>3.1829134511978499</v>
          </cell>
          <cell r="R146">
            <v>3.2764252337457949</v>
          </cell>
          <cell r="S146">
            <v>11.42687129407555</v>
          </cell>
          <cell r="T146">
            <v>4.1034217462499996</v>
          </cell>
          <cell r="U146">
            <v>3.9461206437781802</v>
          </cell>
          <cell r="W146">
            <v>3.5308082065624995</v>
          </cell>
          <cell r="X146">
            <v>28.751858910366526</v>
          </cell>
        </row>
        <row r="147">
          <cell r="C147">
            <v>3.3262655247458732</v>
          </cell>
          <cell r="D147">
            <v>2.7260200897699103</v>
          </cell>
          <cell r="E147">
            <v>2.3841252633466965</v>
          </cell>
          <cell r="F147">
            <v>0.46441112279539637</v>
          </cell>
          <cell r="G147">
            <v>1.6629246352838301</v>
          </cell>
          <cell r="I147">
            <v>4.3660909924999993</v>
          </cell>
          <cell r="J147">
            <v>1.14796506</v>
          </cell>
          <cell r="K147">
            <v>3.9359330708333338</v>
          </cell>
          <cell r="L147">
            <v>3.1438479749876898</v>
          </cell>
          <cell r="M147">
            <v>1.7411942358333334</v>
          </cell>
          <cell r="N147">
            <v>2.6101209497818965</v>
          </cell>
          <cell r="O147">
            <v>3.1043772365222337</v>
          </cell>
          <cell r="P147">
            <v>2.8985427318438766</v>
          </cell>
          <cell r="R147">
            <v>3.3673977368631536</v>
          </cell>
          <cell r="S147">
            <v>11.482588323328834</v>
          </cell>
          <cell r="T147">
            <v>3.8824559128364733</v>
          </cell>
          <cell r="U147">
            <v>3.8205759966565735</v>
          </cell>
          <cell r="W147">
            <v>4.3871849041666664</v>
          </cell>
          <cell r="X147">
            <v>29.561878905076568</v>
          </cell>
        </row>
        <row r="148">
          <cell r="C148">
            <v>3.1569574666990401</v>
          </cell>
          <cell r="D148">
            <v>2.7253388532710781</v>
          </cell>
          <cell r="E148">
            <v>2.2699125177447455</v>
          </cell>
          <cell r="F148">
            <v>0.46103432752249623</v>
          </cell>
          <cell r="G148">
            <v>1.7596303670240219</v>
          </cell>
          <cell r="I148">
            <v>4.7307908965598919</v>
          </cell>
          <cell r="J148">
            <v>1.4180760539999999</v>
          </cell>
          <cell r="K148">
            <v>4.9957956290242436</v>
          </cell>
          <cell r="L148">
            <v>3.7993346525580378</v>
          </cell>
          <cell r="M148">
            <v>1.7921449940000003</v>
          </cell>
          <cell r="N148">
            <v>3.1655543830050741</v>
          </cell>
          <cell r="O148">
            <v>3.0175496205553243</v>
          </cell>
          <cell r="P148">
            <v>3.1691512300659497</v>
          </cell>
          <cell r="R148">
            <v>3.6264429830771805</v>
          </cell>
          <cell r="S148">
            <v>11.359786967671578</v>
          </cell>
          <cell r="T148">
            <v>4.1152903455000001</v>
          </cell>
          <cell r="U148">
            <v>3.88251941901144</v>
          </cell>
          <cell r="W148">
            <v>5.1008865119999998</v>
          </cell>
          <cell r="X148">
            <v>36.067124022512097</v>
          </cell>
        </row>
        <row r="149">
          <cell r="C149">
            <v>3.3827638655397951</v>
          </cell>
          <cell r="D149">
            <v>2.8364860826191052</v>
          </cell>
          <cell r="E149">
            <v>2.3695996242500001</v>
          </cell>
          <cell r="F149">
            <v>0.459250180694457</v>
          </cell>
          <cell r="G149">
            <v>1.9408538455551798</v>
          </cell>
          <cell r="I149">
            <v>4.4368979857360706</v>
          </cell>
          <cell r="J149">
            <v>1.4805170571523001</v>
          </cell>
          <cell r="K149">
            <v>3.650868516142995</v>
          </cell>
          <cell r="L149">
            <v>4.2014663338448806</v>
          </cell>
          <cell r="M149">
            <v>1.8645779199999999</v>
          </cell>
          <cell r="N149">
            <v>2.9258168794937847</v>
          </cell>
          <cell r="O149">
            <v>3.2774328557251002</v>
          </cell>
          <cell r="P149">
            <v>2.927817791649475</v>
          </cell>
          <cell r="R149">
            <v>4.3430649362500002</v>
          </cell>
          <cell r="S149">
            <v>11.504671094784648</v>
          </cell>
          <cell r="T149">
            <v>3.9858786361322349</v>
          </cell>
          <cell r="U149">
            <v>3.8927117412499999</v>
          </cell>
          <cell r="W149">
            <v>4.1444530966719197</v>
          </cell>
          <cell r="X149">
            <v>30.424398512415898</v>
          </cell>
        </row>
        <row r="150">
          <cell r="C150">
            <v>3.3683032699875572</v>
          </cell>
          <cell r="D150">
            <v>2.903030070259395</v>
          </cell>
          <cell r="E150">
            <v>2.46984051890488</v>
          </cell>
          <cell r="F150">
            <v>0.46724882027325532</v>
          </cell>
          <cell r="G150">
            <v>1.9734283968375674</v>
          </cell>
          <cell r="I150">
            <v>3.8985360264573004</v>
          </cell>
          <cell r="J150">
            <v>1.2583417096385525</v>
          </cell>
          <cell r="K150">
            <v>3.0385125312390651</v>
          </cell>
          <cell r="L150">
            <v>3.2107215870946053</v>
          </cell>
          <cell r="M150">
            <v>1.90816708375</v>
          </cell>
          <cell r="N150">
            <v>2.9863708555148052</v>
          </cell>
          <cell r="O150">
            <v>2.8220583362766476</v>
          </cell>
          <cell r="P150">
            <v>3.0045970895558698</v>
          </cell>
          <cell r="R150">
            <v>4.3286890787268666</v>
          </cell>
          <cell r="S150">
            <v>11.423577784401049</v>
          </cell>
          <cell r="T150">
            <v>4.100777432568977</v>
          </cell>
          <cell r="U150">
            <v>3.790597826875</v>
          </cell>
          <cell r="W150">
            <v>3.5926185962500004</v>
          </cell>
          <cell r="X150">
            <v>24.591158047860851</v>
          </cell>
        </row>
        <row r="151">
          <cell r="C151">
            <v>3.2120694130036442</v>
          </cell>
          <cell r="D151">
            <v>2.8485445101964642</v>
          </cell>
          <cell r="E151">
            <v>2.5759399817499995</v>
          </cell>
          <cell r="F151">
            <v>0.53792366700264738</v>
          </cell>
          <cell r="G151">
            <v>1.850116564650462</v>
          </cell>
          <cell r="I151">
            <v>3.8548526240813663</v>
          </cell>
          <cell r="J151">
            <v>1.66668066601307</v>
          </cell>
          <cell r="K151">
            <v>2.8894490389519123</v>
          </cell>
          <cell r="L151">
            <v>4.5214074802753821</v>
          </cell>
          <cell r="M151">
            <v>1.92022151625</v>
          </cell>
          <cell r="N151">
            <v>4.220057824735532</v>
          </cell>
          <cell r="O151">
            <v>4.0472320571995279</v>
          </cell>
          <cell r="P151">
            <v>4.4814729057281308</v>
          </cell>
          <cell r="R151">
            <v>4.573748136499999</v>
          </cell>
          <cell r="S151">
            <v>11.460629021655459</v>
          </cell>
          <cell r="T151">
            <v>4.0753998510000002</v>
          </cell>
          <cell r="U151">
            <v>3.8026363625000004</v>
          </cell>
          <cell r="W151">
            <v>3.6292359817966884</v>
          </cell>
          <cell r="X151">
            <v>25.68069038187258</v>
          </cell>
        </row>
        <row r="152">
          <cell r="C152">
            <v>3.3193598533712971</v>
          </cell>
          <cell r="D152">
            <v>2.7812870549762523</v>
          </cell>
          <cell r="E152">
            <v>2.5899861082500002</v>
          </cell>
          <cell r="F152">
            <v>0.61629321275000004</v>
          </cell>
          <cell r="G152">
            <v>2.6369785487500002</v>
          </cell>
          <cell r="I152">
            <v>4.3307464655573575</v>
          </cell>
          <cell r="J152">
            <v>1.568470241015365</v>
          </cell>
          <cell r="K152">
            <v>4.6372280172707772</v>
          </cell>
          <cell r="L152">
            <v>3.4624177974587003</v>
          </cell>
          <cell r="M152">
            <v>2.5840335693750003</v>
          </cell>
          <cell r="N152">
            <v>3.89293721072058</v>
          </cell>
          <cell r="O152">
            <v>4.2986958019040378</v>
          </cell>
          <cell r="P152">
            <v>4.8649392275589047</v>
          </cell>
          <cell r="R152">
            <v>6.4951257508832434</v>
          </cell>
          <cell r="S152">
            <v>11.526730587861699</v>
          </cell>
          <cell r="T152">
            <v>4.0892189121875004</v>
          </cell>
          <cell r="U152">
            <v>4.2758493693750008</v>
          </cell>
          <cell r="W152">
            <v>4.5827316692126523</v>
          </cell>
          <cell r="X152">
            <v>26.495485996749998</v>
          </cell>
        </row>
        <row r="153">
          <cell r="C153">
            <v>3.1240875516802276</v>
          </cell>
          <cell r="D153">
            <v>2.8773464069248949</v>
          </cell>
          <cell r="E153">
            <v>2.8281617966249999</v>
          </cell>
          <cell r="F153">
            <v>0.61664119075000001</v>
          </cell>
          <cell r="G153">
            <v>2.4995621267008752</v>
          </cell>
          <cell r="I153">
            <v>4.1829301344839198</v>
          </cell>
          <cell r="J153">
            <v>1.5905580121485174</v>
          </cell>
          <cell r="K153">
            <v>3.0921715271811228</v>
          </cell>
          <cell r="L153">
            <v>3.7315192933769974</v>
          </cell>
          <cell r="M153">
            <v>2.8042892884374995</v>
          </cell>
          <cell r="N153">
            <v>3.5176896888098526</v>
          </cell>
          <cell r="O153">
            <v>3.6168904823775128</v>
          </cell>
          <cell r="P153">
            <v>4.4007529456851326</v>
          </cell>
          <cell r="R153">
            <v>5.023718315</v>
          </cell>
          <cell r="S153">
            <v>11.307399744603799</v>
          </cell>
          <cell r="T153">
            <v>4.0735635106250001</v>
          </cell>
          <cell r="U153">
            <v>5.5486963809374998</v>
          </cell>
          <cell r="W153">
            <v>5.127026990167395</v>
          </cell>
          <cell r="X153">
            <v>30.185315957500002</v>
          </cell>
        </row>
        <row r="154">
          <cell r="C154">
            <v>3.4862475218701783</v>
          </cell>
          <cell r="D154">
            <v>2.8848637776331363</v>
          </cell>
          <cell r="E154">
            <v>3.05335006395</v>
          </cell>
          <cell r="F154">
            <v>0.61652278597560184</v>
          </cell>
          <cell r="G154">
            <v>2.0574638024724079</v>
          </cell>
          <cell r="I154">
            <v>3.5726658607520618</v>
          </cell>
          <cell r="J154">
            <v>1.5609287245179921</v>
          </cell>
          <cell r="K154">
            <v>2.7243576642879006</v>
          </cell>
          <cell r="L154">
            <v>3.5266083108448179</v>
          </cell>
          <cell r="M154">
            <v>2.5992031302499998</v>
          </cell>
          <cell r="N154">
            <v>3.6850644512345219</v>
          </cell>
          <cell r="O154">
            <v>3.6735206750904901</v>
          </cell>
          <cell r="P154">
            <v>4.3172642579104989</v>
          </cell>
          <cell r="R154">
            <v>4.0306532104071335</v>
          </cell>
          <cell r="S154">
            <v>11.068591870966522</v>
          </cell>
          <cell r="T154">
            <v>4.0845657494999994</v>
          </cell>
          <cell r="U154">
            <v>4.8056579920000004</v>
          </cell>
          <cell r="W154">
            <v>4.3993758544441821</v>
          </cell>
          <cell r="X154">
            <v>31.771051231000001</v>
          </cell>
        </row>
        <row r="155">
          <cell r="C155">
            <v>3.2910136314287923</v>
          </cell>
          <cell r="D155">
            <v>2.8563114059368249</v>
          </cell>
          <cell r="E155">
            <v>2.9856549214174151</v>
          </cell>
          <cell r="F155">
            <v>0.60802681318954555</v>
          </cell>
          <cell r="G155">
            <v>1.8792698422210552</v>
          </cell>
          <cell r="I155">
            <v>3.855239662100205</v>
          </cell>
          <cell r="J155">
            <v>1.6362035494618674</v>
          </cell>
          <cell r="K155">
            <v>3.8870830059374999</v>
          </cell>
          <cell r="L155">
            <v>3.6615587493124999</v>
          </cell>
          <cell r="M155">
            <v>2.1899940328125003</v>
          </cell>
          <cell r="N155">
            <v>3.4751537716809673</v>
          </cell>
          <cell r="O155">
            <v>3.7700281291562927</v>
          </cell>
          <cell r="P155">
            <v>4.1648633511773223</v>
          </cell>
          <cell r="R155">
            <v>3.5537286044129646</v>
          </cell>
          <cell r="S155">
            <v>10.669918256087968</v>
          </cell>
          <cell r="T155">
            <v>4.0026334976017823</v>
          </cell>
          <cell r="U155">
            <v>4.0426449078125</v>
          </cell>
          <cell r="W155">
            <v>5.2359624759374999</v>
          </cell>
          <cell r="X155">
            <v>29.930710305756875</v>
          </cell>
        </row>
        <row r="156">
          <cell r="C156">
            <v>3.137177302393058</v>
          </cell>
          <cell r="D156">
            <v>2.7614500501594561</v>
          </cell>
          <cell r="E156">
            <v>2.9881572368500002</v>
          </cell>
          <cell r="F156">
            <v>0.60137620082845544</v>
          </cell>
          <cell r="G156">
            <v>2.0356350013684379</v>
          </cell>
          <cell r="I156">
            <v>3.8608884958928322</v>
          </cell>
          <cell r="J156">
            <v>1.5250777160881559</v>
          </cell>
          <cell r="K156">
            <v>3.8966022316391458</v>
          </cell>
          <cell r="L156">
            <v>3.7918433548378041</v>
          </cell>
          <cell r="M156">
            <v>2.0056460867500001</v>
          </cell>
          <cell r="N156">
            <v>4.1565434294088162</v>
          </cell>
          <cell r="O156">
            <v>3.8253497498095319</v>
          </cell>
          <cell r="P156">
            <v>4.5849108880380198</v>
          </cell>
          <cell r="R156">
            <v>3.4170213400675018</v>
          </cell>
          <cell r="S156">
            <v>11.24758069475098</v>
          </cell>
          <cell r="T156">
            <v>3.8463936630706597</v>
          </cell>
          <cell r="U156">
            <v>3.6383975945000002</v>
          </cell>
          <cell r="W156">
            <v>4.4932820442499999</v>
          </cell>
          <cell r="X156">
            <v>26.493913985294835</v>
          </cell>
        </row>
        <row r="157">
          <cell r="C157">
            <v>3.1951001153668201</v>
          </cell>
          <cell r="D157">
            <v>2.6108337423737651</v>
          </cell>
          <cell r="E157">
            <v>2.3822716586935297</v>
          </cell>
          <cell r="F157">
            <v>0.57415889830588984</v>
          </cell>
          <cell r="G157">
            <v>2.0703613770150548</v>
          </cell>
          <cell r="I157">
            <v>3.6181555255271198</v>
          </cell>
          <cell r="J157">
            <v>1.045707941784993</v>
          </cell>
          <cell r="K157">
            <v>3.7901387926948926</v>
          </cell>
          <cell r="L157">
            <v>4.273515484346933</v>
          </cell>
          <cell r="M157">
            <v>1.9892552975000002</v>
          </cell>
          <cell r="N157">
            <v>4.2843957221874991</v>
          </cell>
          <cell r="O157">
            <v>3.7016679918775224</v>
          </cell>
          <cell r="P157">
            <v>3.7790755585886577</v>
          </cell>
          <cell r="R157">
            <v>3.5198378636040526</v>
          </cell>
          <cell r="S157">
            <v>11.094042285169875</v>
          </cell>
          <cell r="T157">
            <v>3.8181055742841501</v>
          </cell>
          <cell r="U157">
            <v>3.5294330574999995</v>
          </cell>
          <cell r="W157">
            <v>3.6106901934375002</v>
          </cell>
          <cell r="X157">
            <v>27.352507627420501</v>
          </cell>
        </row>
        <row r="158">
          <cell r="C158">
            <v>3.5346429654999998</v>
          </cell>
          <cell r="D158">
            <v>2.5282706850000003</v>
          </cell>
          <cell r="E158">
            <v>2.0895737409041075</v>
          </cell>
          <cell r="F158">
            <v>0.52399274097496662</v>
          </cell>
          <cell r="G158">
            <v>2.1890293112499997</v>
          </cell>
          <cell r="I158">
            <v>3.1743606559832047</v>
          </cell>
          <cell r="J158">
            <v>1.3049381691175301</v>
          </cell>
          <cell r="K158">
            <v>5.0938693375000001</v>
          </cell>
          <cell r="L158">
            <v>5.210859525812543</v>
          </cell>
          <cell r="M158">
            <v>1.97538226375</v>
          </cell>
          <cell r="N158">
            <v>3.588200079629035</v>
          </cell>
          <cell r="O158">
            <v>2.7518475725759375</v>
          </cell>
          <cell r="P158">
            <v>3.6279882612382224</v>
          </cell>
          <cell r="R158">
            <v>3.7909959740944643</v>
          </cell>
          <cell r="S158">
            <v>11.497435401728627</v>
          </cell>
          <cell r="T158">
            <v>4.097619345</v>
          </cell>
          <cell r="U158">
            <v>3.4934378459374997</v>
          </cell>
          <cell r="W158">
            <v>4.4391016806249999</v>
          </cell>
          <cell r="X158">
            <v>30.452196164369497</v>
          </cell>
        </row>
        <row r="159">
          <cell r="C159">
            <v>3.3112696072011887</v>
          </cell>
          <cell r="D159">
            <v>2.5412953880270637</v>
          </cell>
          <cell r="E159">
            <v>2.3962221746186962</v>
          </cell>
          <cell r="F159">
            <v>0.49463400525134454</v>
          </cell>
          <cell r="G159">
            <v>1.9602723794041037</v>
          </cell>
          <cell r="I159">
            <v>3.9748416620140516</v>
          </cell>
          <cell r="J159">
            <v>1.3773328508369258</v>
          </cell>
          <cell r="K159">
            <v>4.9043977682452882</v>
          </cell>
          <cell r="L159">
            <v>4.8837972885999994</v>
          </cell>
          <cell r="M159">
            <v>1.93401376475</v>
          </cell>
          <cell r="N159">
            <v>3.4419724415585478</v>
          </cell>
          <cell r="O159">
            <v>3.3158026840041424</v>
          </cell>
          <cell r="P159">
            <v>3.8423204668809361</v>
          </cell>
          <cell r="R159">
            <v>4.311913031897376</v>
          </cell>
          <cell r="S159">
            <v>11.56873618959016</v>
          </cell>
          <cell r="T159">
            <v>3.9186550249481842</v>
          </cell>
          <cell r="U159">
            <v>3.4954952061228122</v>
          </cell>
          <cell r="W159">
            <v>5.4804875934999995</v>
          </cell>
          <cell r="X159">
            <v>33.712232363128315</v>
          </cell>
        </row>
        <row r="160">
          <cell r="C160">
            <v>3.4793135755286695</v>
          </cell>
          <cell r="D160">
            <v>2.63399954231532</v>
          </cell>
          <cell r="E160">
            <v>2.3808689052382048</v>
          </cell>
          <cell r="F160">
            <v>0.483057743996339</v>
          </cell>
          <cell r="G160">
            <v>2.242181524249665</v>
          </cell>
          <cell r="I160">
            <v>3.7330057714991103</v>
          </cell>
          <cell r="J160">
            <v>1.5179099599999999</v>
          </cell>
          <cell r="K160">
            <v>4.0797705371155804</v>
          </cell>
          <cell r="L160">
            <v>3.3467166652219049</v>
          </cell>
          <cell r="M160">
            <v>1.9725697338475749</v>
          </cell>
          <cell r="N160">
            <v>3.2008630744683697</v>
          </cell>
          <cell r="O160">
            <v>3.682829977027255</v>
          </cell>
          <cell r="P160">
            <v>3.0403553898591653</v>
          </cell>
          <cell r="R160">
            <v>4.0352089299999996</v>
          </cell>
          <cell r="S160">
            <v>11.482784399747651</v>
          </cell>
          <cell r="T160">
            <v>4.0882137600000004</v>
          </cell>
          <cell r="U160">
            <v>3.5945567624999999</v>
          </cell>
          <cell r="W160">
            <v>5.5210405131249995</v>
          </cell>
          <cell r="X160">
            <v>33.482747013696155</v>
          </cell>
        </row>
        <row r="161">
          <cell r="C161">
            <v>3.1296350589097255</v>
          </cell>
          <cell r="D161">
            <v>2.88489364214088</v>
          </cell>
          <cell r="E161">
            <v>2.4236550220271598</v>
          </cell>
          <cell r="F161">
            <v>0.49584359685109597</v>
          </cell>
          <cell r="G161">
            <v>2.0711747569582752</v>
          </cell>
          <cell r="I161">
            <v>3.94613981997193</v>
          </cell>
          <cell r="J161">
            <v>1.4812945567377249</v>
          </cell>
          <cell r="K161">
            <v>3.53882732782915</v>
          </cell>
          <cell r="L161">
            <v>2.6005322047987898</v>
          </cell>
          <cell r="M161">
            <v>2.0569818937499997</v>
          </cell>
          <cell r="N161">
            <v>3.1076762907772553</v>
          </cell>
          <cell r="O161">
            <v>3.5703176249730801</v>
          </cell>
          <cell r="P161">
            <v>3.2862090012996448</v>
          </cell>
          <cell r="R161">
            <v>4.4996363949999996</v>
          </cell>
          <cell r="S161">
            <v>11.555329922325051</v>
          </cell>
          <cell r="T161">
            <v>3.9812826485279253</v>
          </cell>
          <cell r="U161">
            <v>3.5711599349999998</v>
          </cell>
          <cell r="W161">
            <v>5.3366368531250004</v>
          </cell>
          <cell r="X161">
            <v>33.541287024431348</v>
          </cell>
        </row>
        <row r="162">
          <cell r="C162">
            <v>3.4240344906666129</v>
          </cell>
          <cell r="D162">
            <v>2.8273205088523805</v>
          </cell>
          <cell r="E162">
            <v>2.5803915253124776</v>
          </cell>
          <cell r="F162">
            <v>0.50489364037526696</v>
          </cell>
          <cell r="G162">
            <v>2.1792761444813724</v>
          </cell>
          <cell r="I162">
            <v>3.9573612867789123</v>
          </cell>
          <cell r="J162">
            <v>1.1460757977783445</v>
          </cell>
          <cell r="K162">
            <v>2.9669047840749325</v>
          </cell>
          <cell r="L162">
            <v>3.2452002584000672</v>
          </cell>
          <cell r="M162">
            <v>2.1260686237500002</v>
          </cell>
          <cell r="N162">
            <v>3.5446857863875327</v>
          </cell>
          <cell r="O162">
            <v>3.6484168260737722</v>
          </cell>
          <cell r="P162">
            <v>3.7271345591230971</v>
          </cell>
          <cell r="R162">
            <v>5.0785390075946344</v>
          </cell>
          <cell r="S162">
            <v>11.806968937214002</v>
          </cell>
          <cell r="T162">
            <v>4.0743408414190778</v>
          </cell>
          <cell r="U162">
            <v>3.5482990212500001</v>
          </cell>
          <cell r="W162">
            <v>4.0220583385443298</v>
          </cell>
          <cell r="X162">
            <v>31.259137468074677</v>
          </cell>
        </row>
        <row r="163">
          <cell r="C163">
            <v>3.4560046076034361</v>
          </cell>
          <cell r="D163">
            <v>2.7751553094900778</v>
          </cell>
          <cell r="E163">
            <v>2.8746284491000003</v>
          </cell>
          <cell r="F163">
            <v>0.54481234752576424</v>
          </cell>
          <cell r="G163">
            <v>2.1060201348697278</v>
          </cell>
          <cell r="I163">
            <v>3.9215640919980084</v>
          </cell>
          <cell r="J163">
            <v>1.4997042726480341</v>
          </cell>
          <cell r="K163">
            <v>3.5504078204579401</v>
          </cell>
          <cell r="L163">
            <v>4.3052389355425236</v>
          </cell>
          <cell r="M163">
            <v>2.0090075092499999</v>
          </cell>
          <cell r="N163">
            <v>4.5429097603489241</v>
          </cell>
          <cell r="O163">
            <v>4.1719244123416015</v>
          </cell>
          <cell r="P163">
            <v>4.4734416451335619</v>
          </cell>
          <cell r="R163">
            <v>5.0518100400323016</v>
          </cell>
          <cell r="S163">
            <v>11.89203739503634</v>
          </cell>
          <cell r="T163">
            <v>4.0630057785080753</v>
          </cell>
          <cell r="U163">
            <v>3.5222860409999996</v>
          </cell>
          <cell r="W163">
            <v>3.8513819185757598</v>
          </cell>
          <cell r="X163">
            <v>27.790709048671602</v>
          </cell>
        </row>
        <row r="164">
          <cell r="C164">
            <v>3.5908415573750001</v>
          </cell>
          <cell r="D164">
            <v>2.9877099999999999</v>
          </cell>
          <cell r="E164">
            <v>2.9534153285250002</v>
          </cell>
          <cell r="F164">
            <v>0.62068694609387354</v>
          </cell>
          <cell r="G164">
            <v>2.4308786524917325</v>
          </cell>
          <cell r="I164">
            <v>4.4222804983565451</v>
          </cell>
          <cell r="J164">
            <v>1.7418208042859</v>
          </cell>
          <cell r="K164">
            <v>4.8583346802035674</v>
          </cell>
          <cell r="L164">
            <v>4.6996563329078898</v>
          </cell>
          <cell r="M164">
            <v>2.3227526756249999</v>
          </cell>
          <cell r="N164">
            <v>5.6778446965015155</v>
          </cell>
          <cell r="O164">
            <v>5.1513083492723526</v>
          </cell>
          <cell r="P164">
            <v>6.072384836875</v>
          </cell>
          <cell r="R164">
            <v>6.4975424796874997</v>
          </cell>
          <cell r="S164">
            <v>11.818213401710976</v>
          </cell>
          <cell r="T164">
            <v>3.9344131825260749</v>
          </cell>
          <cell r="U164">
            <v>3.84092225875</v>
          </cell>
          <cell r="W164">
            <v>4.4766091044089524</v>
          </cell>
          <cell r="X164">
            <v>32.396326773452223</v>
          </cell>
        </row>
        <row r="165">
          <cell r="C165">
            <v>4.0192313842362726</v>
          </cell>
          <cell r="D165">
            <v>2.9606159589301977</v>
          </cell>
          <cell r="E165">
            <v>2.9827556800999999</v>
          </cell>
          <cell r="F165">
            <v>0.62639546838000004</v>
          </cell>
          <cell r="G165">
            <v>2.6066370900299463</v>
          </cell>
          <cell r="I165">
            <v>3.9823657092340539</v>
          </cell>
          <cell r="J165">
            <v>1.7294121828156119</v>
          </cell>
          <cell r="K165">
            <v>3.9255928250673717</v>
          </cell>
          <cell r="L165">
            <v>4.2355132243251656</v>
          </cell>
          <cell r="M165">
            <v>2.8202581777997979</v>
          </cell>
          <cell r="N165">
            <v>3.6987668095568935</v>
          </cell>
          <cell r="O165">
            <v>3.8575478624363724</v>
          </cell>
          <cell r="P165">
            <v>4.3043395623253717</v>
          </cell>
          <cell r="R165">
            <v>5.5472779835000008</v>
          </cell>
          <cell r="S165">
            <v>11.698891508876178</v>
          </cell>
          <cell r="T165">
            <v>4.0998949319999998</v>
          </cell>
          <cell r="U165">
            <v>5.9960567674999998</v>
          </cell>
          <cell r="W165">
            <v>5.1207053686948161</v>
          </cell>
          <cell r="X165">
            <v>32.726277873499996</v>
          </cell>
        </row>
        <row r="166">
          <cell r="C166">
            <v>4.2588030358146405</v>
          </cell>
          <cell r="D166">
            <v>2.8611979826691223</v>
          </cell>
          <cell r="E166">
            <v>2.7622266170500001</v>
          </cell>
          <cell r="F166">
            <v>0.6290307773259568</v>
          </cell>
          <cell r="G166">
            <v>2.5243524851603096</v>
          </cell>
          <cell r="I166">
            <v>3.2260184191724752</v>
          </cell>
          <cell r="J166">
            <v>1.6801830882956876</v>
          </cell>
          <cell r="K166">
            <v>2.94339636141006</v>
          </cell>
          <cell r="L166">
            <v>4.7979410194140302</v>
          </cell>
          <cell r="M166">
            <v>2.7692650513122476</v>
          </cell>
          <cell r="N166">
            <v>3.7447457666987725</v>
          </cell>
          <cell r="O166">
            <v>3.9387590973355477</v>
          </cell>
          <cell r="P166">
            <v>4.7748061509375006</v>
          </cell>
          <cell r="R166">
            <v>4.3877843084374994</v>
          </cell>
          <cell r="S166">
            <v>11.932882855933725</v>
          </cell>
          <cell r="T166">
            <v>4.1186605968750003</v>
          </cell>
          <cell r="U166">
            <v>6.4626610334374996</v>
          </cell>
          <cell r="W166">
            <v>4.0187839767581854</v>
          </cell>
          <cell r="X166">
            <v>35.14740824375</v>
          </cell>
        </row>
        <row r="167">
          <cell r="C167">
            <v>3.5564135693392576</v>
          </cell>
          <cell r="D167">
            <v>2.8878030683847502</v>
          </cell>
          <cell r="E167">
            <v>2.8790216878374997</v>
          </cell>
          <cell r="F167">
            <v>0.6344939037488132</v>
          </cell>
          <cell r="G167">
            <v>2.5138098747040947</v>
          </cell>
          <cell r="I167">
            <v>3.8447915261899053</v>
          </cell>
          <cell r="J167">
            <v>1.795880339375</v>
          </cell>
          <cell r="K167">
            <v>5.0208360840196002</v>
          </cell>
          <cell r="L167">
            <v>4.6843370801526527</v>
          </cell>
          <cell r="M167">
            <v>2.7021862240624999</v>
          </cell>
          <cell r="N167">
            <v>5.5682209018207454</v>
          </cell>
          <cell r="O167">
            <v>4.3365485366399374</v>
          </cell>
          <cell r="P167">
            <v>5.8000291384931622</v>
          </cell>
          <cell r="R167">
            <v>3.9978888656868277</v>
          </cell>
          <cell r="S167">
            <v>11.602454691364251</v>
          </cell>
          <cell r="T167">
            <v>4.0331351352557201</v>
          </cell>
          <cell r="U167">
            <v>5.9142549468749994</v>
          </cell>
          <cell r="W167">
            <v>5.1920832268749999</v>
          </cell>
          <cell r="X167">
            <v>33.148411419906871</v>
          </cell>
        </row>
        <row r="168">
          <cell r="C168">
            <v>3.3167949817162281</v>
          </cell>
          <cell r="D168">
            <v>2.7245752453662702</v>
          </cell>
          <cell r="E168">
            <v>2.8342914817599993</v>
          </cell>
          <cell r="F168">
            <v>0.65122962206558899</v>
          </cell>
          <cell r="G168">
            <v>2.4874646144253001</v>
          </cell>
          <cell r="I168">
            <v>3.6312664327140221</v>
          </cell>
          <cell r="J168">
            <v>1.5267024035000001</v>
          </cell>
          <cell r="K168">
            <v>3.673440263689888</v>
          </cell>
          <cell r="L168">
            <v>3.9857764013999999</v>
          </cell>
          <cell r="M168">
            <v>2.6645549892500004</v>
          </cell>
          <cell r="N168">
            <v>4.3345185259589716</v>
          </cell>
          <cell r="O168">
            <v>3.7327676076547762</v>
          </cell>
          <cell r="P168">
            <v>5.1037713902308219</v>
          </cell>
          <cell r="R168">
            <v>3.6396081499498663</v>
          </cell>
          <cell r="S168">
            <v>11.96911042844674</v>
          </cell>
          <cell r="T168">
            <v>3.9814863960423965</v>
          </cell>
          <cell r="U168">
            <v>5.3366223542237563</v>
          </cell>
          <cell r="W168">
            <v>4.1123048625000003</v>
          </cell>
          <cell r="X168">
            <v>27.354674163713561</v>
          </cell>
        </row>
        <row r="169">
          <cell r="C169">
            <v>3.7385207926795703</v>
          </cell>
          <cell r="D169">
            <v>2.7244624655214951</v>
          </cell>
          <cell r="E169">
            <v>2.3666475600542123</v>
          </cell>
          <cell r="F169">
            <v>0.62309008017151157</v>
          </cell>
          <cell r="G169">
            <v>2.4792189572741403</v>
          </cell>
          <cell r="I169">
            <v>3.3191717412899648</v>
          </cell>
          <cell r="J169">
            <v>0.94778761055518146</v>
          </cell>
          <cell r="K169">
            <v>4.0691752020742022</v>
          </cell>
          <cell r="L169">
            <v>3.2468704556621599</v>
          </cell>
          <cell r="M169">
            <v>2.5741641221875002</v>
          </cell>
          <cell r="N169">
            <v>3.9453827564179473</v>
          </cell>
          <cell r="O169">
            <v>3.6275815187001825</v>
          </cell>
          <cell r="P169">
            <v>4.1832908218850955</v>
          </cell>
          <cell r="R169">
            <v>3.4628890524726623</v>
          </cell>
          <cell r="S169">
            <v>12.043569335464326</v>
          </cell>
          <cell r="T169">
            <v>3.9386293802447847</v>
          </cell>
          <cell r="U169">
            <v>4.8136991975761276</v>
          </cell>
          <cell r="W169">
            <v>3.78579256625</v>
          </cell>
          <cell r="X169">
            <v>25.146611708766251</v>
          </cell>
        </row>
        <row r="170">
          <cell r="C170">
            <v>3.1427186535500722</v>
          </cell>
          <cell r="D170">
            <v>2.8504075102249526</v>
          </cell>
          <cell r="E170">
            <v>2.2949262156587622</v>
          </cell>
          <cell r="F170">
            <v>0.53440748985331021</v>
          </cell>
          <cell r="G170">
            <v>2.5114840915313774</v>
          </cell>
          <cell r="I170">
            <v>3.8668592843947653</v>
          </cell>
          <cell r="J170">
            <v>1.2403737735502225</v>
          </cell>
          <cell r="K170">
            <v>5.4954484317938253</v>
          </cell>
          <cell r="L170">
            <v>3.4065895204761101</v>
          </cell>
          <cell r="M170">
            <v>2.5122290203125002</v>
          </cell>
          <cell r="N170">
            <v>3.5613056058731498</v>
          </cell>
          <cell r="O170">
            <v>2.8987164988341574</v>
          </cell>
          <cell r="P170">
            <v>4.124606219228613</v>
          </cell>
          <cell r="R170">
            <v>3.6149535528125001</v>
          </cell>
          <cell r="S170">
            <v>12.095068645000001</v>
          </cell>
          <cell r="T170">
            <v>4.0229478264417899</v>
          </cell>
          <cell r="U170">
            <v>4.6622029324684551</v>
          </cell>
          <cell r="W170">
            <v>5.3421170162500005</v>
          </cell>
          <cell r="X170">
            <v>29.304050118481825</v>
          </cell>
        </row>
        <row r="171">
          <cell r="C171">
            <v>3.3118898034415438</v>
          </cell>
          <cell r="D171">
            <v>2.8223067093009342</v>
          </cell>
          <cell r="E171">
            <v>2.4404522266311437</v>
          </cell>
          <cell r="F171">
            <v>0.50579550577973376</v>
          </cell>
          <cell r="G171">
            <v>2.2176232490879979</v>
          </cell>
          <cell r="I171">
            <v>4.3449878666488697</v>
          </cell>
          <cell r="J171">
            <v>1.3534738513092062</v>
          </cell>
          <cell r="K171">
            <v>5.0283240270914735</v>
          </cell>
          <cell r="L171">
            <v>3.5890583644632081</v>
          </cell>
          <cell r="M171">
            <v>2.4666222802000002</v>
          </cell>
          <cell r="N171">
            <v>3.2286603227185635</v>
          </cell>
          <cell r="O171">
            <v>3.5872376557775958</v>
          </cell>
          <cell r="P171">
            <v>4.2380696058826715</v>
          </cell>
          <cell r="R171">
            <v>3.7830403234795598</v>
          </cell>
          <cell r="S171">
            <v>12.026178349015279</v>
          </cell>
          <cell r="T171">
            <v>3.9383925386581842</v>
          </cell>
          <cell r="U171">
            <v>4.5140663322242123</v>
          </cell>
          <cell r="W171">
            <v>5.2830081997333362</v>
          </cell>
          <cell r="X171">
            <v>30.087134846076744</v>
          </cell>
        </row>
        <row r="172">
          <cell r="C172">
            <v>3.69337554179614</v>
          </cell>
          <cell r="D172">
            <v>2.8564333285302599</v>
          </cell>
          <cell r="E172">
            <v>2.5100699741259147</v>
          </cell>
          <cell r="F172">
            <v>0.51738170043720455</v>
          </cell>
          <cell r="G172">
            <v>2.4211980466331648</v>
          </cell>
          <cell r="I172">
            <v>4.2693461868114051</v>
          </cell>
          <cell r="J172">
            <v>1.3185659559440199</v>
          </cell>
          <cell r="K172">
            <v>3.7695798395521649</v>
          </cell>
          <cell r="L172">
            <v>2.307831101721165</v>
          </cell>
          <cell r="M172">
            <v>2.5240888816666649</v>
          </cell>
          <cell r="N172">
            <v>2.8125651435623449</v>
          </cell>
          <cell r="O172">
            <v>3.4674622097394048</v>
          </cell>
          <cell r="P172">
            <v>3.0812925471501251</v>
          </cell>
          <cell r="R172">
            <v>3.0209525350008497</v>
          </cell>
          <cell r="S172">
            <v>12.08738583333335</v>
          </cell>
          <cell r="T172">
            <v>3.9956736299999998</v>
          </cell>
          <cell r="U172">
            <v>4.4641243497495751</v>
          </cell>
          <cell r="W172">
            <v>4.5046019599166698</v>
          </cell>
          <cell r="X172">
            <v>30.745124872891598</v>
          </cell>
        </row>
        <row r="173">
          <cell r="C173">
            <v>3.1694672648870004</v>
          </cell>
          <cell r="D173">
            <v>2.8183483417969901</v>
          </cell>
          <cell r="E173">
            <v>2.5504523649610897</v>
          </cell>
          <cell r="F173">
            <v>0.51568561919764899</v>
          </cell>
          <cell r="G173">
            <v>2.4682768627086999</v>
          </cell>
          <cell r="I173">
            <v>4.2623362947499999</v>
          </cell>
          <cell r="J173">
            <v>1.2624560166764951</v>
          </cell>
          <cell r="K173">
            <v>2.9069468911544849</v>
          </cell>
          <cell r="L173">
            <v>2.3068972563263399</v>
          </cell>
          <cell r="M173">
            <v>2.4988478340000002</v>
          </cell>
          <cell r="N173">
            <v>2.7885073921755748</v>
          </cell>
          <cell r="O173">
            <v>3.4627193929558948</v>
          </cell>
          <cell r="P173">
            <v>2.9771163009728951</v>
          </cell>
          <cell r="R173">
            <v>4.0101159326168352</v>
          </cell>
          <cell r="S173">
            <v>11.777415644558502</v>
          </cell>
          <cell r="T173">
            <v>3.8217255239100947</v>
          </cell>
          <cell r="U173">
            <v>4.4438960645000005</v>
          </cell>
          <cell r="W173">
            <v>3.9872551695833351</v>
          </cell>
          <cell r="X173">
            <v>25.7379880072858</v>
          </cell>
        </row>
        <row r="174">
          <cell r="C174">
            <v>3.3629785722352694</v>
          </cell>
          <cell r="D174">
            <v>2.8735728990685514</v>
          </cell>
          <cell r="E174">
            <v>2.5810196489166661</v>
          </cell>
          <cell r="F174">
            <v>0.55273333765373656</v>
          </cell>
          <cell r="G174">
            <v>2.4352713489050641</v>
          </cell>
          <cell r="I174">
            <v>4.0676003606487079</v>
          </cell>
          <cell r="J174">
            <v>1.0548999414493641</v>
          </cell>
          <cell r="K174">
            <v>2.6274658281726762</v>
          </cell>
          <cell r="L174">
            <v>2.8135062770505117</v>
          </cell>
          <cell r="M174">
            <v>2.5097916505333324</v>
          </cell>
          <cell r="N174">
            <v>3.244011575926784</v>
          </cell>
          <cell r="O174">
            <v>3.4024825338090023</v>
          </cell>
          <cell r="P174">
            <v>3.4051244094033399</v>
          </cell>
          <cell r="R174">
            <v>3.8008902584999982</v>
          </cell>
          <cell r="S174">
            <v>11.98722200574284</v>
          </cell>
          <cell r="T174">
            <v>3.9153833546008499</v>
          </cell>
          <cell r="U174">
            <v>4.4249574034000005</v>
          </cell>
          <cell r="W174">
            <v>3.9683345196543236</v>
          </cell>
          <cell r="X174">
            <v>23.973100177467082</v>
          </cell>
        </row>
        <row r="175">
          <cell r="C175">
            <v>3.5106525511388673</v>
          </cell>
          <cell r="D175">
            <v>2.8173948521118675</v>
          </cell>
          <cell r="E175">
            <v>2.7633480437916673</v>
          </cell>
          <cell r="F175">
            <v>0.62024820375</v>
          </cell>
          <cell r="G175">
            <v>2.2314107596552155</v>
          </cell>
          <cell r="I175">
            <v>3.7234610364285423</v>
          </cell>
          <cell r="J175">
            <v>1.4795806680748824</v>
          </cell>
          <cell r="K175">
            <v>3.3799283430830451</v>
          </cell>
          <cell r="L175">
            <v>4.2328840610930198</v>
          </cell>
          <cell r="M175">
            <v>2.4994295243333324</v>
          </cell>
          <cell r="N175">
            <v>4.3104698126650973</v>
          </cell>
          <cell r="O175">
            <v>4.8987504121592664</v>
          </cell>
          <cell r="P175">
            <v>4.8544518277526381</v>
          </cell>
          <cell r="R175">
            <v>3.7689887104166653</v>
          </cell>
          <cell r="S175">
            <v>11.954390623417074</v>
          </cell>
          <cell r="T175">
            <v>3.9596676020540724</v>
          </cell>
          <cell r="U175">
            <v>4.5210385132083317</v>
          </cell>
          <cell r="W175">
            <v>3.7782713185079921</v>
          </cell>
          <cell r="X175">
            <v>28.777820704030425</v>
          </cell>
        </row>
        <row r="176">
          <cell r="C176">
            <v>3.4928514805229627</v>
          </cell>
          <cell r="D176">
            <v>2.9630899999999998</v>
          </cell>
          <cell r="E176">
            <v>2.8427331025015903</v>
          </cell>
          <cell r="F176">
            <v>0.69935606906381398</v>
          </cell>
          <cell r="G176">
            <v>2.7160222856787546</v>
          </cell>
          <cell r="I176">
            <v>3.9744528858170973</v>
          </cell>
          <cell r="J176">
            <v>1.4712419308263702</v>
          </cell>
          <cell r="K176">
            <v>4.5332170906375948</v>
          </cell>
          <cell r="L176">
            <v>3.8770205176878072</v>
          </cell>
          <cell r="M176">
            <v>2.6300920132083325</v>
          </cell>
          <cell r="N176">
            <v>3.8850610766126223</v>
          </cell>
          <cell r="O176">
            <v>4.5154835313676731</v>
          </cell>
          <cell r="P176">
            <v>4.7330016259141878</v>
          </cell>
          <cell r="R176">
            <v>6.9042681269166675</v>
          </cell>
          <cell r="S176">
            <v>11.935595753055999</v>
          </cell>
          <cell r="T176">
            <v>3.9711252966666652</v>
          </cell>
          <cell r="U176">
            <v>4.7819023672499998</v>
          </cell>
          <cell r="W176">
            <v>4.8678251328258924</v>
          </cell>
          <cell r="X176">
            <v>32.898535179113722</v>
          </cell>
        </row>
        <row r="177">
          <cell r="C177">
            <v>3.5071957575411923</v>
          </cell>
          <cell r="D177">
            <v>2.9562797907488059</v>
          </cell>
          <cell r="E177">
            <v>2.8267222209499998</v>
          </cell>
          <cell r="F177">
            <v>0.74611143575652705</v>
          </cell>
          <cell r="G177">
            <v>2.5611798107626802</v>
          </cell>
          <cell r="I177">
            <v>3.5050464064747162</v>
          </cell>
          <cell r="J177">
            <v>1.3895593696344579</v>
          </cell>
          <cell r="K177">
            <v>3.4093460178355159</v>
          </cell>
          <cell r="L177">
            <v>3.7546429552876242</v>
          </cell>
          <cell r="M177">
            <v>2.6921092174999979</v>
          </cell>
          <cell r="N177">
            <v>3.9412893415038055</v>
          </cell>
          <cell r="O177">
            <v>4.0685130121934723</v>
          </cell>
          <cell r="P177">
            <v>4.8058235295297722</v>
          </cell>
          <cell r="R177">
            <v>5.4851434347333337</v>
          </cell>
          <cell r="S177">
            <v>12.11828324371808</v>
          </cell>
          <cell r="T177">
            <v>4.009089222666665</v>
          </cell>
          <cell r="U177">
            <v>6.2730067953333339</v>
          </cell>
          <cell r="W177">
            <v>5.0475076120247682</v>
          </cell>
          <cell r="X177">
            <v>32.609575564400004</v>
          </cell>
        </row>
        <row r="178">
          <cell r="C178">
            <v>3.5574024534421778</v>
          </cell>
          <cell r="D178">
            <v>2.8841885131749372</v>
          </cell>
          <cell r="E178">
            <v>2.8182177650833324</v>
          </cell>
          <cell r="F178">
            <v>0.73211978560583657</v>
          </cell>
          <cell r="G178">
            <v>2.4606717367227526</v>
          </cell>
          <cell r="I178">
            <v>3.5904434439427853</v>
          </cell>
          <cell r="J178">
            <v>1.5519744054264799</v>
          </cell>
          <cell r="K178">
            <v>4.116625076134965</v>
          </cell>
          <cell r="L178">
            <v>5.2968789399986047</v>
          </cell>
          <cell r="M178">
            <v>2.4719441227500001</v>
          </cell>
          <cell r="N178">
            <v>4.4178131585063598</v>
          </cell>
          <cell r="O178">
            <v>4.7009867406293502</v>
          </cell>
          <cell r="P178">
            <v>5.61445896625</v>
          </cell>
          <cell r="R178">
            <v>4.8667870302400331</v>
          </cell>
          <cell r="S178">
            <v>12.176281389583348</v>
          </cell>
          <cell r="T178">
            <v>3.9754076699999978</v>
          </cell>
          <cell r="U178">
            <v>5.9551545865833324</v>
          </cell>
          <cell r="W178">
            <v>4.8256060570248076</v>
          </cell>
          <cell r="X178">
            <v>32.796000196666697</v>
          </cell>
        </row>
        <row r="179">
          <cell r="C179">
            <v>3.0535381875145697</v>
          </cell>
          <cell r="D179">
            <v>2.9013924681383974</v>
          </cell>
          <cell r="E179">
            <v>3.1772368750833326</v>
          </cell>
          <cell r="F179">
            <v>0.7467233288468933</v>
          </cell>
          <cell r="G179">
            <v>2.5022366195963897</v>
          </cell>
          <cell r="I179">
            <v>4.1476392229761796</v>
          </cell>
          <cell r="J179">
            <v>1.6949722384999999</v>
          </cell>
          <cell r="K179">
            <v>5.4940398832099424</v>
          </cell>
          <cell r="L179">
            <v>4.2254888214166675</v>
          </cell>
          <cell r="M179">
            <v>2.3235080168333324</v>
          </cell>
          <cell r="N179">
            <v>4.9842843113196578</v>
          </cell>
          <cell r="O179">
            <v>5.551254184830305</v>
          </cell>
          <cell r="P179">
            <v>6.3030318739270097</v>
          </cell>
          <cell r="R179">
            <v>4.3591409236295569</v>
          </cell>
          <cell r="S179">
            <v>12.005406321135325</v>
          </cell>
          <cell r="T179">
            <v>3.8764399425829104</v>
          </cell>
          <cell r="U179">
            <v>5.1733033637691896</v>
          </cell>
          <cell r="W179">
            <v>5.7436455131250002</v>
          </cell>
          <cell r="X179">
            <v>31.328128586882649</v>
          </cell>
        </row>
        <row r="180">
          <cell r="C180">
            <v>3.0935697627747203</v>
          </cell>
          <cell r="D180">
            <v>2.8534508177361797</v>
          </cell>
          <cell r="E180">
            <v>3.02185303126944</v>
          </cell>
          <cell r="F180">
            <v>0.80629768903455956</v>
          </cell>
          <cell r="G180">
            <v>2.477950613558102</v>
          </cell>
          <cell r="I180">
            <v>3.3848615246804661</v>
          </cell>
          <cell r="J180">
            <v>1.6068703716666679</v>
          </cell>
          <cell r="K180">
            <v>4.5369259741427923</v>
          </cell>
          <cell r="L180">
            <v>3.1005521357200019</v>
          </cell>
          <cell r="M180">
            <v>2.0984758123999976</v>
          </cell>
          <cell r="N180">
            <v>4.1089896447424259</v>
          </cell>
          <cell r="O180">
            <v>4.176880607907294</v>
          </cell>
          <cell r="P180">
            <v>5.0083892058731134</v>
          </cell>
          <cell r="R180">
            <v>3.9712565479585544</v>
          </cell>
          <cell r="S180">
            <v>12.028206746195</v>
          </cell>
          <cell r="T180">
            <v>3.8949308251713277</v>
          </cell>
          <cell r="U180">
            <v>4.5605459207333343</v>
          </cell>
          <cell r="W180">
            <v>4.4820350047000002</v>
          </cell>
          <cell r="X180">
            <v>26.277429921789622</v>
          </cell>
        </row>
        <row r="181">
          <cell r="C181">
            <v>3.4925102085309776</v>
          </cell>
          <cell r="D181">
            <v>2.9452137607344251</v>
          </cell>
          <cell r="E181">
            <v>2.4467959009515301</v>
          </cell>
          <cell r="F181">
            <v>0.67994660166819942</v>
          </cell>
          <cell r="G181">
            <v>2.3792831353147799</v>
          </cell>
          <cell r="I181">
            <v>3.7331468118860922</v>
          </cell>
          <cell r="J181">
            <v>0.97008899486323141</v>
          </cell>
          <cell r="K181">
            <v>2.9855490021538125</v>
          </cell>
          <cell r="L181">
            <v>2.6636885730080575</v>
          </cell>
          <cell r="M181">
            <v>1.99433937458333</v>
          </cell>
          <cell r="N181">
            <v>4.1024716630249376</v>
          </cell>
          <cell r="O181">
            <v>3.8090402427131052</v>
          </cell>
          <cell r="P181">
            <v>4.2766506390825425</v>
          </cell>
          <cell r="R181">
            <v>3.7149149144462474</v>
          </cell>
          <cell r="S181">
            <v>12.268048555</v>
          </cell>
          <cell r="T181">
            <v>4.0399685655989375</v>
          </cell>
          <cell r="U181">
            <v>4.4007472562916679</v>
          </cell>
          <cell r="W181">
            <v>3.4797639768749975</v>
          </cell>
          <cell r="X181">
            <v>22.958750649048923</v>
          </cell>
        </row>
        <row r="182">
          <cell r="C182">
            <v>2.9194060181039601</v>
          </cell>
          <cell r="D182">
            <v>2.9291749030712797</v>
          </cell>
          <cell r="E182">
            <v>2.3459925385634604</v>
          </cell>
          <cell r="F182">
            <v>0.58985154461304301</v>
          </cell>
          <cell r="G182">
            <v>2.4141921779583324</v>
          </cell>
          <cell r="I182">
            <v>3.6463999359799626</v>
          </cell>
          <cell r="J182">
            <v>0.85194259495492064</v>
          </cell>
          <cell r="K182">
            <v>3.3718419648333349</v>
          </cell>
          <cell r="L182">
            <v>2.2553729770818474</v>
          </cell>
          <cell r="M182">
            <v>2.030856825833335</v>
          </cell>
          <cell r="N182">
            <v>3.5293322197146977</v>
          </cell>
          <cell r="O182">
            <v>3.5516360871510999</v>
          </cell>
          <cell r="P182">
            <v>3.7912630611131251</v>
          </cell>
          <cell r="R182">
            <v>3.6516945529083973</v>
          </cell>
          <cell r="S182">
            <v>12.290326816666651</v>
          </cell>
          <cell r="T182">
            <v>4.0735908867684483</v>
          </cell>
          <cell r="U182">
            <v>4.3040347013750004</v>
          </cell>
          <cell r="W182">
            <v>3.2500536535000024</v>
          </cell>
          <cell r="X182">
            <v>28.899268632372127</v>
          </cell>
        </row>
        <row r="183">
          <cell r="C183">
            <v>3.4200090690280698</v>
          </cell>
          <cell r="D183">
            <v>2.840680833270699</v>
          </cell>
          <cell r="E183">
            <v>2.6321553013272792</v>
          </cell>
          <cell r="F183">
            <v>0.64181901139330777</v>
          </cell>
          <cell r="G183">
            <v>2.3871354868426611</v>
          </cell>
          <cell r="I183">
            <v>4.2407902576496026</v>
          </cell>
          <cell r="J183">
            <v>1.0515826200496545</v>
          </cell>
          <cell r="K183">
            <v>4.4781531185064178</v>
          </cell>
          <cell r="L183">
            <v>3.0503232789574999</v>
          </cell>
          <cell r="M183">
            <v>2.0025871884750002</v>
          </cell>
          <cell r="N183">
            <v>3.5537376248824195</v>
          </cell>
          <cell r="O183">
            <v>3.4659600444184853</v>
          </cell>
          <cell r="P183">
            <v>3.8677813677214297</v>
          </cell>
          <cell r="R183">
            <v>3.8150982555048314</v>
          </cell>
          <cell r="S183">
            <v>12.408093505977021</v>
          </cell>
          <cell r="T183">
            <v>4.1449114860319929</v>
          </cell>
          <cell r="U183">
            <v>4.3541156452500003</v>
          </cell>
          <cell r="W183">
            <v>4.6583028257999999</v>
          </cell>
          <cell r="X183">
            <v>34.684562149542238</v>
          </cell>
        </row>
        <row r="184">
          <cell r="C184">
            <v>3.4940112061222046</v>
          </cell>
          <cell r="D184">
            <v>2.8886952687499998</v>
          </cell>
          <cell r="E184">
            <v>2.2959695585628923</v>
          </cell>
          <cell r="F184">
            <v>0.5718562480041256</v>
          </cell>
          <cell r="G184">
            <v>2.5072333032509109</v>
          </cell>
          <cell r="I184">
            <v>3.9657223000790816</v>
          </cell>
          <cell r="J184">
            <v>1.0851843750000001</v>
          </cell>
          <cell r="K184">
            <v>6.2768690380602283</v>
          </cell>
          <cell r="L184">
            <v>2.8945001829141406</v>
          </cell>
          <cell r="M184">
            <v>1.9944077507044149</v>
          </cell>
          <cell r="N184">
            <v>3.3832087323933502</v>
          </cell>
          <cell r="O184">
            <v>3.1746605231349112</v>
          </cell>
          <cell r="P184">
            <v>3.2409059433217187</v>
          </cell>
          <cell r="R184">
            <v>3.3193106399375001</v>
          </cell>
          <cell r="S184">
            <v>12.462714024312499</v>
          </cell>
          <cell r="T184">
            <v>4.2097479052895661</v>
          </cell>
          <cell r="U184">
            <v>4.2919596364213053</v>
          </cell>
          <cell r="W184">
            <v>5.1998934426250001</v>
          </cell>
          <cell r="X184">
            <v>34.362074030452533</v>
          </cell>
        </row>
        <row r="185">
          <cell r="C185">
            <v>3.3521980242268237</v>
          </cell>
          <cell r="D185">
            <v>2.7947890466142122</v>
          </cell>
          <cell r="E185">
            <v>2.5311239969670902</v>
          </cell>
          <cell r="F185">
            <v>0.62057238257924563</v>
          </cell>
          <cell r="G185">
            <v>2.413903681640547</v>
          </cell>
          <cell r="I185">
            <v>3.7135817150790018</v>
          </cell>
          <cell r="J185">
            <v>1.1851493580313943</v>
          </cell>
          <cell r="K185">
            <v>4.6144347961139651</v>
          </cell>
          <cell r="L185">
            <v>2.5018727634062499</v>
          </cell>
          <cell r="M185">
            <v>2.0263218665624998</v>
          </cell>
          <cell r="N185">
            <v>3.3382174078616922</v>
          </cell>
          <cell r="O185">
            <v>3.2433852781738626</v>
          </cell>
          <cell r="P185">
            <v>2.937367885338066</v>
          </cell>
          <cell r="R185">
            <v>3.7358495527601949</v>
          </cell>
          <cell r="S185">
            <v>12.324419627247087</v>
          </cell>
          <cell r="T185">
            <v>4.2344829815625005</v>
          </cell>
          <cell r="U185">
            <v>4.2974014365000004</v>
          </cell>
          <cell r="W185">
            <v>4.5158044950625005</v>
          </cell>
          <cell r="X185">
            <v>31.295558999797137</v>
          </cell>
        </row>
        <row r="186">
          <cell r="C186">
            <v>3.4744250173389899</v>
          </cell>
          <cell r="D186">
            <v>2.7746213075786561</v>
          </cell>
          <cell r="E186">
            <v>2.6504853811228157</v>
          </cell>
          <cell r="F186">
            <v>0.60244521965287823</v>
          </cell>
          <cell r="G186">
            <v>2.3124674071186062</v>
          </cell>
          <cell r="I186">
            <v>3.7421744947094084</v>
          </cell>
          <cell r="J186">
            <v>1.0879628580188936</v>
          </cell>
          <cell r="K186">
            <v>3.9717910980803248</v>
          </cell>
          <cell r="L186">
            <v>2.6018973794987006</v>
          </cell>
          <cell r="M186">
            <v>2.0547493829375001</v>
          </cell>
          <cell r="N186">
            <v>3.236112168703241</v>
          </cell>
          <cell r="O186">
            <v>3.3836844160445927</v>
          </cell>
          <cell r="P186">
            <v>3.3122378592579302</v>
          </cell>
          <cell r="R186">
            <v>4.792001707563541</v>
          </cell>
          <cell r="S186">
            <v>12.485713433840504</v>
          </cell>
          <cell r="T186">
            <v>4.205760833921051</v>
          </cell>
          <cell r="U186">
            <v>4.3402285794999997</v>
          </cell>
          <cell r="W186">
            <v>4.0016617678302255</v>
          </cell>
          <cell r="X186">
            <v>26.2824413077435</v>
          </cell>
        </row>
        <row r="187">
          <cell r="C187">
            <v>3.6107769277134243</v>
          </cell>
          <cell r="D187">
            <v>2.7288750885060824</v>
          </cell>
          <cell r="E187">
            <v>2.8141925039687492</v>
          </cell>
          <cell r="F187">
            <v>0.64557636389375006</v>
          </cell>
          <cell r="G187">
            <v>2.1143360522386825</v>
          </cell>
          <cell r="I187">
            <v>3.8738818734484628</v>
          </cell>
          <cell r="J187">
            <v>1.5563553032605237</v>
          </cell>
          <cell r="K187">
            <v>3.492392554719113</v>
          </cell>
          <cell r="L187">
            <v>3.8601498735632136</v>
          </cell>
          <cell r="M187">
            <v>2.0339288367499999</v>
          </cell>
          <cell r="N187">
            <v>4.3481281801875005</v>
          </cell>
          <cell r="O187">
            <v>4.4674043782187507</v>
          </cell>
          <cell r="P187">
            <v>4.7324083897187501</v>
          </cell>
          <cell r="R187">
            <v>4.9162067144062505</v>
          </cell>
          <cell r="S187">
            <v>12.636573235009418</v>
          </cell>
          <cell r="T187">
            <v>4.2255699592187499</v>
          </cell>
          <cell r="U187">
            <v>4.3874793969687493</v>
          </cell>
          <cell r="W187">
            <v>4.1258688428424248</v>
          </cell>
          <cell r="X187">
            <v>27.375718738069569</v>
          </cell>
        </row>
        <row r="188">
          <cell r="C188">
            <v>3.599304940437499</v>
          </cell>
          <cell r="D188">
            <v>2.7232629950205132</v>
          </cell>
          <cell r="E188">
            <v>2.8208081623375008</v>
          </cell>
          <cell r="F188">
            <v>0.69616502886248699</v>
          </cell>
          <cell r="G188">
            <v>2.5592120104859659</v>
          </cell>
          <cell r="I188">
            <v>4.2929704233220081</v>
          </cell>
          <cell r="J188">
            <v>1.5326378743291846</v>
          </cell>
          <cell r="K188">
            <v>4.9186422178321232</v>
          </cell>
          <cell r="L188">
            <v>3.6326382999655267</v>
          </cell>
          <cell r="M188">
            <v>2.3007212036562499</v>
          </cell>
          <cell r="N188">
            <v>4.4284719891109878</v>
          </cell>
          <cell r="O188">
            <v>5.3637639747826178</v>
          </cell>
          <cell r="P188">
            <v>5.9615669531383437</v>
          </cell>
          <cell r="R188">
            <v>6.5750793587499992</v>
          </cell>
          <cell r="S188">
            <v>12.819824400497954</v>
          </cell>
          <cell r="T188">
            <v>4.2208795119400602</v>
          </cell>
          <cell r="U188">
            <v>4.4668217145312514</v>
          </cell>
          <cell r="W188">
            <v>4.6966967730151339</v>
          </cell>
          <cell r="X188">
            <v>32.260596643756251</v>
          </cell>
        </row>
        <row r="189">
          <cell r="C189">
            <v>3.5056661562750002</v>
          </cell>
          <cell r="D189">
            <v>2.8391395208288941</v>
          </cell>
          <cell r="E189">
            <v>2.9455596713583327</v>
          </cell>
          <cell r="F189">
            <v>0.70895529764416665</v>
          </cell>
          <cell r="G189">
            <v>2.6349801836715905</v>
          </cell>
          <cell r="I189">
            <v>4.0561858714370631</v>
          </cell>
          <cell r="J189">
            <v>1.3974294563765777</v>
          </cell>
          <cell r="K189">
            <v>3.3325132157477944</v>
          </cell>
          <cell r="L189">
            <v>3.5792433607917644</v>
          </cell>
          <cell r="M189">
            <v>2.8567492216250003</v>
          </cell>
          <cell r="N189">
            <v>4.5499728419510488</v>
          </cell>
          <cell r="O189">
            <v>4.6509689292624996</v>
          </cell>
          <cell r="P189">
            <v>6.0221864241624994</v>
          </cell>
          <cell r="R189">
            <v>5.8915988682374998</v>
          </cell>
          <cell r="S189">
            <v>12.825215486809</v>
          </cell>
          <cell r="T189">
            <v>4.2236322764999992</v>
          </cell>
          <cell r="U189">
            <v>5.8376742221000013</v>
          </cell>
          <cell r="W189">
            <v>5.1996240433664429</v>
          </cell>
          <cell r="X189">
            <v>31.638194956375003</v>
          </cell>
        </row>
        <row r="190">
          <cell r="C190">
            <v>4.2901940451017007</v>
          </cell>
          <cell r="D190">
            <v>2.7519605713922446</v>
          </cell>
          <cell r="E190">
            <v>3.0244987164531256</v>
          </cell>
          <cell r="F190">
            <v>0.69882965057916657</v>
          </cell>
          <cell r="G190">
            <v>2.4324491839210651</v>
          </cell>
          <cell r="I190">
            <v>3.77804936656679</v>
          </cell>
          <cell r="J190">
            <v>1.3856098239368211</v>
          </cell>
          <cell r="K190">
            <v>2.8859556797456087</v>
          </cell>
          <cell r="L190">
            <v>4.0218855701263614</v>
          </cell>
          <cell r="M190">
            <v>2.6814109570625</v>
          </cell>
          <cell r="N190">
            <v>4.4388637026260209</v>
          </cell>
          <cell r="O190">
            <v>5.3511294983437496</v>
          </cell>
          <cell r="P190">
            <v>6.0524268894375002</v>
          </cell>
          <cell r="R190">
            <v>4.6983525249116376</v>
          </cell>
          <cell r="S190">
            <v>12.762546174343699</v>
          </cell>
          <cell r="T190">
            <v>4.2108133817187499</v>
          </cell>
          <cell r="U190">
            <v>5.6285578725625003</v>
          </cell>
          <cell r="W190">
            <v>4.3595713271815901</v>
          </cell>
          <cell r="X190">
            <v>34.848404116875003</v>
          </cell>
        </row>
        <row r="191">
          <cell r="C191">
            <v>3.5983246334661865</v>
          </cell>
          <cell r="D191">
            <v>2.7736361849532898</v>
          </cell>
          <cell r="E191">
            <v>2.9824304838666662</v>
          </cell>
          <cell r="F191">
            <v>0.70234641647254181</v>
          </cell>
          <cell r="G191">
            <v>2.2905058999958481</v>
          </cell>
          <cell r="I191">
            <v>4.3620169581917603</v>
          </cell>
          <cell r="J191">
            <v>1.6583187336058134</v>
          </cell>
          <cell r="K191">
            <v>4.7749638573249999</v>
          </cell>
          <cell r="L191">
            <v>4.1451119563892131</v>
          </cell>
          <cell r="M191">
            <v>2.5606766871</v>
          </cell>
          <cell r="N191">
            <v>5.4653689947269219</v>
          </cell>
          <cell r="O191">
            <v>5.9761979692966012</v>
          </cell>
          <cell r="P191">
            <v>5.8059088960259508</v>
          </cell>
          <cell r="R191">
            <v>4.3909115212210947</v>
          </cell>
          <cell r="S191">
            <v>12.591799916989087</v>
          </cell>
          <cell r="T191">
            <v>4.147552200286766</v>
          </cell>
          <cell r="U191">
            <v>5.5153914868000005</v>
          </cell>
          <cell r="W191">
            <v>5.5699382599250011</v>
          </cell>
          <cell r="X191">
            <v>33.582068743524545</v>
          </cell>
        </row>
        <row r="192">
          <cell r="C192">
            <v>3.4270472641292269</v>
          </cell>
          <cell r="D192">
            <v>2.8096323180660061</v>
          </cell>
          <cell r="E192">
            <v>2.8010775238802097</v>
          </cell>
          <cell r="F192">
            <v>0.70164162343862579</v>
          </cell>
          <cell r="G192">
            <v>2.2722920861642679</v>
          </cell>
          <cell r="I192">
            <v>4.1815041302127245</v>
          </cell>
          <cell r="J192">
            <v>1.48622139353125</v>
          </cell>
          <cell r="K192">
            <v>4.1461021130315467</v>
          </cell>
          <cell r="L192">
            <v>3.4128731282725497</v>
          </cell>
          <cell r="M192">
            <v>2.4381507123125004</v>
          </cell>
          <cell r="N192">
            <v>3.9070310849979228</v>
          </cell>
          <cell r="O192">
            <v>5.4831850633023489</v>
          </cell>
          <cell r="P192">
            <v>5.2811048473554907</v>
          </cell>
          <cell r="R192">
            <v>4.1324851247269088</v>
          </cell>
          <cell r="S192">
            <v>12.550740653740638</v>
          </cell>
          <cell r="T192">
            <v>4.1931496596874993</v>
          </cell>
          <cell r="U192">
            <v>5.0289826659532872</v>
          </cell>
          <cell r="W192">
            <v>4.1906089446562502</v>
          </cell>
          <cell r="X192">
            <v>26.917634482371266</v>
          </cell>
        </row>
        <row r="193">
          <cell r="C193">
            <v>3.6322910827273458</v>
          </cell>
          <cell r="D193">
            <v>2.7421798050487141</v>
          </cell>
          <cell r="E193">
            <v>2.3580786247577632</v>
          </cell>
          <cell r="F193">
            <v>0.66687077122202654</v>
          </cell>
          <cell r="G193">
            <v>2.2000177070211104</v>
          </cell>
          <cell r="I193">
            <v>3.546421452049711</v>
          </cell>
          <cell r="J193">
            <v>1.1389493959923982</v>
          </cell>
          <cell r="K193">
            <v>4.4172057215937492</v>
          </cell>
          <cell r="L193">
            <v>3.5907672948794218</v>
          </cell>
          <cell r="M193">
            <v>2.3787296954999997</v>
          </cell>
          <cell r="N193">
            <v>3.6007958570308607</v>
          </cell>
          <cell r="O193">
            <v>4.9146927620196346</v>
          </cell>
          <cell r="P193">
            <v>4.9697307781489295</v>
          </cell>
          <cell r="R193">
            <v>4.2212471651744767</v>
          </cell>
          <cell r="S193">
            <v>12.80060168987502</v>
          </cell>
          <cell r="T193">
            <v>4.0949378221733275</v>
          </cell>
          <cell r="U193">
            <v>4.5722168260782885</v>
          </cell>
          <cell r="W193">
            <v>3.5223929572187505</v>
          </cell>
          <cell r="X193">
            <v>25.258539890242492</v>
          </cell>
        </row>
        <row r="194">
          <cell r="C194">
            <v>3.61422133843215</v>
          </cell>
          <cell r="D194">
            <v>2.7342836817403291</v>
          </cell>
          <cell r="E194">
            <v>2.0686369331815997</v>
          </cell>
          <cell r="F194">
            <v>0.57350299952499995</v>
          </cell>
          <cell r="G194">
            <v>2.2399351281620441</v>
          </cell>
          <cell r="I194">
            <v>3.5455719878505598</v>
          </cell>
          <cell r="J194">
            <v>0.96122283541187026</v>
          </cell>
          <cell r="K194">
            <v>3.9399222843427517</v>
          </cell>
          <cell r="L194">
            <v>3.4934854375374997</v>
          </cell>
          <cell r="M194">
            <v>2.3868061228749999</v>
          </cell>
          <cell r="N194">
            <v>3.3593839892307322</v>
          </cell>
          <cell r="O194">
            <v>2.8157062215669204</v>
          </cell>
          <cell r="P194">
            <v>3.5998278209282888</v>
          </cell>
          <cell r="R194">
            <v>4.1023762038738507</v>
          </cell>
          <cell r="S194">
            <v>12.755208055931435</v>
          </cell>
          <cell r="T194">
            <v>4.1229743702386621</v>
          </cell>
          <cell r="U194">
            <v>4.324018889325</v>
          </cell>
          <cell r="W194">
            <v>4.0688921460000005</v>
          </cell>
          <cell r="X194">
            <v>19.598901441840965</v>
          </cell>
        </row>
        <row r="195">
          <cell r="C195">
            <v>3.702230339861722</v>
          </cell>
          <cell r="D195">
            <v>2.7066329019844479</v>
          </cell>
          <cell r="E195">
            <v>2.3552997726501483</v>
          </cell>
          <cell r="F195">
            <v>0.57682170905415553</v>
          </cell>
          <cell r="G195">
            <v>2.2429795649016309</v>
          </cell>
          <cell r="I195">
            <v>3.7133564230032752</v>
          </cell>
          <cell r="J195">
            <v>0.91401712568261251</v>
          </cell>
          <cell r="K195">
            <v>3.8588630606982077</v>
          </cell>
          <cell r="L195">
            <v>2.8508381396391327</v>
          </cell>
          <cell r="M195">
            <v>2.3791730777128821</v>
          </cell>
          <cell r="N195">
            <v>3.1269560771604992</v>
          </cell>
          <cell r="O195">
            <v>3.0740461151273322</v>
          </cell>
          <cell r="P195">
            <v>3.0565640249486496</v>
          </cell>
          <cell r="R195">
            <v>3.8291251745222539</v>
          </cell>
          <cell r="S195">
            <v>12.7087606763582</v>
          </cell>
          <cell r="T195">
            <v>4.001041211966994</v>
          </cell>
          <cell r="U195">
            <v>4.0422930051875001</v>
          </cell>
          <cell r="W195">
            <v>3.9676392669891767</v>
          </cell>
          <cell r="X195">
            <v>25.764002693568379</v>
          </cell>
        </row>
        <row r="196">
          <cell r="C196">
            <v>3.7478439633465759</v>
          </cell>
          <cell r="D196">
            <v>2.7187833722111447</v>
          </cell>
          <cell r="E196">
            <v>2.4300436803138683</v>
          </cell>
          <cell r="F196">
            <v>0.62298331156803888</v>
          </cell>
          <cell r="G196">
            <v>2.2298804264738301</v>
          </cell>
          <cell r="I196">
            <v>3.6913787578844039</v>
          </cell>
          <cell r="J196">
            <v>1.2183761838749998</v>
          </cell>
          <cell r="K196">
            <v>3.6181403230144658</v>
          </cell>
          <cell r="L196">
            <v>2.9866167667625003</v>
          </cell>
          <cell r="M196">
            <v>2.4253043917753816</v>
          </cell>
          <cell r="N196">
            <v>2.7502177363569276</v>
          </cell>
          <cell r="O196">
            <v>3.1402335728821029</v>
          </cell>
          <cell r="P196">
            <v>2.9582111553104422</v>
          </cell>
          <cell r="R196">
            <v>3.2537771545005194</v>
          </cell>
          <cell r="S196">
            <v>12.576699373953836</v>
          </cell>
          <cell r="T196">
            <v>4.1008691485298483</v>
          </cell>
          <cell r="U196">
            <v>3.891477585172094</v>
          </cell>
          <cell r="W196">
            <v>3.7178942739266763</v>
          </cell>
          <cell r="X196">
            <v>27.32706198074446</v>
          </cell>
        </row>
        <row r="197">
          <cell r="C197">
            <v>3.6958368281800231</v>
          </cell>
          <cell r="D197">
            <v>2.8082055698635076</v>
          </cell>
          <cell r="E197">
            <v>2.5293167521000002</v>
          </cell>
          <cell r="F197">
            <v>0.66020773713333325</v>
          </cell>
          <cell r="G197">
            <v>2.1798157938347993</v>
          </cell>
          <cell r="I197">
            <v>3.8605220487519682</v>
          </cell>
          <cell r="J197">
            <v>1.3056638279000001</v>
          </cell>
          <cell r="K197">
            <v>3.2396725933212593</v>
          </cell>
          <cell r="L197">
            <v>3.4440750323183109</v>
          </cell>
          <cell r="M197">
            <v>2.4143119951500003</v>
          </cell>
          <cell r="N197">
            <v>3.4515710454434467</v>
          </cell>
          <cell r="O197">
            <v>3.2607482207811236</v>
          </cell>
          <cell r="P197">
            <v>3.2398474667044512</v>
          </cell>
          <cell r="R197">
            <v>4.2895796274039144</v>
          </cell>
          <cell r="S197">
            <v>12.775864169510189</v>
          </cell>
          <cell r="T197">
            <v>4.1229029370238788</v>
          </cell>
          <cell r="U197">
            <v>3.8508997502376756</v>
          </cell>
          <cell r="W197">
            <v>3.6766368743500002</v>
          </cell>
          <cell r="X197">
            <v>26.550864449354965</v>
          </cell>
        </row>
        <row r="198">
          <cell r="C198">
            <v>3.5955983775125011</v>
          </cell>
          <cell r="D198">
            <v>2.7594562822705209</v>
          </cell>
          <cell r="E198">
            <v>2.5053352116666665</v>
          </cell>
          <cell r="F198">
            <v>0.61107652828724324</v>
          </cell>
          <cell r="G198">
            <v>2.1917295839723594</v>
          </cell>
          <cell r="I198">
            <v>3.6271139753092689</v>
          </cell>
          <cell r="J198">
            <v>1.2182234330382766</v>
          </cell>
          <cell r="K198">
            <v>2.9084357545454815</v>
          </cell>
          <cell r="L198">
            <v>3.9121848315874996</v>
          </cell>
          <cell r="M198">
            <v>2.391852465375</v>
          </cell>
          <cell r="N198">
            <v>3.9542014459168064</v>
          </cell>
          <cell r="O198">
            <v>3.1783988539454642</v>
          </cell>
          <cell r="P198">
            <v>3.7568455125446092</v>
          </cell>
          <cell r="R198">
            <v>4.1215372442156317</v>
          </cell>
          <cell r="S198">
            <v>12.607971354777863</v>
          </cell>
          <cell r="T198">
            <v>4.1367416517177942</v>
          </cell>
          <cell r="U198">
            <v>3.8532074310625006</v>
          </cell>
          <cell r="W198">
            <v>3.7961493012893581</v>
          </cell>
          <cell r="X198">
            <v>27.646444087252615</v>
          </cell>
        </row>
        <row r="199">
          <cell r="C199">
            <v>3.6083510126787921</v>
          </cell>
          <cell r="D199">
            <v>2.7085213706871549</v>
          </cell>
          <cell r="E199">
            <v>2.5661561995</v>
          </cell>
          <cell r="F199">
            <v>0.59633798134214444</v>
          </cell>
          <cell r="G199">
            <v>2.1642604306473974</v>
          </cell>
          <cell r="I199">
            <v>3.7225340150403552</v>
          </cell>
          <cell r="J199">
            <v>1.5578050678577324</v>
          </cell>
          <cell r="K199">
            <v>3.1003239675400303</v>
          </cell>
          <cell r="L199">
            <v>4.9164348417904806</v>
          </cell>
          <cell r="M199">
            <v>2.3934980550833327</v>
          </cell>
          <cell r="N199">
            <v>5.3317862620683227</v>
          </cell>
          <cell r="O199">
            <v>3.4764815838985776</v>
          </cell>
          <cell r="P199">
            <v>4.3003281815833319</v>
          </cell>
          <cell r="R199">
            <v>3.4063687910252525</v>
          </cell>
          <cell r="S199">
            <v>12.266161968999999</v>
          </cell>
          <cell r="T199">
            <v>4.0814304426349306</v>
          </cell>
          <cell r="U199">
            <v>3.5367536171666676</v>
          </cell>
          <cell r="W199">
            <v>3.5960481370616524</v>
          </cell>
          <cell r="X199">
            <v>25.622654094999351</v>
          </cell>
        </row>
        <row r="200">
          <cell r="C200">
            <v>3.6276171599282576</v>
          </cell>
          <cell r="D200">
            <v>2.7291208205671582</v>
          </cell>
          <cell r="E200">
            <v>2.6242814619999999</v>
          </cell>
          <cell r="F200">
            <v>0.64423192368000004</v>
          </cell>
          <cell r="G200">
            <v>2.527629809241398</v>
          </cell>
          <cell r="I200">
            <v>4.3034521487848423</v>
          </cell>
          <cell r="J200">
            <v>1.6292682468013102</v>
          </cell>
          <cell r="K200">
            <v>4.5015655179111764</v>
          </cell>
          <cell r="L200">
            <v>4.7193499077817895</v>
          </cell>
          <cell r="M200">
            <v>2.7304007566000021</v>
          </cell>
          <cell r="N200">
            <v>4.1154611940621582</v>
          </cell>
          <cell r="O200">
            <v>4.6101168022677177</v>
          </cell>
          <cell r="P200">
            <v>6.0204421649101771</v>
          </cell>
          <cell r="R200">
            <v>5.9407633475333341</v>
          </cell>
          <cell r="S200">
            <v>12.081686134776021</v>
          </cell>
          <cell r="T200">
            <v>4.0847920280000007</v>
          </cell>
          <cell r="U200">
            <v>4.0186706932666656</v>
          </cell>
          <cell r="W200">
            <v>4.5226398567323418</v>
          </cell>
          <cell r="X200">
            <v>25.07253647344</v>
          </cell>
        </row>
        <row r="201">
          <cell r="C201">
            <v>3.6881305420000001</v>
          </cell>
          <cell r="D201">
            <v>2.7406000000000001</v>
          </cell>
          <cell r="E201">
            <v>2.9015143960000001</v>
          </cell>
          <cell r="F201">
            <v>0.62582820819999996</v>
          </cell>
          <cell r="G201">
            <v>2.7032552449741605</v>
          </cell>
          <cell r="I201">
            <v>4.1384049406620527</v>
          </cell>
          <cell r="J201">
            <v>1.43885933997285</v>
          </cell>
          <cell r="K201">
            <v>3.5531321873320598</v>
          </cell>
          <cell r="L201">
            <v>4.4608435386317256</v>
          </cell>
          <cell r="M201">
            <v>2.6909226953489025</v>
          </cell>
          <cell r="N201">
            <v>4.9291500570833326</v>
          </cell>
          <cell r="O201">
            <v>4.9335804099949723</v>
          </cell>
          <cell r="P201">
            <v>6.7986368666666648</v>
          </cell>
          <cell r="R201">
            <v>5.8313917777024242</v>
          </cell>
          <cell r="S201">
            <v>12.271036872732301</v>
          </cell>
          <cell r="T201">
            <v>4.0877953455000009</v>
          </cell>
          <cell r="U201">
            <v>5.9341958861666679</v>
          </cell>
          <cell r="W201">
            <v>5.3443276254531522</v>
          </cell>
          <cell r="X201">
            <v>30.016979792645753</v>
          </cell>
        </row>
        <row r="202">
          <cell r="C202">
            <v>3.7748492959907161</v>
          </cell>
          <cell r="D202">
            <v>2.7340595175413158</v>
          </cell>
          <cell r="E202">
            <v>2.9239448815999998</v>
          </cell>
          <cell r="F202">
            <v>0.64308028791999994</v>
          </cell>
          <cell r="G202">
            <v>2.4818456471284422</v>
          </cell>
          <cell r="I202">
            <v>3.934483162257238</v>
          </cell>
          <cell r="J202">
            <v>1.3353019850737879</v>
          </cell>
          <cell r="K202">
            <v>3.3029633822203879</v>
          </cell>
          <cell r="L202">
            <v>4.4726472304263343</v>
          </cell>
          <cell r="M202">
            <v>2.4820061868000005</v>
          </cell>
          <cell r="N202">
            <v>5.1558275749375095</v>
          </cell>
          <cell r="O202">
            <v>5.3578626959127682</v>
          </cell>
          <cell r="P202">
            <v>6.6603675238029298</v>
          </cell>
          <cell r="R202">
            <v>4.7752977558666654</v>
          </cell>
          <cell r="S202">
            <v>12.393696327999979</v>
          </cell>
          <cell r="T202">
            <v>4.0797280255999997</v>
          </cell>
          <cell r="U202">
            <v>4.9078519594666661</v>
          </cell>
          <cell r="W202">
            <v>4.7849288302383401</v>
          </cell>
          <cell r="X202">
            <v>32.420018607060982</v>
          </cell>
        </row>
        <row r="203">
          <cell r="C203">
            <v>3.5635699576663051</v>
          </cell>
          <cell r="D203">
            <v>2.7338003157540998</v>
          </cell>
          <cell r="E203">
            <v>2.8677082270000001</v>
          </cell>
          <cell r="F203">
            <v>0.64584489047983196</v>
          </cell>
          <cell r="G203">
            <v>2.38682116790465</v>
          </cell>
          <cell r="I203">
            <v>4.1492489412925799</v>
          </cell>
          <cell r="J203">
            <v>1.7360749538471598</v>
          </cell>
          <cell r="K203">
            <v>3.5316110077652723</v>
          </cell>
          <cell r="L203">
            <v>3.9938521311272548</v>
          </cell>
          <cell r="M203">
            <v>2.2739272638333325</v>
          </cell>
          <cell r="N203">
            <v>4.2396093807683899</v>
          </cell>
          <cell r="O203">
            <v>4.4001125001554273</v>
          </cell>
          <cell r="P203">
            <v>4.8111298378504275</v>
          </cell>
          <cell r="R203">
            <v>3.9730043348497981</v>
          </cell>
          <cell r="S203">
            <v>12.1674060274841</v>
          </cell>
          <cell r="T203">
            <v>3.9316268074619005</v>
          </cell>
          <cell r="U203">
            <v>4.5073017978333354</v>
          </cell>
          <cell r="W203">
            <v>5.2074081851666678</v>
          </cell>
          <cell r="X203">
            <v>32.1267572834481</v>
          </cell>
        </row>
        <row r="204">
          <cell r="C204">
            <v>3.3779805181387776</v>
          </cell>
          <cell r="D204">
            <v>2.6792770966653023</v>
          </cell>
          <cell r="E204">
            <v>2.906764527</v>
          </cell>
          <cell r="F204">
            <v>0.65066790119999995</v>
          </cell>
          <cell r="G204">
            <v>2.3449204833544401</v>
          </cell>
          <cell r="I204">
            <v>3.9419027541696852</v>
          </cell>
          <cell r="J204">
            <v>1.460963642064965</v>
          </cell>
          <cell r="K204">
            <v>3.3345553771333298</v>
          </cell>
          <cell r="L204">
            <v>3.7919354181292224</v>
          </cell>
          <cell r="M204">
            <v>2.0735195263333348</v>
          </cell>
          <cell r="N204">
            <v>3.6632420008584399</v>
          </cell>
          <cell r="O204">
            <v>3.3679020155738524</v>
          </cell>
          <cell r="P204">
            <v>4.6677859977366332</v>
          </cell>
          <cell r="R204">
            <v>3.5937709547353371</v>
          </cell>
          <cell r="S204">
            <v>12.28672850266665</v>
          </cell>
          <cell r="T204">
            <v>4.0847643229999999</v>
          </cell>
          <cell r="U204">
            <v>4.0432869653912826</v>
          </cell>
          <cell r="W204">
            <v>4.4395527032500022</v>
          </cell>
          <cell r="X204">
            <v>31.84739438989925</v>
          </cell>
        </row>
        <row r="205">
          <cell r="C205">
            <v>3.7366727255999996</v>
          </cell>
          <cell r="D205">
            <v>2.7343868648049923</v>
          </cell>
          <cell r="E205">
            <v>2.6638727561371041</v>
          </cell>
          <cell r="F205">
            <v>0.62962426136307281</v>
          </cell>
          <cell r="G205">
            <v>2.2413826055999997</v>
          </cell>
          <cell r="I205">
            <v>3.2267094071122964</v>
          </cell>
          <cell r="J205">
            <v>1.3418696571333322</v>
          </cell>
          <cell r="K205">
            <v>3.2048075916786578</v>
          </cell>
          <cell r="L205">
            <v>4.0805274093530928</v>
          </cell>
          <cell r="M205">
            <v>1.9592975952165941</v>
          </cell>
          <cell r="N205">
            <v>4.5054891716305034</v>
          </cell>
          <cell r="O205">
            <v>3.8824649095115049</v>
          </cell>
          <cell r="P205">
            <v>4.9035456512</v>
          </cell>
          <cell r="R205">
            <v>3.6226151632666643</v>
          </cell>
          <cell r="S205">
            <v>12.307268998356939</v>
          </cell>
          <cell r="T205">
            <v>4.0300138544348343</v>
          </cell>
          <cell r="U205">
            <v>4.0312702087283441</v>
          </cell>
          <cell r="W205">
            <v>3.8102960408000022</v>
          </cell>
          <cell r="X205">
            <v>30.507112203387816</v>
          </cell>
        </row>
        <row r="206">
          <cell r="C206">
            <v>3.7297143735000002</v>
          </cell>
          <cell r="D206">
            <v>2.7453395890000003</v>
          </cell>
          <cell r="E206">
            <v>2.5118577900000001</v>
          </cell>
          <cell r="F206">
            <v>0.63187626819999998</v>
          </cell>
          <cell r="G206">
            <v>2.261282985000002</v>
          </cell>
          <cell r="I206">
            <v>3.8877076270887927</v>
          </cell>
          <cell r="J206">
            <v>1.7490343972500024</v>
          </cell>
          <cell r="K206">
            <v>4.4449027706532052</v>
          </cell>
          <cell r="L206">
            <v>2.3319323234647578</v>
          </cell>
          <cell r="M206">
            <v>2.01243014616667</v>
          </cell>
          <cell r="N206">
            <v>3.4510545012881302</v>
          </cell>
          <cell r="O206">
            <v>2.7998462090911573</v>
          </cell>
          <cell r="P206">
            <v>3.8115720197499998</v>
          </cell>
          <cell r="R206">
            <v>3.6424803914999999</v>
          </cell>
          <cell r="S206">
            <v>12.517473470833325</v>
          </cell>
          <cell r="T206">
            <v>4.0119294637102074</v>
          </cell>
          <cell r="U206">
            <v>4.0669267570000027</v>
          </cell>
          <cell r="W206">
            <v>5.84166123091667</v>
          </cell>
          <cell r="X206">
            <v>32.264569143399626</v>
          </cell>
        </row>
        <row r="207">
          <cell r="C207">
            <v>3.7311129694999998</v>
          </cell>
          <cell r="D207">
            <v>2.3610138283617426</v>
          </cell>
          <cell r="E207">
            <v>2.5129239030833324</v>
          </cell>
          <cell r="F207">
            <v>0.60812865382708448</v>
          </cell>
          <cell r="G207">
            <v>2.1444610882646575</v>
          </cell>
          <cell r="I207">
            <v>4.1717247662047727</v>
          </cell>
          <cell r="J207">
            <v>1.7351261284038424</v>
          </cell>
          <cell r="K207">
            <v>6.3582393248333346</v>
          </cell>
          <cell r="L207">
            <v>3.5811514848908601</v>
          </cell>
          <cell r="M207">
            <v>2.0100955431666678</v>
          </cell>
          <cell r="N207">
            <v>3.7041433046666672</v>
          </cell>
          <cell r="O207">
            <v>3.5940700469844127</v>
          </cell>
          <cell r="P207">
            <v>4.394431809632307</v>
          </cell>
          <cell r="R207">
            <v>3.907960641743037</v>
          </cell>
          <cell r="S207">
            <v>12.490153362500024</v>
          </cell>
          <cell r="T207">
            <v>4.0826067517500002</v>
          </cell>
          <cell r="U207">
            <v>3.9650269251666677</v>
          </cell>
          <cell r="W207">
            <v>6.1484978105000003</v>
          </cell>
          <cell r="X207">
            <v>36.328914695844702</v>
          </cell>
        </row>
        <row r="208">
          <cell r="C208">
            <v>3.6987618994791678</v>
          </cell>
          <cell r="D208">
            <v>2.6101577460493925</v>
          </cell>
          <cell r="E208">
            <v>2.5905214532047349</v>
          </cell>
          <cell r="F208">
            <v>0.60910849413632673</v>
          </cell>
          <cell r="G208">
            <v>2.1660935983160101</v>
          </cell>
          <cell r="I208">
            <v>4.5842146205980328</v>
          </cell>
          <cell r="J208">
            <v>1.6891000867185575</v>
          </cell>
          <cell r="K208">
            <v>6.5487033002249575</v>
          </cell>
          <cell r="L208">
            <v>6.2516558723833331</v>
          </cell>
          <cell r="M208">
            <v>2.0763738601666653</v>
          </cell>
          <cell r="N208">
            <v>3.9910327857628198</v>
          </cell>
          <cell r="O208">
            <v>4.7039227095000005</v>
          </cell>
          <cell r="P208">
            <v>4.7943882637090471</v>
          </cell>
          <cell r="R208">
            <v>4.2972804196844576</v>
          </cell>
          <cell r="S208">
            <v>12.349854577166703</v>
          </cell>
          <cell r="T208">
            <v>4.0823607517500005</v>
          </cell>
          <cell r="U208">
            <v>3.8493468179499124</v>
          </cell>
          <cell r="W208">
            <v>7.2042879835000031</v>
          </cell>
          <cell r="X208">
            <v>38.143499020278028</v>
          </cell>
        </row>
        <row r="209">
          <cell r="C209">
            <v>3.6876278771166704</v>
          </cell>
          <cell r="D209">
            <v>2.7569394760000003</v>
          </cell>
          <cell r="E209">
            <v>2.621747341459248</v>
          </cell>
          <cell r="F209">
            <v>0.59104895152825798</v>
          </cell>
          <cell r="G209">
            <v>2.2582566558666679</v>
          </cell>
          <cell r="I209">
            <v>3.9789015995262162</v>
          </cell>
          <cell r="J209">
            <v>1.5286561380979262</v>
          </cell>
          <cell r="K209">
            <v>3.4241576851359881</v>
          </cell>
          <cell r="L209">
            <v>2.8076092172286478</v>
          </cell>
          <cell r="M209">
            <v>2.0949749323999982</v>
          </cell>
          <cell r="N209">
            <v>3.2559036659220899</v>
          </cell>
          <cell r="O209">
            <v>4.3884007632651691</v>
          </cell>
          <cell r="P209">
            <v>3.7527223517189894</v>
          </cell>
          <cell r="R209">
            <v>4.7053832669475657</v>
          </cell>
          <cell r="S209">
            <v>12.3966539570667</v>
          </cell>
          <cell r="T209">
            <v>4.0837471999999995</v>
          </cell>
          <cell r="U209">
            <v>4.0383012962666651</v>
          </cell>
          <cell r="W209">
            <v>3.7410449725333321</v>
          </cell>
          <cell r="X209">
            <v>26.018715643954842</v>
          </cell>
        </row>
        <row r="210">
          <cell r="C210">
            <v>3.46873634525102</v>
          </cell>
          <cell r="D210">
            <v>2.7284238487659551</v>
          </cell>
          <cell r="E210">
            <v>2.5807737047499999</v>
          </cell>
          <cell r="F210">
            <v>0.60629566432499982</v>
          </cell>
          <cell r="G210">
            <v>2.2494757869591</v>
          </cell>
          <cell r="I210">
            <v>3.5787037995044448</v>
          </cell>
          <cell r="J210">
            <v>1.3122348785833351</v>
          </cell>
          <cell r="K210">
            <v>2.7798131145200173</v>
          </cell>
          <cell r="L210">
            <v>3.52174001285</v>
          </cell>
          <cell r="M210">
            <v>2.064658161166665</v>
          </cell>
          <cell r="N210">
            <v>3.2216467018333299</v>
          </cell>
          <cell r="O210">
            <v>4.0113838250833354</v>
          </cell>
          <cell r="P210">
            <v>4.3621235689706053</v>
          </cell>
          <cell r="R210">
            <v>4.4778346643333347</v>
          </cell>
          <cell r="S210">
            <v>12.461519197735074</v>
          </cell>
          <cell r="T210">
            <v>4.0839439999999998</v>
          </cell>
          <cell r="U210">
            <v>4.0686639429999998</v>
          </cell>
          <cell r="W210">
            <v>3.5843301276189998</v>
          </cell>
          <cell r="X210">
            <v>20.319176706728125</v>
          </cell>
        </row>
        <row r="211">
          <cell r="C211">
            <v>3.7212430946666677</v>
          </cell>
          <cell r="D211">
            <v>2.74218710698963</v>
          </cell>
          <cell r="E211">
            <v>2.5896933351000002</v>
          </cell>
          <cell r="F211">
            <v>0.6190219881600002</v>
          </cell>
          <cell r="G211">
            <v>2.2336174554666659</v>
          </cell>
          <cell r="I211">
            <v>3.6296015168327367</v>
          </cell>
          <cell r="J211">
            <v>1.6927039666866759</v>
          </cell>
          <cell r="K211">
            <v>3.2455075914257399</v>
          </cell>
          <cell r="L211">
            <v>6.2697994745760601</v>
          </cell>
          <cell r="M211">
            <v>2.0213280205333302</v>
          </cell>
          <cell r="N211">
            <v>4.6166501973333336</v>
          </cell>
          <cell r="O211">
            <v>4.8105179558666675</v>
          </cell>
          <cell r="P211">
            <v>5.5241907044000014</v>
          </cell>
          <cell r="R211">
            <v>4.1705973206666682</v>
          </cell>
          <cell r="S211">
            <v>12.2167628672308</v>
          </cell>
          <cell r="T211">
            <v>4.0833535999999997</v>
          </cell>
          <cell r="U211">
            <v>4.1657750761333361</v>
          </cell>
          <cell r="W211">
            <v>3.7243998069275301</v>
          </cell>
          <cell r="X211">
            <v>26.431098916116138</v>
          </cell>
        </row>
        <row r="212">
          <cell r="C212">
            <v>3.7107019975833349</v>
          </cell>
          <cell r="D212">
            <v>2.7354481765495375</v>
          </cell>
          <cell r="E212">
            <v>2.5772512463749999</v>
          </cell>
          <cell r="F212">
            <v>0.65560924999999992</v>
          </cell>
          <cell r="G212">
            <v>2.7753316951969449</v>
          </cell>
          <cell r="I212">
            <v>3.9669173586463105</v>
          </cell>
          <cell r="J212">
            <v>1.5067794971931701</v>
          </cell>
          <cell r="K212">
            <v>4.3164782614101895</v>
          </cell>
          <cell r="L212">
            <v>3.697045342277975</v>
          </cell>
          <cell r="M212">
            <v>2.2486872403333327</v>
          </cell>
          <cell r="N212">
            <v>3.7191024940544848</v>
          </cell>
          <cell r="O212">
            <v>4.3517382568333352</v>
          </cell>
          <cell r="P212">
            <v>4.8483444876749049</v>
          </cell>
          <cell r="R212">
            <v>5.0532811770000006</v>
          </cell>
          <cell r="S212">
            <v>12.282310337795524</v>
          </cell>
          <cell r="T212">
            <v>4.0834519999999994</v>
          </cell>
          <cell r="U212">
            <v>4.2357107036666708</v>
          </cell>
          <cell r="W212">
            <v>4.7887331372377</v>
          </cell>
          <cell r="X212">
            <v>31.326647609333328</v>
          </cell>
        </row>
        <row r="213">
          <cell r="C213">
            <v>3.6993518693044303</v>
          </cell>
          <cell r="D213">
            <v>2.7458120759375002</v>
          </cell>
          <cell r="E213">
            <v>2.9032143624585371</v>
          </cell>
          <cell r="F213">
            <v>0.63882052474166695</v>
          </cell>
          <cell r="G213">
            <v>2.4985063371312997</v>
          </cell>
          <cell r="I213">
            <v>3.9514964204032355</v>
          </cell>
          <cell r="J213">
            <v>1.7165081836797875</v>
          </cell>
          <cell r="K213">
            <v>2.6582337319745521</v>
          </cell>
          <cell r="L213">
            <v>3.7925075802707395</v>
          </cell>
          <cell r="M213">
            <v>2.312295474333335</v>
          </cell>
          <cell r="N213">
            <v>4.7703809219280853</v>
          </cell>
          <cell r="O213">
            <v>4.817781040833335</v>
          </cell>
          <cell r="P213">
            <v>5.1935467329999998</v>
          </cell>
          <cell r="R213">
            <v>4.2615874558333324</v>
          </cell>
          <cell r="S213">
            <v>12.573485193666675</v>
          </cell>
          <cell r="T213">
            <v>4.0839439999999998</v>
          </cell>
          <cell r="U213">
            <v>4.7977880369166677</v>
          </cell>
          <cell r="W213">
            <v>4.76911068776365</v>
          </cell>
          <cell r="X213">
            <v>34.045419990833302</v>
          </cell>
        </row>
        <row r="214">
          <cell r="C214">
            <v>3.6271889646065141</v>
          </cell>
          <cell r="D214">
            <v>2.7408842214896296</v>
          </cell>
          <cell r="E214">
            <v>3.0619800404999999</v>
          </cell>
          <cell r="F214">
            <v>0.64088397806666675</v>
          </cell>
          <cell r="G214">
            <v>2.1860348656350239</v>
          </cell>
          <cell r="I214">
            <v>3.9351215613961394</v>
          </cell>
          <cell r="J214">
            <v>1.6696111489004981</v>
          </cell>
          <cell r="K214">
            <v>3.4112584902436196</v>
          </cell>
          <cell r="L214">
            <v>4.3405498608591007</v>
          </cell>
          <cell r="M214">
            <v>2.0204659905333302</v>
          </cell>
          <cell r="N214">
            <v>4.1260244627195579</v>
          </cell>
          <cell r="O214">
            <v>5.605515120533334</v>
          </cell>
          <cell r="P214">
            <v>5.2910392111008857</v>
          </cell>
          <cell r="R214">
            <v>3.9631350032779182</v>
          </cell>
          <cell r="S214">
            <v>12.459045159636258</v>
          </cell>
          <cell r="T214">
            <v>4.0837471999999995</v>
          </cell>
          <cell r="U214">
            <v>5.1510847694666682</v>
          </cell>
          <cell r="W214">
            <v>4.7895169148160379</v>
          </cell>
          <cell r="X214">
            <v>34.145008318983578</v>
          </cell>
        </row>
        <row r="215">
          <cell r="C215">
            <v>3.5149207657114552</v>
          </cell>
          <cell r="D215">
            <v>2.7400419265495377</v>
          </cell>
          <cell r="E215">
            <v>3.1963978108750002</v>
          </cell>
          <cell r="F215">
            <v>0.69598155773627379</v>
          </cell>
          <cell r="G215">
            <v>2.0273993887421602</v>
          </cell>
          <cell r="I215">
            <v>4.6939200580897431</v>
          </cell>
          <cell r="J215">
            <v>1.8932122380000025</v>
          </cell>
          <cell r="K215">
            <v>5.1139630430833343</v>
          </cell>
          <cell r="L215">
            <v>5.647929102545949</v>
          </cell>
          <cell r="M215">
            <v>1.9357951709999974</v>
          </cell>
          <cell r="N215">
            <v>4.9616651658549946</v>
          </cell>
          <cell r="O215">
            <v>5.6554385083333321</v>
          </cell>
          <cell r="P215">
            <v>6.4041304366666676</v>
          </cell>
          <cell r="R215">
            <v>3.9034508589999999</v>
          </cell>
          <cell r="S215">
            <v>12.425454712556951</v>
          </cell>
          <cell r="T215">
            <v>4.0853249999999992</v>
          </cell>
          <cell r="U215">
            <v>4.5152639605584151</v>
          </cell>
          <cell r="W215">
            <v>5.5692736160000003</v>
          </cell>
          <cell r="X215">
            <v>34.29342419434618</v>
          </cell>
        </row>
        <row r="216">
          <cell r="C216">
            <v>3.1773748250683722</v>
          </cell>
          <cell r="D216">
            <v>2.7243942587898728</v>
          </cell>
          <cell r="E216">
            <v>3.2140965601249998</v>
          </cell>
          <cell r="F216">
            <v>0.71958240162499987</v>
          </cell>
          <cell r="G216">
            <v>2.0933641686666702</v>
          </cell>
          <cell r="I216">
            <v>3.8647144949047627</v>
          </cell>
          <cell r="J216">
            <v>1.6062096276900051</v>
          </cell>
          <cell r="K216">
            <v>5.1715662700417226</v>
          </cell>
          <cell r="L216">
            <v>5.2475959585059799</v>
          </cell>
          <cell r="M216">
            <v>1.7986262986666652</v>
          </cell>
          <cell r="N216">
            <v>4.7618686393358551</v>
          </cell>
          <cell r="O216">
            <v>4.8879844225000024</v>
          </cell>
          <cell r="P216">
            <v>5.7577555181666646</v>
          </cell>
          <cell r="R216">
            <v>3.6453688668017898</v>
          </cell>
          <cell r="S216">
            <v>12.616707467666673</v>
          </cell>
          <cell r="T216">
            <v>4.0829599999999999</v>
          </cell>
          <cell r="U216">
            <v>4.1333430556666695</v>
          </cell>
          <cell r="W216">
            <v>4.7565287991666674</v>
          </cell>
          <cell r="X216">
            <v>27.5746932539782</v>
          </cell>
        </row>
        <row r="217">
          <cell r="C217">
            <v>3.8140071691333306</v>
          </cell>
          <cell r="D217">
            <v>2.683384353762384</v>
          </cell>
          <cell r="E217">
            <v>2.6718332657726678</v>
          </cell>
          <cell r="F217">
            <v>0.68296480592112396</v>
          </cell>
          <cell r="G217">
            <v>2.0860423143487199</v>
          </cell>
          <cell r="I217">
            <v>3.9985383267999999</v>
          </cell>
          <cell r="J217">
            <v>1.1333078594510213</v>
          </cell>
          <cell r="K217">
            <v>3.5865664058666682</v>
          </cell>
          <cell r="L217">
            <v>3.4166953919435579</v>
          </cell>
          <cell r="M217">
            <v>1.869473604</v>
          </cell>
          <cell r="N217">
            <v>4.618733687333334</v>
          </cell>
          <cell r="O217">
            <v>4.0642887774153822</v>
          </cell>
          <cell r="P217">
            <v>4.6475835486666659</v>
          </cell>
          <cell r="R217">
            <v>3.6299629277333323</v>
          </cell>
          <cell r="S217">
            <v>12.54386768217438</v>
          </cell>
          <cell r="T217">
            <v>4.0847536</v>
          </cell>
          <cell r="U217">
            <v>3.7550091694666676</v>
          </cell>
          <cell r="W217">
            <v>3.8068624110666662</v>
          </cell>
          <cell r="X217">
            <v>22.89404250181164</v>
          </cell>
        </row>
        <row r="218">
          <cell r="C218">
            <v>3.9733942113333298</v>
          </cell>
          <cell r="D218">
            <v>2.7374833565153778</v>
          </cell>
          <cell r="E218">
            <v>2.0320715926772901</v>
          </cell>
          <cell r="F218">
            <v>0.57378553987500003</v>
          </cell>
          <cell r="G218">
            <v>2.1388900280000027</v>
          </cell>
          <cell r="I218">
            <v>4.1608001340000031</v>
          </cell>
          <cell r="J218">
            <v>1.2427546485256373</v>
          </cell>
          <cell r="K218">
            <v>3.6595063214999999</v>
          </cell>
          <cell r="L218">
            <v>2.5121629394398148</v>
          </cell>
          <cell r="M218">
            <v>1.8379663899999976</v>
          </cell>
          <cell r="N218">
            <v>3.9447131706666703</v>
          </cell>
          <cell r="O218">
            <v>2.9809285536540351</v>
          </cell>
          <cell r="P218">
            <v>3.8656660853333324</v>
          </cell>
          <cell r="R218">
            <v>3.6815492099999974</v>
          </cell>
          <cell r="S218">
            <v>12.5346282095513</v>
          </cell>
          <cell r="T218">
            <v>4.0896524999999997</v>
          </cell>
          <cell r="U218">
            <v>3.7618481269999977</v>
          </cell>
          <cell r="W218">
            <v>4.1376738888333318</v>
          </cell>
          <cell r="X218">
            <v>35.367354105129451</v>
          </cell>
        </row>
        <row r="219">
          <cell r="C219">
            <v>4.1120665752666667</v>
          </cell>
          <cell r="D219">
            <v>2.5311744982676778</v>
          </cell>
          <cell r="E219">
            <v>3.1861621040633246</v>
          </cell>
          <cell r="F219">
            <v>0.63956781231417759</v>
          </cell>
          <cell r="G219">
            <v>2.081453767866666</v>
          </cell>
          <cell r="I219">
            <v>4.5037572665333343</v>
          </cell>
          <cell r="J219">
            <v>1.295074124587744</v>
          </cell>
          <cell r="K219">
            <v>3.9705603937787566</v>
          </cell>
          <cell r="L219">
            <v>3.9080931637360985</v>
          </cell>
          <cell r="M219">
            <v>1.858223335466666</v>
          </cell>
          <cell r="N219">
            <v>3.3208295005410782</v>
          </cell>
          <cell r="O219">
            <v>3.2809268281462898</v>
          </cell>
          <cell r="P219">
            <v>3.8417495622742037</v>
          </cell>
          <cell r="R219">
            <v>3.8180394694666662</v>
          </cell>
          <cell r="S219">
            <v>12.553617690451301</v>
          </cell>
          <cell r="T219">
            <v>3.8364040774160997</v>
          </cell>
          <cell r="U219">
            <v>3.856563104666666</v>
          </cell>
          <cell r="W219">
            <v>4.6402755488</v>
          </cell>
          <cell r="X219">
            <v>38.329671267653325</v>
          </cell>
        </row>
        <row r="220">
          <cell r="C220">
            <v>4.048648</v>
          </cell>
          <cell r="D220">
            <v>2.4258679999999999</v>
          </cell>
          <cell r="E220">
            <v>2.200761</v>
          </cell>
          <cell r="F220">
            <v>0.63447200000000004</v>
          </cell>
          <cell r="G220">
            <v>2.1308090000000002</v>
          </cell>
          <cell r="I220">
            <v>4.3563850000000004</v>
          </cell>
          <cell r="J220">
            <v>1.6749989999999999</v>
          </cell>
          <cell r="K220">
            <v>3.4343170000000001</v>
          </cell>
          <cell r="L220">
            <v>1.246497</v>
          </cell>
          <cell r="M220">
            <v>2.1087500000000001</v>
          </cell>
          <cell r="N220">
            <v>3.3987319999999999</v>
          </cell>
          <cell r="O220">
            <v>3.4158550000000001</v>
          </cell>
          <cell r="P220">
            <v>3.1284480000000001</v>
          </cell>
          <cell r="R220">
            <v>3.4757859999999998</v>
          </cell>
          <cell r="S220">
            <v>12.438610000000001</v>
          </cell>
          <cell r="T220">
            <v>4.006697</v>
          </cell>
          <cell r="U220">
            <v>3.9070659999999999</v>
          </cell>
          <cell r="W220">
            <v>4.5837940000000001</v>
          </cell>
          <cell r="X220">
            <v>34.499307000000002</v>
          </cell>
        </row>
        <row r="221">
          <cell r="C221">
            <v>4.1530129999999996</v>
          </cell>
          <cell r="D221">
            <v>2.7382490000000002</v>
          </cell>
          <cell r="E221">
            <v>2.612708</v>
          </cell>
          <cell r="F221">
            <v>0.67724099999999998</v>
          </cell>
          <cell r="G221">
            <v>2.1595279999999999</v>
          </cell>
          <cell r="I221">
            <v>4.367318</v>
          </cell>
          <cell r="J221">
            <v>1.4486220000000001</v>
          </cell>
          <cell r="K221">
            <v>3.6370149999999999</v>
          </cell>
          <cell r="L221">
            <v>1.120628</v>
          </cell>
          <cell r="M221">
            <v>2.152793</v>
          </cell>
          <cell r="N221">
            <v>3.537115</v>
          </cell>
          <cell r="O221">
            <v>3.7304759999999999</v>
          </cell>
          <cell r="P221">
            <v>3.6676709999999999</v>
          </cell>
          <cell r="R221">
            <v>5.5724710000000002</v>
          </cell>
          <cell r="S221">
            <v>12.707198</v>
          </cell>
          <cell r="T221">
            <v>4.078506</v>
          </cell>
          <cell r="U221">
            <v>4.0304399999999996</v>
          </cell>
          <cell r="W221">
            <v>4.0977579999999998</v>
          </cell>
          <cell r="X221">
            <v>35.95626</v>
          </cell>
        </row>
        <row r="222">
          <cell r="C222">
            <v>4.1581619999999999</v>
          </cell>
          <cell r="D222">
            <v>2.1688610000000001</v>
          </cell>
          <cell r="E222">
            <v>2.0204430000000002</v>
          </cell>
          <cell r="F222">
            <v>0.70808800000000005</v>
          </cell>
          <cell r="G222">
            <v>1.8333539999999999</v>
          </cell>
          <cell r="I222">
            <v>4.2400019999999996</v>
          </cell>
          <cell r="J222">
            <v>1.301839</v>
          </cell>
          <cell r="K222">
            <v>3.4999189999999998</v>
          </cell>
          <cell r="L222">
            <v>1.3613219999999999</v>
          </cell>
          <cell r="M222">
            <v>2.1960809999999999</v>
          </cell>
          <cell r="N222">
            <v>3.6149140000000002</v>
          </cell>
          <cell r="O222">
            <v>4.1953100000000001</v>
          </cell>
          <cell r="P222">
            <v>3.59762</v>
          </cell>
          <cell r="R222">
            <v>4.7309270000000003</v>
          </cell>
          <cell r="S222">
            <v>12.544423</v>
          </cell>
          <cell r="T222">
            <v>4.075386</v>
          </cell>
          <cell r="U222">
            <v>4.253908</v>
          </cell>
          <cell r="W222">
            <v>4.081372</v>
          </cell>
          <cell r="X222">
            <v>31.027678999999999</v>
          </cell>
        </row>
        <row r="223">
          <cell r="C223">
            <v>4.0581459999999998</v>
          </cell>
          <cell r="D223">
            <v>2.6997499999999999</v>
          </cell>
          <cell r="E223">
            <v>2.4490880000000002</v>
          </cell>
          <cell r="F223">
            <v>0.70053699999999997</v>
          </cell>
          <cell r="G223">
            <v>2.218585</v>
          </cell>
          <cell r="I223">
            <v>3.794495</v>
          </cell>
          <cell r="J223">
            <v>1.6923269999999999</v>
          </cell>
          <cell r="K223">
            <v>3.3358110000000001</v>
          </cell>
          <cell r="L223">
            <v>1.9999849999999999</v>
          </cell>
          <cell r="M223">
            <v>2.1788910000000001</v>
          </cell>
          <cell r="N223">
            <v>4.4232069999999997</v>
          </cell>
          <cell r="O223">
            <v>4.5480409999999996</v>
          </cell>
          <cell r="P223">
            <v>4.5849679999999999</v>
          </cell>
          <cell r="R223">
            <v>4.050395</v>
          </cell>
          <cell r="S223">
            <v>12.465935</v>
          </cell>
          <cell r="T223">
            <v>4.0752790000000001</v>
          </cell>
          <cell r="U223">
            <v>4.2656669999999997</v>
          </cell>
          <cell r="W223">
            <v>4.2086680000000003</v>
          </cell>
          <cell r="X223">
            <v>23.164194999999999</v>
          </cell>
        </row>
        <row r="224">
          <cell r="C224">
            <v>4.1127390000000004</v>
          </cell>
          <cell r="D224">
            <v>2.7416290000000001</v>
          </cell>
          <cell r="E224">
            <v>2.4842569999999999</v>
          </cell>
          <cell r="F224">
            <v>0.72202900000000003</v>
          </cell>
          <cell r="G224">
            <v>2.691967</v>
          </cell>
          <cell r="I224">
            <v>3.7638379999999998</v>
          </cell>
          <cell r="J224">
            <v>1.6377889999999999</v>
          </cell>
          <cell r="K224">
            <v>4.0729179999999996</v>
          </cell>
          <cell r="L224">
            <v>1.889786</v>
          </cell>
          <cell r="M224">
            <v>2.5731670000000002</v>
          </cell>
          <cell r="N224">
            <v>3.7200639999999998</v>
          </cell>
          <cell r="O224">
            <v>4.5289830000000002</v>
          </cell>
          <cell r="P224">
            <v>4.7804060000000002</v>
          </cell>
          <cell r="R224">
            <v>5.6457560000000004</v>
          </cell>
          <cell r="S224">
            <v>12.472023999999999</v>
          </cell>
          <cell r="T224">
            <v>4.0787649999999998</v>
          </cell>
          <cell r="U224">
            <v>4.317151</v>
          </cell>
          <cell r="W224">
            <v>4.5387459999999997</v>
          </cell>
          <cell r="X224">
            <v>27.485531999999999</v>
          </cell>
        </row>
        <row r="225">
          <cell r="C225">
            <v>4.0680690000000004</v>
          </cell>
          <cell r="D225">
            <v>2.7379980000000002</v>
          </cell>
          <cell r="E225">
            <v>2.762677</v>
          </cell>
          <cell r="F225">
            <v>0.69689900000000005</v>
          </cell>
          <cell r="G225">
            <v>2.7756400000000001</v>
          </cell>
          <cell r="I225">
            <v>3.410034</v>
          </cell>
          <cell r="J225">
            <v>1.671427</v>
          </cell>
          <cell r="K225">
            <v>2.7516159999999998</v>
          </cell>
          <cell r="L225">
            <v>1.980294</v>
          </cell>
          <cell r="M225">
            <v>2.6999430000000002</v>
          </cell>
          <cell r="N225">
            <v>3.929449</v>
          </cell>
          <cell r="O225">
            <v>3.7330380000000001</v>
          </cell>
          <cell r="P225">
            <v>5.2393210000000003</v>
          </cell>
          <cell r="R225">
            <v>5.1275599999999999</v>
          </cell>
          <cell r="S225">
            <v>12.212406</v>
          </cell>
          <cell r="T225">
            <v>4.0752480000000002</v>
          </cell>
          <cell r="U225">
            <v>4.4122760000000003</v>
          </cell>
          <cell r="W225">
            <v>4.9721989999999998</v>
          </cell>
          <cell r="X225">
            <v>33.724769999999999</v>
          </cell>
        </row>
        <row r="226">
          <cell r="C226">
            <v>3.9727760000000001</v>
          </cell>
          <cell r="D226">
            <v>2.7266859999999999</v>
          </cell>
          <cell r="E226">
            <v>2.9707119999999998</v>
          </cell>
          <cell r="F226">
            <v>0.69531799999999999</v>
          </cell>
          <cell r="G226">
            <v>2.4647009999999998</v>
          </cell>
          <cell r="I226">
            <v>3.3307570000000002</v>
          </cell>
          <cell r="J226">
            <v>1.66222</v>
          </cell>
          <cell r="K226">
            <v>2.662477</v>
          </cell>
          <cell r="L226">
            <v>2.572648</v>
          </cell>
          <cell r="M226">
            <v>2.5405310000000001</v>
          </cell>
          <cell r="N226">
            <v>4.6684599999999996</v>
          </cell>
          <cell r="O226">
            <v>4.8742989999999997</v>
          </cell>
          <cell r="P226">
            <v>5.9120569999999999</v>
          </cell>
          <cell r="R226">
            <v>4.7732830000000002</v>
          </cell>
          <cell r="S226">
            <v>12.204573</v>
          </cell>
          <cell r="T226">
            <v>4.0752480000000002</v>
          </cell>
          <cell r="U226">
            <v>4.7745410000000001</v>
          </cell>
          <cell r="W226">
            <v>4.4105829999999999</v>
          </cell>
          <cell r="X226">
            <v>33.051211000000002</v>
          </cell>
        </row>
        <row r="227">
          <cell r="C227">
            <v>3.459565</v>
          </cell>
          <cell r="D227">
            <v>2.6873870000000002</v>
          </cell>
          <cell r="E227">
            <v>3.1044589999999999</v>
          </cell>
          <cell r="F227">
            <v>0.67830100000000004</v>
          </cell>
          <cell r="G227">
            <v>2.3222160000000001</v>
          </cell>
          <cell r="I227">
            <v>3.8646630000000002</v>
          </cell>
          <cell r="J227">
            <v>2.0626679999999999</v>
          </cell>
          <cell r="K227">
            <v>4.2554160000000003</v>
          </cell>
          <cell r="L227">
            <v>2.43594</v>
          </cell>
          <cell r="M227">
            <v>2.481325</v>
          </cell>
          <cell r="N227">
            <v>6.0627139999999997</v>
          </cell>
          <cell r="O227">
            <v>6.1282100000000002</v>
          </cell>
          <cell r="P227">
            <v>6.1864800000000004</v>
          </cell>
          <cell r="R227">
            <v>4.4786089999999996</v>
          </cell>
          <cell r="S227">
            <v>11.858282000000001</v>
          </cell>
          <cell r="T227">
            <v>4.0146269999999999</v>
          </cell>
          <cell r="U227">
            <v>4.5919970000000001</v>
          </cell>
          <cell r="W227">
            <v>5.3776260000000002</v>
          </cell>
          <cell r="X227">
            <v>32.024079999999998</v>
          </cell>
        </row>
        <row r="228">
          <cell r="C228">
            <v>3.081302</v>
          </cell>
          <cell r="D228">
            <v>2.5464389999999999</v>
          </cell>
          <cell r="E228">
            <v>3.0962890000000001</v>
          </cell>
          <cell r="F228">
            <v>0.624884</v>
          </cell>
          <cell r="G228">
            <v>2.4332530000000001</v>
          </cell>
          <cell r="I228">
            <v>3.9900730000000002</v>
          </cell>
          <cell r="J228">
            <v>1.5135099999999999</v>
          </cell>
          <cell r="K228">
            <v>4.2332130000000001</v>
          </cell>
          <cell r="L228">
            <v>2.389767</v>
          </cell>
          <cell r="M228">
            <v>2.3466290000000001</v>
          </cell>
          <cell r="N228">
            <v>5.2292430000000003</v>
          </cell>
          <cell r="O228">
            <v>5.1278879999999996</v>
          </cell>
          <cell r="P228">
            <v>5.2749480000000002</v>
          </cell>
          <cell r="R228">
            <v>4.2593920000000001</v>
          </cell>
          <cell r="S228">
            <v>11.262229</v>
          </cell>
          <cell r="T228">
            <v>4.0573449999999998</v>
          </cell>
          <cell r="U228">
            <v>4.421659</v>
          </cell>
          <cell r="W228">
            <v>4.4136600000000001</v>
          </cell>
          <cell r="X228">
            <v>23.515366</v>
          </cell>
        </row>
        <row r="229">
          <cell r="C229">
            <v>3.599119</v>
          </cell>
          <cell r="D229">
            <v>2.7321759999999999</v>
          </cell>
          <cell r="E229">
            <v>2.8637959999999998</v>
          </cell>
          <cell r="F229">
            <v>0.62742200000000004</v>
          </cell>
          <cell r="G229">
            <v>2.443432</v>
          </cell>
          <cell r="I229">
            <v>3.7870349999999999</v>
          </cell>
          <cell r="J229">
            <v>1.4021300000000001</v>
          </cell>
          <cell r="K229">
            <v>4.4680780000000002</v>
          </cell>
          <cell r="L229">
            <v>2.103243</v>
          </cell>
          <cell r="M229">
            <v>2.3876580000000001</v>
          </cell>
          <cell r="N229">
            <v>3.805123</v>
          </cell>
          <cell r="O229">
            <v>4.9213529999999999</v>
          </cell>
          <cell r="P229">
            <v>5.0178770000000004</v>
          </cell>
          <cell r="R229">
            <v>4.1465870000000002</v>
          </cell>
          <cell r="S229">
            <v>12.175862</v>
          </cell>
          <cell r="T229">
            <v>4.047498</v>
          </cell>
          <cell r="U229">
            <v>4.3081379999999996</v>
          </cell>
          <cell r="W229">
            <v>4.1199320000000004</v>
          </cell>
          <cell r="X229">
            <v>21.513029</v>
          </cell>
        </row>
        <row r="230">
          <cell r="C230">
            <v>3.424722</v>
          </cell>
          <cell r="D230">
            <v>2.7288839999999999</v>
          </cell>
          <cell r="E230">
            <v>1.6652979999999999</v>
          </cell>
          <cell r="F230">
            <v>0.60799400000000003</v>
          </cell>
          <cell r="G230">
            <v>2.5348489999999999</v>
          </cell>
          <cell r="I230">
            <v>4.0994960000000003</v>
          </cell>
          <cell r="J230">
            <v>1.4105719999999999</v>
          </cell>
          <cell r="K230">
            <v>4.3456789999999996</v>
          </cell>
          <cell r="L230">
            <v>1.2927569999999999</v>
          </cell>
          <cell r="M230">
            <v>2.3518889999999999</v>
          </cell>
          <cell r="N230">
            <v>3.4176570000000002</v>
          </cell>
          <cell r="O230">
            <v>2.958199</v>
          </cell>
          <cell r="P230">
            <v>4.2499029999999998</v>
          </cell>
          <cell r="R230">
            <v>4.1485709999999996</v>
          </cell>
          <cell r="S230">
            <v>12.241080999999999</v>
          </cell>
          <cell r="T230">
            <v>4.0724229999999997</v>
          </cell>
          <cell r="U230">
            <v>4.2442950000000002</v>
          </cell>
          <cell r="W230">
            <v>4.5142949999999997</v>
          </cell>
          <cell r="X230">
            <v>30.132224999999998</v>
          </cell>
        </row>
        <row r="231">
          <cell r="C231">
            <v>3.2150069999999999</v>
          </cell>
          <cell r="D231">
            <v>2.6936019999999998</v>
          </cell>
          <cell r="E231">
            <v>1.6467849999999999</v>
          </cell>
          <cell r="F231">
            <v>0.61595100000000003</v>
          </cell>
          <cell r="G231">
            <v>2.425071</v>
          </cell>
          <cell r="I231">
            <v>4.4737920000000004</v>
          </cell>
          <cell r="J231">
            <v>1.3035950000000001</v>
          </cell>
          <cell r="K231">
            <v>4.7082959999999998</v>
          </cell>
          <cell r="L231">
            <v>1.9464600000000001</v>
          </cell>
          <cell r="M231">
            <v>2.3796729999999999</v>
          </cell>
          <cell r="N231">
            <v>4.0655080000000003</v>
          </cell>
          <cell r="O231">
            <v>3.934215</v>
          </cell>
          <cell r="P231">
            <v>4.4512340000000004</v>
          </cell>
          <cell r="R231">
            <v>4.1921359999999996</v>
          </cell>
          <cell r="S231">
            <v>12.573518</v>
          </cell>
          <cell r="T231">
            <v>4.0728429999999998</v>
          </cell>
          <cell r="U231">
            <v>4.1173950000000001</v>
          </cell>
          <cell r="W231">
            <v>5.4497999999999998</v>
          </cell>
          <cell r="X231">
            <v>36.041756999999997</v>
          </cell>
        </row>
        <row r="232">
          <cell r="C232">
            <v>3.2221090000000001</v>
          </cell>
          <cell r="D232">
            <v>2.7325710000000001</v>
          </cell>
          <cell r="E232">
            <v>2.082179</v>
          </cell>
          <cell r="F232">
            <v>0.69896999999999998</v>
          </cell>
          <cell r="G232">
            <v>2.4653499999999999</v>
          </cell>
          <cell r="I232">
            <v>4.5895840000000003</v>
          </cell>
          <cell r="J232">
            <v>1.4568049999999999</v>
          </cell>
          <cell r="K232">
            <v>4.8995800000000003</v>
          </cell>
          <cell r="L232">
            <v>2.018491</v>
          </cell>
          <cell r="M232">
            <v>2.4414940000000001</v>
          </cell>
          <cell r="N232">
            <v>4.2424580000000001</v>
          </cell>
          <cell r="O232">
            <v>4.8162450000000003</v>
          </cell>
          <cell r="P232">
            <v>3.6775869999999999</v>
          </cell>
          <cell r="R232">
            <v>4.1884920000000001</v>
          </cell>
          <cell r="S232">
            <v>12.466786000000001</v>
          </cell>
          <cell r="T232">
            <v>4.0711830000000004</v>
          </cell>
          <cell r="U232">
            <v>4.2017319999999998</v>
          </cell>
          <cell r="W232">
            <v>5.1369410000000002</v>
          </cell>
          <cell r="X232">
            <v>28.416188999999999</v>
          </cell>
        </row>
        <row r="233">
          <cell r="C233">
            <v>3.4927999999999999</v>
          </cell>
          <cell r="D233">
            <v>2.2581229999999999</v>
          </cell>
          <cell r="E233">
            <v>2.2222439999999999</v>
          </cell>
          <cell r="F233">
            <v>0.64125500000000002</v>
          </cell>
          <cell r="G233">
            <v>2.5202300000000002</v>
          </cell>
          <cell r="I233">
            <v>4.2549799999999998</v>
          </cell>
          <cell r="J233">
            <v>1.405222</v>
          </cell>
          <cell r="K233">
            <v>3.585331</v>
          </cell>
          <cell r="L233">
            <v>1.35497</v>
          </cell>
          <cell r="M233">
            <v>2.3807239999999998</v>
          </cell>
          <cell r="N233">
            <v>3.392868</v>
          </cell>
          <cell r="O233">
            <v>4.8996909999999998</v>
          </cell>
          <cell r="P233">
            <v>3.6503380000000001</v>
          </cell>
          <cell r="R233">
            <v>4.7319959999999996</v>
          </cell>
          <cell r="S233">
            <v>12.398466000000001</v>
          </cell>
          <cell r="T233">
            <v>4.0768129999999996</v>
          </cell>
          <cell r="U233">
            <v>4.1428649999999996</v>
          </cell>
          <cell r="W233">
            <v>3.6061230000000002</v>
          </cell>
          <cell r="X233">
            <v>27.183696999999999</v>
          </cell>
        </row>
        <row r="234">
          <cell r="C234">
            <v>3.348843</v>
          </cell>
          <cell r="D234">
            <v>2.6876730000000002</v>
          </cell>
          <cell r="E234">
            <v>2.131586</v>
          </cell>
          <cell r="F234">
            <v>0.62228899999999998</v>
          </cell>
          <cell r="G234">
            <v>2.3880309999999998</v>
          </cell>
          <cell r="I234">
            <v>4.1438240000000004</v>
          </cell>
          <cell r="J234">
            <v>1.398736</v>
          </cell>
          <cell r="K234">
            <v>3.2155130000000001</v>
          </cell>
          <cell r="L234">
            <v>1.815488</v>
          </cell>
          <cell r="M234">
            <v>2.3985889999999999</v>
          </cell>
          <cell r="N234">
            <v>3.5399020000000001</v>
          </cell>
          <cell r="O234">
            <v>4.4775539999999996</v>
          </cell>
          <cell r="P234">
            <v>4.1005089999999997</v>
          </cell>
          <cell r="R234">
            <v>4.9901840000000002</v>
          </cell>
          <cell r="S234">
            <v>12.256678000000001</v>
          </cell>
          <cell r="T234">
            <v>4.0755039999999996</v>
          </cell>
          <cell r="U234">
            <v>4.1648269999999998</v>
          </cell>
          <cell r="W234">
            <v>3.4604219999999999</v>
          </cell>
          <cell r="X234">
            <v>23.907139000000001</v>
          </cell>
        </row>
        <row r="235">
          <cell r="C235">
            <v>3.3904230000000002</v>
          </cell>
          <cell r="D235">
            <v>2.7382979999999999</v>
          </cell>
          <cell r="E235">
            <v>2.180517</v>
          </cell>
          <cell r="F235">
            <v>0.70421500000000004</v>
          </cell>
          <cell r="G235">
            <v>2.512372</v>
          </cell>
          <cell r="I235">
            <v>3.6353339999999998</v>
          </cell>
          <cell r="J235">
            <v>1.674436</v>
          </cell>
          <cell r="K235">
            <v>3.1370230000000001</v>
          </cell>
          <cell r="L235">
            <v>2.8022049999999998</v>
          </cell>
          <cell r="M235">
            <v>2.478809</v>
          </cell>
          <cell r="N235">
            <v>4.5252530000000002</v>
          </cell>
          <cell r="O235">
            <v>5.1012250000000003</v>
          </cell>
          <cell r="P235">
            <v>4.8114850000000002</v>
          </cell>
          <cell r="R235">
            <v>4.7891060000000003</v>
          </cell>
          <cell r="S235">
            <v>12.263688</v>
          </cell>
          <cell r="T235">
            <v>4.0742729999999998</v>
          </cell>
          <cell r="U235">
            <v>4.1283349999999999</v>
          </cell>
          <cell r="W235">
            <v>3.738216</v>
          </cell>
          <cell r="X235">
            <v>29.428436000000001</v>
          </cell>
        </row>
        <row r="236">
          <cell r="C236">
            <v>3.4621559999999998</v>
          </cell>
          <cell r="D236">
            <v>2.7419519999999999</v>
          </cell>
          <cell r="E236">
            <v>2.3241800000000001</v>
          </cell>
          <cell r="F236">
            <v>0.67654899999999996</v>
          </cell>
          <cell r="G236">
            <v>2.7579039999999999</v>
          </cell>
          <cell r="I236">
            <v>3.7278090000000002</v>
          </cell>
          <cell r="J236">
            <v>1.732564</v>
          </cell>
          <cell r="K236">
            <v>4.6980230000000001</v>
          </cell>
          <cell r="L236">
            <v>2.1437949999999999</v>
          </cell>
          <cell r="M236">
            <v>2.7196380000000002</v>
          </cell>
          <cell r="N236">
            <v>4.7895070000000004</v>
          </cell>
          <cell r="O236">
            <v>5.7486430000000004</v>
          </cell>
          <cell r="P236">
            <v>5.921754</v>
          </cell>
          <cell r="R236">
            <v>6.8067539999999997</v>
          </cell>
          <cell r="S236">
            <v>12.496316</v>
          </cell>
          <cell r="T236">
            <v>4.0742729999999998</v>
          </cell>
          <cell r="U236">
            <v>4.1735819999999997</v>
          </cell>
          <cell r="W236">
            <v>4.5645879999999996</v>
          </cell>
          <cell r="X236">
            <v>31.240528000000001</v>
          </cell>
        </row>
        <row r="237">
          <cell r="C237">
            <v>3.492003</v>
          </cell>
          <cell r="D237">
            <v>2.7003300000000001</v>
          </cell>
          <cell r="E237">
            <v>2.3883269999999999</v>
          </cell>
          <cell r="F237">
            <v>0.705619</v>
          </cell>
          <cell r="G237">
            <v>2.5971280000000001</v>
          </cell>
          <cell r="I237">
            <v>3.8561489999999998</v>
          </cell>
          <cell r="J237">
            <v>1.8077890000000001</v>
          </cell>
          <cell r="K237">
            <v>3.262092</v>
          </cell>
          <cell r="L237">
            <v>1.8516649999999999</v>
          </cell>
          <cell r="M237">
            <v>2.5699779999999999</v>
          </cell>
          <cell r="N237">
            <v>4.8097979999999998</v>
          </cell>
          <cell r="O237">
            <v>4.7601880000000003</v>
          </cell>
          <cell r="P237">
            <v>6.0406959999999996</v>
          </cell>
          <cell r="R237">
            <v>7.1862839999999997</v>
          </cell>
          <cell r="S237">
            <v>12.605781</v>
          </cell>
          <cell r="T237">
            <v>4.0742729999999998</v>
          </cell>
          <cell r="U237">
            <v>4.6261850000000004</v>
          </cell>
          <cell r="W237">
            <v>4.8804119999999998</v>
          </cell>
          <cell r="X237">
            <v>32.075341999999999</v>
          </cell>
        </row>
        <row r="238">
          <cell r="C238">
            <v>3.5390950000000001</v>
          </cell>
          <cell r="D238">
            <v>2.643837</v>
          </cell>
          <cell r="E238">
            <v>2.762337</v>
          </cell>
          <cell r="F238">
            <v>0.71585500000000002</v>
          </cell>
          <cell r="G238">
            <v>2.4404669999999999</v>
          </cell>
          <cell r="I238">
            <v>3.6321639999999999</v>
          </cell>
          <cell r="J238">
            <v>1.8407709999999999</v>
          </cell>
          <cell r="K238">
            <v>3.0137740000000002</v>
          </cell>
          <cell r="L238">
            <v>2.4611239999999999</v>
          </cell>
          <cell r="M238">
            <v>2.2490899999999998</v>
          </cell>
          <cell r="N238">
            <v>5.4560839999999997</v>
          </cell>
          <cell r="O238">
            <v>5.744821</v>
          </cell>
          <cell r="P238">
            <v>6.7424720000000002</v>
          </cell>
          <cell r="R238">
            <v>5.7574449999999997</v>
          </cell>
          <cell r="S238">
            <v>12.208835000000001</v>
          </cell>
          <cell r="T238">
            <v>4.078665</v>
          </cell>
          <cell r="U238">
            <v>5.0279489999999996</v>
          </cell>
          <cell r="W238">
            <v>4.7872680000000001</v>
          </cell>
          <cell r="X238">
            <v>35.895968000000003</v>
          </cell>
        </row>
        <row r="239">
          <cell r="C239">
            <v>3.3542670000000001</v>
          </cell>
          <cell r="D239">
            <v>2.576543</v>
          </cell>
          <cell r="E239">
            <v>2.7846419999999998</v>
          </cell>
          <cell r="F239">
            <v>0.59431</v>
          </cell>
          <cell r="G239">
            <v>2.0354960000000002</v>
          </cell>
          <cell r="I239">
            <v>3.6926350000000001</v>
          </cell>
          <cell r="J239">
            <v>1.745976</v>
          </cell>
          <cell r="K239">
            <v>4.010491</v>
          </cell>
          <cell r="L239">
            <v>1.93163</v>
          </cell>
          <cell r="M239">
            <v>2.0945390000000002</v>
          </cell>
          <cell r="N239">
            <v>4.7762710000000004</v>
          </cell>
          <cell r="O239">
            <v>4.9199580000000003</v>
          </cell>
          <cell r="P239">
            <v>5.9900710000000004</v>
          </cell>
          <cell r="R239">
            <v>4.891724</v>
          </cell>
          <cell r="S239">
            <v>10.433745999999999</v>
          </cell>
          <cell r="T239">
            <v>3.9586299999999999</v>
          </cell>
          <cell r="U239">
            <v>4.4614529999999997</v>
          </cell>
          <cell r="W239">
            <v>4.8799489999999999</v>
          </cell>
          <cell r="X239">
            <v>32.034275999999998</v>
          </cell>
        </row>
        <row r="240">
          <cell r="C240">
            <v>3.1463079999999999</v>
          </cell>
          <cell r="D240">
            <v>2.5905049999999998</v>
          </cell>
          <cell r="E240">
            <v>2.7292540000000001</v>
          </cell>
          <cell r="F240">
            <v>0.79112899999999997</v>
          </cell>
          <cell r="G240">
            <v>1.970215</v>
          </cell>
          <cell r="I240">
            <v>3.9027949999999998</v>
          </cell>
          <cell r="J240">
            <v>1.5139279999999999</v>
          </cell>
          <cell r="K240">
            <v>3.2041089999999999</v>
          </cell>
          <cell r="L240">
            <v>1.934024</v>
          </cell>
          <cell r="M240">
            <v>1.9744820000000001</v>
          </cell>
          <cell r="N240">
            <v>4.0606540000000004</v>
          </cell>
          <cell r="O240">
            <v>4.1231650000000002</v>
          </cell>
          <cell r="P240">
            <v>5.2755960000000002</v>
          </cell>
          <cell r="R240">
            <v>4.9797989999999999</v>
          </cell>
          <cell r="S240">
            <v>10.678063</v>
          </cell>
          <cell r="T240">
            <v>3.822041</v>
          </cell>
          <cell r="U240">
            <v>3.7323559999999998</v>
          </cell>
          <cell r="W240">
            <v>3.847944</v>
          </cell>
          <cell r="X240">
            <v>27.29946</v>
          </cell>
        </row>
        <row r="241">
          <cell r="C241">
            <v>3.4371529999999999</v>
          </cell>
          <cell r="D241">
            <v>2.5652870000000001</v>
          </cell>
          <cell r="E241">
            <v>2.0658159999999999</v>
          </cell>
          <cell r="F241">
            <v>0.79049899999999995</v>
          </cell>
          <cell r="G241">
            <v>2.036546</v>
          </cell>
          <cell r="I241">
            <v>3.376401</v>
          </cell>
          <cell r="J241">
            <v>1.061188</v>
          </cell>
          <cell r="K241">
            <v>2.8917549999999999</v>
          </cell>
          <cell r="L241">
            <v>1.650266</v>
          </cell>
          <cell r="M241">
            <v>2.022764</v>
          </cell>
          <cell r="N241">
            <v>4.0530809999999997</v>
          </cell>
          <cell r="O241">
            <v>4.1057870000000003</v>
          </cell>
          <cell r="P241">
            <v>4.4181650000000001</v>
          </cell>
          <cell r="R241">
            <v>4.5878969999999999</v>
          </cell>
          <cell r="S241">
            <v>10.365698</v>
          </cell>
          <cell r="T241">
            <v>3.5545990000000001</v>
          </cell>
          <cell r="U241">
            <v>3.3415970000000002</v>
          </cell>
          <cell r="W241">
            <v>3.3960949999999999</v>
          </cell>
          <cell r="X241">
            <v>25.02439</v>
          </cell>
        </row>
        <row r="242">
          <cell r="C242">
            <v>3.4581059999999999</v>
          </cell>
          <cell r="D242">
            <v>2.6126819999999999</v>
          </cell>
          <cell r="E242">
            <v>2.002589</v>
          </cell>
          <cell r="F242">
            <v>0.70593600000000001</v>
          </cell>
          <cell r="G242">
            <v>2.0203769999999999</v>
          </cell>
          <cell r="I242">
            <v>3.3009279999999999</v>
          </cell>
          <cell r="J242">
            <v>1.148387</v>
          </cell>
          <cell r="K242">
            <v>3.100285</v>
          </cell>
          <cell r="L242">
            <v>1.2450639999999999</v>
          </cell>
          <cell r="M242">
            <v>2.0619999999999998</v>
          </cell>
          <cell r="N242">
            <v>3.2385069999999998</v>
          </cell>
          <cell r="O242">
            <v>3.246966</v>
          </cell>
          <cell r="P242">
            <v>3.729762</v>
          </cell>
          <cell r="R242">
            <v>4.5291490000000003</v>
          </cell>
          <cell r="S242">
            <v>10.58771</v>
          </cell>
          <cell r="T242">
            <v>3.6218400000000002</v>
          </cell>
          <cell r="U242">
            <v>2.6221260000000002</v>
          </cell>
          <cell r="W242">
            <v>3.3593920000000002</v>
          </cell>
          <cell r="X242">
            <v>27.365829999999999</v>
          </cell>
        </row>
        <row r="243">
          <cell r="C243">
            <v>3.313418</v>
          </cell>
          <cell r="D243">
            <v>2.5892819999999999</v>
          </cell>
          <cell r="E243">
            <v>2.0475059999999998</v>
          </cell>
          <cell r="F243">
            <v>0.66101200000000004</v>
          </cell>
          <cell r="G243">
            <v>1.9726349999999999</v>
          </cell>
          <cell r="I243">
            <v>3.4745590000000002</v>
          </cell>
          <cell r="J243">
            <v>1.3305610000000001</v>
          </cell>
          <cell r="K243">
            <v>3.259471</v>
          </cell>
          <cell r="L243">
            <v>1.3040719999999999</v>
          </cell>
          <cell r="M243">
            <v>2.044556</v>
          </cell>
          <cell r="N243">
            <v>3.3359619999999999</v>
          </cell>
          <cell r="O243">
            <v>3.1609479999999999</v>
          </cell>
          <cell r="P243">
            <v>3.5521569999999998</v>
          </cell>
          <cell r="R243">
            <v>4.2730870000000003</v>
          </cell>
          <cell r="S243">
            <v>10.214123000000001</v>
          </cell>
          <cell r="T243">
            <v>3.6988889999999999</v>
          </cell>
          <cell r="U243">
            <v>2.4008250000000002</v>
          </cell>
          <cell r="W243">
            <v>3.633445</v>
          </cell>
          <cell r="X243">
            <v>35.369790999999999</v>
          </cell>
        </row>
        <row r="244">
          <cell r="C244">
            <v>3.05402</v>
          </cell>
          <cell r="D244">
            <v>2.6141049999999999</v>
          </cell>
          <cell r="E244">
            <v>1.959298</v>
          </cell>
          <cell r="F244">
            <v>0.63164399999999998</v>
          </cell>
          <cell r="G244">
            <v>2.1068820000000001</v>
          </cell>
          <cell r="I244">
            <v>3.108565</v>
          </cell>
          <cell r="J244">
            <v>1.6201989999999999</v>
          </cell>
          <cell r="K244">
            <v>3.0348359999999999</v>
          </cell>
          <cell r="L244">
            <v>1.4036789999999999</v>
          </cell>
          <cell r="M244">
            <v>2.0739109999999998</v>
          </cell>
          <cell r="N244">
            <v>3.082945</v>
          </cell>
          <cell r="O244">
            <v>2.9313509999999998</v>
          </cell>
          <cell r="P244">
            <v>3.4292029999999998</v>
          </cell>
          <cell r="R244">
            <v>3.762756</v>
          </cell>
          <cell r="S244">
            <v>10.880936</v>
          </cell>
          <cell r="T244">
            <v>3.6954150000000001</v>
          </cell>
          <cell r="U244">
            <v>2.4126270000000001</v>
          </cell>
          <cell r="W244">
            <v>3.7769439999999999</v>
          </cell>
          <cell r="X244">
            <v>27.207521</v>
          </cell>
        </row>
        <row r="245">
          <cell r="C245">
            <v>3.4065059999999998</v>
          </cell>
          <cell r="D245">
            <v>2.4461940000000002</v>
          </cell>
          <cell r="E245">
            <v>1.9326920000000001</v>
          </cell>
          <cell r="F245">
            <v>0.67282699999999995</v>
          </cell>
          <cell r="G245">
            <v>2.103583</v>
          </cell>
          <cell r="I245">
            <v>3.7292100000000001</v>
          </cell>
          <cell r="J245">
            <v>1.024424</v>
          </cell>
          <cell r="K245">
            <v>2.8673790000000001</v>
          </cell>
          <cell r="L245">
            <v>1.315177</v>
          </cell>
          <cell r="M245">
            <v>2.1032169999999999</v>
          </cell>
          <cell r="N245">
            <v>3.3153079999999999</v>
          </cell>
          <cell r="O245">
            <v>3.3089019999999998</v>
          </cell>
          <cell r="P245">
            <v>3.6596489999999999</v>
          </cell>
          <cell r="R245">
            <v>5.1992729999999998</v>
          </cell>
          <cell r="S245">
            <v>10.199838</v>
          </cell>
          <cell r="T245">
            <v>3.7566090000000001</v>
          </cell>
          <cell r="U245">
            <v>2.4852159999999999</v>
          </cell>
          <cell r="W245">
            <v>3.0745100000000001</v>
          </cell>
          <cell r="X245">
            <v>29.45486</v>
          </cell>
        </row>
        <row r="246">
          <cell r="C246">
            <v>3.4403199999999998</v>
          </cell>
          <cell r="D246">
            <v>2.6230250000000002</v>
          </cell>
          <cell r="E246">
            <v>2.203325</v>
          </cell>
          <cell r="F246">
            <v>0.58304999999999996</v>
          </cell>
          <cell r="G246">
            <v>2.0255450000000002</v>
          </cell>
          <cell r="I246">
            <v>3.9327139999999998</v>
          </cell>
          <cell r="J246">
            <v>1.197168</v>
          </cell>
          <cell r="K246">
            <v>3.5401069999999999</v>
          </cell>
          <cell r="L246">
            <v>1.4030910000000001</v>
          </cell>
          <cell r="M246">
            <v>2.1229490000000002</v>
          </cell>
          <cell r="N246">
            <v>3.942517</v>
          </cell>
          <cell r="O246">
            <v>3.3134030000000001</v>
          </cell>
          <cell r="P246">
            <v>4.6912229999999999</v>
          </cell>
          <cell r="R246">
            <v>5.6712170000000004</v>
          </cell>
          <cell r="S246">
            <v>11.023250000000001</v>
          </cell>
          <cell r="T246">
            <v>3.7104379999999999</v>
          </cell>
          <cell r="U246">
            <v>2.7880850000000001</v>
          </cell>
          <cell r="W246">
            <v>3.8420130000000001</v>
          </cell>
          <cell r="X246">
            <v>31.340814999999999</v>
          </cell>
        </row>
        <row r="247">
          <cell r="C247">
            <v>3.3079860000000001</v>
          </cell>
          <cell r="D247">
            <v>2.4889410000000001</v>
          </cell>
          <cell r="E247">
            <v>2.4418259999999998</v>
          </cell>
          <cell r="F247">
            <v>0.59752400000000006</v>
          </cell>
          <cell r="G247">
            <v>1.851728</v>
          </cell>
          <cell r="I247">
            <v>3.717371</v>
          </cell>
          <cell r="J247">
            <v>1.6335820000000001</v>
          </cell>
          <cell r="K247">
            <v>3.5581559999999999</v>
          </cell>
          <cell r="L247">
            <v>1.9163539999999999</v>
          </cell>
          <cell r="M247">
            <v>2.037318</v>
          </cell>
          <cell r="N247">
            <v>4.695468</v>
          </cell>
          <cell r="O247">
            <v>4.5887460000000004</v>
          </cell>
          <cell r="P247">
            <v>5.6903040000000003</v>
          </cell>
          <cell r="R247">
            <v>5.6282439999999996</v>
          </cell>
          <cell r="S247">
            <v>11.181036000000001</v>
          </cell>
          <cell r="T247">
            <v>3.7104379999999999</v>
          </cell>
          <cell r="U247">
            <v>2.8144209999999998</v>
          </cell>
          <cell r="W247">
            <v>3.4530110000000001</v>
          </cell>
          <cell r="X247">
            <v>28.915372000000001</v>
          </cell>
        </row>
        <row r="248">
          <cell r="C248">
            <v>3.3906580000000002</v>
          </cell>
          <cell r="D248">
            <v>2.5262229999999999</v>
          </cell>
          <cell r="E248">
            <v>2.607205</v>
          </cell>
          <cell r="F248">
            <v>0.64927500000000005</v>
          </cell>
          <cell r="G248">
            <v>2.5720990000000001</v>
          </cell>
          <cell r="I248">
            <v>3.8426290000000001</v>
          </cell>
          <cell r="J248">
            <v>1.779345</v>
          </cell>
          <cell r="K248">
            <v>5.0300380000000002</v>
          </cell>
          <cell r="L248">
            <v>1.751139</v>
          </cell>
          <cell r="M248">
            <v>2.3532459999999999</v>
          </cell>
          <cell r="N248">
            <v>5.0799830000000004</v>
          </cell>
          <cell r="O248">
            <v>5.2156760000000002</v>
          </cell>
          <cell r="P248">
            <v>6.3173219999999999</v>
          </cell>
          <cell r="R248">
            <v>6.5039129999999998</v>
          </cell>
          <cell r="S248">
            <v>11.149485</v>
          </cell>
          <cell r="T248">
            <v>3.7104379999999999</v>
          </cell>
          <cell r="U248">
            <v>3.1207310000000001</v>
          </cell>
          <cell r="W248">
            <v>4.1417070000000002</v>
          </cell>
          <cell r="X248">
            <v>31.683004</v>
          </cell>
        </row>
        <row r="249">
          <cell r="C249">
            <v>3.406415</v>
          </cell>
          <cell r="D249">
            <v>2.6402920000000001</v>
          </cell>
          <cell r="E249">
            <v>2.6703790000000001</v>
          </cell>
          <cell r="F249">
            <v>0.68128699999999998</v>
          </cell>
          <cell r="G249">
            <v>2.463768</v>
          </cell>
          <cell r="I249">
            <v>3.649384</v>
          </cell>
          <cell r="J249">
            <v>1.6384780000000001</v>
          </cell>
          <cell r="K249">
            <v>3.678296</v>
          </cell>
          <cell r="L249">
            <v>1.4611430000000001</v>
          </cell>
          <cell r="M249">
            <v>2.4296739999999999</v>
          </cell>
          <cell r="N249">
            <v>4.2020879999999998</v>
          </cell>
          <cell r="O249">
            <v>4.4974020000000001</v>
          </cell>
          <cell r="P249">
            <v>5.8446809999999996</v>
          </cell>
          <cell r="R249">
            <v>5.8861129999999999</v>
          </cell>
          <cell r="S249">
            <v>11.258430000000001</v>
          </cell>
          <cell r="T249">
            <v>3.713374</v>
          </cell>
          <cell r="U249">
            <v>3.4076650000000002</v>
          </cell>
          <cell r="W249">
            <v>4.309088</v>
          </cell>
          <cell r="X249">
            <v>31.475337</v>
          </cell>
        </row>
        <row r="250">
          <cell r="C250">
            <v>3.4244870000000001</v>
          </cell>
          <cell r="D250">
            <v>2.5932460000000002</v>
          </cell>
          <cell r="E250">
            <v>2.770921</v>
          </cell>
          <cell r="F250">
            <v>0.67885499999999999</v>
          </cell>
          <cell r="G250">
            <v>2.229816</v>
          </cell>
          <cell r="I250">
            <v>3.9698500000000001</v>
          </cell>
          <cell r="J250">
            <v>1.5862970000000001</v>
          </cell>
          <cell r="K250">
            <v>3.1662439999999998</v>
          </cell>
          <cell r="L250">
            <v>2.0198689999999999</v>
          </cell>
          <cell r="M250">
            <v>2.2246939999999999</v>
          </cell>
          <cell r="N250">
            <v>4.1125550000000004</v>
          </cell>
          <cell r="O250">
            <v>4.5560559999999999</v>
          </cell>
          <cell r="P250">
            <v>5.6701769999999998</v>
          </cell>
          <cell r="R250">
            <v>4.6111040000000001</v>
          </cell>
          <cell r="S250">
            <v>10.599128</v>
          </cell>
          <cell r="T250">
            <v>3.7126399999999999</v>
          </cell>
          <cell r="U250">
            <v>3.7218680000000002</v>
          </cell>
          <cell r="W250">
            <v>4.6424079999999996</v>
          </cell>
          <cell r="X250">
            <v>33.320985</v>
          </cell>
        </row>
        <row r="251">
          <cell r="C251">
            <v>3.351998</v>
          </cell>
          <cell r="D251">
            <v>2.2570700000000001</v>
          </cell>
          <cell r="E251">
            <v>2.7726130000000002</v>
          </cell>
          <cell r="F251">
            <v>0.74163299999999999</v>
          </cell>
          <cell r="G251">
            <v>2.3476620000000001</v>
          </cell>
          <cell r="I251">
            <v>3.818845</v>
          </cell>
          <cell r="J251">
            <v>1.7428399999999999</v>
          </cell>
          <cell r="K251">
            <v>4.0195980000000002</v>
          </cell>
          <cell r="L251">
            <v>2.1398130000000002</v>
          </cell>
          <cell r="M251">
            <v>2.215722</v>
          </cell>
          <cell r="N251">
            <v>4.539822</v>
          </cell>
          <cell r="O251">
            <v>5.1770050000000003</v>
          </cell>
          <cell r="P251">
            <v>5.638547</v>
          </cell>
          <cell r="R251">
            <v>4.3419749999999997</v>
          </cell>
          <cell r="S251">
            <v>10.405360999999999</v>
          </cell>
          <cell r="T251">
            <v>3.7133080000000001</v>
          </cell>
          <cell r="U251">
            <v>3.6037910000000002</v>
          </cell>
          <cell r="W251">
            <v>4.8739970000000001</v>
          </cell>
          <cell r="X251">
            <v>32.672018000000001</v>
          </cell>
        </row>
        <row r="252">
          <cell r="C252">
            <v>3.2359770000000001</v>
          </cell>
          <cell r="D252">
            <v>2.6174770000000001</v>
          </cell>
          <cell r="E252">
            <v>2.6640169999999999</v>
          </cell>
          <cell r="F252">
            <v>0.77391200000000004</v>
          </cell>
          <cell r="G252">
            <v>1.9246639999999999</v>
          </cell>
          <cell r="I252">
            <v>4.0536899999999996</v>
          </cell>
          <cell r="J252">
            <v>1.466467</v>
          </cell>
          <cell r="K252">
            <v>3.8211810000000002</v>
          </cell>
          <cell r="L252">
            <v>1.91709</v>
          </cell>
          <cell r="M252">
            <v>1.963965</v>
          </cell>
          <cell r="N252">
            <v>4.0917510000000004</v>
          </cell>
          <cell r="O252">
            <v>3.7102680000000001</v>
          </cell>
          <cell r="P252">
            <v>4.8831499999999997</v>
          </cell>
          <cell r="R252">
            <v>3.9116749999999998</v>
          </cell>
          <cell r="S252">
            <v>9.4636530000000008</v>
          </cell>
          <cell r="T252">
            <v>3.7172010000000002</v>
          </cell>
          <cell r="U252">
            <v>2.8796710000000001</v>
          </cell>
          <cell r="W252">
            <v>3.7745229999999999</v>
          </cell>
          <cell r="X252">
            <v>27.455867000000001</v>
          </cell>
        </row>
        <row r="253">
          <cell r="C253">
            <v>3.24187</v>
          </cell>
          <cell r="D253">
            <v>2.6141160000000001</v>
          </cell>
          <cell r="E253">
            <v>2.1934119999999999</v>
          </cell>
          <cell r="F253">
            <v>0.68726200000000004</v>
          </cell>
          <cell r="G253">
            <v>1.8653230000000001</v>
          </cell>
          <cell r="I253">
            <v>3.6565560000000001</v>
          </cell>
          <cell r="J253">
            <v>1.0131289999999999</v>
          </cell>
          <cell r="K253">
            <v>2.955454</v>
          </cell>
          <cell r="L253">
            <v>1.6240950000000001</v>
          </cell>
          <cell r="M253">
            <v>1.9772829999999999</v>
          </cell>
          <cell r="N253">
            <v>4.1152559999999996</v>
          </cell>
          <cell r="O253">
            <v>3.5177969999999998</v>
          </cell>
          <cell r="P253">
            <v>4.2845649999999997</v>
          </cell>
          <cell r="R253">
            <v>3.7250000000000001</v>
          </cell>
          <cell r="S253">
            <v>9.595599</v>
          </cell>
          <cell r="T253">
            <v>3.6988699999999999</v>
          </cell>
          <cell r="U253">
            <v>2.6538020000000002</v>
          </cell>
          <cell r="W253">
            <v>3.1837040000000001</v>
          </cell>
          <cell r="X253">
            <v>25.600532000000001</v>
          </cell>
        </row>
        <row r="254">
          <cell r="C254">
            <v>3.3257650000000001</v>
          </cell>
          <cell r="D254">
            <v>2.6114830000000002</v>
          </cell>
          <cell r="E254">
            <v>1.8230299999999999</v>
          </cell>
          <cell r="F254">
            <v>0.68778899999999998</v>
          </cell>
          <cell r="G254">
            <v>1.736621</v>
          </cell>
          <cell r="I254">
            <v>3.4697429999999998</v>
          </cell>
          <cell r="J254">
            <v>1.1194740000000001</v>
          </cell>
          <cell r="K254">
            <v>2.8039100000000001</v>
          </cell>
          <cell r="L254">
            <v>1.1523300000000001</v>
          </cell>
          <cell r="M254">
            <v>1.92516</v>
          </cell>
          <cell r="N254">
            <v>3.0533419999999998</v>
          </cell>
          <cell r="O254">
            <v>3.166782</v>
          </cell>
          <cell r="P254">
            <v>3.2230690000000002</v>
          </cell>
          <cell r="R254">
            <v>3.7085379999999999</v>
          </cell>
          <cell r="S254">
            <v>9.7731530000000006</v>
          </cell>
          <cell r="T254">
            <v>3.7052529999999999</v>
          </cell>
          <cell r="U254">
            <v>2.5718589999999999</v>
          </cell>
          <cell r="W254">
            <v>3.126312</v>
          </cell>
          <cell r="X254">
            <v>26.595859000000001</v>
          </cell>
        </row>
        <row r="255">
          <cell r="C255">
            <v>3.2624840000000002</v>
          </cell>
          <cell r="D255">
            <v>2.5997020000000002</v>
          </cell>
          <cell r="E255">
            <v>1.5557669999999999</v>
          </cell>
          <cell r="F255">
            <v>0.60412600000000005</v>
          </cell>
          <cell r="G255">
            <v>1.403305</v>
          </cell>
          <cell r="I255">
            <v>3.6978569999999999</v>
          </cell>
          <cell r="J255">
            <v>1.51989</v>
          </cell>
          <cell r="K255">
            <v>4.4528290000000004</v>
          </cell>
          <cell r="L255">
            <v>1.3338939999999999</v>
          </cell>
          <cell r="M255">
            <v>1.8746830000000001</v>
          </cell>
          <cell r="N255">
            <v>3.0963189999999998</v>
          </cell>
          <cell r="O255">
            <v>2.6453000000000002</v>
          </cell>
          <cell r="P255">
            <v>3.6045959999999999</v>
          </cell>
          <cell r="R255">
            <v>3.8535509999999999</v>
          </cell>
          <cell r="S255">
            <v>9.7604089999999992</v>
          </cell>
          <cell r="T255">
            <v>3.7136719999999999</v>
          </cell>
          <cell r="U255">
            <v>2.5423260000000001</v>
          </cell>
          <cell r="W255">
            <v>5.426933</v>
          </cell>
          <cell r="X255">
            <v>32.148758999999998</v>
          </cell>
        </row>
        <row r="256">
          <cell r="C256">
            <v>3.1466349999999998</v>
          </cell>
          <cell r="D256">
            <v>2.527307</v>
          </cell>
          <cell r="E256">
            <v>1.8267549999999999</v>
          </cell>
          <cell r="F256">
            <v>0.70028599999999996</v>
          </cell>
          <cell r="G256">
            <v>1.547698</v>
          </cell>
          <cell r="I256">
            <v>3.478847</v>
          </cell>
          <cell r="J256">
            <v>1.398774</v>
          </cell>
          <cell r="K256">
            <v>3.486205</v>
          </cell>
          <cell r="L256">
            <v>1.3596729999999999</v>
          </cell>
          <cell r="M256">
            <v>1.818068</v>
          </cell>
          <cell r="N256">
            <v>3.3372449999999998</v>
          </cell>
          <cell r="O256">
            <v>2.6042529999999999</v>
          </cell>
          <cell r="P256">
            <v>3.4207960000000002</v>
          </cell>
          <cell r="R256">
            <v>3.9620129999999998</v>
          </cell>
          <cell r="S256">
            <v>9.6163830000000008</v>
          </cell>
          <cell r="T256">
            <v>3.7073779999999998</v>
          </cell>
          <cell r="U256">
            <v>2.5355470000000002</v>
          </cell>
          <cell r="W256">
            <v>4.3157759999999996</v>
          </cell>
          <cell r="X256">
            <v>31.293386000000002</v>
          </cell>
        </row>
        <row r="257">
          <cell r="C257">
            <v>3.3220770000000002</v>
          </cell>
          <cell r="D257">
            <v>2.5329429999999999</v>
          </cell>
          <cell r="E257">
            <v>1.8214600000000001</v>
          </cell>
          <cell r="F257">
            <v>0.70012200000000002</v>
          </cell>
          <cell r="G257">
            <v>1.7846169999999999</v>
          </cell>
          <cell r="I257">
            <v>3.726731</v>
          </cell>
          <cell r="J257">
            <v>1.3148770000000001</v>
          </cell>
          <cell r="K257">
            <v>2.477481</v>
          </cell>
          <cell r="L257">
            <v>1.192529</v>
          </cell>
          <cell r="M257">
            <v>1.8581939999999999</v>
          </cell>
          <cell r="N257">
            <v>2.9863770000000001</v>
          </cell>
          <cell r="O257">
            <v>2.491228</v>
          </cell>
          <cell r="P257">
            <v>2.8536510000000002</v>
          </cell>
          <cell r="R257">
            <v>4.5347780000000002</v>
          </cell>
          <cell r="S257">
            <v>9.6026520000000009</v>
          </cell>
          <cell r="T257">
            <v>3.708548</v>
          </cell>
          <cell r="U257">
            <v>2.5688369999999998</v>
          </cell>
          <cell r="W257">
            <v>3.4310999999999998</v>
          </cell>
          <cell r="X257">
            <v>30.149516999999999</v>
          </cell>
        </row>
        <row r="258">
          <cell r="C258">
            <v>3.2763279999999999</v>
          </cell>
          <cell r="D258">
            <v>2.5481370000000001</v>
          </cell>
          <cell r="E258">
            <v>1.7217560000000001</v>
          </cell>
          <cell r="F258">
            <v>0.67037899999999995</v>
          </cell>
          <cell r="G258">
            <v>1.6562239999999999</v>
          </cell>
          <cell r="I258">
            <v>3.5056889999999998</v>
          </cell>
          <cell r="J258">
            <v>1.1726460000000001</v>
          </cell>
          <cell r="K258">
            <v>2.8492479999999998</v>
          </cell>
          <cell r="L258">
            <v>1.220283</v>
          </cell>
          <cell r="M258">
            <v>1.857578</v>
          </cell>
          <cell r="N258">
            <v>3.6257440000000001</v>
          </cell>
          <cell r="O258">
            <v>2.49037</v>
          </cell>
          <cell r="P258">
            <v>3.3813689999999998</v>
          </cell>
          <cell r="R258">
            <v>4.6535099999999998</v>
          </cell>
          <cell r="S258">
            <v>9.4099769999999996</v>
          </cell>
          <cell r="T258">
            <v>3.7322959999999998</v>
          </cell>
          <cell r="U258">
            <v>2.4819819999999999</v>
          </cell>
          <cell r="W258">
            <v>3.0260769999999999</v>
          </cell>
          <cell r="X258">
            <v>27.764785</v>
          </cell>
        </row>
        <row r="259">
          <cell r="C259">
            <v>3.1645569999999998</v>
          </cell>
          <cell r="D259">
            <v>2.5594239999999999</v>
          </cell>
          <cell r="E259">
            <v>1.911931</v>
          </cell>
          <cell r="F259">
            <v>0.69930700000000001</v>
          </cell>
          <cell r="G259">
            <v>1.79715</v>
          </cell>
          <cell r="I259">
            <v>3.394183</v>
          </cell>
          <cell r="J259">
            <v>1.5007539999999999</v>
          </cell>
          <cell r="K259">
            <v>2.5916009999999998</v>
          </cell>
          <cell r="L259">
            <v>1.9080330000000001</v>
          </cell>
          <cell r="M259">
            <v>1.8668370000000001</v>
          </cell>
          <cell r="N259">
            <v>4.1355659999999999</v>
          </cell>
          <cell r="O259">
            <v>3.752154</v>
          </cell>
          <cell r="P259">
            <v>4.2415229999999999</v>
          </cell>
          <cell r="R259">
            <v>4.4395480000000003</v>
          </cell>
          <cell r="S259">
            <v>9.5841399999999997</v>
          </cell>
          <cell r="T259">
            <v>3.6789489999999998</v>
          </cell>
          <cell r="U259">
            <v>2.289094</v>
          </cell>
          <cell r="W259">
            <v>3.128279</v>
          </cell>
          <cell r="X259">
            <v>27.987684999999999</v>
          </cell>
        </row>
        <row r="260">
          <cell r="C260">
            <v>3.2999559999999999</v>
          </cell>
          <cell r="D260">
            <v>2.564702</v>
          </cell>
          <cell r="E260">
            <v>1.9542310000000001</v>
          </cell>
          <cell r="F260">
            <v>0.72759200000000002</v>
          </cell>
          <cell r="G260">
            <v>2.1478449999999998</v>
          </cell>
          <cell r="I260">
            <v>3.5706150000000001</v>
          </cell>
          <cell r="J260">
            <v>1.618498</v>
          </cell>
          <cell r="K260">
            <v>4.4180659999999996</v>
          </cell>
          <cell r="L260">
            <v>1.4285509999999999</v>
          </cell>
          <cell r="M260">
            <v>2.0560040000000002</v>
          </cell>
          <cell r="N260">
            <v>5.1105330000000002</v>
          </cell>
          <cell r="O260">
            <v>4.7879430000000003</v>
          </cell>
          <cell r="P260">
            <v>5.6062339999999997</v>
          </cell>
          <cell r="R260">
            <v>6.1397709999999996</v>
          </cell>
          <cell r="S260">
            <v>9.6291379999999993</v>
          </cell>
          <cell r="T260">
            <v>3.538516</v>
          </cell>
          <cell r="U260">
            <v>2.268662</v>
          </cell>
          <cell r="W260">
            <v>3.5872459999999999</v>
          </cell>
          <cell r="X260">
            <v>29.042356999999999</v>
          </cell>
        </row>
        <row r="261">
          <cell r="C261">
            <v>3.4075850000000001</v>
          </cell>
          <cell r="D261">
            <v>2.5371649999999999</v>
          </cell>
          <cell r="E261">
            <v>1.982572</v>
          </cell>
          <cell r="F261">
            <v>0.66525100000000004</v>
          </cell>
          <cell r="G261">
            <v>2.1360839999999999</v>
          </cell>
          <cell r="I261">
            <v>3.3388840000000002</v>
          </cell>
          <cell r="J261">
            <v>1.589845</v>
          </cell>
          <cell r="K261">
            <v>3.9161250000000001</v>
          </cell>
          <cell r="L261">
            <v>1.7543930000000001</v>
          </cell>
          <cell r="M261">
            <v>2.1135199999999998</v>
          </cell>
          <cell r="N261">
            <v>5.0312939999999999</v>
          </cell>
          <cell r="O261">
            <v>4.3279040000000002</v>
          </cell>
          <cell r="P261">
            <v>5.3914439999999999</v>
          </cell>
          <cell r="R261">
            <v>6.496124</v>
          </cell>
          <cell r="S261">
            <v>9.5663160000000005</v>
          </cell>
          <cell r="T261">
            <v>3.544111</v>
          </cell>
          <cell r="U261">
            <v>2.4637280000000001</v>
          </cell>
          <cell r="W261">
            <v>4.3143729999999998</v>
          </cell>
          <cell r="X261">
            <v>29.94716</v>
          </cell>
        </row>
        <row r="262">
          <cell r="C262">
            <v>3.3912399999999998</v>
          </cell>
          <cell r="D262">
            <v>2.5519790000000002</v>
          </cell>
          <cell r="E262">
            <v>2.2093560000000001</v>
          </cell>
          <cell r="F262">
            <v>0.77878800000000004</v>
          </cell>
          <cell r="G262">
            <v>2.0335290000000001</v>
          </cell>
          <cell r="I262">
            <v>3.676472</v>
          </cell>
          <cell r="J262">
            <v>1.428572</v>
          </cell>
          <cell r="K262">
            <v>4.0844670000000001</v>
          </cell>
          <cell r="L262">
            <v>1.950318</v>
          </cell>
          <cell r="M262">
            <v>2.2014740000000002</v>
          </cell>
          <cell r="N262">
            <v>5.3851969999999998</v>
          </cell>
          <cell r="O262">
            <v>4.5809949999999997</v>
          </cell>
          <cell r="P262">
            <v>5.7478049999999996</v>
          </cell>
          <cell r="R262">
            <v>6.3002079999999996</v>
          </cell>
          <cell r="S262">
            <v>9.4917090000000002</v>
          </cell>
          <cell r="T262">
            <v>3.5407540000000002</v>
          </cell>
          <cell r="U262">
            <v>3.4463550000000001</v>
          </cell>
          <cell r="W262">
            <v>3.8521230000000002</v>
          </cell>
          <cell r="X262">
            <v>30.485785</v>
          </cell>
        </row>
        <row r="263">
          <cell r="C263">
            <v>3.1196069999999998</v>
          </cell>
          <cell r="D263">
            <v>2.3866480000000001</v>
          </cell>
          <cell r="E263">
            <v>2.5143010000000001</v>
          </cell>
          <cell r="F263">
            <v>0.76313799999999998</v>
          </cell>
          <cell r="G263">
            <v>2.0316369999999999</v>
          </cell>
          <cell r="I263">
            <v>3.3713310000000001</v>
          </cell>
          <cell r="J263">
            <v>1.5325690000000001</v>
          </cell>
          <cell r="K263">
            <v>4.1101609999999997</v>
          </cell>
          <cell r="L263">
            <v>1.820416</v>
          </cell>
          <cell r="M263">
            <v>2.1648879999999999</v>
          </cell>
          <cell r="N263">
            <v>4.8886060000000002</v>
          </cell>
          <cell r="O263">
            <v>4.0340579999999999</v>
          </cell>
          <cell r="P263">
            <v>5.4850580000000004</v>
          </cell>
          <cell r="R263">
            <v>5.5641679999999996</v>
          </cell>
          <cell r="S263">
            <v>8.8273469999999996</v>
          </cell>
          <cell r="T263">
            <v>3.5571269999999999</v>
          </cell>
          <cell r="U263">
            <v>3.4586920000000001</v>
          </cell>
          <cell r="W263">
            <v>4.2291939999999997</v>
          </cell>
          <cell r="X263">
            <v>26.921686999999999</v>
          </cell>
        </row>
        <row r="264">
          <cell r="C264">
            <v>3.237676</v>
          </cell>
          <cell r="D264">
            <v>2.4412120000000002</v>
          </cell>
          <cell r="E264">
            <v>2.628997</v>
          </cell>
          <cell r="F264">
            <v>0.80410999999999999</v>
          </cell>
          <cell r="G264">
            <v>2.0586540000000002</v>
          </cell>
          <cell r="I264">
            <v>3.3667739999999999</v>
          </cell>
          <cell r="J264">
            <v>1.3046580000000001</v>
          </cell>
          <cell r="K264">
            <v>2.4275799999999998</v>
          </cell>
          <cell r="L264">
            <v>1.4945059999999999</v>
          </cell>
          <cell r="M264">
            <v>2.0832660000000001</v>
          </cell>
          <cell r="N264">
            <v>4.49777</v>
          </cell>
          <cell r="O264">
            <v>3.6230470000000001</v>
          </cell>
          <cell r="P264">
            <v>5.1564509999999997</v>
          </cell>
          <cell r="R264">
            <v>5.1648420000000002</v>
          </cell>
          <cell r="S264">
            <v>8.9761559999999996</v>
          </cell>
          <cell r="T264">
            <v>3.518837</v>
          </cell>
          <cell r="U264">
            <v>3.1996570000000002</v>
          </cell>
          <cell r="W264">
            <v>3.2629280000000001</v>
          </cell>
          <cell r="X264">
            <v>23.466812999999998</v>
          </cell>
        </row>
        <row r="265">
          <cell r="C265">
            <v>3.294502</v>
          </cell>
          <cell r="D265">
            <v>2.4454090000000002</v>
          </cell>
          <cell r="E265">
            <v>2.3602539999999999</v>
          </cell>
          <cell r="F265">
            <v>0.79104799999999997</v>
          </cell>
          <cell r="G265">
            <v>2.0533169999999998</v>
          </cell>
          <cell r="I265">
            <v>3.3536100000000002</v>
          </cell>
          <cell r="J265">
            <v>0.95587</v>
          </cell>
          <cell r="K265">
            <v>2.3005819999999999</v>
          </cell>
          <cell r="L265">
            <v>1.3000579999999999</v>
          </cell>
          <cell r="M265">
            <v>2.0808110000000002</v>
          </cell>
          <cell r="N265">
            <v>4.097137</v>
          </cell>
          <cell r="O265">
            <v>3.9722400000000002</v>
          </cell>
          <cell r="P265">
            <v>4.2793260000000002</v>
          </cell>
          <cell r="R265">
            <v>4.3722110000000001</v>
          </cell>
          <cell r="S265">
            <v>9.2967610000000001</v>
          </cell>
          <cell r="T265">
            <v>3.5223070000000001</v>
          </cell>
          <cell r="U265">
            <v>2.8231799999999998</v>
          </cell>
          <cell r="W265">
            <v>2.917913</v>
          </cell>
          <cell r="X265">
            <v>21.534856999999999</v>
          </cell>
        </row>
        <row r="266">
          <cell r="C266">
            <v>3.2752119999999998</v>
          </cell>
          <cell r="D266">
            <v>2.3258740000000002</v>
          </cell>
          <cell r="E266">
            <v>2.00224</v>
          </cell>
          <cell r="F266">
            <v>0.78761700000000001</v>
          </cell>
          <cell r="G266">
            <v>2.0311750000000002</v>
          </cell>
          <cell r="I266">
            <v>3.2893089999999998</v>
          </cell>
          <cell r="J266">
            <v>0.95793200000000001</v>
          </cell>
          <cell r="K266">
            <v>2.9968469999999998</v>
          </cell>
          <cell r="L266">
            <v>1.127451</v>
          </cell>
          <cell r="M266">
            <v>2.024953</v>
          </cell>
          <cell r="N266">
            <v>3.2057099999999998</v>
          </cell>
          <cell r="O266">
            <v>2.8810720000000001</v>
          </cell>
          <cell r="P266">
            <v>2.8171119999999998</v>
          </cell>
          <cell r="R266">
            <v>3.9169849999999999</v>
          </cell>
          <cell r="S266">
            <v>9.0062499999999996</v>
          </cell>
          <cell r="T266">
            <v>3.6053600000000001</v>
          </cell>
          <cell r="U266">
            <v>2.5981969999999999</v>
          </cell>
          <cell r="W266">
            <v>3.154175</v>
          </cell>
          <cell r="X266">
            <v>21.727592000000001</v>
          </cell>
        </row>
        <row r="267">
          <cell r="C267">
            <v>3.3610579999999999</v>
          </cell>
          <cell r="D267">
            <v>2.3336290000000002</v>
          </cell>
          <cell r="E267">
            <v>1.7935019999999999</v>
          </cell>
          <cell r="F267">
            <v>0.79777399999999998</v>
          </cell>
          <cell r="G267">
            <v>1.5749089999999999</v>
          </cell>
          <cell r="I267">
            <v>3.177943</v>
          </cell>
          <cell r="J267">
            <v>1.0403249999999999</v>
          </cell>
          <cell r="K267">
            <v>3.1823600000000001</v>
          </cell>
          <cell r="L267">
            <v>1.1166959999999999</v>
          </cell>
          <cell r="M267">
            <v>1.9982949999999999</v>
          </cell>
          <cell r="N267">
            <v>2.8460610000000002</v>
          </cell>
          <cell r="O267">
            <v>3.0920390000000002</v>
          </cell>
          <cell r="P267">
            <v>2.8317459999999999</v>
          </cell>
          <cell r="R267">
            <v>3.5590679999999999</v>
          </cell>
          <cell r="S267">
            <v>9.001849</v>
          </cell>
          <cell r="T267">
            <v>3.5305089999999999</v>
          </cell>
          <cell r="U267">
            <v>2.5809760000000002</v>
          </cell>
          <cell r="W267">
            <v>3.2578900000000002</v>
          </cell>
          <cell r="X267">
            <v>26.126272</v>
          </cell>
        </row>
        <row r="268">
          <cell r="C268">
            <v>3.2927330000000001</v>
          </cell>
          <cell r="D268">
            <v>2.327</v>
          </cell>
          <cell r="E268">
            <v>1.7385649999999999</v>
          </cell>
          <cell r="F268">
            <v>0.79684299999999997</v>
          </cell>
          <cell r="G268">
            <v>1.949543</v>
          </cell>
          <cell r="I268">
            <v>2.9424079999999999</v>
          </cell>
          <cell r="J268">
            <v>1.286626</v>
          </cell>
          <cell r="K268">
            <v>2.9332060000000002</v>
          </cell>
          <cell r="L268">
            <v>1.116846</v>
          </cell>
          <cell r="M268">
            <v>2.1372629999999999</v>
          </cell>
          <cell r="N268">
            <v>2.8067150000000001</v>
          </cell>
          <cell r="O268">
            <v>3.3264610000000001</v>
          </cell>
          <cell r="P268">
            <v>2.4894810000000001</v>
          </cell>
          <cell r="R268">
            <v>3.0457839999999998</v>
          </cell>
          <cell r="S268">
            <v>9.0814179999999993</v>
          </cell>
          <cell r="T268">
            <v>3.5211980000000001</v>
          </cell>
          <cell r="U268">
            <v>2.5738979999999998</v>
          </cell>
          <cell r="W268">
            <v>3.1194139999999999</v>
          </cell>
          <cell r="X268">
            <v>23.386759999999999</v>
          </cell>
        </row>
        <row r="269">
          <cell r="C269">
            <v>3.3076110000000001</v>
          </cell>
          <cell r="D269">
            <v>2.3254589999999999</v>
          </cell>
          <cell r="E269">
            <v>1.5038009999999999</v>
          </cell>
          <cell r="F269">
            <v>0.79664800000000002</v>
          </cell>
          <cell r="G269">
            <v>1.9442900000000001</v>
          </cell>
          <cell r="I269">
            <v>3.5781459999999998</v>
          </cell>
          <cell r="J269">
            <v>1.266947</v>
          </cell>
          <cell r="K269">
            <v>2.5953539999999999</v>
          </cell>
          <cell r="L269">
            <v>1.1022179999999999</v>
          </cell>
          <cell r="M269">
            <v>2.1170979999999999</v>
          </cell>
          <cell r="N269">
            <v>2.5732599999999999</v>
          </cell>
          <cell r="O269">
            <v>3.0577909999999999</v>
          </cell>
          <cell r="P269">
            <v>2.7479260000000001</v>
          </cell>
          <cell r="R269">
            <v>4.1500880000000002</v>
          </cell>
          <cell r="S269">
            <v>9.1013719999999996</v>
          </cell>
          <cell r="T269">
            <v>3.5228100000000002</v>
          </cell>
          <cell r="U269">
            <v>2.5794890000000001</v>
          </cell>
          <cell r="W269">
            <v>2.7068469999999998</v>
          </cell>
          <cell r="X269">
            <v>22.858367999999999</v>
          </cell>
        </row>
        <row r="270">
          <cell r="C270">
            <v>3.1323789999999998</v>
          </cell>
          <cell r="D270">
            <v>2.2037629999999999</v>
          </cell>
          <cell r="E270">
            <v>1.5546759999999999</v>
          </cell>
          <cell r="F270">
            <v>0.79763899999999999</v>
          </cell>
          <cell r="G270">
            <v>1.969689</v>
          </cell>
          <cell r="I270">
            <v>4.0287249999999997</v>
          </cell>
          <cell r="J270">
            <v>1.217908</v>
          </cell>
          <cell r="K270">
            <v>3.1938309999999999</v>
          </cell>
          <cell r="L270">
            <v>1.3244800000000001</v>
          </cell>
          <cell r="M270">
            <v>1.920855</v>
          </cell>
          <cell r="N270">
            <v>2.7512840000000001</v>
          </cell>
          <cell r="O270">
            <v>2.962332</v>
          </cell>
          <cell r="P270">
            <v>2.8997959999999998</v>
          </cell>
          <cell r="R270">
            <v>4.3076749999999997</v>
          </cell>
          <cell r="S270">
            <v>9.0504390000000008</v>
          </cell>
          <cell r="T270">
            <v>3.5302479999999998</v>
          </cell>
          <cell r="U270">
            <v>2.5794299999999999</v>
          </cell>
          <cell r="W270">
            <v>2.6124649999999998</v>
          </cell>
          <cell r="X270">
            <v>22.641694999999999</v>
          </cell>
        </row>
        <row r="271">
          <cell r="C271">
            <v>3.1922480000000002</v>
          </cell>
          <cell r="D271">
            <v>2.3197899999999998</v>
          </cell>
          <cell r="E271">
            <v>1.5902050000000001</v>
          </cell>
          <cell r="F271">
            <v>0.79781000000000002</v>
          </cell>
          <cell r="G271">
            <v>1.7345029999999999</v>
          </cell>
          <cell r="I271">
            <v>3.8243230000000001</v>
          </cell>
          <cell r="J271">
            <v>1.5875440000000001</v>
          </cell>
          <cell r="K271">
            <v>2.9642270000000002</v>
          </cell>
          <cell r="L271">
            <v>1.8170759999999999</v>
          </cell>
          <cell r="M271">
            <v>1.529169</v>
          </cell>
          <cell r="N271">
            <v>4.0726490000000002</v>
          </cell>
          <cell r="O271">
            <v>4.1305750000000003</v>
          </cell>
          <cell r="P271">
            <v>4.6170879999999999</v>
          </cell>
          <cell r="R271">
            <v>4.0033079999999996</v>
          </cell>
          <cell r="S271">
            <v>8.4754649999999998</v>
          </cell>
          <cell r="T271">
            <v>3.538516</v>
          </cell>
          <cell r="U271">
            <v>2.6153059999999999</v>
          </cell>
          <cell r="W271">
            <v>3.0276320000000001</v>
          </cell>
          <cell r="X271">
            <v>23.657817999999999</v>
          </cell>
        </row>
        <row r="272">
          <cell r="C272">
            <v>3.2635149999999999</v>
          </cell>
          <cell r="D272">
            <v>2.1961909999999998</v>
          </cell>
          <cell r="E272">
            <v>1.739711</v>
          </cell>
          <cell r="F272">
            <v>0.80088199999999998</v>
          </cell>
          <cell r="G272">
            <v>2.4554369999999999</v>
          </cell>
          <cell r="I272">
            <v>3.5708630000000001</v>
          </cell>
          <cell r="J272">
            <v>1.670976</v>
          </cell>
          <cell r="K272">
            <v>4.1274579999999998</v>
          </cell>
          <cell r="L272">
            <v>1.72481</v>
          </cell>
          <cell r="M272">
            <v>2.1614010000000001</v>
          </cell>
          <cell r="N272">
            <v>4.4149599999999998</v>
          </cell>
          <cell r="O272">
            <v>4.0756569999999996</v>
          </cell>
          <cell r="P272">
            <v>5.1240300000000003</v>
          </cell>
          <cell r="R272">
            <v>4.6966279999999996</v>
          </cell>
          <cell r="S272">
            <v>9.3143429999999992</v>
          </cell>
          <cell r="T272">
            <v>3.538516</v>
          </cell>
          <cell r="U272">
            <v>2.7471480000000001</v>
          </cell>
          <cell r="W272">
            <v>3.9335399999999998</v>
          </cell>
          <cell r="X272">
            <v>26.547322000000001</v>
          </cell>
        </row>
        <row r="273">
          <cell r="C273">
            <v>3.1957200000000001</v>
          </cell>
          <cell r="D273">
            <v>2.3471090000000001</v>
          </cell>
          <cell r="E273">
            <v>1.7941130000000001</v>
          </cell>
          <cell r="F273">
            <v>0.80132300000000001</v>
          </cell>
          <cell r="G273">
            <v>2.3223699999999998</v>
          </cell>
          <cell r="I273">
            <v>3.5991469999999999</v>
          </cell>
          <cell r="J273">
            <v>1.6982900000000001</v>
          </cell>
          <cell r="K273">
            <v>2.8775469999999999</v>
          </cell>
          <cell r="L273">
            <v>1.7850440000000001</v>
          </cell>
          <cell r="M273">
            <v>2.143405</v>
          </cell>
          <cell r="N273">
            <v>4.2772519999999998</v>
          </cell>
          <cell r="O273">
            <v>4.2810449999999998</v>
          </cell>
          <cell r="P273">
            <v>5.3498190000000001</v>
          </cell>
          <cell r="R273">
            <v>4.1852340000000003</v>
          </cell>
          <cell r="S273">
            <v>9.5933220000000006</v>
          </cell>
          <cell r="T273">
            <v>3.538516</v>
          </cell>
          <cell r="U273">
            <v>3.6332529999999998</v>
          </cell>
          <cell r="W273">
            <v>4.2848329999999999</v>
          </cell>
          <cell r="X273">
            <v>27.668828999999999</v>
          </cell>
        </row>
        <row r="274">
          <cell r="C274">
            <v>3.2302930000000001</v>
          </cell>
          <cell r="D274">
            <v>2.3312629999999999</v>
          </cell>
          <cell r="E274">
            <v>2.1854580000000001</v>
          </cell>
          <cell r="F274">
            <v>0.80041600000000002</v>
          </cell>
          <cell r="G274">
            <v>2.0539239999999999</v>
          </cell>
          <cell r="I274">
            <v>3.6595</v>
          </cell>
          <cell r="J274">
            <v>1.600698</v>
          </cell>
          <cell r="K274">
            <v>2.9545689999999998</v>
          </cell>
          <cell r="L274">
            <v>1.8318939999999999</v>
          </cell>
          <cell r="M274">
            <v>2.0381740000000002</v>
          </cell>
          <cell r="N274">
            <v>4.693943</v>
          </cell>
          <cell r="O274">
            <v>4.7236940000000001</v>
          </cell>
          <cell r="P274">
            <v>5.6981830000000002</v>
          </cell>
          <cell r="R274">
            <v>4.0445169999999999</v>
          </cell>
          <cell r="S274">
            <v>9.6417789999999997</v>
          </cell>
          <cell r="T274">
            <v>3.538516</v>
          </cell>
          <cell r="U274">
            <v>4.110519</v>
          </cell>
          <cell r="W274">
            <v>4.3962110000000001</v>
          </cell>
          <cell r="X274">
            <v>29.075911000000001</v>
          </cell>
        </row>
        <row r="275">
          <cell r="C275">
            <v>3.3644940000000001</v>
          </cell>
          <cell r="D275">
            <v>2.3461780000000001</v>
          </cell>
          <cell r="E275">
            <v>2.4423689999999998</v>
          </cell>
          <cell r="F275">
            <v>0.807809</v>
          </cell>
          <cell r="G275">
            <v>2.050154</v>
          </cell>
          <cell r="I275">
            <v>3.8431129999999998</v>
          </cell>
          <cell r="J275">
            <v>1.7291609999999999</v>
          </cell>
          <cell r="K275">
            <v>3.8630490000000002</v>
          </cell>
          <cell r="L275">
            <v>1.9700230000000001</v>
          </cell>
          <cell r="M275">
            <v>2.0434760000000001</v>
          </cell>
          <cell r="N275">
            <v>4.9390650000000003</v>
          </cell>
          <cell r="O275">
            <v>4.8648020000000001</v>
          </cell>
          <cell r="P275">
            <v>6.543113</v>
          </cell>
          <cell r="R275">
            <v>3.968944</v>
          </cell>
          <cell r="S275">
            <v>9.0733779999999999</v>
          </cell>
          <cell r="T275">
            <v>3.538516</v>
          </cell>
          <cell r="U275">
            <v>3.6930540000000001</v>
          </cell>
          <cell r="W275">
            <v>4.7539499999999997</v>
          </cell>
          <cell r="X275">
            <v>29.799405</v>
          </cell>
        </row>
        <row r="276">
          <cell r="C276">
            <v>3.0322369999999998</v>
          </cell>
          <cell r="D276">
            <v>2.0986549999999999</v>
          </cell>
          <cell r="E276">
            <v>2.3817140000000001</v>
          </cell>
          <cell r="F276">
            <v>0.81550800000000001</v>
          </cell>
          <cell r="G276">
            <v>2.0474779999999999</v>
          </cell>
          <cell r="I276">
            <v>3.964995</v>
          </cell>
          <cell r="J276">
            <v>1.519164</v>
          </cell>
          <cell r="K276">
            <v>3.9185750000000001</v>
          </cell>
          <cell r="L276">
            <v>1.8900049999999999</v>
          </cell>
          <cell r="M276">
            <v>2.0090249999999998</v>
          </cell>
          <cell r="N276">
            <v>4.7043860000000004</v>
          </cell>
          <cell r="O276">
            <v>4.2671580000000002</v>
          </cell>
          <cell r="P276">
            <v>6.1764570000000001</v>
          </cell>
          <cell r="R276">
            <v>4.0227909999999998</v>
          </cell>
          <cell r="S276">
            <v>9.6832100000000008</v>
          </cell>
          <cell r="T276">
            <v>3.5355120000000002</v>
          </cell>
          <cell r="U276">
            <v>3.3737620000000001</v>
          </cell>
          <cell r="W276">
            <v>3.4686859999999999</v>
          </cell>
          <cell r="X276">
            <v>26.381844999999998</v>
          </cell>
        </row>
        <row r="277">
          <cell r="C277">
            <v>3.31107</v>
          </cell>
          <cell r="D277">
            <v>2.2755030000000001</v>
          </cell>
          <cell r="E277">
            <v>1.760383</v>
          </cell>
          <cell r="F277">
            <v>0.80815599999999999</v>
          </cell>
          <cell r="G277">
            <v>1.9460010000000001</v>
          </cell>
          <cell r="I277">
            <v>3.543234</v>
          </cell>
          <cell r="J277">
            <v>1.355729</v>
          </cell>
          <cell r="K277">
            <v>3.1339779999999999</v>
          </cell>
          <cell r="L277">
            <v>1.609424</v>
          </cell>
          <cell r="M277">
            <v>2.038465</v>
          </cell>
          <cell r="N277">
            <v>3.8932359999999999</v>
          </cell>
          <cell r="O277">
            <v>3.481185</v>
          </cell>
          <cell r="P277">
            <v>4.288176</v>
          </cell>
          <cell r="R277">
            <v>3.699173</v>
          </cell>
          <cell r="S277">
            <v>9.4933019999999999</v>
          </cell>
          <cell r="T277">
            <v>3.5281120000000001</v>
          </cell>
          <cell r="U277">
            <v>2.8936579999999998</v>
          </cell>
          <cell r="W277">
            <v>3.1907139999999998</v>
          </cell>
          <cell r="X277">
            <v>21.698174000000002</v>
          </cell>
        </row>
        <row r="278">
          <cell r="C278">
            <v>3.4330509999999999</v>
          </cell>
          <cell r="D278">
            <v>2.3489629999999999</v>
          </cell>
          <cell r="E278">
            <v>1.701095</v>
          </cell>
          <cell r="F278">
            <v>0.81915400000000005</v>
          </cell>
          <cell r="G278">
            <v>2.1018810000000001</v>
          </cell>
          <cell r="I278">
            <v>3.1313849999999999</v>
          </cell>
          <cell r="J278">
            <v>1.0565329999999999</v>
          </cell>
          <cell r="K278">
            <v>2.919921</v>
          </cell>
          <cell r="L278">
            <v>1.065585</v>
          </cell>
          <cell r="M278">
            <v>2.0475780000000001</v>
          </cell>
          <cell r="N278">
            <v>2.8585669999999999</v>
          </cell>
          <cell r="O278">
            <v>2.5538889999999999</v>
          </cell>
          <cell r="P278">
            <v>3.1555960000000001</v>
          </cell>
          <cell r="R278">
            <v>3.5956429999999999</v>
          </cell>
          <cell r="S278">
            <v>9.3984480000000001</v>
          </cell>
          <cell r="T278">
            <v>3.7532510000000001</v>
          </cell>
          <cell r="U278">
            <v>2.7602009999999999</v>
          </cell>
          <cell r="W278">
            <v>4.0069549999999996</v>
          </cell>
          <cell r="X278">
            <v>24.478308999999999</v>
          </cell>
        </row>
        <row r="279">
          <cell r="C279">
            <v>3.2061639999999998</v>
          </cell>
          <cell r="D279">
            <v>2.470456</v>
          </cell>
          <cell r="E279">
            <v>1.6252230000000001</v>
          </cell>
          <cell r="F279">
            <v>0.81116900000000003</v>
          </cell>
          <cell r="G279">
            <v>1.7896920000000001</v>
          </cell>
          <cell r="I279">
            <v>2.7674970000000001</v>
          </cell>
          <cell r="J279">
            <v>1.1823269999999999</v>
          </cell>
          <cell r="K279">
            <v>2.7627280000000001</v>
          </cell>
          <cell r="L279">
            <v>1.188925</v>
          </cell>
          <cell r="M279">
            <v>2.1829010000000002</v>
          </cell>
          <cell r="N279">
            <v>2.8681329999999998</v>
          </cell>
          <cell r="O279">
            <v>2.6337229999999998</v>
          </cell>
          <cell r="P279">
            <v>2.9722309999999998</v>
          </cell>
          <cell r="R279">
            <v>3.7975300000000001</v>
          </cell>
          <cell r="S279">
            <v>9.7191709999999993</v>
          </cell>
          <cell r="T279">
            <v>3.8329230000000001</v>
          </cell>
          <cell r="U279">
            <v>2.7465959999999998</v>
          </cell>
          <cell r="W279">
            <v>3.3129200000000001</v>
          </cell>
          <cell r="X279">
            <v>28.354642999999999</v>
          </cell>
        </row>
        <row r="280">
          <cell r="C280">
            <v>3.3256100000000002</v>
          </cell>
          <cell r="D280">
            <v>2.5465939999999998</v>
          </cell>
          <cell r="E280">
            <v>1.4717249999999999</v>
          </cell>
          <cell r="F280">
            <v>0.75931800000000005</v>
          </cell>
          <cell r="G280">
            <v>1.6996549999999999</v>
          </cell>
          <cell r="I280">
            <v>3.5544720000000001</v>
          </cell>
          <cell r="J280">
            <v>1.437036</v>
          </cell>
          <cell r="K280">
            <v>3.1534260000000001</v>
          </cell>
          <cell r="L280">
            <v>1.3945700000000001</v>
          </cell>
          <cell r="M280">
            <v>2.1853229999999999</v>
          </cell>
          <cell r="N280">
            <v>3.2780369999999999</v>
          </cell>
          <cell r="O280">
            <v>2.3606090000000002</v>
          </cell>
          <cell r="P280">
            <v>3.4329809999999998</v>
          </cell>
          <cell r="R280">
            <v>3.589585</v>
          </cell>
          <cell r="S280">
            <v>9.6315500000000007</v>
          </cell>
          <cell r="T280">
            <v>3.7215400000000001</v>
          </cell>
          <cell r="U280">
            <v>2.7468530000000002</v>
          </cell>
          <cell r="W280">
            <v>4.3705999999999996</v>
          </cell>
          <cell r="X280">
            <v>25.565299</v>
          </cell>
        </row>
        <row r="281">
          <cell r="C281">
            <v>3.3066970000000002</v>
          </cell>
          <cell r="D281">
            <v>2.5487190000000002</v>
          </cell>
          <cell r="E281">
            <v>1.5514460000000001</v>
          </cell>
          <cell r="F281">
            <v>0.79356599999999999</v>
          </cell>
          <cell r="G281">
            <v>1.7591319999999999</v>
          </cell>
          <cell r="I281">
            <v>4.3180639999999997</v>
          </cell>
          <cell r="J281">
            <v>1.4040330000000001</v>
          </cell>
          <cell r="K281">
            <v>2.380322</v>
          </cell>
          <cell r="L281">
            <v>1.4219059999999999</v>
          </cell>
          <cell r="M281">
            <v>2.0447980000000001</v>
          </cell>
          <cell r="N281">
            <v>3.3544719999999999</v>
          </cell>
          <cell r="O281">
            <v>2.5744729999999998</v>
          </cell>
          <cell r="P281">
            <v>3.3545690000000001</v>
          </cell>
          <cell r="R281">
            <v>3.8820079999999999</v>
          </cell>
          <cell r="S281">
            <v>9.6429109999999998</v>
          </cell>
          <cell r="T281">
            <v>3.7197179999999999</v>
          </cell>
          <cell r="U281">
            <v>2.7573759999999998</v>
          </cell>
          <cell r="W281">
            <v>3.7822469999999999</v>
          </cell>
          <cell r="X281">
            <v>26.846433999999999</v>
          </cell>
        </row>
        <row r="282">
          <cell r="C282">
            <v>3.3246730000000002</v>
          </cell>
          <cell r="D282">
            <v>2.5454340000000002</v>
          </cell>
          <cell r="E282">
            <v>1.6058479999999999</v>
          </cell>
          <cell r="F282">
            <v>0.79751499999999997</v>
          </cell>
          <cell r="G282">
            <v>1.636422</v>
          </cell>
          <cell r="I282">
            <v>4.0336100000000004</v>
          </cell>
          <cell r="J282">
            <v>1.3046059999999999</v>
          </cell>
          <cell r="K282">
            <v>2.4864839999999999</v>
          </cell>
          <cell r="L282">
            <v>1.2861100000000001</v>
          </cell>
          <cell r="M282">
            <v>2.0418379999999998</v>
          </cell>
          <cell r="N282">
            <v>3.0199549999999999</v>
          </cell>
          <cell r="O282">
            <v>2.5523850000000001</v>
          </cell>
          <cell r="P282">
            <v>3.3803299999999998</v>
          </cell>
          <cell r="R282">
            <v>3.998421</v>
          </cell>
          <cell r="S282">
            <v>9.7606579999999994</v>
          </cell>
          <cell r="T282">
            <v>3.7182499999999998</v>
          </cell>
          <cell r="U282">
            <v>2.7574230000000002</v>
          </cell>
          <cell r="W282">
            <v>3.4432800000000001</v>
          </cell>
          <cell r="X282">
            <v>25.139061000000002</v>
          </cell>
        </row>
        <row r="283">
          <cell r="C283">
            <v>3.3147739999999999</v>
          </cell>
          <cell r="D283">
            <v>2.5380929999999999</v>
          </cell>
          <cell r="E283">
            <v>1.695932</v>
          </cell>
          <cell r="F283">
            <v>0.80343799999999999</v>
          </cell>
          <cell r="G283">
            <v>1.7515270000000001</v>
          </cell>
          <cell r="I283">
            <v>4.3562000000000003</v>
          </cell>
          <cell r="J283">
            <v>1.816889</v>
          </cell>
          <cell r="K283">
            <v>2.653607</v>
          </cell>
          <cell r="L283">
            <v>1.9554290000000001</v>
          </cell>
          <cell r="M283">
            <v>2.0405859999999998</v>
          </cell>
          <cell r="N283">
            <v>4.6328680000000002</v>
          </cell>
          <cell r="O283">
            <v>4.0448550000000001</v>
          </cell>
          <cell r="P283">
            <v>5.21251</v>
          </cell>
          <cell r="R283">
            <v>4.0150110000000003</v>
          </cell>
          <cell r="S283">
            <v>9.7827699999999993</v>
          </cell>
          <cell r="T283">
            <v>3.7216849999999999</v>
          </cell>
          <cell r="U283">
            <v>2.7545419999999998</v>
          </cell>
          <cell r="W283">
            <v>2.8057129999999999</v>
          </cell>
          <cell r="X283">
            <v>28.366748000000001</v>
          </cell>
        </row>
        <row r="284">
          <cell r="C284">
            <v>3.3150050000000002</v>
          </cell>
          <cell r="D284">
            <v>2.545099</v>
          </cell>
          <cell r="E284">
            <v>1.857969</v>
          </cell>
          <cell r="F284">
            <v>0.80590899999999999</v>
          </cell>
          <cell r="G284">
            <v>2.1719620000000002</v>
          </cell>
          <cell r="I284">
            <v>4.0665709999999997</v>
          </cell>
          <cell r="J284">
            <v>1.808551</v>
          </cell>
          <cell r="K284">
            <v>4.1471119999999999</v>
          </cell>
          <cell r="L284">
            <v>1.771401</v>
          </cell>
          <cell r="M284">
            <v>2.2094079999999998</v>
          </cell>
          <cell r="N284">
            <v>5.2663190000000002</v>
          </cell>
          <cell r="O284">
            <v>4.74627</v>
          </cell>
          <cell r="P284">
            <v>5.5776159999999999</v>
          </cell>
          <cell r="R284">
            <v>5.5121830000000003</v>
          </cell>
          <cell r="S284">
            <v>9.8148750000000007</v>
          </cell>
          <cell r="T284">
            <v>3.7260930000000001</v>
          </cell>
          <cell r="U284">
            <v>2.7668219999999999</v>
          </cell>
          <cell r="W284">
            <v>4.0138199999999999</v>
          </cell>
          <cell r="X284">
            <v>29.271087999999999</v>
          </cell>
        </row>
        <row r="285">
          <cell r="C285">
            <v>3.307906</v>
          </cell>
          <cell r="D285">
            <v>2.5469330000000001</v>
          </cell>
          <cell r="E285">
            <v>1.9400729999999999</v>
          </cell>
          <cell r="F285">
            <v>0.80664899999999995</v>
          </cell>
          <cell r="G285">
            <v>2.4065460000000001</v>
          </cell>
          <cell r="I285">
            <v>4.012473</v>
          </cell>
          <cell r="J285">
            <v>1.7229270000000001</v>
          </cell>
          <cell r="K285">
            <v>3.392944</v>
          </cell>
          <cell r="L285">
            <v>1.7783690000000001</v>
          </cell>
          <cell r="M285">
            <v>2.3091140000000001</v>
          </cell>
          <cell r="N285">
            <v>4.6971299999999996</v>
          </cell>
          <cell r="O285">
            <v>4.1634120000000001</v>
          </cell>
          <cell r="P285">
            <v>5.1651429999999996</v>
          </cell>
          <cell r="R285">
            <v>5.5371899999999998</v>
          </cell>
          <cell r="S285">
            <v>9.7867180000000005</v>
          </cell>
          <cell r="T285">
            <v>3.7260930000000001</v>
          </cell>
          <cell r="U285">
            <v>2.890676</v>
          </cell>
          <cell r="W285">
            <v>4.4571329999999998</v>
          </cell>
          <cell r="X285">
            <v>29.670563000000001</v>
          </cell>
        </row>
        <row r="286">
          <cell r="C286">
            <v>3.312109</v>
          </cell>
          <cell r="D286">
            <v>2.544753</v>
          </cell>
          <cell r="E286">
            <v>2.050074</v>
          </cell>
          <cell r="F286">
            <v>0.80553699999999995</v>
          </cell>
          <cell r="G286">
            <v>2.2107169999999998</v>
          </cell>
          <cell r="I286">
            <v>4.0717829999999999</v>
          </cell>
          <cell r="J286">
            <v>1.8007200000000001</v>
          </cell>
          <cell r="K286">
            <v>3.363083</v>
          </cell>
          <cell r="L286">
            <v>1.7043200000000001</v>
          </cell>
          <cell r="M286">
            <v>2.3413710000000001</v>
          </cell>
          <cell r="N286">
            <v>4.7452319999999997</v>
          </cell>
          <cell r="O286">
            <v>3.9569679999999998</v>
          </cell>
          <cell r="P286">
            <v>5.1380460000000001</v>
          </cell>
          <cell r="R286">
            <v>5.2039759999999999</v>
          </cell>
          <cell r="S286">
            <v>9.7867180000000005</v>
          </cell>
          <cell r="T286">
            <v>3.7260930000000001</v>
          </cell>
          <cell r="U286">
            <v>3.9533610000000001</v>
          </cell>
          <cell r="W286">
            <v>4.2926539999999997</v>
          </cell>
          <cell r="X286">
            <v>30.340855000000001</v>
          </cell>
        </row>
        <row r="287">
          <cell r="C287">
            <v>3.2979409999999998</v>
          </cell>
          <cell r="D287">
            <v>2.3741319999999999</v>
          </cell>
          <cell r="E287">
            <v>2.175678</v>
          </cell>
          <cell r="F287">
            <v>0.76992099999999997</v>
          </cell>
          <cell r="G287">
            <v>2.0881959999999999</v>
          </cell>
          <cell r="I287">
            <v>3.9940120000000001</v>
          </cell>
          <cell r="J287">
            <v>1.7314369999999999</v>
          </cell>
          <cell r="K287">
            <v>3.5994769999999998</v>
          </cell>
          <cell r="L287">
            <v>1.753463</v>
          </cell>
          <cell r="M287">
            <v>2.3398509999999999</v>
          </cell>
          <cell r="N287">
            <v>4.9238860000000004</v>
          </cell>
          <cell r="O287">
            <v>4.1652670000000001</v>
          </cell>
          <cell r="P287">
            <v>5.3041619999999998</v>
          </cell>
          <cell r="R287">
            <v>4.9733660000000004</v>
          </cell>
          <cell r="S287">
            <v>9.7776180000000004</v>
          </cell>
          <cell r="T287">
            <v>3.7238220000000002</v>
          </cell>
          <cell r="U287">
            <v>3.5472100000000002</v>
          </cell>
          <cell r="W287">
            <v>4.2729860000000004</v>
          </cell>
          <cell r="X287">
            <v>30.250682000000001</v>
          </cell>
        </row>
        <row r="288">
          <cell r="C288">
            <v>3.325583</v>
          </cell>
          <cell r="D288">
            <v>2.5329350000000002</v>
          </cell>
          <cell r="E288">
            <v>2.2380490000000002</v>
          </cell>
          <cell r="F288">
            <v>0.80027000000000004</v>
          </cell>
          <cell r="G288">
            <v>2.0925850000000001</v>
          </cell>
          <cell r="I288">
            <v>4.4035089999999997</v>
          </cell>
          <cell r="J288">
            <v>1.3645929999999999</v>
          </cell>
          <cell r="K288">
            <v>3.0043639999999998</v>
          </cell>
          <cell r="L288">
            <v>1.7207730000000001</v>
          </cell>
          <cell r="M288">
            <v>2.3407490000000002</v>
          </cell>
          <cell r="N288">
            <v>4.9122940000000002</v>
          </cell>
          <cell r="O288">
            <v>3.933182</v>
          </cell>
          <cell r="P288">
            <v>5.2160200000000003</v>
          </cell>
          <cell r="R288">
            <v>4.582757</v>
          </cell>
          <cell r="S288">
            <v>9.7860410000000009</v>
          </cell>
          <cell r="T288">
            <v>3.8559700000000001</v>
          </cell>
          <cell r="U288">
            <v>3.2705060000000001</v>
          </cell>
          <cell r="W288">
            <v>3.575059</v>
          </cell>
          <cell r="X288">
            <v>24.479800999999998</v>
          </cell>
        </row>
        <row r="289">
          <cell r="C289">
            <v>3.221403</v>
          </cell>
          <cell r="D289">
            <v>2.4572370000000001</v>
          </cell>
          <cell r="E289">
            <v>1.896299</v>
          </cell>
          <cell r="F289">
            <v>0.81046499999999999</v>
          </cell>
          <cell r="G289">
            <v>1.968718</v>
          </cell>
          <cell r="I289">
            <v>4.1855460000000004</v>
          </cell>
          <cell r="J289">
            <v>1.2288760000000001</v>
          </cell>
          <cell r="K289">
            <v>2.6705950000000001</v>
          </cell>
          <cell r="L289">
            <v>1.5535760000000001</v>
          </cell>
          <cell r="M289">
            <v>2.3299859999999999</v>
          </cell>
          <cell r="N289">
            <v>4.5947810000000002</v>
          </cell>
          <cell r="O289">
            <v>3.630741</v>
          </cell>
          <cell r="P289">
            <v>4.8504420000000001</v>
          </cell>
          <cell r="R289">
            <v>4.0343359999999997</v>
          </cell>
          <cell r="S289">
            <v>9.7526250000000001</v>
          </cell>
          <cell r="T289">
            <v>3.907708</v>
          </cell>
          <cell r="U289">
            <v>3.2065429999999999</v>
          </cell>
          <cell r="W289">
            <v>2.4097029999999999</v>
          </cell>
          <cell r="X289">
            <v>21.075642999999999</v>
          </cell>
        </row>
        <row r="290">
          <cell r="C290">
            <v>3.4825219999999999</v>
          </cell>
          <cell r="D290">
            <v>2.5426700000000002</v>
          </cell>
          <cell r="E290">
            <v>1.8871739999999999</v>
          </cell>
          <cell r="F290">
            <v>0.81980799999999998</v>
          </cell>
          <cell r="G290">
            <v>1.927206</v>
          </cell>
          <cell r="I290">
            <v>3.3187869999999999</v>
          </cell>
          <cell r="J290">
            <v>0.97634200000000004</v>
          </cell>
          <cell r="K290">
            <v>2.2956379999999998</v>
          </cell>
          <cell r="L290">
            <v>1.286786</v>
          </cell>
          <cell r="M290">
            <v>2.3506649999999998</v>
          </cell>
          <cell r="N290">
            <v>3.928636</v>
          </cell>
          <cell r="O290">
            <v>2.9032049999999998</v>
          </cell>
          <cell r="P290">
            <v>3.8333870000000001</v>
          </cell>
          <cell r="R290">
            <v>3.6882649999999999</v>
          </cell>
          <cell r="S290">
            <v>9.7232099999999999</v>
          </cell>
          <cell r="T290">
            <v>3.9070100000000001</v>
          </cell>
          <cell r="U290">
            <v>3.6150820000000001</v>
          </cell>
          <cell r="W290">
            <v>2.4376099999999998</v>
          </cell>
          <cell r="X290">
            <v>23.314643</v>
          </cell>
        </row>
        <row r="291">
          <cell r="C291">
            <v>3.5249519999999999</v>
          </cell>
          <cell r="D291">
            <v>2.5311119999999998</v>
          </cell>
          <cell r="E291">
            <v>1.796009</v>
          </cell>
          <cell r="F291">
            <v>0.79630900000000004</v>
          </cell>
          <cell r="G291">
            <v>2.1015000000000001</v>
          </cell>
          <cell r="I291">
            <v>3.5382530000000001</v>
          </cell>
          <cell r="J291">
            <v>0.87164900000000001</v>
          </cell>
          <cell r="K291">
            <v>3.18466</v>
          </cell>
          <cell r="L291">
            <v>1.308622</v>
          </cell>
          <cell r="M291">
            <v>2.4340160000000002</v>
          </cell>
          <cell r="N291">
            <v>4.0213190000000001</v>
          </cell>
          <cell r="O291">
            <v>2.900369</v>
          </cell>
          <cell r="P291">
            <v>3.3945150000000002</v>
          </cell>
          <cell r="R291">
            <v>3.763204</v>
          </cell>
          <cell r="S291">
            <v>9.7627729999999993</v>
          </cell>
          <cell r="T291">
            <v>3.9532259999999999</v>
          </cell>
          <cell r="U291">
            <v>3.0039220000000002</v>
          </cell>
          <cell r="W291">
            <v>2.8245269999999998</v>
          </cell>
          <cell r="X291">
            <v>25.529921999999999</v>
          </cell>
        </row>
        <row r="292">
          <cell r="C292">
            <v>3.118773</v>
          </cell>
          <cell r="D292">
            <v>2.2117</v>
          </cell>
          <cell r="E292">
            <v>1.6028359999999999</v>
          </cell>
          <cell r="F292">
            <v>0.78120199999999995</v>
          </cell>
          <cell r="G292">
            <v>2.004562</v>
          </cell>
          <cell r="I292">
            <v>2.9218199999999999</v>
          </cell>
          <cell r="J292">
            <v>1.075224</v>
          </cell>
          <cell r="K292">
            <v>2.871273</v>
          </cell>
          <cell r="L292">
            <v>1.348325</v>
          </cell>
          <cell r="M292">
            <v>2.4307270000000001</v>
          </cell>
          <cell r="N292">
            <v>3.610258</v>
          </cell>
          <cell r="O292">
            <v>2.4252129999999998</v>
          </cell>
          <cell r="P292">
            <v>3.304459</v>
          </cell>
          <cell r="R292">
            <v>3.4933070000000002</v>
          </cell>
          <cell r="S292">
            <v>9.8141979999999993</v>
          </cell>
          <cell r="T292">
            <v>4.0317299999999996</v>
          </cell>
          <cell r="U292">
            <v>2.829653</v>
          </cell>
          <cell r="W292">
            <v>2.443705</v>
          </cell>
          <cell r="X292">
            <v>23.732583000000002</v>
          </cell>
        </row>
        <row r="293">
          <cell r="C293">
            <v>3.3311440000000001</v>
          </cell>
          <cell r="D293">
            <v>2.5453999999999999</v>
          </cell>
          <cell r="E293">
            <v>1.724513</v>
          </cell>
          <cell r="F293">
            <v>0.76135799999999998</v>
          </cell>
          <cell r="G293">
            <v>1.9188590000000001</v>
          </cell>
          <cell r="I293">
            <v>2.9244919999999999</v>
          </cell>
          <cell r="J293">
            <v>1.0978699999999999</v>
          </cell>
          <cell r="K293">
            <v>2.2860230000000001</v>
          </cell>
          <cell r="L293">
            <v>1.216221</v>
          </cell>
          <cell r="M293">
            <v>2.4191020000000001</v>
          </cell>
          <cell r="N293">
            <v>2.989385</v>
          </cell>
          <cell r="O293">
            <v>2.6142970000000001</v>
          </cell>
          <cell r="P293">
            <v>3.2792249999999998</v>
          </cell>
          <cell r="R293">
            <v>3.68879</v>
          </cell>
          <cell r="S293">
            <v>9.8117380000000001</v>
          </cell>
          <cell r="T293">
            <v>3.9114680000000002</v>
          </cell>
          <cell r="U293">
            <v>2.5963790000000002</v>
          </cell>
          <cell r="W293">
            <v>2.3607429999999998</v>
          </cell>
          <cell r="X293">
            <v>20.569455999999999</v>
          </cell>
        </row>
        <row r="294">
          <cell r="C294">
            <v>3.4131260000000001</v>
          </cell>
          <cell r="D294">
            <v>2.5389469999999998</v>
          </cell>
          <cell r="E294">
            <v>1.7435659999999999</v>
          </cell>
          <cell r="F294">
            <v>0.80719099999999999</v>
          </cell>
          <cell r="G294">
            <v>1.879575</v>
          </cell>
          <cell r="I294">
            <v>3.2539889999999998</v>
          </cell>
          <cell r="J294">
            <v>1.110249</v>
          </cell>
          <cell r="K294">
            <v>2.2694969999999999</v>
          </cell>
          <cell r="L294">
            <v>1.298074</v>
          </cell>
          <cell r="M294">
            <v>2.098395</v>
          </cell>
          <cell r="N294">
            <v>2.9925290000000002</v>
          </cell>
          <cell r="O294">
            <v>2.4411870000000002</v>
          </cell>
          <cell r="P294">
            <v>3.2148870000000001</v>
          </cell>
          <cell r="R294">
            <v>3.4783439999999999</v>
          </cell>
          <cell r="S294">
            <v>9.8281989999999997</v>
          </cell>
          <cell r="T294">
            <v>3.907524</v>
          </cell>
          <cell r="U294">
            <v>2.2713489999999998</v>
          </cell>
          <cell r="W294">
            <v>3.0787930000000001</v>
          </cell>
          <cell r="X294">
            <v>19.605841999999999</v>
          </cell>
        </row>
        <row r="295">
          <cell r="C295">
            <v>3.4594649999999998</v>
          </cell>
          <cell r="D295">
            <v>2.545194</v>
          </cell>
          <cell r="E295">
            <v>1.8767830000000001</v>
          </cell>
          <cell r="F295">
            <v>0.807006</v>
          </cell>
          <cell r="G295">
            <v>1.814997</v>
          </cell>
          <cell r="I295">
            <v>3.8181769999999999</v>
          </cell>
          <cell r="J295">
            <v>1.5892139999999999</v>
          </cell>
          <cell r="K295">
            <v>2.734407</v>
          </cell>
          <cell r="L295">
            <v>1.938104</v>
          </cell>
          <cell r="M295">
            <v>1.9934339999999999</v>
          </cell>
          <cell r="N295">
            <v>4.6531739999999999</v>
          </cell>
          <cell r="O295">
            <v>3.8408679999999999</v>
          </cell>
          <cell r="P295">
            <v>4.3087780000000002</v>
          </cell>
          <cell r="R295">
            <v>3.451057</v>
          </cell>
          <cell r="S295">
            <v>9.7867180000000005</v>
          </cell>
          <cell r="T295">
            <v>3.9075229999999999</v>
          </cell>
          <cell r="U295">
            <v>2.1734049999999998</v>
          </cell>
          <cell r="W295">
            <v>3.3689360000000002</v>
          </cell>
          <cell r="X295">
            <v>23.514116000000001</v>
          </cell>
        </row>
        <row r="296">
          <cell r="C296">
            <v>3.5242420000000001</v>
          </cell>
          <cell r="D296">
            <v>2.5538940000000001</v>
          </cell>
          <cell r="E296">
            <v>1.9148829999999999</v>
          </cell>
          <cell r="F296">
            <v>0.84856299999999996</v>
          </cell>
          <cell r="G296">
            <v>2.2150110000000001</v>
          </cell>
          <cell r="I296">
            <v>4.0560559999999999</v>
          </cell>
          <cell r="J296">
            <v>1.526923</v>
          </cell>
          <cell r="K296">
            <v>4.4935980000000004</v>
          </cell>
          <cell r="L296">
            <v>1.7400869999999999</v>
          </cell>
          <cell r="M296">
            <v>2.1989399999999999</v>
          </cell>
          <cell r="N296">
            <v>5.5119059999999998</v>
          </cell>
          <cell r="O296">
            <v>4.7920590000000001</v>
          </cell>
          <cell r="P296">
            <v>5.8759860000000002</v>
          </cell>
          <cell r="R296">
            <v>4.6801250000000003</v>
          </cell>
          <cell r="S296">
            <v>9.8207109999999993</v>
          </cell>
          <cell r="T296">
            <v>3.9075229999999999</v>
          </cell>
          <cell r="U296">
            <v>2.1245500000000002</v>
          </cell>
          <cell r="W296">
            <v>4.0794290000000002</v>
          </cell>
          <cell r="X296">
            <v>24.848545000000001</v>
          </cell>
        </row>
        <row r="297">
          <cell r="C297">
            <v>3.4687220000000001</v>
          </cell>
          <cell r="D297">
            <v>2.54135</v>
          </cell>
          <cell r="E297">
            <v>1.970323</v>
          </cell>
          <cell r="F297">
            <v>0.85241</v>
          </cell>
          <cell r="G297">
            <v>2.248021</v>
          </cell>
          <cell r="I297">
            <v>3.6569609999999999</v>
          </cell>
          <cell r="J297">
            <v>1.705543</v>
          </cell>
          <cell r="K297">
            <v>3.7103060000000001</v>
          </cell>
          <cell r="L297">
            <v>1.7219420000000001</v>
          </cell>
          <cell r="M297">
            <v>2.2061060000000001</v>
          </cell>
          <cell r="N297">
            <v>4.9883550000000003</v>
          </cell>
          <cell r="O297">
            <v>4.629308</v>
          </cell>
          <cell r="P297">
            <v>5.4186649999999998</v>
          </cell>
          <cell r="R297">
            <v>5.3578840000000003</v>
          </cell>
          <cell r="S297">
            <v>9.822559</v>
          </cell>
          <cell r="T297">
            <v>3.9075229999999999</v>
          </cell>
          <cell r="U297">
            <v>2.3981159999999999</v>
          </cell>
          <cell r="W297">
            <v>4.7279689999999999</v>
          </cell>
          <cell r="X297">
            <v>26.700187</v>
          </cell>
        </row>
        <row r="298">
          <cell r="C298">
            <v>3.3931010000000001</v>
          </cell>
          <cell r="D298">
            <v>2.5238749999999999</v>
          </cell>
          <cell r="E298">
            <v>2.2045080000000001</v>
          </cell>
          <cell r="F298">
            <v>0.75285500000000005</v>
          </cell>
          <cell r="G298">
            <v>2.0773540000000001</v>
          </cell>
          <cell r="I298">
            <v>3.7535069999999999</v>
          </cell>
          <cell r="J298">
            <v>1.6059330000000001</v>
          </cell>
          <cell r="K298">
            <v>3.6200770000000002</v>
          </cell>
          <cell r="L298">
            <v>1.768991</v>
          </cell>
          <cell r="M298">
            <v>2.053903</v>
          </cell>
          <cell r="N298">
            <v>4.8269719999999996</v>
          </cell>
          <cell r="O298">
            <v>4.3333269999999997</v>
          </cell>
          <cell r="P298">
            <v>5.2091099999999999</v>
          </cell>
          <cell r="R298">
            <v>5.2267900000000003</v>
          </cell>
          <cell r="S298">
            <v>9.4898830000000007</v>
          </cell>
          <cell r="T298">
            <v>3.9074119999999999</v>
          </cell>
          <cell r="U298">
            <v>4.391337</v>
          </cell>
          <cell r="W298">
            <v>4.5027379999999999</v>
          </cell>
          <cell r="X298">
            <v>29.920210000000001</v>
          </cell>
        </row>
        <row r="299">
          <cell r="C299">
            <v>3.0626579999999999</v>
          </cell>
          <cell r="D299">
            <v>2.5046210000000002</v>
          </cell>
          <cell r="E299">
            <v>2.2533979999999998</v>
          </cell>
          <cell r="F299">
            <v>0.77631899999999998</v>
          </cell>
          <cell r="G299">
            <v>2.0349179999999998</v>
          </cell>
          <cell r="I299">
            <v>3.6850700000000001</v>
          </cell>
          <cell r="J299">
            <v>1.7417020000000001</v>
          </cell>
          <cell r="K299">
            <v>3.9586739999999998</v>
          </cell>
          <cell r="L299">
            <v>1.8042879999999999</v>
          </cell>
          <cell r="M299">
            <v>2.1011639999999998</v>
          </cell>
          <cell r="N299">
            <v>4.9254490000000004</v>
          </cell>
          <cell r="O299">
            <v>4.2345839999999999</v>
          </cell>
          <cell r="P299">
            <v>5.1831500000000004</v>
          </cell>
          <cell r="R299">
            <v>4.5495539999999997</v>
          </cell>
          <cell r="S299">
            <v>9.693543</v>
          </cell>
          <cell r="T299">
            <v>3.9074080000000002</v>
          </cell>
          <cell r="U299">
            <v>3.879508</v>
          </cell>
          <cell r="W299">
            <v>4.4783790000000003</v>
          </cell>
          <cell r="X299">
            <v>30.358539</v>
          </cell>
        </row>
        <row r="300">
          <cell r="C300">
            <v>3.145003</v>
          </cell>
          <cell r="D300">
            <v>2.5720679999999998</v>
          </cell>
          <cell r="E300">
            <v>2.1725340000000002</v>
          </cell>
          <cell r="F300">
            <v>0.88152399999999997</v>
          </cell>
          <cell r="G300">
            <v>1.994086</v>
          </cell>
          <cell r="I300">
            <v>3.5251939999999999</v>
          </cell>
          <cell r="J300">
            <v>1.4264129999999999</v>
          </cell>
          <cell r="K300">
            <v>3.5510989999999998</v>
          </cell>
          <cell r="L300">
            <v>1.8353710000000001</v>
          </cell>
          <cell r="M300">
            <v>2.3082729999999998</v>
          </cell>
          <cell r="N300">
            <v>4.8462350000000001</v>
          </cell>
          <cell r="O300">
            <v>4.1117900000000001</v>
          </cell>
          <cell r="P300">
            <v>5.432194</v>
          </cell>
          <cell r="R300">
            <v>4.5521380000000002</v>
          </cell>
          <cell r="S300">
            <v>9.7999849999999995</v>
          </cell>
          <cell r="T300">
            <v>3.9056329999999999</v>
          </cell>
          <cell r="U300">
            <v>3.0489250000000001</v>
          </cell>
          <cell r="W300">
            <v>3.7991060000000001</v>
          </cell>
          <cell r="X300">
            <v>25.932562999999998</v>
          </cell>
        </row>
        <row r="301">
          <cell r="C301">
            <v>2.934707</v>
          </cell>
          <cell r="D301">
            <v>2.5291670000000002</v>
          </cell>
          <cell r="E301">
            <v>1.6376040000000001</v>
          </cell>
          <cell r="F301">
            <v>0.98767700000000003</v>
          </cell>
          <cell r="G301">
            <v>1.6249309999999999</v>
          </cell>
          <cell r="I301">
            <v>3.4189509999999999</v>
          </cell>
          <cell r="J301">
            <v>0.91036099999999998</v>
          </cell>
          <cell r="K301">
            <v>2.837726</v>
          </cell>
          <cell r="L301">
            <v>1.671994</v>
          </cell>
          <cell r="M301">
            <v>2.12676</v>
          </cell>
          <cell r="N301">
            <v>3.8504</v>
          </cell>
          <cell r="O301">
            <v>3.7711519999999998</v>
          </cell>
          <cell r="P301">
            <v>4.478707</v>
          </cell>
          <cell r="R301">
            <v>4.1731730000000002</v>
          </cell>
          <cell r="S301">
            <v>9.9148700000000005</v>
          </cell>
          <cell r="T301">
            <v>3.905494</v>
          </cell>
          <cell r="U301">
            <v>2.5043600000000001</v>
          </cell>
          <cell r="W301">
            <v>2.3423880000000001</v>
          </cell>
          <cell r="X301">
            <v>21.448640000000001</v>
          </cell>
        </row>
        <row r="302">
          <cell r="C302">
            <v>2.900998</v>
          </cell>
          <cell r="D302">
            <v>2.5349910000000002</v>
          </cell>
          <cell r="E302">
            <v>1.5645070000000001</v>
          </cell>
          <cell r="F302">
            <v>0.97789899999999996</v>
          </cell>
          <cell r="G302">
            <v>1.3705769999999999</v>
          </cell>
          <cell r="I302">
            <v>2.783814</v>
          </cell>
          <cell r="J302">
            <v>0.90168300000000001</v>
          </cell>
          <cell r="K302">
            <v>2.2600500000000001</v>
          </cell>
          <cell r="L302">
            <v>1.3390169999999999</v>
          </cell>
          <cell r="M302">
            <v>2.0561780000000001</v>
          </cell>
          <cell r="N302">
            <v>2.4897450000000001</v>
          </cell>
          <cell r="O302">
            <v>3.2139030000000002</v>
          </cell>
          <cell r="P302">
            <v>3.6780979999999999</v>
          </cell>
          <cell r="R302">
            <v>4.3248189999999997</v>
          </cell>
          <cell r="S302">
            <v>9.7232099999999999</v>
          </cell>
          <cell r="T302">
            <v>3.9073530000000001</v>
          </cell>
          <cell r="U302">
            <v>2.3632330000000001</v>
          </cell>
          <cell r="W302">
            <v>2.3306990000000001</v>
          </cell>
          <cell r="X302">
            <v>20.004276000000001</v>
          </cell>
        </row>
        <row r="303">
          <cell r="C303">
            <v>2.8651599999999999</v>
          </cell>
          <cell r="D303">
            <v>2.5471910000000002</v>
          </cell>
          <cell r="E303">
            <v>1.653159</v>
          </cell>
          <cell r="F303">
            <v>0.81556799999999996</v>
          </cell>
          <cell r="G303">
            <v>1.34138</v>
          </cell>
          <cell r="I303">
            <v>2.3707940000000001</v>
          </cell>
          <cell r="J303">
            <v>0.89227800000000002</v>
          </cell>
          <cell r="K303">
            <v>2.7454010000000002</v>
          </cell>
          <cell r="L303">
            <v>1.3379179999999999</v>
          </cell>
          <cell r="M303">
            <v>1.974234</v>
          </cell>
          <cell r="N303">
            <v>2.6165240000000001</v>
          </cell>
          <cell r="O303">
            <v>2.4235250000000002</v>
          </cell>
          <cell r="P303">
            <v>2.861888</v>
          </cell>
          <cell r="R303">
            <v>4.3298870000000003</v>
          </cell>
          <cell r="S303">
            <v>9.7546940000000006</v>
          </cell>
          <cell r="T303">
            <v>3.9074260000000001</v>
          </cell>
          <cell r="U303">
            <v>2.359051</v>
          </cell>
          <cell r="W303">
            <v>2.360608</v>
          </cell>
          <cell r="X303">
            <v>22.043975</v>
          </cell>
        </row>
        <row r="304">
          <cell r="C304">
            <v>2.925805</v>
          </cell>
          <cell r="D304">
            <v>2.528772</v>
          </cell>
          <cell r="E304">
            <v>1.654995</v>
          </cell>
          <cell r="F304">
            <v>1.0460750000000001</v>
          </cell>
          <cell r="G304">
            <v>1.3692420000000001</v>
          </cell>
          <cell r="I304">
            <v>2.2363</v>
          </cell>
          <cell r="J304">
            <v>0.90056199999999997</v>
          </cell>
          <cell r="K304">
            <v>2.7111499999999999</v>
          </cell>
          <cell r="L304">
            <v>1.280969</v>
          </cell>
          <cell r="M304">
            <v>1.8039670000000001</v>
          </cell>
          <cell r="N304">
            <v>4.9465170000000001</v>
          </cell>
          <cell r="O304">
            <v>2.425297</v>
          </cell>
          <cell r="P304">
            <v>2.3316940000000002</v>
          </cell>
          <cell r="R304">
            <v>4.3168850000000001</v>
          </cell>
          <cell r="S304">
            <v>9.803858</v>
          </cell>
          <cell r="T304">
            <v>3.9072580000000001</v>
          </cell>
          <cell r="U304">
            <v>2.3591869999999999</v>
          </cell>
          <cell r="W304">
            <v>2.35704</v>
          </cell>
          <cell r="X304">
            <v>22.358900999999999</v>
          </cell>
        </row>
        <row r="305">
          <cell r="C305">
            <v>2.646604</v>
          </cell>
          <cell r="D305">
            <v>2.5502980000000002</v>
          </cell>
          <cell r="E305">
            <v>1.593877</v>
          </cell>
          <cell r="F305">
            <v>1.0549189999999999</v>
          </cell>
          <cell r="G305">
            <v>1.3642080000000001</v>
          </cell>
          <cell r="I305">
            <v>2.2584149999999998</v>
          </cell>
          <cell r="J305">
            <v>0.97093200000000002</v>
          </cell>
          <cell r="K305">
            <v>2.6565569999999998</v>
          </cell>
          <cell r="L305">
            <v>1.3168550000000001</v>
          </cell>
          <cell r="M305">
            <v>1.6788209999999999</v>
          </cell>
          <cell r="N305">
            <v>2.4928050000000002</v>
          </cell>
          <cell r="O305">
            <v>2.4534470000000002</v>
          </cell>
          <cell r="P305">
            <v>2.8425509999999998</v>
          </cell>
          <cell r="R305">
            <v>4.312754</v>
          </cell>
          <cell r="S305">
            <v>9.8052600000000005</v>
          </cell>
          <cell r="T305">
            <v>3.9076550000000001</v>
          </cell>
          <cell r="U305">
            <v>2.3594270000000002</v>
          </cell>
          <cell r="W305">
            <v>2.3208760000000002</v>
          </cell>
          <cell r="X305">
            <v>21.590726</v>
          </cell>
        </row>
        <row r="306">
          <cell r="C306">
            <v>2.9300220000000001</v>
          </cell>
          <cell r="D306">
            <v>2.5512489999999999</v>
          </cell>
          <cell r="E306">
            <v>1.6716279999999999</v>
          </cell>
          <cell r="F306">
            <v>1.0932539999999999</v>
          </cell>
          <cell r="G306">
            <v>1.365915</v>
          </cell>
          <cell r="I306">
            <v>2.6704249999999998</v>
          </cell>
          <cell r="J306">
            <v>1.3535109999999999</v>
          </cell>
          <cell r="K306">
            <v>2.6961930000000001</v>
          </cell>
          <cell r="L306">
            <v>1.5033879999999999</v>
          </cell>
          <cell r="M306">
            <v>1.6847510000000001</v>
          </cell>
          <cell r="N306">
            <v>2.2409240000000001</v>
          </cell>
          <cell r="O306">
            <v>2.457103</v>
          </cell>
          <cell r="P306">
            <v>2.7484410000000001</v>
          </cell>
          <cell r="R306">
            <v>4.3190059999999999</v>
          </cell>
          <cell r="S306">
            <v>9.7491520000000005</v>
          </cell>
          <cell r="T306">
            <v>3.9075229999999999</v>
          </cell>
          <cell r="U306">
            <v>2.359531</v>
          </cell>
          <cell r="W306">
            <v>2.5491600000000001</v>
          </cell>
          <cell r="X306">
            <v>22.518917999999999</v>
          </cell>
        </row>
        <row r="307">
          <cell r="C307">
            <v>2.859121</v>
          </cell>
          <cell r="D307">
            <v>2.5383179999999999</v>
          </cell>
          <cell r="E307">
            <v>1.702893</v>
          </cell>
          <cell r="F307">
            <v>1.095092</v>
          </cell>
          <cell r="G307">
            <v>1.3740110000000001</v>
          </cell>
          <cell r="I307">
            <v>3.6584439999999998</v>
          </cell>
          <cell r="J307">
            <v>1.648083</v>
          </cell>
          <cell r="K307">
            <v>3.2550249999999998</v>
          </cell>
          <cell r="L307">
            <v>2.2528160000000002</v>
          </cell>
          <cell r="M307">
            <v>1.68432</v>
          </cell>
          <cell r="N307">
            <v>4.1417149999999996</v>
          </cell>
          <cell r="O307">
            <v>3.8094730000000001</v>
          </cell>
          <cell r="P307">
            <v>4.6406590000000003</v>
          </cell>
          <cell r="R307">
            <v>4.4263690000000002</v>
          </cell>
          <cell r="S307">
            <v>9.283944</v>
          </cell>
          <cell r="T307">
            <v>3.907524</v>
          </cell>
          <cell r="U307">
            <v>2.3591579999999999</v>
          </cell>
          <cell r="W307">
            <v>2.8603079999999999</v>
          </cell>
          <cell r="X307">
            <v>24.926300000000001</v>
          </cell>
        </row>
        <row r="308">
          <cell r="C308">
            <v>2.9358879999999998</v>
          </cell>
          <cell r="D308">
            <v>2.5474070000000002</v>
          </cell>
          <cell r="E308">
            <v>1.6756930000000001</v>
          </cell>
          <cell r="F308">
            <v>1.026141</v>
          </cell>
          <cell r="G308">
            <v>1.938687</v>
          </cell>
          <cell r="I308">
            <v>3.437532</v>
          </cell>
          <cell r="J308">
            <v>1.542483</v>
          </cell>
          <cell r="K308">
            <v>4.4298140000000004</v>
          </cell>
          <cell r="L308">
            <v>1.659087</v>
          </cell>
          <cell r="M308">
            <v>2.101817</v>
          </cell>
          <cell r="N308">
            <v>4.6787809999999999</v>
          </cell>
          <cell r="O308">
            <v>3.8980950000000001</v>
          </cell>
          <cell r="P308">
            <v>4.8433060000000001</v>
          </cell>
          <cell r="R308">
            <v>4.9971959999999997</v>
          </cell>
          <cell r="S308">
            <v>9.0255720000000004</v>
          </cell>
          <cell r="T308">
            <v>3.9075229999999999</v>
          </cell>
          <cell r="U308">
            <v>2.3638309999999998</v>
          </cell>
          <cell r="W308">
            <v>4.1357010000000001</v>
          </cell>
          <cell r="X308">
            <v>25.522207000000002</v>
          </cell>
        </row>
        <row r="309">
          <cell r="C309">
            <v>2.9454859999999998</v>
          </cell>
          <cell r="D309">
            <v>2.54636</v>
          </cell>
          <cell r="E309">
            <v>1.65764</v>
          </cell>
          <cell r="F309">
            <v>0.86699400000000004</v>
          </cell>
          <cell r="G309">
            <v>1.8181020000000001</v>
          </cell>
          <cell r="I309">
            <v>3.6599309999999998</v>
          </cell>
          <cell r="J309">
            <v>1.667551</v>
          </cell>
          <cell r="K309">
            <v>3.941821</v>
          </cell>
          <cell r="L309">
            <v>1.7608509999999999</v>
          </cell>
          <cell r="M309">
            <v>2.173584</v>
          </cell>
          <cell r="N309">
            <v>4.5223120000000003</v>
          </cell>
          <cell r="O309">
            <v>3.5969449999999998</v>
          </cell>
          <cell r="P309">
            <v>4.6081240000000001</v>
          </cell>
          <cell r="R309">
            <v>4.9852869999999996</v>
          </cell>
          <cell r="S309">
            <v>8.7850900000000003</v>
          </cell>
          <cell r="T309">
            <v>3.9075229999999999</v>
          </cell>
          <cell r="U309">
            <v>2.365834</v>
          </cell>
          <cell r="W309">
            <v>4.1256459999999997</v>
          </cell>
          <cell r="X309">
            <v>27.716380999999998</v>
          </cell>
        </row>
        <row r="310">
          <cell r="C310">
            <v>2.8483450000000001</v>
          </cell>
          <cell r="D310">
            <v>2.54636</v>
          </cell>
          <cell r="E310">
            <v>1.8290869999999999</v>
          </cell>
          <cell r="F310">
            <v>1.023077</v>
          </cell>
          <cell r="G310">
            <v>1.5942179999999999</v>
          </cell>
          <cell r="I310">
            <v>3.532934</v>
          </cell>
          <cell r="J310">
            <v>1.6350659999999999</v>
          </cell>
          <cell r="K310">
            <v>3.8867029999999998</v>
          </cell>
          <cell r="L310">
            <v>1.751598</v>
          </cell>
          <cell r="M310">
            <v>1.7267490000000001</v>
          </cell>
          <cell r="N310">
            <v>4.4858450000000003</v>
          </cell>
          <cell r="O310">
            <v>3.5226929999999999</v>
          </cell>
          <cell r="P310">
            <v>4.6590150000000001</v>
          </cell>
          <cell r="R310">
            <v>4.9713849999999997</v>
          </cell>
          <cell r="S310">
            <v>8.8314880000000002</v>
          </cell>
          <cell r="T310">
            <v>3.9075229999999999</v>
          </cell>
          <cell r="U310">
            <v>2.7108050000000001</v>
          </cell>
          <cell r="W310">
            <v>4.171265</v>
          </cell>
          <cell r="X310">
            <v>28.127824</v>
          </cell>
        </row>
        <row r="311">
          <cell r="C311">
            <v>2.7679360000000002</v>
          </cell>
          <cell r="D311">
            <v>2.5463100000000001</v>
          </cell>
          <cell r="E311">
            <v>1.805833</v>
          </cell>
          <cell r="F311">
            <v>0.99224299999999999</v>
          </cell>
          <cell r="G311">
            <v>1.5661020000000001</v>
          </cell>
          <cell r="I311">
            <v>3.671605</v>
          </cell>
          <cell r="J311">
            <v>1.4587209999999999</v>
          </cell>
          <cell r="K311">
            <v>3.7802630000000002</v>
          </cell>
          <cell r="L311">
            <v>1.6734039999999999</v>
          </cell>
          <cell r="M311">
            <v>1.496421</v>
          </cell>
          <cell r="N311">
            <v>4.4659420000000001</v>
          </cell>
          <cell r="O311">
            <v>3.5672609999999998</v>
          </cell>
          <cell r="P311">
            <v>4.5590440000000001</v>
          </cell>
          <cell r="R311">
            <v>4.8878170000000001</v>
          </cell>
          <cell r="S311">
            <v>8.8306480000000001</v>
          </cell>
          <cell r="T311">
            <v>3.907524</v>
          </cell>
          <cell r="U311">
            <v>2.6930510000000001</v>
          </cell>
          <cell r="W311">
            <v>4.1042730000000001</v>
          </cell>
          <cell r="X311">
            <v>27.286287999999999</v>
          </cell>
        </row>
        <row r="312">
          <cell r="C312">
            <v>2.8996659999999999</v>
          </cell>
          <cell r="D312">
            <v>2.5462009999999999</v>
          </cell>
          <cell r="E312">
            <v>1.7102619999999999</v>
          </cell>
          <cell r="F312">
            <v>0.94353200000000004</v>
          </cell>
          <cell r="G312">
            <v>1.486809</v>
          </cell>
          <cell r="I312">
            <v>3.5873219999999999</v>
          </cell>
          <cell r="J312">
            <v>1.1097360000000001</v>
          </cell>
          <cell r="K312">
            <v>2.8629259999999999</v>
          </cell>
          <cell r="L312">
            <v>1.7979989999999999</v>
          </cell>
          <cell r="M312">
            <v>1.3409</v>
          </cell>
          <cell r="N312">
            <v>4.5573230000000002</v>
          </cell>
          <cell r="O312">
            <v>3.6935250000000002</v>
          </cell>
          <cell r="P312">
            <v>4.559831</v>
          </cell>
          <cell r="R312">
            <v>4.4868459999999999</v>
          </cell>
          <cell r="S312">
            <v>8.8204779999999996</v>
          </cell>
          <cell r="T312">
            <v>3.907524</v>
          </cell>
          <cell r="U312">
            <v>2.553563</v>
          </cell>
          <cell r="W312">
            <v>3.3789549999999999</v>
          </cell>
          <cell r="X312">
            <v>23.781486999999998</v>
          </cell>
        </row>
        <row r="313">
          <cell r="C313">
            <v>2.9378139999999999</v>
          </cell>
          <cell r="D313">
            <v>2.5450469999999998</v>
          </cell>
          <cell r="E313">
            <v>1.453452</v>
          </cell>
          <cell r="F313">
            <v>0.93825700000000001</v>
          </cell>
          <cell r="G313">
            <v>1.4766090000000001</v>
          </cell>
          <cell r="I313">
            <v>3.528883</v>
          </cell>
          <cell r="J313">
            <v>1.047442</v>
          </cell>
          <cell r="K313">
            <v>2.541426</v>
          </cell>
          <cell r="L313">
            <v>1.606854</v>
          </cell>
          <cell r="M313">
            <v>1.3728689999999999</v>
          </cell>
          <cell r="N313">
            <v>4.1417229999999998</v>
          </cell>
          <cell r="O313">
            <v>3.1288939999999998</v>
          </cell>
          <cell r="P313">
            <v>4.558395</v>
          </cell>
          <cell r="R313">
            <v>4.5503520000000002</v>
          </cell>
          <cell r="S313">
            <v>8.8391369999999991</v>
          </cell>
          <cell r="T313">
            <v>3.907708</v>
          </cell>
          <cell r="U313">
            <v>2.4616929999999999</v>
          </cell>
          <cell r="W313">
            <v>2.2576849999999999</v>
          </cell>
          <cell r="X313">
            <v>22.497429</v>
          </cell>
        </row>
        <row r="314">
          <cell r="C314">
            <v>2.8716279999999998</v>
          </cell>
          <cell r="D314">
            <v>2.5505979999999999</v>
          </cell>
          <cell r="E314">
            <v>1.381837</v>
          </cell>
          <cell r="F314">
            <v>0.99015600000000004</v>
          </cell>
          <cell r="G314">
            <v>1.4923139999999999</v>
          </cell>
          <cell r="I314">
            <v>2.537131</v>
          </cell>
          <cell r="J314">
            <v>1.1606000000000001</v>
          </cell>
          <cell r="K314">
            <v>2.595583</v>
          </cell>
          <cell r="L314">
            <v>1.279379</v>
          </cell>
          <cell r="M314">
            <v>1.359359</v>
          </cell>
          <cell r="N314">
            <v>2.378479</v>
          </cell>
          <cell r="O314">
            <v>2.1309819999999999</v>
          </cell>
          <cell r="P314">
            <v>2.7174580000000002</v>
          </cell>
          <cell r="R314">
            <v>4.3226190000000004</v>
          </cell>
          <cell r="S314">
            <v>8.8483870000000007</v>
          </cell>
          <cell r="T314">
            <v>3.9187370000000001</v>
          </cell>
          <cell r="U314">
            <v>2.3213439999999999</v>
          </cell>
          <cell r="W314">
            <v>2.8114880000000002</v>
          </cell>
          <cell r="X314">
            <v>22.954734999999999</v>
          </cell>
        </row>
        <row r="315">
          <cell r="C315">
            <v>2.928353</v>
          </cell>
          <cell r="D315">
            <v>2.5654159999999999</v>
          </cell>
          <cell r="E315">
            <v>1.5348269999999999</v>
          </cell>
          <cell r="F315">
            <v>1.017995</v>
          </cell>
          <cell r="G315">
            <v>1.4196150000000001</v>
          </cell>
          <cell r="I315">
            <v>2.280319</v>
          </cell>
          <cell r="J315">
            <v>1.339334</v>
          </cell>
          <cell r="K315">
            <v>3.2968700000000002</v>
          </cell>
          <cell r="L315">
            <v>1.1876850000000001</v>
          </cell>
          <cell r="M315">
            <v>1.4315530000000001</v>
          </cell>
          <cell r="N315">
            <v>2.1859579999999998</v>
          </cell>
          <cell r="O315">
            <v>2.085102</v>
          </cell>
          <cell r="P315">
            <v>2.7003029999999999</v>
          </cell>
          <cell r="R315">
            <v>4.3126090000000001</v>
          </cell>
          <cell r="S315">
            <v>8.8396869999999996</v>
          </cell>
          <cell r="T315">
            <v>3.9696150000000001</v>
          </cell>
          <cell r="U315">
            <v>2.3291789999999999</v>
          </cell>
          <cell r="W315">
            <v>3.4425490000000001</v>
          </cell>
          <cell r="X315">
            <v>25.594435000000001</v>
          </cell>
        </row>
        <row r="316">
          <cell r="C316">
            <v>2.8682639999999999</v>
          </cell>
          <cell r="D316">
            <v>2.5648689999999998</v>
          </cell>
          <cell r="E316">
            <v>1.5632550000000001</v>
          </cell>
          <cell r="F316">
            <v>0.94930199999999998</v>
          </cell>
          <cell r="G316">
            <v>1.4290309999999999</v>
          </cell>
          <cell r="I316">
            <v>2.272262</v>
          </cell>
          <cell r="J316">
            <v>1.355969</v>
          </cell>
          <cell r="K316">
            <v>4.194979</v>
          </cell>
          <cell r="L316">
            <v>1.2002459999999999</v>
          </cell>
          <cell r="M316">
            <v>1.4494610000000001</v>
          </cell>
          <cell r="N316">
            <v>2.0573109999999999</v>
          </cell>
          <cell r="O316">
            <v>2.1269179999999999</v>
          </cell>
          <cell r="P316">
            <v>2.8659340000000002</v>
          </cell>
          <cell r="R316">
            <v>4.3130290000000002</v>
          </cell>
          <cell r="S316">
            <v>8.8379250000000003</v>
          </cell>
          <cell r="T316">
            <v>3.9697809999999998</v>
          </cell>
          <cell r="U316">
            <v>2.33005</v>
          </cell>
          <cell r="W316">
            <v>3.5325510000000002</v>
          </cell>
          <cell r="X316">
            <v>25.488629</v>
          </cell>
        </row>
        <row r="317">
          <cell r="C317">
            <v>2.9489969999999999</v>
          </cell>
          <cell r="D317">
            <v>2.5521060000000002</v>
          </cell>
          <cell r="E317">
            <v>1.4617830000000001</v>
          </cell>
          <cell r="F317">
            <v>1.0708299999999999</v>
          </cell>
          <cell r="G317">
            <v>1.489552</v>
          </cell>
          <cell r="I317">
            <v>2.3672970000000002</v>
          </cell>
          <cell r="J317">
            <v>1.3479509999999999</v>
          </cell>
          <cell r="K317">
            <v>3.4052380000000002</v>
          </cell>
          <cell r="L317">
            <v>1.160995</v>
          </cell>
          <cell r="M317">
            <v>1.4735499999999999</v>
          </cell>
          <cell r="N317">
            <v>2.1470210000000001</v>
          </cell>
          <cell r="O317">
            <v>2.1899579999999998</v>
          </cell>
          <cell r="P317">
            <v>2.521782</v>
          </cell>
          <cell r="R317">
            <v>4.3126429999999996</v>
          </cell>
          <cell r="S317">
            <v>8.8396869999999996</v>
          </cell>
          <cell r="T317">
            <v>3.9320919999999999</v>
          </cell>
          <cell r="U317">
            <v>2.3331019999999998</v>
          </cell>
          <cell r="W317">
            <v>3.7061609999999998</v>
          </cell>
          <cell r="X317">
            <v>24.957737000000002</v>
          </cell>
        </row>
        <row r="318">
          <cell r="C318" t="e">
            <v>#N/A</v>
          </cell>
          <cell r="D318" t="e">
            <v>#N/A</v>
          </cell>
          <cell r="E318" t="e">
            <v>#N/A</v>
          </cell>
          <cell r="F318" t="e">
            <v>#N/A</v>
          </cell>
          <cell r="G318" t="e">
            <v>#N/A</v>
          </cell>
          <cell r="I318" t="e">
            <v>#N/A</v>
          </cell>
          <cell r="J318" t="e">
            <v>#N/A</v>
          </cell>
          <cell r="K318" t="e">
            <v>#N/A</v>
          </cell>
          <cell r="L318" t="e">
            <v>#N/A</v>
          </cell>
          <cell r="M318" t="e">
            <v>#N/A</v>
          </cell>
          <cell r="N318" t="e">
            <v>#N/A</v>
          </cell>
          <cell r="O318" t="e">
            <v>#N/A</v>
          </cell>
          <cell r="P318" t="e">
            <v>#N/A</v>
          </cell>
          <cell r="R318" t="e">
            <v>#N/A</v>
          </cell>
          <cell r="S318" t="e">
            <v>#N/A</v>
          </cell>
          <cell r="T318" t="e">
            <v>#N/A</v>
          </cell>
          <cell r="U318" t="e">
            <v>#N/A</v>
          </cell>
          <cell r="W318" t="e">
            <v>#N/A</v>
          </cell>
          <cell r="X318" t="e">
            <v>#N/A</v>
          </cell>
        </row>
        <row r="319">
          <cell r="C319" t="e">
            <v>#N/A</v>
          </cell>
          <cell r="D319" t="e">
            <v>#N/A</v>
          </cell>
          <cell r="E319" t="e">
            <v>#N/A</v>
          </cell>
          <cell r="F319" t="e">
            <v>#N/A</v>
          </cell>
          <cell r="G319" t="e">
            <v>#N/A</v>
          </cell>
          <cell r="I319" t="e">
            <v>#N/A</v>
          </cell>
          <cell r="J319" t="e">
            <v>#N/A</v>
          </cell>
          <cell r="K319" t="e">
            <v>#N/A</v>
          </cell>
          <cell r="L319" t="e">
            <v>#N/A</v>
          </cell>
          <cell r="M319" t="e">
            <v>#N/A</v>
          </cell>
          <cell r="N319" t="e">
            <v>#N/A</v>
          </cell>
          <cell r="O319" t="e">
            <v>#N/A</v>
          </cell>
          <cell r="P319" t="e">
            <v>#N/A</v>
          </cell>
          <cell r="R319" t="e">
            <v>#N/A</v>
          </cell>
          <cell r="S319" t="e">
            <v>#N/A</v>
          </cell>
          <cell r="T319" t="e">
            <v>#N/A</v>
          </cell>
          <cell r="U319" t="e">
            <v>#N/A</v>
          </cell>
          <cell r="W319" t="e">
            <v>#N/A</v>
          </cell>
          <cell r="X319" t="e">
            <v>#N/A</v>
          </cell>
        </row>
        <row r="320">
          <cell r="C320" t="e">
            <v>#N/A</v>
          </cell>
          <cell r="D320" t="e">
            <v>#N/A</v>
          </cell>
          <cell r="E320" t="e">
            <v>#N/A</v>
          </cell>
          <cell r="F320" t="e">
            <v>#N/A</v>
          </cell>
          <cell r="G320" t="e">
            <v>#N/A</v>
          </cell>
          <cell r="I320" t="e">
            <v>#N/A</v>
          </cell>
          <cell r="J320" t="e">
            <v>#N/A</v>
          </cell>
          <cell r="K320" t="e">
            <v>#N/A</v>
          </cell>
          <cell r="L320" t="e">
            <v>#N/A</v>
          </cell>
          <cell r="M320" t="e">
            <v>#N/A</v>
          </cell>
          <cell r="N320" t="e">
            <v>#N/A</v>
          </cell>
          <cell r="O320" t="e">
            <v>#N/A</v>
          </cell>
          <cell r="P320" t="e">
            <v>#N/A</v>
          </cell>
          <cell r="R320" t="e">
            <v>#N/A</v>
          </cell>
          <cell r="S320" t="e">
            <v>#N/A</v>
          </cell>
          <cell r="T320" t="e">
            <v>#N/A</v>
          </cell>
          <cell r="U320" t="e">
            <v>#N/A</v>
          </cell>
          <cell r="W320" t="e">
            <v>#N/A</v>
          </cell>
          <cell r="X320" t="e">
            <v>#N/A</v>
          </cell>
        </row>
        <row r="321">
          <cell r="C321" t="e">
            <v>#N/A</v>
          </cell>
          <cell r="D321" t="e">
            <v>#N/A</v>
          </cell>
          <cell r="E321" t="e">
            <v>#N/A</v>
          </cell>
          <cell r="F321" t="e">
            <v>#N/A</v>
          </cell>
          <cell r="G321" t="e">
            <v>#N/A</v>
          </cell>
          <cell r="I321" t="e">
            <v>#N/A</v>
          </cell>
          <cell r="J321" t="e">
            <v>#N/A</v>
          </cell>
          <cell r="K321" t="e">
            <v>#N/A</v>
          </cell>
          <cell r="L321" t="e">
            <v>#N/A</v>
          </cell>
          <cell r="M321" t="e">
            <v>#N/A</v>
          </cell>
          <cell r="N321" t="e">
            <v>#N/A</v>
          </cell>
          <cell r="O321" t="e">
            <v>#N/A</v>
          </cell>
          <cell r="P321" t="e">
            <v>#N/A</v>
          </cell>
          <cell r="R321" t="e">
            <v>#N/A</v>
          </cell>
          <cell r="S321" t="e">
            <v>#N/A</v>
          </cell>
          <cell r="T321" t="e">
            <v>#N/A</v>
          </cell>
          <cell r="U321" t="e">
            <v>#N/A</v>
          </cell>
          <cell r="W321" t="e">
            <v>#N/A</v>
          </cell>
          <cell r="X321" t="e">
            <v>#N/A</v>
          </cell>
        </row>
        <row r="322">
          <cell r="C322" t="e">
            <v>#N/A</v>
          </cell>
          <cell r="D322" t="e">
            <v>#N/A</v>
          </cell>
          <cell r="E322" t="e">
            <v>#N/A</v>
          </cell>
          <cell r="F322" t="e">
            <v>#N/A</v>
          </cell>
          <cell r="G322" t="e">
            <v>#N/A</v>
          </cell>
          <cell r="I322" t="e">
            <v>#N/A</v>
          </cell>
          <cell r="J322" t="e">
            <v>#N/A</v>
          </cell>
          <cell r="K322" t="e">
            <v>#N/A</v>
          </cell>
          <cell r="L322" t="e">
            <v>#N/A</v>
          </cell>
          <cell r="M322" t="e">
            <v>#N/A</v>
          </cell>
          <cell r="N322" t="e">
            <v>#N/A</v>
          </cell>
          <cell r="O322" t="e">
            <v>#N/A</v>
          </cell>
          <cell r="P322" t="e">
            <v>#N/A</v>
          </cell>
          <cell r="R322" t="e">
            <v>#N/A</v>
          </cell>
          <cell r="S322" t="e">
            <v>#N/A</v>
          </cell>
          <cell r="T322" t="e">
            <v>#N/A</v>
          </cell>
          <cell r="U322" t="e">
            <v>#N/A</v>
          </cell>
          <cell r="W322" t="e">
            <v>#N/A</v>
          </cell>
          <cell r="X322" t="e">
            <v>#N/A</v>
          </cell>
        </row>
        <row r="323">
          <cell r="C323" t="e">
            <v>#N/A</v>
          </cell>
          <cell r="D323" t="e">
            <v>#N/A</v>
          </cell>
          <cell r="E323" t="e">
            <v>#N/A</v>
          </cell>
          <cell r="F323" t="e">
            <v>#N/A</v>
          </cell>
          <cell r="G323" t="e">
            <v>#N/A</v>
          </cell>
          <cell r="I323" t="e">
            <v>#N/A</v>
          </cell>
          <cell r="J323" t="e">
            <v>#N/A</v>
          </cell>
          <cell r="K323" t="e">
            <v>#N/A</v>
          </cell>
          <cell r="L323" t="e">
            <v>#N/A</v>
          </cell>
          <cell r="M323" t="e">
            <v>#N/A</v>
          </cell>
          <cell r="N323" t="e">
            <v>#N/A</v>
          </cell>
          <cell r="O323" t="e">
            <v>#N/A</v>
          </cell>
          <cell r="P323" t="e">
            <v>#N/A</v>
          </cell>
          <cell r="R323" t="e">
            <v>#N/A</v>
          </cell>
          <cell r="S323" t="e">
            <v>#N/A</v>
          </cell>
          <cell r="T323" t="e">
            <v>#N/A</v>
          </cell>
          <cell r="U323" t="e">
            <v>#N/A</v>
          </cell>
          <cell r="W323" t="e">
            <v>#N/A</v>
          </cell>
          <cell r="X323" t="e">
            <v>#N/A</v>
          </cell>
        </row>
        <row r="324">
          <cell r="C324" t="e">
            <v>#N/A</v>
          </cell>
          <cell r="D324" t="e">
            <v>#N/A</v>
          </cell>
          <cell r="E324" t="e">
            <v>#N/A</v>
          </cell>
          <cell r="F324" t="e">
            <v>#N/A</v>
          </cell>
          <cell r="G324" t="e">
            <v>#N/A</v>
          </cell>
          <cell r="I324" t="e">
            <v>#N/A</v>
          </cell>
          <cell r="J324" t="e">
            <v>#N/A</v>
          </cell>
          <cell r="K324" t="e">
            <v>#N/A</v>
          </cell>
          <cell r="L324" t="e">
            <v>#N/A</v>
          </cell>
          <cell r="M324" t="e">
            <v>#N/A</v>
          </cell>
          <cell r="N324" t="e">
            <v>#N/A</v>
          </cell>
          <cell r="O324" t="e">
            <v>#N/A</v>
          </cell>
          <cell r="P324" t="e">
            <v>#N/A</v>
          </cell>
          <cell r="R324" t="e">
            <v>#N/A</v>
          </cell>
          <cell r="S324" t="e">
            <v>#N/A</v>
          </cell>
          <cell r="T324" t="e">
            <v>#N/A</v>
          </cell>
          <cell r="U324" t="e">
            <v>#N/A</v>
          </cell>
          <cell r="W324" t="e">
            <v>#N/A</v>
          </cell>
          <cell r="X324" t="e">
            <v>#N/A</v>
          </cell>
        </row>
        <row r="325">
          <cell r="C325" t="e">
            <v>#N/A</v>
          </cell>
          <cell r="D325" t="e">
            <v>#N/A</v>
          </cell>
          <cell r="E325" t="e">
            <v>#N/A</v>
          </cell>
          <cell r="F325" t="e">
            <v>#N/A</v>
          </cell>
          <cell r="G325" t="e">
            <v>#N/A</v>
          </cell>
          <cell r="I325" t="e">
            <v>#N/A</v>
          </cell>
          <cell r="J325" t="e">
            <v>#N/A</v>
          </cell>
          <cell r="K325" t="e">
            <v>#N/A</v>
          </cell>
          <cell r="L325" t="e">
            <v>#N/A</v>
          </cell>
          <cell r="M325" t="e">
            <v>#N/A</v>
          </cell>
          <cell r="N325" t="e">
            <v>#N/A</v>
          </cell>
          <cell r="O325" t="e">
            <v>#N/A</v>
          </cell>
          <cell r="P325" t="e">
            <v>#N/A</v>
          </cell>
          <cell r="R325" t="e">
            <v>#N/A</v>
          </cell>
          <cell r="S325" t="e">
            <v>#N/A</v>
          </cell>
          <cell r="T325" t="e">
            <v>#N/A</v>
          </cell>
          <cell r="U325" t="e">
            <v>#N/A</v>
          </cell>
          <cell r="W325" t="e">
            <v>#N/A</v>
          </cell>
          <cell r="X325" t="e">
            <v>#N/A</v>
          </cell>
        </row>
        <row r="326">
          <cell r="C326" t="e">
            <v>#N/A</v>
          </cell>
          <cell r="D326" t="e">
            <v>#N/A</v>
          </cell>
          <cell r="E326" t="e">
            <v>#N/A</v>
          </cell>
          <cell r="F326" t="e">
            <v>#N/A</v>
          </cell>
          <cell r="G326" t="e">
            <v>#N/A</v>
          </cell>
          <cell r="I326" t="e">
            <v>#N/A</v>
          </cell>
          <cell r="J326" t="e">
            <v>#N/A</v>
          </cell>
          <cell r="K326" t="e">
            <v>#N/A</v>
          </cell>
          <cell r="L326" t="e">
            <v>#N/A</v>
          </cell>
          <cell r="M326" t="e">
            <v>#N/A</v>
          </cell>
          <cell r="N326" t="e">
            <v>#N/A</v>
          </cell>
          <cell r="O326" t="e">
            <v>#N/A</v>
          </cell>
          <cell r="P326" t="e">
            <v>#N/A</v>
          </cell>
          <cell r="R326" t="e">
            <v>#N/A</v>
          </cell>
          <cell r="S326" t="e">
            <v>#N/A</v>
          </cell>
          <cell r="T326" t="e">
            <v>#N/A</v>
          </cell>
          <cell r="U326" t="e">
            <v>#N/A</v>
          </cell>
          <cell r="W326" t="e">
            <v>#N/A</v>
          </cell>
          <cell r="X326" t="e">
            <v>#N/A</v>
          </cell>
        </row>
      </sheetData>
      <sheetData sheetId="1">
        <row r="171">
          <cell r="C171">
            <v>6.31654102556206</v>
          </cell>
          <cell r="D171">
            <v>3.2784108407760999</v>
          </cell>
          <cell r="E171">
            <v>3.3472353803510901</v>
          </cell>
          <cell r="F171">
            <v>0.73528487834924605</v>
          </cell>
          <cell r="G171">
            <v>3.9074658415135102</v>
          </cell>
          <cell r="I171">
            <v>5.7243709847535502</v>
          </cell>
          <cell r="J171">
            <v>1.80074217261905</v>
          </cell>
          <cell r="K171">
            <v>5.4935357334308001</v>
          </cell>
          <cell r="L171">
            <v>5.1596778643657704</v>
          </cell>
          <cell r="M171">
            <v>5.57086308305486</v>
          </cell>
          <cell r="N171">
            <v>5.5476166528299897</v>
          </cell>
          <cell r="O171">
            <v>5.3434451719576703</v>
          </cell>
          <cell r="P171">
            <v>5.7796868770701</v>
          </cell>
          <cell r="R171">
            <v>7.0081323395293804</v>
          </cell>
          <cell r="S171">
            <v>15.470458590225601</v>
          </cell>
          <cell r="T171">
            <v>4.9000000000000004</v>
          </cell>
          <cell r="U171">
            <v>8.2092596195349508</v>
          </cell>
          <cell r="W171">
            <v>6.84908902098997</v>
          </cell>
          <cell r="X171">
            <v>45.5134595679556</v>
          </cell>
        </row>
        <row r="172">
          <cell r="C172">
            <v>6.4340388943640301</v>
          </cell>
          <cell r="D172">
            <v>3.2392054203880498</v>
          </cell>
          <cell r="E172">
            <v>3.0387332583923601</v>
          </cell>
          <cell r="F172">
            <v>0.85064838343085902</v>
          </cell>
          <cell r="G172">
            <v>3.9198124147173501</v>
          </cell>
          <cell r="I172">
            <v>4.9403372267474204</v>
          </cell>
          <cell r="J172">
            <v>2.8836466165413501</v>
          </cell>
          <cell r="K172">
            <v>5.6170481516290698</v>
          </cell>
          <cell r="L172">
            <v>4.7883340902603697</v>
          </cell>
          <cell r="M172">
            <v>5.5006608430799204</v>
          </cell>
          <cell r="N172">
            <v>4.8069000494291299</v>
          </cell>
          <cell r="O172">
            <v>4.5910275689223097</v>
          </cell>
          <cell r="P172">
            <v>4.5917147275341703</v>
          </cell>
          <cell r="R172">
            <v>6.6683421418128699</v>
          </cell>
          <cell r="S172">
            <v>14.571151606098599</v>
          </cell>
          <cell r="T172">
            <v>4.9000000000000004</v>
          </cell>
          <cell r="U172">
            <v>8.0819130813144007</v>
          </cell>
          <cell r="W172">
            <v>6.8826661828181601</v>
          </cell>
          <cell r="X172">
            <v>47.912943901420199</v>
          </cell>
        </row>
        <row r="173">
          <cell r="C173">
            <v>6.3654990853095201</v>
          </cell>
          <cell r="D173">
            <v>3.1176162611641498</v>
          </cell>
          <cell r="E173">
            <v>2.9578954520841001</v>
          </cell>
          <cell r="F173">
            <v>0.43638017739451801</v>
          </cell>
          <cell r="G173">
            <v>4.0413671792328003</v>
          </cell>
          <cell r="I173">
            <v>5.0219444834307998</v>
          </cell>
          <cell r="J173">
            <v>1.8646516568756</v>
          </cell>
          <cell r="K173">
            <v>6.6387844611528797</v>
          </cell>
          <cell r="L173">
            <v>4.7896242794486197</v>
          </cell>
          <cell r="M173">
            <v>5.4975074178501799</v>
          </cell>
          <cell r="N173">
            <v>4.5197789183897203</v>
          </cell>
          <cell r="O173">
            <v>4.4593783045709499</v>
          </cell>
          <cell r="P173">
            <v>4.8498028230298003</v>
          </cell>
          <cell r="R173">
            <v>6.5651461840364798</v>
          </cell>
          <cell r="S173">
            <v>14.505064812030099</v>
          </cell>
          <cell r="T173">
            <v>4.9000000000000004</v>
          </cell>
          <cell r="U173">
            <v>8.1809041997354495</v>
          </cell>
          <cell r="W173">
            <v>6.4462568365357802</v>
          </cell>
          <cell r="X173">
            <v>45.7220432935136</v>
          </cell>
        </row>
        <row r="174">
          <cell r="C174">
            <v>6.4060319168112896</v>
          </cell>
          <cell r="D174">
            <v>3.14311958731136</v>
          </cell>
          <cell r="E174">
            <v>3.0176162611641502</v>
          </cell>
          <cell r="F174">
            <v>0.72900913119802901</v>
          </cell>
          <cell r="G174">
            <v>3.8793363116916999</v>
          </cell>
          <cell r="I174">
            <v>4.3481085592988196</v>
          </cell>
          <cell r="J174">
            <v>1.9198987050960701</v>
          </cell>
          <cell r="K174">
            <v>6.6387844611528797</v>
          </cell>
          <cell r="L174">
            <v>5.1337283725807596</v>
          </cell>
          <cell r="M174">
            <v>5.5209043153021504</v>
          </cell>
          <cell r="N174">
            <v>4.5220261073691201</v>
          </cell>
          <cell r="O174">
            <v>4.4735671046365901</v>
          </cell>
          <cell r="P174">
            <v>3.8105240857831899</v>
          </cell>
          <cell r="R174">
            <v>9.6106500417710894</v>
          </cell>
          <cell r="S174">
            <v>14.5957073934837</v>
          </cell>
          <cell r="T174">
            <v>4.9000000000000004</v>
          </cell>
          <cell r="U174">
            <v>8.1499440145502593</v>
          </cell>
          <cell r="W174">
            <v>6.1989870509607297</v>
          </cell>
          <cell r="X174">
            <v>40.562174658865402</v>
          </cell>
        </row>
        <row r="175">
          <cell r="C175">
            <v>6.31761626116415</v>
          </cell>
          <cell r="D175">
            <v>3.13686787804127</v>
          </cell>
          <cell r="E175">
            <v>3.1788830027717898</v>
          </cell>
          <cell r="F175">
            <v>0.77841973329226999</v>
          </cell>
          <cell r="G175">
            <v>3.0494935254803699</v>
          </cell>
          <cell r="I175">
            <v>5.3972842940685002</v>
          </cell>
          <cell r="J175">
            <v>2.7668059435779502</v>
          </cell>
          <cell r="K175">
            <v>6.1571637426900603</v>
          </cell>
          <cell r="L175">
            <v>9.3226708479532192</v>
          </cell>
          <cell r="M175">
            <v>5.4596922779170098</v>
          </cell>
          <cell r="N175">
            <v>4.7256381893970998</v>
          </cell>
          <cell r="O175">
            <v>4.3243709847535499</v>
          </cell>
          <cell r="P175">
            <v>5.1660902353104996</v>
          </cell>
          <cell r="R175">
            <v>8.8195974885129491</v>
          </cell>
          <cell r="S175">
            <v>14.7163533834586</v>
          </cell>
          <cell r="T175">
            <v>4.9000000000000004</v>
          </cell>
          <cell r="U175">
            <v>8.1043184784878903</v>
          </cell>
          <cell r="W175">
            <v>6.1989870509607297</v>
          </cell>
          <cell r="X175">
            <v>32.0219321567808</v>
          </cell>
        </row>
        <row r="176">
          <cell r="C176">
            <v>6.4065192146596903</v>
          </cell>
          <cell r="D176">
            <v>2.9718362831858398</v>
          </cell>
          <cell r="E176">
            <v>3.01356340083154</v>
          </cell>
          <cell r="F176">
            <v>0.77982753310748398</v>
          </cell>
          <cell r="G176">
            <v>3.0282255105646101</v>
          </cell>
          <cell r="I176">
            <v>7.0856424968671696</v>
          </cell>
          <cell r="J176">
            <v>2.3187538040636402</v>
          </cell>
          <cell r="K176">
            <v>6.2020199202868298</v>
          </cell>
          <cell r="L176">
            <v>5.7153349651804497</v>
          </cell>
          <cell r="M176">
            <v>5.5736847958437803</v>
          </cell>
          <cell r="N176">
            <v>8.2738820828112001</v>
          </cell>
          <cell r="O176">
            <v>8.5372063037972001</v>
          </cell>
          <cell r="P176">
            <v>9.1755095460004092</v>
          </cell>
          <cell r="R176">
            <v>7.5673546574770301</v>
          </cell>
          <cell r="S176">
            <v>13.4859822612086</v>
          </cell>
          <cell r="T176">
            <v>4.9000000000000004</v>
          </cell>
          <cell r="U176">
            <v>8.1043184784878903</v>
          </cell>
          <cell r="W176">
            <v>7.5398449839877504</v>
          </cell>
          <cell r="X176">
            <v>35.869054485171297</v>
          </cell>
        </row>
        <row r="177">
          <cell r="C177">
            <v>6.4457418509393296</v>
          </cell>
          <cell r="D177">
            <v>3.1176162611641498</v>
          </cell>
          <cell r="E177">
            <v>3.1741805420388101</v>
          </cell>
          <cell r="F177">
            <v>0.57551538189097595</v>
          </cell>
          <cell r="G177">
            <v>4.6829325890492903</v>
          </cell>
          <cell r="I177">
            <v>8.1617661580461807</v>
          </cell>
          <cell r="J177">
            <v>2.4757039024200802</v>
          </cell>
          <cell r="K177">
            <v>8.28771008007935</v>
          </cell>
          <cell r="L177">
            <v>6.9805918888714897</v>
          </cell>
          <cell r="M177">
            <v>6.1784847671261502</v>
          </cell>
          <cell r="N177">
            <v>8.3580101851851794</v>
          </cell>
          <cell r="O177">
            <v>8.1123069009328894</v>
          </cell>
          <cell r="P177">
            <v>8.7618006840016704</v>
          </cell>
          <cell r="R177">
            <v>9.4893210639445904</v>
          </cell>
          <cell r="S177">
            <v>13.0367585630744</v>
          </cell>
          <cell r="T177">
            <v>4.9000000000000004</v>
          </cell>
          <cell r="U177">
            <v>7.9154176256613802</v>
          </cell>
          <cell r="W177">
            <v>8.4181184576023398</v>
          </cell>
          <cell r="X177">
            <v>31.120234066067901</v>
          </cell>
        </row>
        <row r="178">
          <cell r="C178">
            <v>6.3257789467200496</v>
          </cell>
          <cell r="D178">
            <v>2.9718362831858398</v>
          </cell>
          <cell r="E178">
            <v>3.6088972497690199</v>
          </cell>
          <cell r="F178">
            <v>0.76587397597782603</v>
          </cell>
          <cell r="G178">
            <v>4.6459452662907301</v>
          </cell>
          <cell r="I178">
            <v>6.77887431930231</v>
          </cell>
          <cell r="J178">
            <v>2.7899303984811401</v>
          </cell>
          <cell r="K178">
            <v>5.78816658486494</v>
          </cell>
          <cell r="L178">
            <v>6.2570174776524699</v>
          </cell>
          <cell r="M178">
            <v>6.3170325985101696</v>
          </cell>
          <cell r="N178">
            <v>8.7636930520746308</v>
          </cell>
          <cell r="O178">
            <v>8.5034593306182096</v>
          </cell>
          <cell r="P178">
            <v>8.8416413586048499</v>
          </cell>
          <cell r="R178">
            <v>7.5707036166805901</v>
          </cell>
          <cell r="S178">
            <v>13.0367585630744</v>
          </cell>
          <cell r="T178">
            <v>4.9000000000000004</v>
          </cell>
          <cell r="U178">
            <v>8.7158469089390103</v>
          </cell>
          <cell r="W178">
            <v>6.8459116147064698</v>
          </cell>
          <cell r="X178">
            <v>28.9797410192147</v>
          </cell>
        </row>
        <row r="179">
          <cell r="C179">
            <v>6.4584372282106601</v>
          </cell>
          <cell r="D179">
            <v>2.9718362831858398</v>
          </cell>
          <cell r="E179">
            <v>3.6255620572836502</v>
          </cell>
          <cell r="F179">
            <v>0.69743052633199898</v>
          </cell>
          <cell r="G179">
            <v>5.5637090510694502</v>
          </cell>
          <cell r="I179">
            <v>7.5631088992111</v>
          </cell>
          <cell r="J179">
            <v>3.26891677599381</v>
          </cell>
          <cell r="K179">
            <v>7.7559952139771697</v>
          </cell>
          <cell r="L179">
            <v>8.9276099409724399</v>
          </cell>
          <cell r="M179">
            <v>6.3122173595447002</v>
          </cell>
          <cell r="N179">
            <v>9.9198987050960703</v>
          </cell>
          <cell r="O179">
            <v>9.6538682470064003</v>
          </cell>
          <cell r="P179">
            <v>9.1710751235728196</v>
          </cell>
          <cell r="R179">
            <v>7.1066854436438298</v>
          </cell>
          <cell r="S179">
            <v>13.0367585630744</v>
          </cell>
          <cell r="T179">
            <v>4.4454189209742996</v>
          </cell>
          <cell r="U179">
            <v>9.3523922801796093</v>
          </cell>
          <cell r="W179">
            <v>7.6556443191311603</v>
          </cell>
          <cell r="X179">
            <v>28.9797410192147</v>
          </cell>
        </row>
        <row r="180">
          <cell r="C180">
            <v>5.9922552725592801</v>
          </cell>
          <cell r="D180">
            <v>3.1176162611641498</v>
          </cell>
          <cell r="E180">
            <v>3.6255620572836502</v>
          </cell>
          <cell r="F180">
            <v>0.72324429534955303</v>
          </cell>
          <cell r="G180">
            <v>4.355551630291</v>
          </cell>
          <cell r="I180">
            <v>7.2016608726677802</v>
          </cell>
          <cell r="J180">
            <v>2.8705548036758599</v>
          </cell>
          <cell r="K180">
            <v>9.4335661306042908</v>
          </cell>
          <cell r="L180">
            <v>7.0917817636452201</v>
          </cell>
          <cell r="M180">
            <v>6.1879931961849097</v>
          </cell>
          <cell r="N180">
            <v>7.6377114174324703</v>
          </cell>
          <cell r="O180">
            <v>9.1134630752227803</v>
          </cell>
          <cell r="P180">
            <v>8.6414821063074392</v>
          </cell>
          <cell r="R180">
            <v>6.8837560803049298</v>
          </cell>
          <cell r="S180">
            <v>13.0367585630744</v>
          </cell>
          <cell r="T180">
            <v>4.9000000000000004</v>
          </cell>
          <cell r="U180">
            <v>8.8590700083542195</v>
          </cell>
          <cell r="W180">
            <v>7.2371467785783903</v>
          </cell>
          <cell r="X180">
            <v>33.926449204087</v>
          </cell>
        </row>
        <row r="181">
          <cell r="C181">
            <v>5.9930618783185796</v>
          </cell>
          <cell r="D181">
            <v>3.1176162611641498</v>
          </cell>
          <cell r="E181">
            <v>3.1846415929203502</v>
          </cell>
          <cell r="F181">
            <v>0.723604097936557</v>
          </cell>
          <cell r="G181">
            <v>3.8201005076026702</v>
          </cell>
          <cell r="I181">
            <v>6.4716353383458598</v>
          </cell>
          <cell r="J181">
            <v>1.95</v>
          </cell>
          <cell r="K181">
            <v>4.8836000360231804</v>
          </cell>
          <cell r="L181">
            <v>8.1748942949387402</v>
          </cell>
          <cell r="M181">
            <v>6.0214668433235898</v>
          </cell>
          <cell r="N181">
            <v>7.2140131561542704</v>
          </cell>
          <cell r="O181">
            <v>8.8868882371727995</v>
          </cell>
          <cell r="P181">
            <v>8.57622399053189</v>
          </cell>
          <cell r="R181">
            <v>7.2950523235171296</v>
          </cell>
          <cell r="S181">
            <v>13.0367585630744</v>
          </cell>
          <cell r="T181">
            <v>4.9000000000000004</v>
          </cell>
          <cell r="U181">
            <v>8.5069654396407692</v>
          </cell>
          <cell r="W181">
            <v>6.43979741019215</v>
          </cell>
          <cell r="X181">
            <v>26.7518469121922</v>
          </cell>
        </row>
        <row r="182">
          <cell r="C182">
            <v>6.3741369818293796</v>
          </cell>
          <cell r="D182">
            <v>3.1176162611641498</v>
          </cell>
          <cell r="E182">
            <v>3.70511812596243</v>
          </cell>
          <cell r="F182">
            <v>0.78364106493009</v>
          </cell>
          <cell r="G182">
            <v>2.9223127566651499</v>
          </cell>
          <cell r="I182">
            <v>6.4795948203842899</v>
          </cell>
          <cell r="J182">
            <v>1.7198987050960699</v>
          </cell>
          <cell r="K182">
            <v>5.1591896407685898</v>
          </cell>
          <cell r="L182">
            <v>6.9121968337510404</v>
          </cell>
          <cell r="M182">
            <v>6.1327701449805101</v>
          </cell>
          <cell r="N182">
            <v>5.5526651804859402</v>
          </cell>
          <cell r="O182">
            <v>4.4001196176204402</v>
          </cell>
          <cell r="P182">
            <v>5.6790883458646597</v>
          </cell>
          <cell r="R182">
            <v>7.1419065075884198</v>
          </cell>
          <cell r="S182">
            <v>13.753111946533</v>
          </cell>
          <cell r="T182">
            <v>4.9000000000000004</v>
          </cell>
          <cell r="U182">
            <v>8.4378478496588691</v>
          </cell>
          <cell r="W182">
            <v>6.0795948203842904</v>
          </cell>
          <cell r="X182">
            <v>25.892420861888102</v>
          </cell>
        </row>
        <row r="183">
          <cell r="C183">
            <v>6.4113293451036704</v>
          </cell>
          <cell r="D183">
            <v>3.11689591459659</v>
          </cell>
          <cell r="E183">
            <v>3.62031385752412</v>
          </cell>
          <cell r="F183">
            <v>0.74734975692876204</v>
          </cell>
          <cell r="G183">
            <v>4.0101843131991197</v>
          </cell>
          <cell r="I183">
            <v>6.3283238918467504</v>
          </cell>
          <cell r="J183">
            <v>1.7197202213174601</v>
          </cell>
          <cell r="K183">
            <v>5.1369522954379399</v>
          </cell>
          <cell r="L183">
            <v>4.50720082861816</v>
          </cell>
          <cell r="M183">
            <v>6.0531191223857697</v>
          </cell>
          <cell r="N183">
            <v>4.7804332393778104</v>
          </cell>
          <cell r="O183">
            <v>5.7849530117966399</v>
          </cell>
          <cell r="P183">
            <v>5.4441580105787004</v>
          </cell>
          <cell r="R183">
            <v>7.13705843337857</v>
          </cell>
          <cell r="S183">
            <v>13.7409750495876</v>
          </cell>
          <cell r="T183">
            <v>4.5481682184655403</v>
          </cell>
          <cell r="U183">
            <v>8.4918648327939596</v>
          </cell>
          <cell r="W183">
            <v>6.0538092285207199</v>
          </cell>
          <cell r="X183">
            <v>29.0419014606824</v>
          </cell>
        </row>
        <row r="184">
          <cell r="C184">
            <v>6.4413293820570798</v>
          </cell>
          <cell r="D184">
            <v>3.11689591459659</v>
          </cell>
          <cell r="E184">
            <v>3.3545332211045</v>
          </cell>
          <cell r="F184">
            <v>0.742734720180661</v>
          </cell>
          <cell r="G184">
            <v>4.1469155106656901</v>
          </cell>
          <cell r="I184">
            <v>5.6874662808226297</v>
          </cell>
          <cell r="J184">
            <v>1.7697202213174701</v>
          </cell>
          <cell r="K184">
            <v>5.1577617705397198</v>
          </cell>
          <cell r="L184">
            <v>6.2681449473501001</v>
          </cell>
          <cell r="M184">
            <v>6.2426279813480896</v>
          </cell>
          <cell r="N184">
            <v>4.2601785478276097</v>
          </cell>
          <cell r="O184">
            <v>5.7577617705397204</v>
          </cell>
          <cell r="P184">
            <v>4.9076083098444503</v>
          </cell>
          <cell r="R184">
            <v>6.6048304937884996</v>
          </cell>
          <cell r="S184">
            <v>13.1888088526986</v>
          </cell>
          <cell r="T184">
            <v>4.9000000000000004</v>
          </cell>
          <cell r="U184">
            <v>8.4865517409611293</v>
          </cell>
          <cell r="W184">
            <v>6.0788808852698599</v>
          </cell>
          <cell r="X184">
            <v>42.636561693983403</v>
          </cell>
        </row>
        <row r="185">
          <cell r="C185">
            <v>6.4339360459864503</v>
          </cell>
          <cell r="D185">
            <v>3.11689591459659</v>
          </cell>
          <cell r="E185">
            <v>3.28704512420448</v>
          </cell>
          <cell r="F185">
            <v>0.73525552863888299</v>
          </cell>
          <cell r="G185">
            <v>3.5004952224106902</v>
          </cell>
          <cell r="I185">
            <v>5.6907130180603396</v>
          </cell>
          <cell r="J185">
            <v>1.7697202213174701</v>
          </cell>
          <cell r="K185">
            <v>4.6057529011379099</v>
          </cell>
          <cell r="L185">
            <v>5.98504669450534</v>
          </cell>
          <cell r="M185">
            <v>6.1466965702752603</v>
          </cell>
          <cell r="N185">
            <v>4.21952131331886</v>
          </cell>
          <cell r="O185">
            <v>5.1972022131746503</v>
          </cell>
          <cell r="P185">
            <v>4.7126388335595202</v>
          </cell>
          <cell r="R185">
            <v>7.1096492925496797</v>
          </cell>
          <cell r="S185">
            <v>13.1888088526986</v>
          </cell>
          <cell r="T185">
            <v>4.9000000000000004</v>
          </cell>
          <cell r="U185">
            <v>8.4976099161359908</v>
          </cell>
          <cell r="W185">
            <v>5.9802797786825401</v>
          </cell>
          <cell r="X185">
            <v>39.240078379789097</v>
          </cell>
        </row>
        <row r="186">
          <cell r="C186">
            <v>6.42937878874974</v>
          </cell>
          <cell r="D186">
            <v>3.11689591459659</v>
          </cell>
          <cell r="E186">
            <v>3.2487626524327702</v>
          </cell>
          <cell r="F186">
            <v>0.90024817860808903</v>
          </cell>
          <cell r="G186">
            <v>3.9055718831570299</v>
          </cell>
          <cell r="I186">
            <v>5.7577617705397204</v>
          </cell>
          <cell r="J186">
            <v>1.8105595573650699</v>
          </cell>
          <cell r="K186">
            <v>4.5577617705397202</v>
          </cell>
          <cell r="L186">
            <v>6.1453872182900096</v>
          </cell>
          <cell r="M186">
            <v>6.1538971597592003</v>
          </cell>
          <cell r="N186">
            <v>5.3679415039148104</v>
          </cell>
          <cell r="O186">
            <v>4.7633573441904202</v>
          </cell>
          <cell r="P186">
            <v>5.5986011065873296</v>
          </cell>
          <cell r="R186">
            <v>7.5881505132755702</v>
          </cell>
          <cell r="S186">
            <v>13.5313917795912</v>
          </cell>
          <cell r="T186">
            <v>4.9000000000000004</v>
          </cell>
          <cell r="U186">
            <v>8.4885663555694695</v>
          </cell>
          <cell r="W186">
            <v>5.9802797786825401</v>
          </cell>
          <cell r="X186">
            <v>40.521392184291997</v>
          </cell>
        </row>
        <row r="187">
          <cell r="C187">
            <v>6.4509158981728598</v>
          </cell>
          <cell r="D187">
            <v>2.9719604077411699</v>
          </cell>
          <cell r="E187">
            <v>3.2091145144734101</v>
          </cell>
          <cell r="F187">
            <v>0.87745823034284598</v>
          </cell>
          <cell r="G187">
            <v>4.1144439408349003</v>
          </cell>
          <cell r="I187">
            <v>6.3165383760105795</v>
          </cell>
          <cell r="J187">
            <v>2.90845613286008</v>
          </cell>
          <cell r="K187">
            <v>4.5378901179663798</v>
          </cell>
          <cell r="L187">
            <v>6.7001443184048401</v>
          </cell>
          <cell r="M187">
            <v>6.3082819159968002</v>
          </cell>
          <cell r="N187">
            <v>5.7380415492222596</v>
          </cell>
          <cell r="O187">
            <v>5.2958033197619798</v>
          </cell>
          <cell r="P187">
            <v>5.5394404426349304</v>
          </cell>
          <cell r="R187">
            <v>6.35561084733967</v>
          </cell>
          <cell r="S187">
            <v>13.1888088526986</v>
          </cell>
          <cell r="T187">
            <v>4.9000000000000004</v>
          </cell>
          <cell r="U187">
            <v>8.2273950711626096</v>
          </cell>
          <cell r="W187">
            <v>5.8422382294602802</v>
          </cell>
          <cell r="X187">
            <v>31.590699001287501</v>
          </cell>
        </row>
        <row r="188">
          <cell r="C188">
            <v>7.3466767087718496</v>
          </cell>
          <cell r="D188">
            <v>3.11689591459659</v>
          </cell>
          <cell r="E188">
            <v>3.2864088523917099</v>
          </cell>
          <cell r="F188">
            <v>0.88896530486553105</v>
          </cell>
          <cell r="G188">
            <v>4.1218035240282598</v>
          </cell>
          <cell r="I188">
            <v>7.6220500260987603</v>
          </cell>
          <cell r="J188">
            <v>2.8958375505445901</v>
          </cell>
          <cell r="K188">
            <v>7.47715736646136</v>
          </cell>
          <cell r="L188">
            <v>8.6987130794446195</v>
          </cell>
          <cell r="M188">
            <v>6.7326174423217502</v>
          </cell>
          <cell r="N188">
            <v>8.9650154981624208</v>
          </cell>
          <cell r="O188">
            <v>8.8866203859136306</v>
          </cell>
          <cell r="P188">
            <v>9.5596795114312592</v>
          </cell>
          <cell r="R188">
            <v>6.5879749660716103</v>
          </cell>
          <cell r="S188">
            <v>12.900199469673201</v>
          </cell>
          <cell r="T188">
            <v>4.9000000000000004</v>
          </cell>
          <cell r="U188">
            <v>8.1595683669137298</v>
          </cell>
          <cell r="W188">
            <v>7.6096965821066904</v>
          </cell>
          <cell r="X188">
            <v>32.619541791107203</v>
          </cell>
        </row>
        <row r="189">
          <cell r="C189">
            <v>6.8835055253456803</v>
          </cell>
          <cell r="D189">
            <v>3.11689591459659</v>
          </cell>
          <cell r="E189">
            <v>4.0500017162800201</v>
          </cell>
          <cell r="F189">
            <v>0.85</v>
          </cell>
          <cell r="G189">
            <v>4.9344038953265796</v>
          </cell>
          <cell r="I189">
            <v>8.6214858335943205</v>
          </cell>
          <cell r="J189">
            <v>2.8072142835393099</v>
          </cell>
          <cell r="K189">
            <v>8.3272530812191405</v>
          </cell>
          <cell r="L189">
            <v>8.9345129971813293</v>
          </cell>
          <cell r="M189">
            <v>6.6331503880015301</v>
          </cell>
          <cell r="N189">
            <v>8.7986011065873306</v>
          </cell>
          <cell r="O189">
            <v>8.4994468893760704</v>
          </cell>
          <cell r="P189">
            <v>10.3554158596931</v>
          </cell>
          <cell r="R189">
            <v>11.218293196227901</v>
          </cell>
          <cell r="S189">
            <v>12.8794077920451</v>
          </cell>
          <cell r="T189">
            <v>4.9000000000000004</v>
          </cell>
          <cell r="U189">
            <v>8.2104747308348092</v>
          </cell>
          <cell r="W189">
            <v>8.4809014155966196</v>
          </cell>
          <cell r="X189">
            <v>31.798135671781999</v>
          </cell>
        </row>
        <row r="190">
          <cell r="C190">
            <v>6.7709588112090007</v>
          </cell>
          <cell r="D190">
            <v>3.11689591459659</v>
          </cell>
          <cell r="E190">
            <v>3.8774281502771499</v>
          </cell>
          <cell r="F190">
            <v>0.83789071648532099</v>
          </cell>
          <cell r="G190">
            <v>4.8746033510804896</v>
          </cell>
          <cell r="I190">
            <v>7.3828099648124601</v>
          </cell>
          <cell r="J190">
            <v>2.6291187704554901</v>
          </cell>
          <cell r="K190">
            <v>6.3816767422860403</v>
          </cell>
          <cell r="L190">
            <v>8.9441714132303307</v>
          </cell>
          <cell r="M190">
            <v>6.3814437060235898</v>
          </cell>
          <cell r="N190">
            <v>9.0606766823259193</v>
          </cell>
          <cell r="O190">
            <v>8.5758690350419293</v>
          </cell>
          <cell r="P190">
            <v>10.7127257542541</v>
          </cell>
          <cell r="R190">
            <v>9.4487746890767994</v>
          </cell>
          <cell r="S190">
            <v>12.3380411149389</v>
          </cell>
          <cell r="T190">
            <v>4.8864346591502201</v>
          </cell>
          <cell r="U190">
            <v>9.7805583957963602</v>
          </cell>
          <cell r="W190">
            <v>7.8394868824164003</v>
          </cell>
          <cell r="X190">
            <v>30.451076387275005</v>
          </cell>
        </row>
        <row r="191">
          <cell r="C191">
            <v>6.8692476123999198</v>
          </cell>
          <cell r="D191">
            <v>3.0904638226236898</v>
          </cell>
          <cell r="E191">
            <v>3.9009387148429502</v>
          </cell>
          <cell r="F191">
            <v>0.82758887374255796</v>
          </cell>
          <cell r="G191">
            <v>4.3666130867676598</v>
          </cell>
          <cell r="I191">
            <v>8.5445093530987908</v>
          </cell>
          <cell r="J191">
            <v>3.1671617935066299</v>
          </cell>
          <cell r="K191">
            <v>7.2083745140411297</v>
          </cell>
          <cell r="L191">
            <v>8.5711007726624207</v>
          </cell>
          <cell r="M191">
            <v>6.18434561645266</v>
          </cell>
          <cell r="N191">
            <v>8.9101235501270093</v>
          </cell>
          <cell r="O191">
            <v>8.5417578334551294</v>
          </cell>
          <cell r="P191">
            <v>10.298314350140901</v>
          </cell>
          <cell r="R191">
            <v>8.6091990722761604</v>
          </cell>
          <cell r="S191">
            <v>12.569753172564999</v>
          </cell>
          <cell r="T191">
            <v>4.9000000000000004</v>
          </cell>
          <cell r="U191">
            <v>9.1008538573963893</v>
          </cell>
          <cell r="W191">
            <v>8.0434516873716806</v>
          </cell>
          <cell r="X191">
            <v>43.140457584299</v>
          </cell>
        </row>
        <row r="192">
          <cell r="C192">
            <v>6.1876180948470498</v>
          </cell>
          <cell r="D192">
            <v>3.11689591459659</v>
          </cell>
          <cell r="E192">
            <v>4.23480332169986</v>
          </cell>
          <cell r="F192">
            <v>0.84795411701909296</v>
          </cell>
          <cell r="G192">
            <v>3.1434752977893399</v>
          </cell>
          <cell r="I192">
            <v>8.2216943981626507</v>
          </cell>
          <cell r="J192">
            <v>3.0068908090614901</v>
          </cell>
          <cell r="K192">
            <v>7.6250997884260698</v>
          </cell>
          <cell r="L192">
            <v>8.4924601724605893</v>
          </cell>
          <cell r="M192">
            <v>6.3792071420120404</v>
          </cell>
          <cell r="N192">
            <v>8.8085732470334399</v>
          </cell>
          <cell r="O192">
            <v>7.3816201959146799</v>
          </cell>
          <cell r="P192">
            <v>9.8695486466924205</v>
          </cell>
          <cell r="R192">
            <v>8.7209799032606092</v>
          </cell>
          <cell r="S192">
            <v>12.209907004906601</v>
          </cell>
          <cell r="T192">
            <v>4.9000000000000004</v>
          </cell>
          <cell r="U192">
            <v>8.6134503532031896</v>
          </cell>
          <cell r="W192">
            <v>8.1836543049030901</v>
          </cell>
          <cell r="X192">
            <v>35.875093309375799</v>
          </cell>
        </row>
        <row r="193">
          <cell r="C193">
            <v>6.2521024183945801</v>
          </cell>
          <cell r="D193">
            <v>3.11689591459659</v>
          </cell>
          <cell r="E193">
            <v>3.6970909710531701</v>
          </cell>
          <cell r="F193">
            <v>0.82513039622254203</v>
          </cell>
          <cell r="G193">
            <v>4.2049678825207897</v>
          </cell>
          <cell r="I193">
            <v>5.8925130329540298</v>
          </cell>
          <cell r="J193">
            <v>2.0730090587048098</v>
          </cell>
          <cell r="K193">
            <v>5.4254330333716103</v>
          </cell>
          <cell r="L193">
            <v>7.1695184858544696</v>
          </cell>
          <cell r="M193">
            <v>6.4726863861920201</v>
          </cell>
          <cell r="N193">
            <v>8.7391013091136909</v>
          </cell>
          <cell r="O193">
            <v>7.2893140814977198</v>
          </cell>
          <cell r="P193">
            <v>8.1374099592859306</v>
          </cell>
          <cell r="R193">
            <v>8.4874359104986592</v>
          </cell>
          <cell r="S193">
            <v>12.1954612993702</v>
          </cell>
          <cell r="T193">
            <v>4.9000000000000004</v>
          </cell>
          <cell r="U193">
            <v>8.6789111974110007</v>
          </cell>
          <cell r="W193">
            <v>7.19448297038661</v>
          </cell>
          <cell r="X193">
            <v>43.948332747038997</v>
          </cell>
        </row>
        <row r="194">
          <cell r="C194">
            <v>6.4726396920550204</v>
          </cell>
          <cell r="D194">
            <v>3.11689591459659</v>
          </cell>
          <cell r="E194">
            <v>3.1345927877086699</v>
          </cell>
          <cell r="F194">
            <v>0.85844795729829604</v>
          </cell>
          <cell r="G194">
            <v>4.1959376344086001</v>
          </cell>
          <cell r="I194">
            <v>5.8800156148596026</v>
          </cell>
          <cell r="J194">
            <v>2.4253010397745101</v>
          </cell>
          <cell r="K194">
            <v>7.01265397223092</v>
          </cell>
          <cell r="L194">
            <v>5.6586507322267501</v>
          </cell>
          <cell r="M194">
            <v>6.4853413731426404</v>
          </cell>
          <cell r="N194">
            <v>4.9747136018373501</v>
          </cell>
          <cell r="O194">
            <v>5.74211732609528</v>
          </cell>
          <cell r="P194">
            <v>6.2600321928576799</v>
          </cell>
          <cell r="R194">
            <v>8.6960051418032496</v>
          </cell>
          <cell r="S194">
            <v>8.8565755734720408</v>
          </cell>
          <cell r="T194">
            <v>4.9000000000000004</v>
          </cell>
          <cell r="U194">
            <v>8.7366648286181601</v>
          </cell>
          <cell r="W194">
            <v>7.3383786533041002</v>
          </cell>
          <cell r="X194">
            <v>35.884016718127597</v>
          </cell>
        </row>
        <row r="195">
          <cell r="C195">
            <v>6.4451424609601897</v>
          </cell>
          <cell r="D195">
            <v>3.1183700666325</v>
          </cell>
          <cell r="E195">
            <v>3.3225588928754499</v>
          </cell>
          <cell r="F195">
            <v>0.79864172219374696</v>
          </cell>
          <cell r="G195">
            <v>4.1140023798870002</v>
          </cell>
          <cell r="I195">
            <v>5.4574389276388899</v>
          </cell>
          <cell r="J195">
            <v>2.5337202187500001</v>
          </cell>
          <cell r="K195">
            <v>7.8081857833333403</v>
          </cell>
          <cell r="L195">
            <v>6.1782210864583398</v>
          </cell>
          <cell r="M195">
            <v>6.4151460972222303</v>
          </cell>
          <cell r="N195">
            <v>5.2474186333333304</v>
          </cell>
          <cell r="O195">
            <v>5.1539409409649402</v>
          </cell>
          <cell r="P195">
            <v>6.2204642284605702</v>
          </cell>
          <cell r="R195">
            <v>8.8019464319444491</v>
          </cell>
          <cell r="S195">
            <v>12.156289704166699</v>
          </cell>
          <cell r="T195">
            <v>4.9000000000000004</v>
          </cell>
          <cell r="U195">
            <v>8.70684533611111</v>
          </cell>
          <cell r="W195">
            <v>7.3584791333333301</v>
          </cell>
          <cell r="X195">
            <v>39.845311925187701</v>
          </cell>
        </row>
        <row r="196">
          <cell r="C196">
            <v>6.5097308084742904</v>
          </cell>
          <cell r="D196">
            <v>3.1183700666325</v>
          </cell>
          <cell r="E196">
            <v>3.5479673336750399</v>
          </cell>
          <cell r="F196">
            <v>0.86042617119425902</v>
          </cell>
          <cell r="G196">
            <v>4.2224642090277804</v>
          </cell>
          <cell r="I196">
            <v>5.43832491083334</v>
          </cell>
          <cell r="J196">
            <v>2.5545031277777799</v>
          </cell>
          <cell r="K196">
            <v>8.7570437833333301</v>
          </cell>
          <cell r="L196">
            <v>6.4925421201388902</v>
          </cell>
          <cell r="M196">
            <v>6.3589527347222203</v>
          </cell>
          <cell r="N196">
            <v>5.2672666666666696</v>
          </cell>
          <cell r="O196">
            <v>5.76987987014284</v>
          </cell>
          <cell r="P196">
            <v>6.2836267149883502</v>
          </cell>
          <cell r="R196">
            <v>8.0419161458333406</v>
          </cell>
          <cell r="S196">
            <v>12.1844381333333</v>
          </cell>
          <cell r="T196">
            <v>4.9000000000000004</v>
          </cell>
          <cell r="U196">
            <v>8.603690125</v>
          </cell>
          <cell r="W196">
            <v>9.5350467111111108</v>
          </cell>
          <cell r="X196">
            <v>42.3978626714988</v>
          </cell>
        </row>
        <row r="197">
          <cell r="C197">
            <v>6.5780543926191699</v>
          </cell>
          <cell r="D197">
            <v>3.1183700666325</v>
          </cell>
          <cell r="E197">
            <v>3.2186021240389602</v>
          </cell>
          <cell r="F197">
            <v>0.74341370185239597</v>
          </cell>
          <cell r="G197">
            <v>3.2153248770385701</v>
          </cell>
          <cell r="I197">
            <v>5.46372023194444</v>
          </cell>
          <cell r="J197">
            <v>2.3635932916666702</v>
          </cell>
          <cell r="K197">
            <v>7.1366930041666699</v>
          </cell>
          <cell r="L197">
            <v>5.4426905666666698</v>
          </cell>
          <cell r="M197">
            <v>6.2487172763888896</v>
          </cell>
          <cell r="N197">
            <v>4.8691729075000003</v>
          </cell>
          <cell r="O197">
            <v>6.74499139846169</v>
          </cell>
          <cell r="P197">
            <v>6.6810216388888897</v>
          </cell>
          <cell r="R197">
            <v>9.2536578895833408</v>
          </cell>
          <cell r="S197">
            <v>12.4895452972222</v>
          </cell>
          <cell r="T197">
            <v>4.9000000000000004</v>
          </cell>
          <cell r="U197">
            <v>8.4877341673611095</v>
          </cell>
          <cell r="W197">
            <v>6.9410605833333303</v>
          </cell>
          <cell r="X197">
            <v>39.362140736111101</v>
          </cell>
        </row>
        <row r="198">
          <cell r="C198">
            <v>6.6251648098411096</v>
          </cell>
          <cell r="D198">
            <v>3.1183700666325</v>
          </cell>
          <cell r="E198">
            <v>3.2863922942080999</v>
          </cell>
          <cell r="F198">
            <v>0.80124113787801099</v>
          </cell>
          <cell r="G198">
            <v>4.1557716812500001</v>
          </cell>
          <cell r="I198">
            <v>5.6393370693099589</v>
          </cell>
          <cell r="J198">
            <v>2.1053543895833302</v>
          </cell>
          <cell r="K198">
            <v>5.0143336574981303</v>
          </cell>
          <cell r="L198">
            <v>5.3326380468750001</v>
          </cell>
          <cell r="M198">
            <v>6.3478569499999997</v>
          </cell>
          <cell r="N198">
            <v>4.93406012708334</v>
          </cell>
          <cell r="O198">
            <v>4.8709703069444501</v>
          </cell>
          <cell r="P198">
            <v>6.8397238150000002</v>
          </cell>
          <cell r="R198">
            <v>9.4021605923611098</v>
          </cell>
          <cell r="S198">
            <v>13.0163105125</v>
          </cell>
          <cell r="T198">
            <v>4.9000000000000004</v>
          </cell>
          <cell r="U198">
            <v>8.3871265020833405</v>
          </cell>
          <cell r="W198">
            <v>6.9093470583333403</v>
          </cell>
          <cell r="X198">
            <v>34.780522562500003</v>
          </cell>
        </row>
        <row r="199">
          <cell r="C199">
            <v>6.8751826960533098</v>
          </cell>
          <cell r="D199">
            <v>3.1183700666325</v>
          </cell>
          <cell r="E199">
            <v>3.3110346652998501</v>
          </cell>
          <cell r="F199">
            <v>0.8</v>
          </cell>
          <cell r="G199">
            <v>4.1931961437499998</v>
          </cell>
          <cell r="I199">
            <v>5.44378470138889</v>
          </cell>
          <cell r="J199">
            <v>2.75558160347222</v>
          </cell>
          <cell r="K199">
            <v>4.86339921388889</v>
          </cell>
          <cell r="L199">
            <v>12.1512875</v>
          </cell>
          <cell r="M199">
            <v>5.8534166666666696</v>
          </cell>
          <cell r="N199">
            <v>4.8317259833333299</v>
          </cell>
          <cell r="O199">
            <v>5.4641713916666701</v>
          </cell>
          <cell r="P199">
            <v>7.4326215718749999</v>
          </cell>
          <cell r="R199">
            <v>6.7889821229166696</v>
          </cell>
          <cell r="S199">
            <v>12.3713696333333</v>
          </cell>
          <cell r="T199">
            <v>4.9000000000000004</v>
          </cell>
          <cell r="U199">
            <v>8.0273657812499994</v>
          </cell>
          <cell r="W199">
            <v>5.7634022794925599</v>
          </cell>
          <cell r="X199">
            <v>28.6324122291667</v>
          </cell>
        </row>
        <row r="200">
          <cell r="C200">
            <v>7.1445599944779552</v>
          </cell>
          <cell r="D200">
            <v>3.1183700666325</v>
          </cell>
          <cell r="E200">
            <v>3.1168877529472101</v>
          </cell>
          <cell r="F200">
            <v>0.80226734700153801</v>
          </cell>
          <cell r="G200">
            <v>4.1769599583333301</v>
          </cell>
          <cell r="I200">
            <v>9.1465703055555601</v>
          </cell>
          <cell r="J200">
            <v>2.9314636320379202</v>
          </cell>
          <cell r="K200">
            <v>5.9448509458333296</v>
          </cell>
          <cell r="L200">
            <v>8.0793982325000009</v>
          </cell>
          <cell r="M200">
            <v>6.4615505569444496</v>
          </cell>
          <cell r="N200">
            <v>8.80228373472222</v>
          </cell>
          <cell r="O200">
            <v>9.0172695527777798</v>
          </cell>
          <cell r="P200">
            <v>8.9489216083333396</v>
          </cell>
          <cell r="R200">
            <v>7.3171249999999999</v>
          </cell>
          <cell r="S200">
            <v>12.492176386111099</v>
          </cell>
          <cell r="T200">
            <v>4.9000000000000004</v>
          </cell>
          <cell r="U200">
            <v>7.9523717916666703</v>
          </cell>
          <cell r="W200">
            <v>7.8684444750000004</v>
          </cell>
          <cell r="X200">
            <v>31.299642082750808</v>
          </cell>
        </row>
        <row r="201">
          <cell r="C201">
            <v>6.5809245202569677</v>
          </cell>
          <cell r="D201">
            <v>3.1183700666325</v>
          </cell>
          <cell r="E201">
            <v>3.3578267555100001</v>
          </cell>
          <cell r="F201">
            <v>0.8</v>
          </cell>
          <cell r="G201">
            <v>4.8169879576388901</v>
          </cell>
          <cell r="I201">
            <v>8.7659098972222207</v>
          </cell>
          <cell r="J201">
            <v>2.0031969971524699</v>
          </cell>
          <cell r="K201">
            <v>6.7474075763888903</v>
          </cell>
          <cell r="L201">
            <v>8.9633516750000002</v>
          </cell>
          <cell r="M201">
            <v>6.1752242736111098</v>
          </cell>
          <cell r="N201">
            <v>8.1582745812499997</v>
          </cell>
          <cell r="O201">
            <v>8.6024094874999992</v>
          </cell>
          <cell r="P201">
            <v>8.5197499874999991</v>
          </cell>
          <cell r="R201">
            <v>8.9560470666666703</v>
          </cell>
          <cell r="S201">
            <v>13.004163991666699</v>
          </cell>
          <cell r="T201">
            <v>4.9000000000000004</v>
          </cell>
          <cell r="U201">
            <v>8.1023958333333308</v>
          </cell>
          <cell r="W201">
            <v>9.0565734541666707</v>
          </cell>
          <cell r="X201">
            <v>39.124552603438509</v>
          </cell>
        </row>
        <row r="202">
          <cell r="C202">
            <v>6.4464252037369834</v>
          </cell>
          <cell r="D202">
            <v>3.1183700666325</v>
          </cell>
          <cell r="E202">
            <v>4.46902052485905</v>
          </cell>
          <cell r="F202">
            <v>0.79751772424397804</v>
          </cell>
          <cell r="G202">
            <v>4.4846343222222202</v>
          </cell>
          <cell r="I202">
            <v>6.1812417861765496</v>
          </cell>
          <cell r="J202">
            <v>2.6128887041666702</v>
          </cell>
          <cell r="K202">
            <v>5.3529845479166704</v>
          </cell>
          <cell r="L202">
            <v>6.5943013895833396</v>
          </cell>
          <cell r="M202">
            <v>5.72625655833333</v>
          </cell>
          <cell r="N202">
            <v>7.5209083666666698</v>
          </cell>
          <cell r="O202">
            <v>8.5087985708333402</v>
          </cell>
          <cell r="P202">
            <v>7.9412979131944503</v>
          </cell>
          <cell r="R202">
            <v>7.6281455923611103</v>
          </cell>
          <cell r="S202">
            <v>13.09361425</v>
          </cell>
          <cell r="T202">
            <v>4.9000000000000004</v>
          </cell>
          <cell r="U202">
            <v>8.1578821402777795</v>
          </cell>
          <cell r="W202">
            <v>7.40222853958333</v>
          </cell>
          <cell r="X202">
            <v>39.124552603438509</v>
          </cell>
        </row>
        <row r="203">
          <cell r="C203">
            <v>6.4365235445070903</v>
          </cell>
          <cell r="D203">
            <v>3.1183700666325</v>
          </cell>
          <cell r="E203">
            <v>4.2927879897488497</v>
          </cell>
          <cell r="F203">
            <v>0.8</v>
          </cell>
          <cell r="G203">
            <v>3.9336509749999999</v>
          </cell>
          <cell r="I203">
            <v>8.0437424562499995</v>
          </cell>
          <cell r="J203">
            <v>3.0937718166666701</v>
          </cell>
          <cell r="K203">
            <v>6.85195766458334</v>
          </cell>
          <cell r="L203">
            <v>7.95275</v>
          </cell>
          <cell r="M203">
            <v>5.3387948708333299</v>
          </cell>
          <cell r="N203">
            <v>7.81465726041667</v>
          </cell>
          <cell r="O203">
            <v>8.6377283812499996</v>
          </cell>
          <cell r="P203">
            <v>8.8543462152777792</v>
          </cell>
          <cell r="R203">
            <v>7.4302789062499999</v>
          </cell>
          <cell r="S203">
            <v>13.5718745083333</v>
          </cell>
          <cell r="T203">
            <v>4.9000000000000004</v>
          </cell>
          <cell r="U203">
            <v>7.9278261215277803</v>
          </cell>
          <cell r="W203">
            <v>7.9706288125000002</v>
          </cell>
          <cell r="X203">
            <v>49.019569635416701</v>
          </cell>
        </row>
        <row r="204">
          <cell r="C204">
            <v>6.3039003943276999</v>
          </cell>
          <cell r="D204">
            <v>3.1183700666325</v>
          </cell>
          <cell r="E204">
            <v>4.1897796002050196</v>
          </cell>
          <cell r="F204">
            <v>0.8</v>
          </cell>
          <cell r="G204">
            <v>2.6794995534558601</v>
          </cell>
          <cell r="I204">
            <v>8.0422083381944507</v>
          </cell>
          <cell r="J204">
            <v>2.8964969902777802</v>
          </cell>
          <cell r="K204">
            <v>7.8046886069444499</v>
          </cell>
          <cell r="L204">
            <v>6.0925985620833298</v>
          </cell>
          <cell r="M204">
            <v>5.1556783694444501</v>
          </cell>
          <cell r="N204">
            <v>8.4998695666666695</v>
          </cell>
          <cell r="O204">
            <v>8.5611899736111106</v>
          </cell>
          <cell r="P204">
            <v>9.8000000000000007</v>
          </cell>
          <cell r="R204">
            <v>7.3780833333333398</v>
          </cell>
          <cell r="S204">
            <v>13.4013784111111</v>
          </cell>
          <cell r="T204">
            <v>4.9000000000000004</v>
          </cell>
          <cell r="U204">
            <v>7.29941050833333</v>
          </cell>
          <cell r="W204">
            <v>8.1031917291666709</v>
          </cell>
          <cell r="X204">
            <v>47.928110444444499</v>
          </cell>
        </row>
        <row r="205">
          <cell r="C205">
            <v>6.47490137433795</v>
          </cell>
          <cell r="D205">
            <v>3.1183700666325</v>
          </cell>
          <cell r="E205">
            <v>3.8080762607210001</v>
          </cell>
          <cell r="F205">
            <v>0.8</v>
          </cell>
          <cell r="G205">
            <v>3.8000279243055601</v>
          </cell>
          <cell r="I205">
            <v>7.4394640916666699</v>
          </cell>
          <cell r="J205">
            <v>1.9700749403036599</v>
          </cell>
          <cell r="K205">
            <v>7.25885756420025</v>
          </cell>
          <cell r="L205">
            <v>6.4282184941666696</v>
          </cell>
          <cell r="M205">
            <v>4.9323936736111103</v>
          </cell>
          <cell r="N205">
            <v>7.6870736715277799</v>
          </cell>
          <cell r="O205">
            <v>6.9749217139086603</v>
          </cell>
          <cell r="P205">
            <v>8.7634370208333294</v>
          </cell>
          <cell r="R205">
            <v>7.3797160006944402</v>
          </cell>
          <cell r="S205">
            <v>13.799238572222199</v>
          </cell>
          <cell r="T205">
            <v>4.9000000000000004</v>
          </cell>
          <cell r="U205">
            <v>6.87566029652778</v>
          </cell>
          <cell r="W205">
            <v>6.5322558833333302</v>
          </cell>
          <cell r="X205">
            <v>27.474846633702899</v>
          </cell>
        </row>
        <row r="206">
          <cell r="C206">
            <v>6.4454420082009198</v>
          </cell>
          <cell r="D206">
            <v>3.3300188872373102</v>
          </cell>
          <cell r="E206">
            <v>3.5761316676451198</v>
          </cell>
          <cell r="F206">
            <v>0.85918503331624796</v>
          </cell>
          <cell r="G206">
            <v>3.74565063645833</v>
          </cell>
          <cell r="I206">
            <v>6.1380525051063302</v>
          </cell>
          <cell r="J206">
            <v>1.97586515347222</v>
          </cell>
          <cell r="K206">
            <v>5.8659181958333297</v>
          </cell>
          <cell r="L206">
            <v>6.1526624999999999</v>
          </cell>
          <cell r="M206">
            <v>4.94854058888889</v>
          </cell>
          <cell r="N206">
            <v>4.4931666666666699</v>
          </cell>
          <cell r="O206">
            <v>6.12003898958333</v>
          </cell>
          <cell r="P206">
            <v>5.2852708333333398</v>
          </cell>
          <cell r="R206">
            <v>7.4715128131944404</v>
          </cell>
          <cell r="S206">
            <v>15.3879245388889</v>
          </cell>
          <cell r="T206">
            <v>4.9000000000000004</v>
          </cell>
          <cell r="U206">
            <v>6.7531360142822603</v>
          </cell>
          <cell r="W206">
            <v>6.9050859000000004</v>
          </cell>
          <cell r="X206">
            <v>38.3544791666667</v>
          </cell>
        </row>
        <row r="207">
          <cell r="C207">
            <v>6.4882219118400801</v>
          </cell>
          <cell r="D207">
            <v>3.1410435366478699</v>
          </cell>
          <cell r="E207">
            <v>2.7420999122806999</v>
          </cell>
          <cell r="F207">
            <v>0.87278911532547399</v>
          </cell>
          <cell r="G207">
            <v>3.6788016256944398</v>
          </cell>
          <cell r="I207">
            <v>6.4485271187500004</v>
          </cell>
          <cell r="J207">
            <v>2.2377100565972201</v>
          </cell>
          <cell r="K207">
            <v>6.6610245120367599</v>
          </cell>
          <cell r="L207">
            <v>5.53959166666667</v>
          </cell>
          <cell r="M207">
            <v>4.8571421138888899</v>
          </cell>
          <cell r="N207">
            <v>4.10959099145742</v>
          </cell>
          <cell r="O207">
            <v>5.6178892388888899</v>
          </cell>
          <cell r="P207">
            <v>7.9714453125000002</v>
          </cell>
          <cell r="R207">
            <v>7.9863430736111098</v>
          </cell>
          <cell r="S207">
            <v>15.6528941583333</v>
          </cell>
          <cell r="T207">
            <v>4.9390416666666699</v>
          </cell>
          <cell r="U207">
            <v>6.8292313819444503</v>
          </cell>
          <cell r="W207">
            <v>8.6444317500000007</v>
          </cell>
          <cell r="X207">
            <v>42.679598757442399</v>
          </cell>
        </row>
        <row r="208">
          <cell r="C208">
            <v>6.6882780000000004</v>
          </cell>
          <cell r="D208">
            <v>2.9716689999999999</v>
          </cell>
          <cell r="E208">
            <v>3.322835</v>
          </cell>
          <cell r="F208">
            <v>0.78400700000000001</v>
          </cell>
          <cell r="G208">
            <v>4.1686310000000004</v>
          </cell>
          <cell r="I208">
            <v>5.9652479999999999</v>
          </cell>
          <cell r="J208">
            <v>2.4427829999999999</v>
          </cell>
          <cell r="K208">
            <v>7.7614979999999996</v>
          </cell>
          <cell r="L208">
            <v>3.0899450000000002</v>
          </cell>
          <cell r="M208">
            <v>4.656828</v>
          </cell>
          <cell r="N208">
            <v>6.1152319999999998</v>
          </cell>
          <cell r="O208">
            <v>5.5415270000000003</v>
          </cell>
          <cell r="P208">
            <v>7.2511489999999998</v>
          </cell>
          <cell r="R208">
            <v>7.8609660000000003</v>
          </cell>
          <cell r="S208">
            <v>16.789515000000002</v>
          </cell>
          <cell r="T208">
            <v>4.9475509999999998</v>
          </cell>
          <cell r="U208">
            <v>7.2768370000000004</v>
          </cell>
          <cell r="W208">
            <v>8.085172</v>
          </cell>
          <cell r="X208">
            <v>44.648840999999997</v>
          </cell>
        </row>
        <row r="209">
          <cell r="C209">
            <v>6.6973190000000002</v>
          </cell>
          <cell r="D209">
            <v>2.7464750000000002</v>
          </cell>
          <cell r="E209">
            <v>3.3203960000000001</v>
          </cell>
          <cell r="F209">
            <v>0.82336600000000004</v>
          </cell>
          <cell r="G209">
            <v>3.809663</v>
          </cell>
          <cell r="I209">
            <v>5.6556170000000003</v>
          </cell>
          <cell r="J209">
            <v>2.4236520000000001</v>
          </cell>
          <cell r="K209">
            <v>6.4598529999999998</v>
          </cell>
          <cell r="L209">
            <v>2.5494650000000001</v>
          </cell>
          <cell r="M209">
            <v>4.6623950000000001</v>
          </cell>
          <cell r="N209">
            <v>5.6408620000000003</v>
          </cell>
          <cell r="O209">
            <v>5.664148</v>
          </cell>
          <cell r="P209">
            <v>7.0034809999999998</v>
          </cell>
          <cell r="R209">
            <v>9.9749320000000008</v>
          </cell>
          <cell r="S209">
            <v>16.692163999999998</v>
          </cell>
          <cell r="T209">
            <v>4.9480880000000003</v>
          </cell>
          <cell r="U209">
            <v>7.1159749999999997</v>
          </cell>
          <cell r="W209">
            <v>7.7579789999999997</v>
          </cell>
          <cell r="X209">
            <v>49.230209000000002</v>
          </cell>
        </row>
        <row r="210">
          <cell r="C210">
            <v>6.7408590000000004</v>
          </cell>
          <cell r="D210">
            <v>3.0842109999999998</v>
          </cell>
          <cell r="E210">
            <v>3.391527</v>
          </cell>
          <cell r="F210">
            <v>0.82837300000000003</v>
          </cell>
          <cell r="G210">
            <v>4.2347029999999997</v>
          </cell>
          <cell r="I210">
            <v>5.4110259999999997</v>
          </cell>
          <cell r="J210">
            <v>2.4685079999999999</v>
          </cell>
          <cell r="K210">
            <v>5.4789909999999997</v>
          </cell>
          <cell r="L210">
            <v>3.0869879999999998</v>
          </cell>
          <cell r="M210">
            <v>4.6578330000000001</v>
          </cell>
          <cell r="N210">
            <v>5.5917510000000004</v>
          </cell>
          <cell r="O210">
            <v>6.091774</v>
          </cell>
          <cell r="P210">
            <v>6.9776189999999998</v>
          </cell>
          <cell r="R210">
            <v>9.8219169999999991</v>
          </cell>
          <cell r="S210">
            <v>16.403397999999999</v>
          </cell>
          <cell r="T210">
            <v>4.9486610000000004</v>
          </cell>
          <cell r="U210">
            <v>7.3153560000000004</v>
          </cell>
          <cell r="W210">
            <v>7.088025</v>
          </cell>
          <cell r="X210">
            <v>47.516928999999998</v>
          </cell>
        </row>
        <row r="211">
          <cell r="C211">
            <v>6.7262130000000004</v>
          </cell>
          <cell r="D211">
            <v>3.1375229999999998</v>
          </cell>
          <cell r="E211">
            <v>3.3110430000000002</v>
          </cell>
          <cell r="F211">
            <v>0.82588399999999995</v>
          </cell>
          <cell r="G211">
            <v>3.8920910000000002</v>
          </cell>
          <cell r="I211">
            <v>6.0430029999999997</v>
          </cell>
          <cell r="J211">
            <v>3.039482</v>
          </cell>
          <cell r="K211">
            <v>5.925332</v>
          </cell>
          <cell r="L211">
            <v>3.2487240000000002</v>
          </cell>
          <cell r="M211">
            <v>4.6512000000000002</v>
          </cell>
          <cell r="N211">
            <v>6.2184799999999996</v>
          </cell>
          <cell r="O211">
            <v>6.8490770000000003</v>
          </cell>
          <cell r="P211">
            <v>7.2825639999999998</v>
          </cell>
          <cell r="R211">
            <v>7.7888520000000003</v>
          </cell>
          <cell r="S211">
            <v>15.948928</v>
          </cell>
          <cell r="T211">
            <v>4.9484269999999997</v>
          </cell>
          <cell r="U211">
            <v>7.3384270000000003</v>
          </cell>
          <cell r="W211">
            <v>7.5802959999999997</v>
          </cell>
          <cell r="X211">
            <v>42.993209</v>
          </cell>
        </row>
        <row r="212">
          <cell r="C212">
            <v>6.682544</v>
          </cell>
          <cell r="D212">
            <v>3.1350850000000001</v>
          </cell>
          <cell r="E212">
            <v>3.2796759999999998</v>
          </cell>
          <cell r="F212">
            <v>0.82588399999999995</v>
          </cell>
          <cell r="G212">
            <v>4.2935720000000002</v>
          </cell>
          <cell r="I212">
            <v>8.2089929999999995</v>
          </cell>
          <cell r="J212">
            <v>2.4064369999999999</v>
          </cell>
          <cell r="K212">
            <v>8.6483749999999997</v>
          </cell>
          <cell r="L212">
            <v>2.3782570000000001</v>
          </cell>
          <cell r="M212">
            <v>5.3253159999999999</v>
          </cell>
          <cell r="N212">
            <v>8.1813760000000002</v>
          </cell>
          <cell r="O212">
            <v>8.1099779999999999</v>
          </cell>
          <cell r="P212">
            <v>9.0179790000000004</v>
          </cell>
          <cell r="R212">
            <v>8.7256119999999999</v>
          </cell>
          <cell r="S212">
            <v>16.682780000000001</v>
          </cell>
          <cell r="T212">
            <v>4.9476079999999998</v>
          </cell>
          <cell r="U212">
            <v>7.3510739999999997</v>
          </cell>
          <cell r="W212">
            <v>9.02379</v>
          </cell>
          <cell r="X212">
            <v>47.018270000000001</v>
          </cell>
        </row>
        <row r="213">
          <cell r="C213">
            <v>6.8520960000000004</v>
          </cell>
          <cell r="D213">
            <v>3.0871019999999998</v>
          </cell>
          <cell r="E213">
            <v>3.6573159999999998</v>
          </cell>
          <cell r="F213">
            <v>0.82588399999999995</v>
          </cell>
          <cell r="G213">
            <v>4.3310829999999996</v>
          </cell>
          <cell r="I213">
            <v>8.0261809999999993</v>
          </cell>
          <cell r="J213">
            <v>2.0849150000000001</v>
          </cell>
          <cell r="K213">
            <v>6.0851899999999999</v>
          </cell>
          <cell r="L213">
            <v>2.9050289999999999</v>
          </cell>
          <cell r="M213">
            <v>6.8318159999999999</v>
          </cell>
          <cell r="N213">
            <v>7.8402900000000004</v>
          </cell>
          <cell r="O213">
            <v>7.3853920000000004</v>
          </cell>
          <cell r="P213">
            <v>8.7214620000000007</v>
          </cell>
          <cell r="R213">
            <v>9.5916110000000003</v>
          </cell>
          <cell r="S213">
            <v>16.709665000000001</v>
          </cell>
          <cell r="T213">
            <v>4.949427</v>
          </cell>
          <cell r="U213">
            <v>7.6675120000000003</v>
          </cell>
          <cell r="W213">
            <v>8.6077600000000007</v>
          </cell>
          <cell r="X213">
            <v>47.018270000000001</v>
          </cell>
        </row>
        <row r="214">
          <cell r="C214">
            <v>6.7283910000000002</v>
          </cell>
          <cell r="D214">
            <v>3.1249880000000001</v>
          </cell>
          <cell r="E214">
            <v>3.6573159999999998</v>
          </cell>
          <cell r="F214">
            <v>0.82588399999999995</v>
          </cell>
          <cell r="G214">
            <v>3.5466959999999998</v>
          </cell>
          <cell r="I214">
            <v>7.6680659999999996</v>
          </cell>
          <cell r="J214">
            <v>3.1041089999999998</v>
          </cell>
          <cell r="K214">
            <v>5.942977</v>
          </cell>
          <cell r="L214">
            <v>3.1782629999999998</v>
          </cell>
          <cell r="M214">
            <v>6.8970390000000004</v>
          </cell>
          <cell r="N214">
            <v>8.4088390000000004</v>
          </cell>
          <cell r="O214">
            <v>8.1080170000000003</v>
          </cell>
          <cell r="P214">
            <v>8.9816090000000006</v>
          </cell>
          <cell r="R214">
            <v>8.9589320000000008</v>
          </cell>
          <cell r="S214">
            <v>16.835239999999999</v>
          </cell>
          <cell r="T214">
            <v>4.9506589999999999</v>
          </cell>
          <cell r="U214">
            <v>8.7715219999999992</v>
          </cell>
          <cell r="W214">
            <v>7.9723860000000002</v>
          </cell>
          <cell r="X214">
            <v>48.644855999999997</v>
          </cell>
        </row>
        <row r="215">
          <cell r="C215">
            <v>6.2761079999999998</v>
          </cell>
          <cell r="D215">
            <v>3.0750440000000001</v>
          </cell>
          <cell r="E215">
            <v>3.6573159999999998</v>
          </cell>
          <cell r="F215">
            <v>0.82588399999999995</v>
          </cell>
          <cell r="G215">
            <v>4.0654170000000001</v>
          </cell>
          <cell r="I215">
            <v>7.9960300000000002</v>
          </cell>
          <cell r="J215">
            <v>3.246467</v>
          </cell>
          <cell r="K215">
            <v>8.1185559999999999</v>
          </cell>
          <cell r="L215">
            <v>3.35439</v>
          </cell>
          <cell r="M215">
            <v>6.7884710000000004</v>
          </cell>
          <cell r="N215">
            <v>8.7786340000000003</v>
          </cell>
          <cell r="O215">
            <v>8.9788920000000001</v>
          </cell>
          <cell r="P215">
            <v>9.2203029999999995</v>
          </cell>
          <cell r="R215">
            <v>8.9052319999999998</v>
          </cell>
          <cell r="S215">
            <v>16.798165999999998</v>
          </cell>
          <cell r="T215">
            <v>4.9476079999999998</v>
          </cell>
          <cell r="U215">
            <v>8.6608339999999995</v>
          </cell>
          <cell r="W215">
            <v>8.6549040000000002</v>
          </cell>
          <cell r="X215">
            <v>46.563172000000002</v>
          </cell>
        </row>
        <row r="216">
          <cell r="C216">
            <v>6.4199830000000002</v>
          </cell>
          <cell r="D216">
            <v>3.0871019999999998</v>
          </cell>
          <cell r="E216">
            <v>3.6573159999999998</v>
          </cell>
          <cell r="F216">
            <v>0.71210799999999996</v>
          </cell>
          <cell r="G216">
            <v>4.6456189999999999</v>
          </cell>
          <cell r="I216">
            <v>8.3159580000000002</v>
          </cell>
          <cell r="J216">
            <v>2.3321540000000001</v>
          </cell>
          <cell r="K216">
            <v>7.8920110000000001</v>
          </cell>
          <cell r="L216">
            <v>3.2917350000000001</v>
          </cell>
          <cell r="M216">
            <v>6.6096240000000002</v>
          </cell>
          <cell r="N216">
            <v>8.534516</v>
          </cell>
          <cell r="O216">
            <v>8.7406670000000002</v>
          </cell>
          <cell r="P216">
            <v>9.0586760000000002</v>
          </cell>
          <cell r="R216">
            <v>8.8329520000000006</v>
          </cell>
          <cell r="S216">
            <v>16.799613000000001</v>
          </cell>
          <cell r="T216">
            <v>4.9484269999999997</v>
          </cell>
          <cell r="U216">
            <v>8.7060499999999994</v>
          </cell>
          <cell r="W216">
            <v>7.2679289999999996</v>
          </cell>
          <cell r="X216">
            <v>37.616849999999999</v>
          </cell>
        </row>
        <row r="217">
          <cell r="C217">
            <v>6.3355810000000004</v>
          </cell>
          <cell r="D217">
            <v>3.0855839999999999</v>
          </cell>
          <cell r="E217">
            <v>4.027196</v>
          </cell>
          <cell r="F217">
            <v>0.72097500000000003</v>
          </cell>
          <cell r="G217">
            <v>4.6597379999999999</v>
          </cell>
          <cell r="I217">
            <v>7.6544210000000001</v>
          </cell>
          <cell r="J217">
            <v>2.1751990000000001</v>
          </cell>
          <cell r="K217">
            <v>7.0767680000000004</v>
          </cell>
          <cell r="L217">
            <v>3.140018</v>
          </cell>
          <cell r="M217">
            <v>6.5696329999999996</v>
          </cell>
          <cell r="N217">
            <v>7.4040759999999999</v>
          </cell>
          <cell r="O217">
            <v>8.6772559999999999</v>
          </cell>
          <cell r="P217">
            <v>7.8685939999999999</v>
          </cell>
          <cell r="R217">
            <v>8.7350060000000003</v>
          </cell>
          <cell r="S217">
            <v>15.801489</v>
          </cell>
          <cell r="T217">
            <v>4.9484269999999997</v>
          </cell>
          <cell r="U217">
            <v>8.7010210000000008</v>
          </cell>
          <cell r="W217">
            <v>6.522869</v>
          </cell>
          <cell r="X217">
            <v>32.637267999999999</v>
          </cell>
        </row>
        <row r="218">
          <cell r="C218">
            <v>6.6354259999999998</v>
          </cell>
          <cell r="D218">
            <v>3.085858</v>
          </cell>
          <cell r="E218">
            <v>3.1408459999999998</v>
          </cell>
          <cell r="F218">
            <v>0.89246000000000003</v>
          </cell>
          <cell r="G218">
            <v>4.4071490000000004</v>
          </cell>
          <cell r="I218">
            <v>6.7206630000000001</v>
          </cell>
          <cell r="J218">
            <v>2.4200870000000001</v>
          </cell>
          <cell r="K218">
            <v>7.7389039999999998</v>
          </cell>
          <cell r="L218">
            <v>2.7716059999999998</v>
          </cell>
          <cell r="M218">
            <v>6.6648630000000004</v>
          </cell>
          <cell r="N218">
            <v>6.7349269999999999</v>
          </cell>
          <cell r="O218">
            <v>6.3235450000000002</v>
          </cell>
          <cell r="P218">
            <v>6.2202270000000004</v>
          </cell>
          <cell r="R218">
            <v>8.7231109999999994</v>
          </cell>
          <cell r="S218">
            <v>16.766003999999999</v>
          </cell>
          <cell r="T218">
            <v>4.9474960000000001</v>
          </cell>
          <cell r="U218">
            <v>8.0994829999999993</v>
          </cell>
          <cell r="W218">
            <v>6.3649060000000004</v>
          </cell>
          <cell r="X218">
            <v>38.396459999999998</v>
          </cell>
        </row>
        <row r="219">
          <cell r="C219">
            <v>6.5170599999999999</v>
          </cell>
          <cell r="D219">
            <v>3.1161080000000001</v>
          </cell>
          <cell r="E219">
            <v>3.2094320000000001</v>
          </cell>
          <cell r="F219">
            <v>0.89325900000000003</v>
          </cell>
          <cell r="G219">
            <v>4.4468439999999996</v>
          </cell>
          <cell r="I219">
            <v>6.4146000000000001</v>
          </cell>
          <cell r="J219">
            <v>2.1792720000000001</v>
          </cell>
          <cell r="K219">
            <v>7.2220659999999999</v>
          </cell>
          <cell r="L219">
            <v>2.7994159999999999</v>
          </cell>
          <cell r="M219">
            <v>6.6688169999999998</v>
          </cell>
          <cell r="N219">
            <v>5.341799</v>
          </cell>
          <cell r="O219">
            <v>5.6827009999999998</v>
          </cell>
          <cell r="P219">
            <v>5.7118450000000003</v>
          </cell>
          <cell r="R219">
            <v>8.5366309999999999</v>
          </cell>
          <cell r="S219">
            <v>16.004835</v>
          </cell>
          <cell r="T219">
            <v>4.9450099999999999</v>
          </cell>
          <cell r="U219">
            <v>8.0518429999999999</v>
          </cell>
          <cell r="W219">
            <v>6.7739710000000004</v>
          </cell>
          <cell r="X219">
            <v>49.589928</v>
          </cell>
        </row>
        <row r="220">
          <cell r="C220">
            <v>6.3475239999999999</v>
          </cell>
          <cell r="D220">
            <v>3.1055739999999998</v>
          </cell>
          <cell r="E220">
            <v>3.165861</v>
          </cell>
          <cell r="F220">
            <v>0.87417400000000001</v>
          </cell>
          <cell r="G220">
            <v>4.4510209999999999</v>
          </cell>
          <cell r="I220">
            <v>6.1969950000000003</v>
          </cell>
          <cell r="J220">
            <v>2.1134840000000001</v>
          </cell>
          <cell r="K220">
            <v>7.0602320000000001</v>
          </cell>
          <cell r="L220">
            <v>2.760081</v>
          </cell>
          <cell r="M220">
            <v>6.844093</v>
          </cell>
          <cell r="N220">
            <v>7.1032909999999996</v>
          </cell>
          <cell r="O220">
            <v>5.4915279999999997</v>
          </cell>
          <cell r="P220">
            <v>7.1391780000000002</v>
          </cell>
          <cell r="R220">
            <v>7.9523080000000004</v>
          </cell>
          <cell r="S220">
            <v>16.797045000000001</v>
          </cell>
          <cell r="T220">
            <v>4.9449269999999999</v>
          </cell>
          <cell r="U220">
            <v>8.3357519999999994</v>
          </cell>
          <cell r="W220">
            <v>7.0774939999999997</v>
          </cell>
          <cell r="X220">
            <v>45.098394999999996</v>
          </cell>
        </row>
        <row r="221">
          <cell r="C221">
            <v>6.4897809999999998</v>
          </cell>
          <cell r="D221">
            <v>3.08812</v>
          </cell>
          <cell r="E221">
            <v>3.0202740000000001</v>
          </cell>
          <cell r="F221">
            <v>0.83455199999999996</v>
          </cell>
          <cell r="G221">
            <v>4.5576980000000002</v>
          </cell>
          <cell r="I221">
            <v>6.0504709999999999</v>
          </cell>
          <cell r="J221">
            <v>1.8105249999999999</v>
          </cell>
          <cell r="K221">
            <v>6.6402700000000001</v>
          </cell>
          <cell r="L221">
            <v>2.633464</v>
          </cell>
          <cell r="M221">
            <v>6.8678540000000003</v>
          </cell>
          <cell r="N221">
            <v>7.083761</v>
          </cell>
          <cell r="O221">
            <v>5.7422019999999998</v>
          </cell>
          <cell r="P221">
            <v>6.55206</v>
          </cell>
          <cell r="R221">
            <v>8.7246869999999994</v>
          </cell>
          <cell r="S221">
            <v>16.753342</v>
          </cell>
          <cell r="T221">
            <v>4.9450099999999999</v>
          </cell>
          <cell r="U221">
            <v>8.5573829999999997</v>
          </cell>
          <cell r="W221">
            <v>6.7377690000000001</v>
          </cell>
          <cell r="X221">
            <v>43.593034000000003</v>
          </cell>
        </row>
        <row r="222">
          <cell r="C222">
            <v>6.6777420000000003</v>
          </cell>
          <cell r="D222">
            <v>2.8363849999999999</v>
          </cell>
          <cell r="E222">
            <v>3.0485920000000002</v>
          </cell>
          <cell r="F222">
            <v>0.82308300000000001</v>
          </cell>
          <cell r="G222">
            <v>4.8136450000000002</v>
          </cell>
          <cell r="I222">
            <v>6.0914099999999998</v>
          </cell>
          <cell r="J222">
            <v>2.0940650000000001</v>
          </cell>
          <cell r="K222">
            <v>5.3654789999999997</v>
          </cell>
          <cell r="L222">
            <v>2.6160369999999999</v>
          </cell>
          <cell r="M222">
            <v>6.8567159999999996</v>
          </cell>
          <cell r="N222">
            <v>7.1574720000000003</v>
          </cell>
          <cell r="O222">
            <v>5.7416510000000001</v>
          </cell>
          <cell r="P222">
            <v>6.8916519999999997</v>
          </cell>
          <cell r="R222">
            <v>8.7712570000000003</v>
          </cell>
          <cell r="S222">
            <v>16.720331999999999</v>
          </cell>
          <cell r="T222">
            <v>4.9449839999999998</v>
          </cell>
          <cell r="U222">
            <v>8.6655499999999996</v>
          </cell>
          <cell r="W222">
            <v>6.3274939999999997</v>
          </cell>
          <cell r="X222">
            <v>41.417461000000003</v>
          </cell>
        </row>
        <row r="223">
          <cell r="C223">
            <v>6.6</v>
          </cell>
          <cell r="D223">
            <v>2.7154910000000001</v>
          </cell>
          <cell r="E223">
            <v>3.0876769999999998</v>
          </cell>
          <cell r="F223">
            <v>0.83197299999999996</v>
          </cell>
          <cell r="G223">
            <v>4.5719450000000004</v>
          </cell>
          <cell r="I223">
            <v>6.7964159999999998</v>
          </cell>
          <cell r="J223">
            <v>3.6996739999999999</v>
          </cell>
          <cell r="K223">
            <v>5.7904770000000001</v>
          </cell>
          <cell r="L223">
            <v>3.141203</v>
          </cell>
          <cell r="M223">
            <v>6.7832499999999998</v>
          </cell>
          <cell r="N223">
            <v>8.2908939999999998</v>
          </cell>
          <cell r="O223">
            <v>7.2690060000000001</v>
          </cell>
          <cell r="P223">
            <v>7.9464449999999998</v>
          </cell>
          <cell r="R223">
            <v>8.7534030000000005</v>
          </cell>
          <cell r="S223">
            <v>16.194828999999999</v>
          </cell>
          <cell r="T223">
            <v>4.9457969999999998</v>
          </cell>
          <cell r="U223">
            <v>8.6632870000000004</v>
          </cell>
          <cell r="W223">
            <v>6.7749649999999999</v>
          </cell>
          <cell r="X223">
            <v>43.352293000000003</v>
          </cell>
        </row>
        <row r="224">
          <cell r="C224">
            <v>6.5611569999999997</v>
          </cell>
          <cell r="D224">
            <v>3.0865369999999999</v>
          </cell>
          <cell r="E224">
            <v>3.1520380000000001</v>
          </cell>
          <cell r="F224">
            <v>0.83321500000000004</v>
          </cell>
          <cell r="G224">
            <v>4.5211110000000003</v>
          </cell>
          <cell r="I224">
            <v>9.1467899999999993</v>
          </cell>
          <cell r="J224">
            <v>3.4257070000000001</v>
          </cell>
          <cell r="K224">
            <v>8.7504000000000008</v>
          </cell>
          <cell r="L224">
            <v>2.9715889999999998</v>
          </cell>
          <cell r="M224">
            <v>6.8866389999999997</v>
          </cell>
          <cell r="N224">
            <v>9.1468319999999999</v>
          </cell>
          <cell r="O224">
            <v>9.1256310000000003</v>
          </cell>
          <cell r="P224">
            <v>9.7263750000000009</v>
          </cell>
          <cell r="R224">
            <v>8.7863779999999991</v>
          </cell>
          <cell r="S224">
            <v>16.682699</v>
          </cell>
          <cell r="T224">
            <v>4.9421689999999998</v>
          </cell>
          <cell r="U224">
            <v>8.5980410000000003</v>
          </cell>
          <cell r="W224">
            <v>8.6711159999999996</v>
          </cell>
          <cell r="X224">
            <v>45.890518</v>
          </cell>
        </row>
        <row r="225">
          <cell r="C225">
            <v>6.5028610000000002</v>
          </cell>
          <cell r="D225">
            <v>3.1416710000000001</v>
          </cell>
          <cell r="E225">
            <v>3.3695339999999998</v>
          </cell>
          <cell r="F225">
            <v>0.79420800000000003</v>
          </cell>
          <cell r="G225">
            <v>3.8977020000000002</v>
          </cell>
          <cell r="I225">
            <v>8.5015009999999993</v>
          </cell>
          <cell r="J225">
            <v>3.1508769999999999</v>
          </cell>
          <cell r="K225">
            <v>7.7568039999999998</v>
          </cell>
          <cell r="L225">
            <v>3.2987190000000002</v>
          </cell>
          <cell r="M225">
            <v>6.7895300000000001</v>
          </cell>
          <cell r="N225">
            <v>8.9451289999999997</v>
          </cell>
          <cell r="O225">
            <v>9.102805</v>
          </cell>
          <cell r="P225">
            <v>10.205132000000001</v>
          </cell>
          <cell r="R225">
            <v>9.9656409999999997</v>
          </cell>
          <cell r="S225">
            <v>16.664895000000001</v>
          </cell>
          <cell r="T225">
            <v>4.9396959999999996</v>
          </cell>
          <cell r="U225">
            <v>8.6034179999999996</v>
          </cell>
          <cell r="W225">
            <v>8.8248580000000008</v>
          </cell>
          <cell r="X225">
            <v>48.780952999999997</v>
          </cell>
        </row>
        <row r="226">
          <cell r="C226">
            <v>6.5020309999999997</v>
          </cell>
          <cell r="D226">
            <v>3.1067640000000001</v>
          </cell>
          <cell r="E226">
            <v>4.3595569999999997</v>
          </cell>
          <cell r="F226">
            <v>0.80970900000000001</v>
          </cell>
          <cell r="G226">
            <v>3.535228</v>
          </cell>
          <cell r="I226">
            <v>7.9703280000000003</v>
          </cell>
          <cell r="J226">
            <v>3.1031249999999999</v>
          </cell>
          <cell r="K226">
            <v>6.4415909999999998</v>
          </cell>
          <cell r="L226">
            <v>3.3925990000000001</v>
          </cell>
          <cell r="M226">
            <v>6.2850590000000004</v>
          </cell>
          <cell r="N226">
            <v>9.0628879999999992</v>
          </cell>
          <cell r="O226">
            <v>9.3692659999999997</v>
          </cell>
          <cell r="P226">
            <v>9.6441110000000005</v>
          </cell>
          <cell r="R226">
            <v>9.0624160000000007</v>
          </cell>
          <cell r="S226">
            <v>16.187797</v>
          </cell>
          <cell r="T226">
            <v>4.9450099999999999</v>
          </cell>
          <cell r="U226">
            <v>8.4904580000000003</v>
          </cell>
          <cell r="W226">
            <v>8.2865889999999993</v>
          </cell>
          <cell r="X226">
            <v>48.538918000000002</v>
          </cell>
        </row>
        <row r="227">
          <cell r="C227">
            <v>6.4475439999999997</v>
          </cell>
          <cell r="D227">
            <v>2.9883790000000001</v>
          </cell>
          <cell r="E227">
            <v>4.3595569999999997</v>
          </cell>
          <cell r="F227">
            <v>0.84473500000000001</v>
          </cell>
          <cell r="G227">
            <v>4.0802670000000001</v>
          </cell>
          <cell r="I227">
            <v>8.5187819999999999</v>
          </cell>
          <cell r="J227">
            <v>3.3815379999999999</v>
          </cell>
          <cell r="K227">
            <v>8.6913800000000005</v>
          </cell>
          <cell r="L227">
            <v>3.57511</v>
          </cell>
          <cell r="M227">
            <v>5.8212640000000002</v>
          </cell>
          <cell r="N227">
            <v>8.8442019999999992</v>
          </cell>
          <cell r="O227">
            <v>8.8416530000000009</v>
          </cell>
          <cell r="P227">
            <v>9.7274159999999998</v>
          </cell>
          <cell r="R227">
            <v>8.3995259999999998</v>
          </cell>
          <cell r="S227">
            <v>15.989258</v>
          </cell>
          <cell r="T227">
            <v>4.9449839999999998</v>
          </cell>
          <cell r="U227">
            <v>7.9610799999999999</v>
          </cell>
          <cell r="W227">
            <v>8.5629469999999994</v>
          </cell>
          <cell r="X227">
            <v>46.982644000000001</v>
          </cell>
        </row>
        <row r="228">
          <cell r="C228">
            <v>6.0754929999999998</v>
          </cell>
          <cell r="D228">
            <v>3.0361189999999998</v>
          </cell>
          <cell r="E228">
            <v>4.3595569999999997</v>
          </cell>
          <cell r="F228">
            <v>0.83408199999999999</v>
          </cell>
          <cell r="G228">
            <v>3.9668670000000001</v>
          </cell>
          <cell r="I228">
            <v>7.6382719999999997</v>
          </cell>
          <cell r="J228">
            <v>2.7468379999999999</v>
          </cell>
          <cell r="K228">
            <v>7.5203620000000004</v>
          </cell>
          <cell r="L228">
            <v>3.3992450000000001</v>
          </cell>
          <cell r="M228">
            <v>5.5613919999999997</v>
          </cell>
          <cell r="N228">
            <v>8.4271609999999999</v>
          </cell>
          <cell r="O228">
            <v>7.7715509999999997</v>
          </cell>
          <cell r="P228">
            <v>9.6124930000000006</v>
          </cell>
          <cell r="R228">
            <v>7.8722349999999999</v>
          </cell>
          <cell r="S228">
            <v>16.737769</v>
          </cell>
          <cell r="T228">
            <v>4.9457969999999998</v>
          </cell>
          <cell r="U228">
            <v>7.5020040000000003</v>
          </cell>
          <cell r="W228">
            <v>7.2269009999999998</v>
          </cell>
          <cell r="X228">
            <v>42.648896000000001</v>
          </cell>
        </row>
        <row r="229">
          <cell r="C229">
            <v>6.3298350000000001</v>
          </cell>
          <cell r="D229">
            <v>3.0361189999999998</v>
          </cell>
          <cell r="E229">
            <v>3.7901319999999998</v>
          </cell>
          <cell r="F229">
            <v>0.79948600000000003</v>
          </cell>
          <cell r="G229">
            <v>4.0489730000000002</v>
          </cell>
          <cell r="I229">
            <v>5.6262730000000003</v>
          </cell>
          <cell r="J229">
            <v>1.9369160000000001</v>
          </cell>
          <cell r="K229">
            <v>5.46495</v>
          </cell>
          <cell r="L229">
            <v>3.2642060000000002</v>
          </cell>
          <cell r="M229">
            <v>5.507358</v>
          </cell>
          <cell r="N229">
            <v>7.6351959999999996</v>
          </cell>
          <cell r="O229">
            <v>6.7385349999999997</v>
          </cell>
          <cell r="P229">
            <v>8.1358090000000001</v>
          </cell>
          <cell r="R229">
            <v>7.8307349999999998</v>
          </cell>
          <cell r="S229">
            <v>16.76172</v>
          </cell>
          <cell r="T229">
            <v>4.9457969999999998</v>
          </cell>
          <cell r="U229">
            <v>7.1358519999999999</v>
          </cell>
          <cell r="W229">
            <v>4.5792109999999999</v>
          </cell>
          <cell r="X229">
            <v>41.198259999999998</v>
          </cell>
        </row>
        <row r="230">
          <cell r="C230">
            <v>6.5085559999999996</v>
          </cell>
          <cell r="D230">
            <v>2.9813019999999999</v>
          </cell>
          <cell r="E230">
            <v>3.3258260000000002</v>
          </cell>
          <cell r="F230">
            <v>0.803562</v>
          </cell>
          <cell r="G230">
            <v>4.2517120000000004</v>
          </cell>
          <cell r="I230">
            <v>5.1861449999999998</v>
          </cell>
          <cell r="J230">
            <v>1.9766410000000001</v>
          </cell>
          <cell r="K230">
            <v>5.716208</v>
          </cell>
          <cell r="L230">
            <v>2.7656900000000002</v>
          </cell>
          <cell r="M230">
            <v>5.4335389999999997</v>
          </cell>
          <cell r="N230">
            <v>5.8995439999999997</v>
          </cell>
          <cell r="O230">
            <v>5.0137970000000003</v>
          </cell>
          <cell r="P230">
            <v>6.6339420000000002</v>
          </cell>
          <cell r="R230">
            <v>8.1269069999999992</v>
          </cell>
          <cell r="S230">
            <v>15.834530000000001</v>
          </cell>
          <cell r="T230">
            <v>4.9447260000000002</v>
          </cell>
          <cell r="U230">
            <v>7.201187</v>
          </cell>
          <cell r="W230">
            <v>4.8604770000000004</v>
          </cell>
          <cell r="X230">
            <v>45.270392999999999</v>
          </cell>
        </row>
        <row r="231">
          <cell r="C231">
            <v>6.551018</v>
          </cell>
          <cell r="D231">
            <v>2.9707560000000002</v>
          </cell>
          <cell r="E231">
            <v>3.31473</v>
          </cell>
          <cell r="F231">
            <v>0.83659300000000003</v>
          </cell>
          <cell r="G231">
            <v>3.8340920000000001</v>
          </cell>
          <cell r="I231">
            <v>5.3639970000000003</v>
          </cell>
          <cell r="J231">
            <v>2.0998790000000001</v>
          </cell>
          <cell r="K231">
            <v>5.7953150000000004</v>
          </cell>
          <cell r="L231">
            <v>2.7849889999999999</v>
          </cell>
          <cell r="M231">
            <v>5.2921779999999998</v>
          </cell>
          <cell r="N231">
            <v>4.8305490000000004</v>
          </cell>
          <cell r="O231">
            <v>5.792713</v>
          </cell>
          <cell r="P231">
            <v>5.5109360000000001</v>
          </cell>
          <cell r="R231">
            <v>8.0783740000000002</v>
          </cell>
          <cell r="S231">
            <v>16.402953</v>
          </cell>
          <cell r="T231">
            <v>4.9420260000000003</v>
          </cell>
          <cell r="U231">
            <v>7.0830830000000002</v>
          </cell>
          <cell r="W231">
            <v>5.0419200000000002</v>
          </cell>
          <cell r="X231">
            <v>45.728417</v>
          </cell>
        </row>
        <row r="232">
          <cell r="C232">
            <v>6.2638829999999999</v>
          </cell>
          <cell r="D232">
            <v>2.9865149999999998</v>
          </cell>
          <cell r="E232">
            <v>3.0321009999999999</v>
          </cell>
          <cell r="F232">
            <v>0.81740100000000004</v>
          </cell>
          <cell r="G232">
            <v>3.2717459999999998</v>
          </cell>
          <cell r="I232">
            <v>5.3843490000000003</v>
          </cell>
          <cell r="J232">
            <v>2.3411930000000001</v>
          </cell>
          <cell r="K232">
            <v>5.4030149999999999</v>
          </cell>
          <cell r="L232">
            <v>2.6956790000000002</v>
          </cell>
          <cell r="M232">
            <v>5.1666600000000003</v>
          </cell>
          <cell r="N232">
            <v>5.3510619999999998</v>
          </cell>
          <cell r="O232">
            <v>5.6654200000000001</v>
          </cell>
          <cell r="P232">
            <v>5.1846839999999998</v>
          </cell>
          <cell r="R232">
            <v>7.4551720000000001</v>
          </cell>
          <cell r="S232">
            <v>16.504967000000001</v>
          </cell>
          <cell r="T232">
            <v>4.9416719999999996</v>
          </cell>
          <cell r="U232">
            <v>7.0172530000000002</v>
          </cell>
          <cell r="W232">
            <v>5.3508719999999999</v>
          </cell>
          <cell r="X232">
            <v>42.412269999999999</v>
          </cell>
        </row>
        <row r="233">
          <cell r="C233">
            <v>6.5409689999999996</v>
          </cell>
          <cell r="D233">
            <v>2.992159</v>
          </cell>
          <cell r="E233">
            <v>3.0414759999999998</v>
          </cell>
          <cell r="F233">
            <v>0.73769700000000005</v>
          </cell>
          <cell r="G233">
            <v>4.2984450000000001</v>
          </cell>
          <cell r="I233">
            <v>5.3273849999999996</v>
          </cell>
          <cell r="J233">
            <v>2.042208</v>
          </cell>
          <cell r="K233">
            <v>5.0208019999999998</v>
          </cell>
          <cell r="L233">
            <v>2.5750690000000001</v>
          </cell>
          <cell r="M233">
            <v>5.2596119999999997</v>
          </cell>
          <cell r="N233">
            <v>6.7033810000000003</v>
          </cell>
          <cell r="O233">
            <v>5.6097890000000001</v>
          </cell>
          <cell r="P233">
            <v>5.8846230000000004</v>
          </cell>
          <cell r="R233">
            <v>8.0761260000000004</v>
          </cell>
          <cell r="S233">
            <v>16.833182000000001</v>
          </cell>
          <cell r="T233">
            <v>4.9424979999999996</v>
          </cell>
          <cell r="U233">
            <v>6.8863060000000003</v>
          </cell>
          <cell r="W233">
            <v>5.339569</v>
          </cell>
          <cell r="X233">
            <v>42.322167999999998</v>
          </cell>
        </row>
        <row r="234">
          <cell r="C234">
            <v>6.4961080000000004</v>
          </cell>
          <cell r="D234">
            <v>2.9874339999999999</v>
          </cell>
          <cell r="E234">
            <v>3.2453810000000001</v>
          </cell>
          <cell r="F234">
            <v>0.74355499999999997</v>
          </cell>
          <cell r="G234">
            <v>4.4977520000000002</v>
          </cell>
          <cell r="I234">
            <v>6.282076</v>
          </cell>
          <cell r="J234">
            <v>2.3962349999999999</v>
          </cell>
          <cell r="K234">
            <v>5.5626980000000001</v>
          </cell>
          <cell r="L234">
            <v>2.9565160000000001</v>
          </cell>
          <cell r="M234">
            <v>5.2228870000000001</v>
          </cell>
          <cell r="N234">
            <v>7.3810279999999997</v>
          </cell>
          <cell r="O234">
            <v>5.4017759999999999</v>
          </cell>
          <cell r="P234">
            <v>8.1131609999999998</v>
          </cell>
          <cell r="R234">
            <v>9.5608590000000007</v>
          </cell>
          <cell r="S234">
            <v>16.818548</v>
          </cell>
          <cell r="T234">
            <v>4.9415740000000001</v>
          </cell>
          <cell r="U234">
            <v>6.8097060000000003</v>
          </cell>
          <cell r="W234">
            <v>6.0939240000000003</v>
          </cell>
          <cell r="X234">
            <v>46.989384000000001</v>
          </cell>
        </row>
        <row r="235">
          <cell r="C235">
            <v>6.4198230000000001</v>
          </cell>
          <cell r="D235">
            <v>2.8926949999999998</v>
          </cell>
          <cell r="E235">
            <v>3.2411319999999999</v>
          </cell>
          <cell r="F235">
            <v>0.82550699999999999</v>
          </cell>
          <cell r="G235">
            <v>4.6463340000000004</v>
          </cell>
          <cell r="I235">
            <v>6.9468870000000003</v>
          </cell>
          <cell r="J235">
            <v>3.0183300000000002</v>
          </cell>
          <cell r="K235">
            <v>6.1510600000000002</v>
          </cell>
          <cell r="L235">
            <v>3.2971750000000002</v>
          </cell>
          <cell r="M235">
            <v>5.1888370000000004</v>
          </cell>
          <cell r="N235">
            <v>8.0636019999999995</v>
          </cell>
          <cell r="O235">
            <v>7.0940719999999997</v>
          </cell>
          <cell r="P235">
            <v>8.7179070000000003</v>
          </cell>
          <cell r="R235">
            <v>9.7476109999999991</v>
          </cell>
          <cell r="S235">
            <v>16.807694000000001</v>
          </cell>
          <cell r="T235">
            <v>4.9416539999999998</v>
          </cell>
          <cell r="U235">
            <v>6.7924329999999999</v>
          </cell>
          <cell r="W235">
            <v>6.2751109999999999</v>
          </cell>
          <cell r="X235">
            <v>44.151687000000003</v>
          </cell>
        </row>
        <row r="236">
          <cell r="C236">
            <v>6.4364150000000002</v>
          </cell>
          <cell r="D236">
            <v>3.013074</v>
          </cell>
          <cell r="E236">
            <v>3.3565680000000002</v>
          </cell>
          <cell r="F236">
            <v>0.851661</v>
          </cell>
          <cell r="G236">
            <v>5.0751200000000001</v>
          </cell>
          <cell r="I236">
            <v>9.135783</v>
          </cell>
          <cell r="J236">
            <v>3.0230009999999998</v>
          </cell>
          <cell r="K236">
            <v>9.5777619999999999</v>
          </cell>
          <cell r="L236">
            <v>2.8184969999999998</v>
          </cell>
          <cell r="M236">
            <v>5.8556340000000002</v>
          </cell>
          <cell r="N236">
            <v>9.2426499999999994</v>
          </cell>
          <cell r="O236">
            <v>8.7464469999999999</v>
          </cell>
          <cell r="P236">
            <v>9.7549019999999995</v>
          </cell>
          <cell r="R236">
            <v>9.78505</v>
          </cell>
          <cell r="S236">
            <v>16.846136999999999</v>
          </cell>
          <cell r="T236">
            <v>4.9424979999999996</v>
          </cell>
          <cell r="U236">
            <v>6.872763</v>
          </cell>
          <cell r="W236">
            <v>8.3935320000000004</v>
          </cell>
          <cell r="X236">
            <v>45.726864999999997</v>
          </cell>
        </row>
        <row r="237">
          <cell r="C237">
            <v>6.4364150000000002</v>
          </cell>
          <cell r="D237">
            <v>3.029569</v>
          </cell>
          <cell r="E237">
            <v>3.3565680000000002</v>
          </cell>
          <cell r="F237">
            <v>0.85726800000000003</v>
          </cell>
          <cell r="G237">
            <v>4.5228469999999996</v>
          </cell>
          <cell r="I237">
            <v>9.1212309999999999</v>
          </cell>
          <cell r="J237">
            <v>3.129699</v>
          </cell>
          <cell r="K237">
            <v>6.9266620000000003</v>
          </cell>
          <cell r="L237">
            <v>2.8456890000000001</v>
          </cell>
          <cell r="M237">
            <v>6.3160439999999998</v>
          </cell>
          <cell r="N237">
            <v>8.0144179999999992</v>
          </cell>
          <cell r="O237">
            <v>9.262848</v>
          </cell>
          <cell r="P237">
            <v>9.4908839999999994</v>
          </cell>
          <cell r="R237">
            <v>9.6756329999999995</v>
          </cell>
          <cell r="S237">
            <v>16.878088000000002</v>
          </cell>
          <cell r="T237">
            <v>4.9417239999999998</v>
          </cell>
          <cell r="U237">
            <v>7.9934339999999997</v>
          </cell>
          <cell r="W237">
            <v>8.2570160000000001</v>
          </cell>
          <cell r="X237">
            <v>45.287880000000001</v>
          </cell>
        </row>
        <row r="238">
          <cell r="C238">
            <v>6.4364150000000002</v>
          </cell>
          <cell r="D238">
            <v>2.961903</v>
          </cell>
          <cell r="E238">
            <v>3.3565680000000002</v>
          </cell>
          <cell r="F238">
            <v>0.83174000000000003</v>
          </cell>
          <cell r="G238">
            <v>4.3084689999999997</v>
          </cell>
          <cell r="I238">
            <v>8.6367370000000001</v>
          </cell>
          <cell r="J238">
            <v>3.0527419999999998</v>
          </cell>
          <cell r="K238">
            <v>6.0672259999999998</v>
          </cell>
          <cell r="L238">
            <v>2.919397</v>
          </cell>
          <cell r="M238">
            <v>6.1019569999999996</v>
          </cell>
          <cell r="N238">
            <v>7.4792240000000003</v>
          </cell>
          <cell r="O238">
            <v>9.3616019999999995</v>
          </cell>
          <cell r="P238">
            <v>9.3242469999999997</v>
          </cell>
          <cell r="R238">
            <v>9.2431970000000003</v>
          </cell>
          <cell r="S238">
            <v>16.602601</v>
          </cell>
          <cell r="T238">
            <v>4.9424979999999996</v>
          </cell>
          <cell r="U238">
            <v>7.9559850000000001</v>
          </cell>
          <cell r="W238">
            <v>8.8585740000000008</v>
          </cell>
          <cell r="X238">
            <v>49.371470000000002</v>
          </cell>
        </row>
        <row r="239">
          <cell r="C239">
            <v>6.3269099999999998</v>
          </cell>
          <cell r="D239">
            <v>3.0294400000000001</v>
          </cell>
          <cell r="E239">
            <v>3.3565680000000002</v>
          </cell>
          <cell r="F239">
            <v>0.82726599999999995</v>
          </cell>
          <cell r="G239">
            <v>4.4087249999999996</v>
          </cell>
          <cell r="I239">
            <v>8.1670940000000005</v>
          </cell>
          <cell r="J239">
            <v>2.8163230000000001</v>
          </cell>
          <cell r="K239">
            <v>7.0803450000000003</v>
          </cell>
          <cell r="L239">
            <v>3.0009130000000002</v>
          </cell>
          <cell r="M239">
            <v>5.8260420000000002</v>
          </cell>
          <cell r="N239">
            <v>8.0384659999999997</v>
          </cell>
          <cell r="O239">
            <v>8.916093</v>
          </cell>
          <cell r="P239">
            <v>9.7727380000000004</v>
          </cell>
          <cell r="R239">
            <v>8.4205649999999999</v>
          </cell>
          <cell r="S239">
            <v>15.777244</v>
          </cell>
          <cell r="T239">
            <v>4.9416989999999998</v>
          </cell>
          <cell r="U239">
            <v>7.9793050000000001</v>
          </cell>
          <cell r="W239">
            <v>8.7268869999999996</v>
          </cell>
          <cell r="X239">
            <v>48.239724000000002</v>
          </cell>
        </row>
        <row r="240">
          <cell r="C240">
            <v>6.4347190000000003</v>
          </cell>
          <cell r="D240">
            <v>2.8556379999999999</v>
          </cell>
          <cell r="E240">
            <v>4.3553800000000003</v>
          </cell>
          <cell r="F240">
            <v>0.85441199999999995</v>
          </cell>
          <cell r="G240">
            <v>4.1789389999999997</v>
          </cell>
          <cell r="I240">
            <v>7.6132900000000001</v>
          </cell>
          <cell r="J240">
            <v>2.665724</v>
          </cell>
          <cell r="K240">
            <v>7.086519</v>
          </cell>
          <cell r="L240">
            <v>3.074125</v>
          </cell>
          <cell r="M240">
            <v>5.2272759999999998</v>
          </cell>
          <cell r="N240">
            <v>7.76281</v>
          </cell>
          <cell r="O240">
            <v>8.0655429999999999</v>
          </cell>
          <cell r="P240">
            <v>9.2561149999999994</v>
          </cell>
          <cell r="R240">
            <v>7.2412489999999998</v>
          </cell>
          <cell r="S240">
            <v>16.854012000000001</v>
          </cell>
          <cell r="T240">
            <v>4.9424979999999996</v>
          </cell>
          <cell r="U240">
            <v>7.4912489999999998</v>
          </cell>
          <cell r="W240">
            <v>7.0942660000000002</v>
          </cell>
          <cell r="X240">
            <v>41.831108999999998</v>
          </cell>
        </row>
        <row r="241">
          <cell r="C241">
            <v>6.1690930000000002</v>
          </cell>
          <cell r="D241">
            <v>2.4241820000000001</v>
          </cell>
          <cell r="E241">
            <v>3.7500550000000001</v>
          </cell>
          <cell r="F241">
            <v>0.85441199999999995</v>
          </cell>
          <cell r="G241">
            <v>3.380941</v>
          </cell>
          <cell r="I241">
            <v>6.0592050000000004</v>
          </cell>
          <cell r="J241">
            <v>1.9158569999999999</v>
          </cell>
          <cell r="K241">
            <v>5.8367000000000004</v>
          </cell>
          <cell r="L241">
            <v>2.760516</v>
          </cell>
          <cell r="M241">
            <v>4.9429939999999997</v>
          </cell>
          <cell r="N241">
            <v>8.0264480000000002</v>
          </cell>
          <cell r="O241">
            <v>8.0871829999999996</v>
          </cell>
          <cell r="P241">
            <v>8.7900609999999997</v>
          </cell>
          <cell r="R241">
            <v>7.6771909999999997</v>
          </cell>
          <cell r="S241">
            <v>16.798645</v>
          </cell>
          <cell r="T241">
            <v>4.9416989999999998</v>
          </cell>
          <cell r="U241">
            <v>6.8209090000000003</v>
          </cell>
          <cell r="W241">
            <v>5.4214370000000001</v>
          </cell>
          <cell r="X241">
            <v>42.519514000000001</v>
          </cell>
        </row>
        <row r="242">
          <cell r="C242">
            <v>6.4900729999999998</v>
          </cell>
          <cell r="D242">
            <v>2.9285909999999999</v>
          </cell>
          <cell r="E242">
            <v>3.1564950000000001</v>
          </cell>
          <cell r="F242">
            <v>0.86848700000000001</v>
          </cell>
          <cell r="G242">
            <v>3.4838680000000002</v>
          </cell>
          <cell r="I242">
            <v>6.6368830000000001</v>
          </cell>
          <cell r="J242">
            <v>1.8456920000000001</v>
          </cell>
          <cell r="K242">
            <v>4.7376930000000002</v>
          </cell>
          <cell r="L242">
            <v>2.4898989999999999</v>
          </cell>
          <cell r="M242">
            <v>4.8620429999999999</v>
          </cell>
          <cell r="N242">
            <v>6.4908229999999998</v>
          </cell>
          <cell r="O242">
            <v>4.7035210000000003</v>
          </cell>
          <cell r="P242">
            <v>5.5967609999999999</v>
          </cell>
          <cell r="R242">
            <v>7.7040699999999998</v>
          </cell>
          <cell r="S242">
            <v>16.780581000000002</v>
          </cell>
          <cell r="T242">
            <v>4.9425109999999997</v>
          </cell>
          <cell r="U242">
            <v>6.649654</v>
          </cell>
          <cell r="W242">
            <v>4.6900529999999998</v>
          </cell>
          <cell r="X242">
            <v>41.881318</v>
          </cell>
        </row>
        <row r="243">
          <cell r="C243">
            <v>6.4740970000000004</v>
          </cell>
          <cell r="D243">
            <v>2.5649139999999999</v>
          </cell>
          <cell r="E243">
            <v>2.9057879999999998</v>
          </cell>
          <cell r="F243">
            <v>0.876309</v>
          </cell>
          <cell r="G243">
            <v>3.5739610000000002</v>
          </cell>
          <cell r="I243">
            <v>6.62364</v>
          </cell>
          <cell r="J243">
            <v>1.9197120000000001</v>
          </cell>
          <cell r="K243">
            <v>5.2682919999999998</v>
          </cell>
          <cell r="L243">
            <v>2.4442240000000002</v>
          </cell>
          <cell r="M243">
            <v>4.6799720000000002</v>
          </cell>
          <cell r="N243">
            <v>5.9177689999999998</v>
          </cell>
          <cell r="O243">
            <v>6.4842339999999998</v>
          </cell>
          <cell r="P243">
            <v>5.8203279999999999</v>
          </cell>
          <cell r="R243">
            <v>7.7488469999999996</v>
          </cell>
          <cell r="S243">
            <v>16.709959999999999</v>
          </cell>
          <cell r="T243">
            <v>4.9426209999999999</v>
          </cell>
          <cell r="U243">
            <v>6.5461039999999997</v>
          </cell>
          <cell r="W243">
            <v>5.9228050000000003</v>
          </cell>
          <cell r="X243">
            <v>45.505425000000002</v>
          </cell>
        </row>
        <row r="244">
          <cell r="C244">
            <v>6.4955879999999997</v>
          </cell>
          <cell r="D244">
            <v>2.9451299999999998</v>
          </cell>
          <cell r="E244">
            <v>2.7620879999999999</v>
          </cell>
          <cell r="F244">
            <v>0.87204300000000001</v>
          </cell>
          <cell r="G244">
            <v>4.1265729999999996</v>
          </cell>
          <cell r="I244">
            <v>6.8478459999999997</v>
          </cell>
          <cell r="J244">
            <v>2.31738</v>
          </cell>
          <cell r="K244">
            <v>4.2667029999999997</v>
          </cell>
          <cell r="L244">
            <v>2.261317</v>
          </cell>
          <cell r="M244">
            <v>4.7162670000000002</v>
          </cell>
          <cell r="N244">
            <v>6.4635429999999996</v>
          </cell>
          <cell r="O244">
            <v>5.2165210000000002</v>
          </cell>
          <cell r="P244">
            <v>5.5251270000000003</v>
          </cell>
          <cell r="R244">
            <v>7.2660780000000003</v>
          </cell>
          <cell r="S244">
            <v>16.846799000000001</v>
          </cell>
          <cell r="T244">
            <v>4.9426509999999997</v>
          </cell>
          <cell r="U244">
            <v>6.662598</v>
          </cell>
          <cell r="W244">
            <v>6.3469129999999998</v>
          </cell>
          <cell r="X244">
            <v>46.215654999999998</v>
          </cell>
        </row>
        <row r="245">
          <cell r="C245">
            <v>6.385103</v>
          </cell>
          <cell r="D245">
            <v>2.9392260000000001</v>
          </cell>
          <cell r="E245">
            <v>2.4504350000000001</v>
          </cell>
          <cell r="F245">
            <v>0.83973200000000003</v>
          </cell>
          <cell r="G245">
            <v>4.0728460000000002</v>
          </cell>
          <cell r="I245">
            <v>5.0513950000000003</v>
          </cell>
          <cell r="J245">
            <v>2.5254400000000001</v>
          </cell>
          <cell r="K245">
            <v>4.6787919999999996</v>
          </cell>
          <cell r="L245">
            <v>2.4036620000000002</v>
          </cell>
          <cell r="M245">
            <v>4.4648560000000002</v>
          </cell>
          <cell r="N245">
            <v>6.2072209999999997</v>
          </cell>
          <cell r="O245">
            <v>4.5651859999999997</v>
          </cell>
          <cell r="P245">
            <v>5.2279730000000004</v>
          </cell>
          <cell r="R245">
            <v>7.5379430000000003</v>
          </cell>
          <cell r="S245">
            <v>16.738002000000002</v>
          </cell>
          <cell r="T245">
            <v>4.9427329999999996</v>
          </cell>
          <cell r="U245">
            <v>6.6639720000000002</v>
          </cell>
          <cell r="W245">
            <v>5.1648810000000003</v>
          </cell>
          <cell r="X245">
            <v>43.050249999999998</v>
          </cell>
        </row>
        <row r="246">
          <cell r="C246">
            <v>6.105721</v>
          </cell>
          <cell r="D246">
            <v>2.9424109999999999</v>
          </cell>
          <cell r="E246">
            <v>2.7050149999999999</v>
          </cell>
          <cell r="F246">
            <v>0.83215899999999998</v>
          </cell>
          <cell r="G246">
            <v>3.927162</v>
          </cell>
          <cell r="I246">
            <v>5.1962330000000003</v>
          </cell>
          <cell r="J246">
            <v>2.404935</v>
          </cell>
          <cell r="K246">
            <v>3.5734210000000002</v>
          </cell>
          <cell r="L246">
            <v>3.2706719999999998</v>
          </cell>
          <cell r="M246">
            <v>4.3918150000000002</v>
          </cell>
          <cell r="N246">
            <v>5.3142490000000002</v>
          </cell>
          <cell r="O246">
            <v>5.0548000000000002</v>
          </cell>
          <cell r="P246">
            <v>5.8617900000000001</v>
          </cell>
          <cell r="R246">
            <v>8.3589179999999992</v>
          </cell>
          <cell r="S246">
            <v>16.820309999999999</v>
          </cell>
          <cell r="T246">
            <v>4.9426600000000001</v>
          </cell>
          <cell r="U246">
            <v>6.6436859999999998</v>
          </cell>
          <cell r="W246">
            <v>5.2919960000000001</v>
          </cell>
          <cell r="X246">
            <v>45.629302000000003</v>
          </cell>
        </row>
        <row r="247">
          <cell r="C247">
            <v>6.4601040000000003</v>
          </cell>
          <cell r="D247">
            <v>2.9799850000000001</v>
          </cell>
          <cell r="E247">
            <v>2.5737100000000002</v>
          </cell>
          <cell r="F247">
            <v>0.800983</v>
          </cell>
          <cell r="G247">
            <v>3.928261</v>
          </cell>
          <cell r="I247">
            <v>5.8183550000000004</v>
          </cell>
          <cell r="J247">
            <v>2.734359</v>
          </cell>
          <cell r="K247">
            <v>4.1588560000000001</v>
          </cell>
          <cell r="L247">
            <v>3.4901339999999998</v>
          </cell>
          <cell r="M247">
            <v>4.4015779999999998</v>
          </cell>
          <cell r="N247">
            <v>6.3875299999999999</v>
          </cell>
          <cell r="O247">
            <v>6.5797230000000004</v>
          </cell>
          <cell r="P247">
            <v>7.1361109999999996</v>
          </cell>
          <cell r="R247">
            <v>8.3737329999999996</v>
          </cell>
          <cell r="S247">
            <v>16.761208</v>
          </cell>
          <cell r="T247">
            <v>4.9427149999999997</v>
          </cell>
          <cell r="U247">
            <v>6.6996539999999998</v>
          </cell>
          <cell r="W247">
            <v>5.8440560000000001</v>
          </cell>
          <cell r="X247">
            <v>44.781936999999999</v>
          </cell>
        </row>
        <row r="248">
          <cell r="C248">
            <v>6.4124670000000004</v>
          </cell>
          <cell r="D248">
            <v>2.9426359999999998</v>
          </cell>
          <cell r="E248">
            <v>2.6582590000000001</v>
          </cell>
          <cell r="F248">
            <v>0.80296100000000004</v>
          </cell>
          <cell r="G248">
            <v>4.0982789999999998</v>
          </cell>
          <cell r="I248">
            <v>7.9549919999999998</v>
          </cell>
          <cell r="J248">
            <v>2.964979</v>
          </cell>
          <cell r="K248">
            <v>6.5567270000000004</v>
          </cell>
          <cell r="L248">
            <v>2.8436110000000001</v>
          </cell>
          <cell r="M248">
            <v>4.8545629999999997</v>
          </cell>
          <cell r="N248">
            <v>9.0946960000000008</v>
          </cell>
          <cell r="O248">
            <v>8.6211819999999992</v>
          </cell>
          <cell r="P248">
            <v>9.5835819999999998</v>
          </cell>
          <cell r="R248">
            <v>8.1859490000000008</v>
          </cell>
          <cell r="S248">
            <v>16.861270000000001</v>
          </cell>
          <cell r="T248">
            <v>4.9427070000000004</v>
          </cell>
          <cell r="U248">
            <v>6.7240989999999998</v>
          </cell>
          <cell r="W248">
            <v>7.6840539999999997</v>
          </cell>
          <cell r="X248">
            <v>45.497878</v>
          </cell>
        </row>
        <row r="249">
          <cell r="C249">
            <v>6.3096129999999997</v>
          </cell>
          <cell r="D249">
            <v>2.980092</v>
          </cell>
          <cell r="E249">
            <v>2.5746609999999999</v>
          </cell>
          <cell r="F249">
            <v>0.84823700000000002</v>
          </cell>
          <cell r="G249">
            <v>3.9980310000000001</v>
          </cell>
          <cell r="I249">
            <v>8.6284379999999992</v>
          </cell>
          <cell r="J249">
            <v>2.5146269999999999</v>
          </cell>
          <cell r="K249">
            <v>6.932531</v>
          </cell>
          <cell r="L249">
            <v>3.0205440000000001</v>
          </cell>
          <cell r="M249">
            <v>5.1006910000000003</v>
          </cell>
          <cell r="N249">
            <v>8.4471570000000007</v>
          </cell>
          <cell r="O249">
            <v>7.4361800000000002</v>
          </cell>
          <cell r="P249">
            <v>8.8953509999999998</v>
          </cell>
          <cell r="R249">
            <v>7.758839</v>
          </cell>
          <cell r="S249">
            <v>16.864249999999998</v>
          </cell>
          <cell r="T249">
            <v>4.9427329999999996</v>
          </cell>
          <cell r="U249">
            <v>6.6284349999999996</v>
          </cell>
          <cell r="W249">
            <v>8.6681290000000004</v>
          </cell>
          <cell r="X249">
            <v>45.497878</v>
          </cell>
        </row>
        <row r="250">
          <cell r="C250">
            <v>6.2761969999999998</v>
          </cell>
          <cell r="D250">
            <v>2.980092</v>
          </cell>
          <cell r="E250">
            <v>2.5746609999999999</v>
          </cell>
          <cell r="F250">
            <v>0.83221000000000001</v>
          </cell>
          <cell r="G250">
            <v>3.5300189999999998</v>
          </cell>
          <cell r="I250">
            <v>8.4722340000000003</v>
          </cell>
          <cell r="J250">
            <v>2.2992279999999998</v>
          </cell>
          <cell r="K250">
            <v>6.3759319999999997</v>
          </cell>
          <cell r="L250">
            <v>2.7745259999999998</v>
          </cell>
          <cell r="M250">
            <v>4.9945690000000003</v>
          </cell>
          <cell r="N250">
            <v>8.5474359999999994</v>
          </cell>
          <cell r="O250">
            <v>7.3302550000000002</v>
          </cell>
          <cell r="P250">
            <v>8.6004880000000004</v>
          </cell>
          <cell r="R250">
            <v>7.5387890000000004</v>
          </cell>
          <cell r="S250">
            <v>16.435573000000002</v>
          </cell>
          <cell r="T250">
            <v>4.9427329999999996</v>
          </cell>
          <cell r="U250">
            <v>6.7270050000000001</v>
          </cell>
          <cell r="W250">
            <v>8.6520109999999999</v>
          </cell>
          <cell r="X250">
            <v>45.497878</v>
          </cell>
        </row>
        <row r="251">
          <cell r="C251">
            <v>6.0856120000000002</v>
          </cell>
          <cell r="D251">
            <v>2.9426359999999998</v>
          </cell>
          <cell r="E251">
            <v>2.5746609999999999</v>
          </cell>
          <cell r="F251">
            <v>0.83254600000000001</v>
          </cell>
          <cell r="G251">
            <v>3.30979</v>
          </cell>
          <cell r="I251">
            <v>8.3455929999999992</v>
          </cell>
          <cell r="J251">
            <v>2.322454</v>
          </cell>
          <cell r="K251">
            <v>5.848249</v>
          </cell>
          <cell r="L251">
            <v>2.6895169999999999</v>
          </cell>
          <cell r="M251">
            <v>5.0534270000000001</v>
          </cell>
          <cell r="N251">
            <v>8.4678059999999995</v>
          </cell>
          <cell r="O251">
            <v>7.4968820000000003</v>
          </cell>
          <cell r="P251">
            <v>8.7418610000000001</v>
          </cell>
          <cell r="R251">
            <v>6.988416</v>
          </cell>
          <cell r="S251">
            <v>14.498455</v>
          </cell>
          <cell r="T251">
            <v>4.9427070000000004</v>
          </cell>
          <cell r="U251">
            <v>6.1294570000000004</v>
          </cell>
          <cell r="W251">
            <v>8.4064999999999994</v>
          </cell>
          <cell r="X251">
            <v>46.516362000000001</v>
          </cell>
        </row>
        <row r="252">
          <cell r="C252">
            <v>6.0748280000000001</v>
          </cell>
          <cell r="D252">
            <v>2.9438469999999999</v>
          </cell>
          <cell r="E252">
            <v>2.5746609999999999</v>
          </cell>
          <cell r="F252">
            <v>0.83254600000000001</v>
          </cell>
          <cell r="G252">
            <v>3.2456239999999998</v>
          </cell>
          <cell r="I252">
            <v>7.3274169999999996</v>
          </cell>
          <cell r="J252">
            <v>2.0311849999999998</v>
          </cell>
          <cell r="K252">
            <v>4.0778930000000004</v>
          </cell>
          <cell r="L252">
            <v>2.5950259999999998</v>
          </cell>
          <cell r="M252">
            <v>5.0116440000000004</v>
          </cell>
          <cell r="N252">
            <v>8.2696860000000001</v>
          </cell>
          <cell r="O252">
            <v>6.9831240000000001</v>
          </cell>
          <cell r="P252">
            <v>8.2653429999999997</v>
          </cell>
          <cell r="R252">
            <v>6.6106350000000003</v>
          </cell>
          <cell r="S252">
            <v>16.881713000000001</v>
          </cell>
          <cell r="T252">
            <v>4.9427329999999996</v>
          </cell>
          <cell r="U252">
            <v>6.2179640000000003</v>
          </cell>
          <cell r="W252">
            <v>6.1764270000000003</v>
          </cell>
          <cell r="X252">
            <v>40.671531999999999</v>
          </cell>
        </row>
        <row r="253">
          <cell r="C253">
            <v>6.2506490000000001</v>
          </cell>
          <cell r="D253">
            <v>2.9426359999999998</v>
          </cell>
          <cell r="E253">
            <v>3.4923160000000002</v>
          </cell>
          <cell r="F253">
            <v>0.83254600000000001</v>
          </cell>
          <cell r="G253">
            <v>3.0198849999999999</v>
          </cell>
          <cell r="I253">
            <v>5.0866379999999998</v>
          </cell>
          <cell r="J253">
            <v>1.3538289999999999</v>
          </cell>
          <cell r="K253">
            <v>3.4227129999999999</v>
          </cell>
          <cell r="L253">
            <v>2.2268859999999999</v>
          </cell>
          <cell r="M253">
            <v>4.9865209999999998</v>
          </cell>
          <cell r="N253">
            <v>7.1557550000000001</v>
          </cell>
          <cell r="O253">
            <v>6.6508070000000004</v>
          </cell>
          <cell r="P253">
            <v>7.0508329999999999</v>
          </cell>
          <cell r="R253">
            <v>6.4302359999999998</v>
          </cell>
          <cell r="S253">
            <v>16.925398999999999</v>
          </cell>
          <cell r="T253">
            <v>4.9427070000000004</v>
          </cell>
          <cell r="U253">
            <v>5.809577</v>
          </cell>
          <cell r="W253">
            <v>4.313434</v>
          </cell>
          <cell r="X253">
            <v>38.044316000000002</v>
          </cell>
        </row>
        <row r="254">
          <cell r="C254">
            <v>6.0241980000000002</v>
          </cell>
          <cell r="D254">
            <v>2.7912720000000002</v>
          </cell>
          <cell r="E254">
            <v>3.150004</v>
          </cell>
          <cell r="F254">
            <v>0.83254600000000001</v>
          </cell>
          <cell r="G254">
            <v>3.122322</v>
          </cell>
          <cell r="I254">
            <v>4.032019</v>
          </cell>
          <cell r="J254">
            <v>1.252974</v>
          </cell>
          <cell r="K254">
            <v>4.2228089999999998</v>
          </cell>
          <cell r="L254">
            <v>2.0280290000000001</v>
          </cell>
          <cell r="M254">
            <v>4.95702</v>
          </cell>
          <cell r="N254">
            <v>5.278861</v>
          </cell>
          <cell r="O254">
            <v>5.3849419999999997</v>
          </cell>
          <cell r="P254">
            <v>5.5232260000000002</v>
          </cell>
          <cell r="R254">
            <v>6.673305</v>
          </cell>
          <cell r="S254">
            <v>16.946753999999999</v>
          </cell>
          <cell r="T254">
            <v>4.9427329999999996</v>
          </cell>
          <cell r="U254">
            <v>5.5805340000000001</v>
          </cell>
          <cell r="W254">
            <v>3.9720300000000002</v>
          </cell>
          <cell r="X254">
            <v>38.445067000000002</v>
          </cell>
        </row>
        <row r="255">
          <cell r="C255">
            <v>6.3029380000000002</v>
          </cell>
          <cell r="D255">
            <v>2.7686929999999998</v>
          </cell>
          <cell r="E255">
            <v>2.6780659999999998</v>
          </cell>
          <cell r="F255">
            <v>0.85331400000000002</v>
          </cell>
          <cell r="G255">
            <v>3.2047539999999999</v>
          </cell>
          <cell r="I255">
            <v>4.263922</v>
          </cell>
          <cell r="J255">
            <v>1.274214</v>
          </cell>
          <cell r="K255">
            <v>4.3630060000000004</v>
          </cell>
          <cell r="L255">
            <v>2.086538</v>
          </cell>
          <cell r="M255">
            <v>4.9053880000000003</v>
          </cell>
          <cell r="N255">
            <v>4.2358390000000004</v>
          </cell>
          <cell r="O255">
            <v>3.9682659999999998</v>
          </cell>
          <cell r="P255">
            <v>3.9543140000000001</v>
          </cell>
          <cell r="R255">
            <v>6.4796889999999996</v>
          </cell>
          <cell r="S255">
            <v>16.869630999999998</v>
          </cell>
          <cell r="T255">
            <v>4.9427329999999996</v>
          </cell>
          <cell r="U255">
            <v>5.5101110000000002</v>
          </cell>
          <cell r="W255">
            <v>4.026834</v>
          </cell>
          <cell r="X255">
            <v>37.763759</v>
          </cell>
        </row>
        <row r="256">
          <cell r="C256">
            <v>6.2755929999999998</v>
          </cell>
          <cell r="D256">
            <v>2.8052380000000001</v>
          </cell>
          <cell r="E256">
            <v>2.6975910000000001</v>
          </cell>
          <cell r="F256">
            <v>0.86332299999999995</v>
          </cell>
          <cell r="G256">
            <v>3.122369</v>
          </cell>
          <cell r="I256">
            <v>4.2309679999999998</v>
          </cell>
          <cell r="J256">
            <v>1.690064</v>
          </cell>
          <cell r="K256">
            <v>4.5784279999999997</v>
          </cell>
          <cell r="L256">
            <v>2.1218859999999999</v>
          </cell>
          <cell r="M256">
            <v>4.9000000000000004</v>
          </cell>
          <cell r="N256">
            <v>4.9154739999999997</v>
          </cell>
          <cell r="O256">
            <v>4.2850630000000001</v>
          </cell>
          <cell r="P256">
            <v>4.5091780000000004</v>
          </cell>
          <cell r="R256">
            <v>6.9168500000000002</v>
          </cell>
          <cell r="S256">
            <v>16.505998999999999</v>
          </cell>
          <cell r="T256">
            <v>4.9426509999999997</v>
          </cell>
          <cell r="U256">
            <v>5.558954</v>
          </cell>
          <cell r="W256">
            <v>4.2738339999999999</v>
          </cell>
          <cell r="X256">
            <v>37.900236999999997</v>
          </cell>
        </row>
        <row r="257">
          <cell r="C257">
            <v>5.984432</v>
          </cell>
          <cell r="D257">
            <v>2.8111649999999999</v>
          </cell>
          <cell r="E257">
            <v>2.5245109999999999</v>
          </cell>
          <cell r="F257">
            <v>0.846804</v>
          </cell>
          <cell r="G257">
            <v>3.5363790000000002</v>
          </cell>
          <cell r="I257">
            <v>4.5779069999999997</v>
          </cell>
          <cell r="J257">
            <v>1.575359</v>
          </cell>
          <cell r="K257">
            <v>4.154649</v>
          </cell>
          <cell r="L257">
            <v>1.9545269999999999</v>
          </cell>
          <cell r="M257">
            <v>4.9000000000000004</v>
          </cell>
          <cell r="N257">
            <v>5.0883190000000003</v>
          </cell>
          <cell r="O257">
            <v>4.0668540000000002</v>
          </cell>
          <cell r="P257">
            <v>4.3250999999999999</v>
          </cell>
          <cell r="R257">
            <v>7.3062810000000002</v>
          </cell>
          <cell r="S257">
            <v>15.162989</v>
          </cell>
          <cell r="T257">
            <v>4.9427329999999996</v>
          </cell>
          <cell r="U257">
            <v>5.4571290000000001</v>
          </cell>
          <cell r="W257">
            <v>4.357494</v>
          </cell>
          <cell r="X257">
            <v>39.911971000000001</v>
          </cell>
        </row>
        <row r="258">
          <cell r="C258">
            <v>6.267779</v>
          </cell>
          <cell r="D258">
            <v>2.8252519999999999</v>
          </cell>
          <cell r="E258">
            <v>2.4977279999999999</v>
          </cell>
          <cell r="F258">
            <v>0.78018799999999999</v>
          </cell>
          <cell r="G258">
            <v>3.6651280000000002</v>
          </cell>
          <cell r="I258">
            <v>5.1957310000000003</v>
          </cell>
          <cell r="J258">
            <v>1.9438059999999999</v>
          </cell>
          <cell r="K258">
            <v>4.5139670000000001</v>
          </cell>
          <cell r="L258">
            <v>2.307836</v>
          </cell>
          <cell r="M258">
            <v>4.7886899999999999</v>
          </cell>
          <cell r="N258">
            <v>5.1551119999999999</v>
          </cell>
          <cell r="O258">
            <v>3.7884609999999999</v>
          </cell>
          <cell r="P258">
            <v>4.5540000000000003</v>
          </cell>
          <cell r="R258">
            <v>8.0464680000000008</v>
          </cell>
          <cell r="S258">
            <v>16.869195999999999</v>
          </cell>
          <cell r="T258">
            <v>4.9427070000000004</v>
          </cell>
          <cell r="U258">
            <v>5.7702679999999997</v>
          </cell>
          <cell r="W258">
            <v>4.3538730000000001</v>
          </cell>
          <cell r="X258">
            <v>39.028492999999997</v>
          </cell>
        </row>
        <row r="259">
          <cell r="C259">
            <v>6.2027400000000004</v>
          </cell>
          <cell r="D259">
            <v>2.7959619999999998</v>
          </cell>
          <cell r="E259">
            <v>2.4996870000000002</v>
          </cell>
          <cell r="F259">
            <v>0.79408500000000004</v>
          </cell>
          <cell r="G259">
            <v>3.5949499999999999</v>
          </cell>
          <cell r="I259">
            <v>5.6796920000000002</v>
          </cell>
          <cell r="J259">
            <v>2.766219</v>
          </cell>
          <cell r="K259">
            <v>4.5108639999999998</v>
          </cell>
          <cell r="L259">
            <v>3.4287589999999999</v>
          </cell>
          <cell r="M259">
            <v>4.7393679999999998</v>
          </cell>
          <cell r="N259">
            <v>6.4290570000000002</v>
          </cell>
          <cell r="O259">
            <v>5.3467560000000001</v>
          </cell>
          <cell r="P259">
            <v>6.6168779999999998</v>
          </cell>
          <cell r="R259">
            <v>8.1832390000000004</v>
          </cell>
          <cell r="S259">
            <v>16.231733999999999</v>
          </cell>
          <cell r="T259">
            <v>4.943511</v>
          </cell>
          <cell r="U259">
            <v>5.7315779999999998</v>
          </cell>
          <cell r="W259">
            <v>4.5554920000000001</v>
          </cell>
          <cell r="X259">
            <v>36.982647</v>
          </cell>
        </row>
        <row r="260">
          <cell r="C260">
            <v>6.2837740000000002</v>
          </cell>
          <cell r="D260">
            <v>2.8685239999999999</v>
          </cell>
          <cell r="E260">
            <v>2.4996870000000002</v>
          </cell>
          <cell r="F260">
            <v>0.792543</v>
          </cell>
          <cell r="G260">
            <v>4.2103109999999999</v>
          </cell>
          <cell r="I260">
            <v>8.2615459999999992</v>
          </cell>
          <cell r="J260">
            <v>2.7660879999999999</v>
          </cell>
          <cell r="K260">
            <v>8.0983699999999992</v>
          </cell>
          <cell r="L260">
            <v>2.6259299999999999</v>
          </cell>
          <cell r="M260">
            <v>5.510548</v>
          </cell>
          <cell r="N260">
            <v>7.9872969999999999</v>
          </cell>
          <cell r="O260">
            <v>7.5986039999999999</v>
          </cell>
          <cell r="P260">
            <v>8.9132250000000006</v>
          </cell>
          <cell r="R260">
            <v>7.930714</v>
          </cell>
          <cell r="S260">
            <v>16.601687999999999</v>
          </cell>
          <cell r="T260">
            <v>4.943511</v>
          </cell>
          <cell r="U260">
            <v>5.8130470000000001</v>
          </cell>
          <cell r="W260">
            <v>7.9847029999999997</v>
          </cell>
          <cell r="X260">
            <v>40.788531999999996</v>
          </cell>
        </row>
        <row r="261">
          <cell r="C261">
            <v>6.0199379999999998</v>
          </cell>
          <cell r="D261">
            <v>2.8388779999999998</v>
          </cell>
          <cell r="E261">
            <v>2.554602</v>
          </cell>
          <cell r="F261">
            <v>0.78641099999999997</v>
          </cell>
          <cell r="G261">
            <v>3.859801</v>
          </cell>
          <cell r="I261">
            <v>7.0419749999999999</v>
          </cell>
          <cell r="J261">
            <v>2.8012169999999998</v>
          </cell>
          <cell r="K261">
            <v>5.4445350000000001</v>
          </cell>
          <cell r="L261">
            <v>2.703776</v>
          </cell>
          <cell r="M261">
            <v>5.3481019999999999</v>
          </cell>
          <cell r="N261">
            <v>7.4143309999999998</v>
          </cell>
          <cell r="O261">
            <v>7.0477480000000003</v>
          </cell>
          <cell r="P261">
            <v>8.3145340000000001</v>
          </cell>
          <cell r="R261">
            <v>7.9344900000000003</v>
          </cell>
          <cell r="S261">
            <v>15.658996999999999</v>
          </cell>
          <cell r="T261">
            <v>4.9427329999999996</v>
          </cell>
          <cell r="U261">
            <v>5.8781090000000003</v>
          </cell>
          <cell r="W261">
            <v>8.9214120000000001</v>
          </cell>
          <cell r="X261">
            <v>40.788531999999996</v>
          </cell>
        </row>
        <row r="262">
          <cell r="C262">
            <v>6.3</v>
          </cell>
          <cell r="D262">
            <v>2.7781020000000001</v>
          </cell>
          <cell r="E262">
            <v>2.8060849999999999</v>
          </cell>
          <cell r="F262">
            <v>0.827264</v>
          </cell>
          <cell r="G262">
            <v>3.7437969999999998</v>
          </cell>
          <cell r="I262">
            <v>6.3173649999999997</v>
          </cell>
          <cell r="J262">
            <v>2.9433050000000001</v>
          </cell>
          <cell r="K262">
            <v>5.2863059999999997</v>
          </cell>
          <cell r="L262">
            <v>2.8517459999999999</v>
          </cell>
          <cell r="M262">
            <v>5.2932030000000001</v>
          </cell>
          <cell r="N262">
            <v>7.2806829999999998</v>
          </cell>
          <cell r="O262">
            <v>7.6505859999999997</v>
          </cell>
          <cell r="P262">
            <v>8.307226</v>
          </cell>
          <cell r="R262">
            <v>7.9248760000000003</v>
          </cell>
          <cell r="S262">
            <v>16.002417000000001</v>
          </cell>
          <cell r="T262">
            <v>4.9427329999999996</v>
          </cell>
          <cell r="U262">
            <v>5.7591919999999996</v>
          </cell>
          <cell r="W262">
            <v>7.7582199999999997</v>
          </cell>
          <cell r="X262">
            <v>47.429336999999997</v>
          </cell>
        </row>
        <row r="263">
          <cell r="C263">
            <v>6.3</v>
          </cell>
          <cell r="D263">
            <v>2.7724769999999999</v>
          </cell>
          <cell r="E263">
            <v>2.8060849999999999</v>
          </cell>
          <cell r="F263">
            <v>0.84272100000000005</v>
          </cell>
          <cell r="G263">
            <v>3.575501</v>
          </cell>
          <cell r="I263">
            <v>7.9568139999999996</v>
          </cell>
          <cell r="J263">
            <v>3.024416</v>
          </cell>
          <cell r="K263">
            <v>6.5205029999999997</v>
          </cell>
          <cell r="L263">
            <v>2.6800980000000001</v>
          </cell>
          <cell r="M263">
            <v>4.797593</v>
          </cell>
          <cell r="N263">
            <v>7.1382770000000004</v>
          </cell>
          <cell r="O263">
            <v>8.2941590000000005</v>
          </cell>
          <cell r="P263">
            <v>8.4903670000000009</v>
          </cell>
          <cell r="R263">
            <v>7.9737809999999998</v>
          </cell>
          <cell r="S263">
            <v>15.574468</v>
          </cell>
          <cell r="T263">
            <v>4.9427070000000004</v>
          </cell>
          <cell r="U263">
            <v>5.6871710000000002</v>
          </cell>
          <cell r="W263">
            <v>7.8241860000000001</v>
          </cell>
          <cell r="X263">
            <v>41.374617999999998</v>
          </cell>
        </row>
        <row r="264">
          <cell r="C264">
            <v>5.9107789999999998</v>
          </cell>
          <cell r="D264">
            <v>2.8108979999999999</v>
          </cell>
          <cell r="E264">
            <v>2.8060849999999999</v>
          </cell>
          <cell r="F264">
            <v>0.89317199999999997</v>
          </cell>
          <cell r="G264">
            <v>3.4121649999999999</v>
          </cell>
          <cell r="I264">
            <v>8.2680969999999991</v>
          </cell>
          <cell r="J264">
            <v>2.2274229999999999</v>
          </cell>
          <cell r="K264">
            <v>7.1513419999999996</v>
          </cell>
          <cell r="L264">
            <v>2.6895910000000001</v>
          </cell>
          <cell r="M264">
            <v>4.3076499999999998</v>
          </cell>
          <cell r="N264">
            <v>7.3396220000000003</v>
          </cell>
          <cell r="O264">
            <v>7.5116949999999996</v>
          </cell>
          <cell r="P264">
            <v>8.4786490000000008</v>
          </cell>
          <cell r="R264">
            <v>7.3966440000000002</v>
          </cell>
          <cell r="S264">
            <v>14.394048</v>
          </cell>
          <cell r="T264">
            <v>5.097124</v>
          </cell>
          <cell r="U264">
            <v>5.7997420000000002</v>
          </cell>
          <cell r="W264">
            <v>6.5800299999999998</v>
          </cell>
          <cell r="X264">
            <v>40.900142000000002</v>
          </cell>
        </row>
        <row r="265">
          <cell r="C265">
            <v>5.6798580000000003</v>
          </cell>
          <cell r="D265">
            <v>2.8091159999999999</v>
          </cell>
          <cell r="E265">
            <v>3.2711679999999999</v>
          </cell>
          <cell r="F265">
            <v>0.83909100000000003</v>
          </cell>
          <cell r="G265">
            <v>3.1107390000000001</v>
          </cell>
          <cell r="I265">
            <v>7.2774000000000001</v>
          </cell>
          <cell r="J265">
            <v>1.6534660000000001</v>
          </cell>
          <cell r="K265">
            <v>6.1353600000000004</v>
          </cell>
          <cell r="L265">
            <v>2.6236790000000001</v>
          </cell>
          <cell r="M265">
            <v>4.7334889999999996</v>
          </cell>
          <cell r="N265">
            <v>6.5130229999999996</v>
          </cell>
          <cell r="O265">
            <v>6.4917610000000003</v>
          </cell>
          <cell r="P265">
            <v>7.1706450000000004</v>
          </cell>
          <cell r="R265">
            <v>6.7689760000000003</v>
          </cell>
          <cell r="S265">
            <v>16.895510999999999</v>
          </cell>
          <cell r="T265">
            <v>5.1135380000000001</v>
          </cell>
          <cell r="U265">
            <v>5.8248069999999998</v>
          </cell>
          <cell r="W265">
            <v>4.9675219999999998</v>
          </cell>
          <cell r="X265">
            <v>36.656511000000002</v>
          </cell>
        </row>
        <row r="266">
          <cell r="C266">
            <v>6.3431519999999999</v>
          </cell>
          <cell r="D266">
            <v>2.8933689999999999</v>
          </cell>
          <cell r="E266">
            <v>3.0999590000000001</v>
          </cell>
          <cell r="F266">
            <v>0.82139099999999998</v>
          </cell>
          <cell r="G266">
            <v>2.8103940000000001</v>
          </cell>
          <cell r="I266">
            <v>5.089569</v>
          </cell>
          <cell r="J266">
            <v>1.627122</v>
          </cell>
          <cell r="K266">
            <v>5.7675840000000003</v>
          </cell>
          <cell r="L266">
            <v>2.3753479999999998</v>
          </cell>
          <cell r="M266">
            <v>5.1129249999999997</v>
          </cell>
          <cell r="N266">
            <v>5.7583960000000003</v>
          </cell>
          <cell r="O266">
            <v>5.8356300000000001</v>
          </cell>
          <cell r="P266">
            <v>5.5443100000000003</v>
          </cell>
          <cell r="R266">
            <v>6.95</v>
          </cell>
          <cell r="S266">
            <v>16.618625999999999</v>
          </cell>
          <cell r="T266">
            <v>5.117559</v>
          </cell>
          <cell r="U266">
            <v>5.7842739999999999</v>
          </cell>
          <cell r="W266">
            <v>4.8934100000000003</v>
          </cell>
          <cell r="X266">
            <v>34.711520999999998</v>
          </cell>
        </row>
        <row r="267">
          <cell r="C267">
            <v>6.2547360000000003</v>
          </cell>
          <cell r="D267">
            <v>2.9838819999999999</v>
          </cell>
          <cell r="E267">
            <v>2.9582570000000001</v>
          </cell>
          <cell r="F267">
            <v>0.89560799999999996</v>
          </cell>
          <cell r="G267">
            <v>2.8623750000000001</v>
          </cell>
          <cell r="I267">
            <v>4.4794039999999997</v>
          </cell>
          <cell r="J267">
            <v>1.5702160000000001</v>
          </cell>
          <cell r="K267">
            <v>5.5172889999999999</v>
          </cell>
          <cell r="L267">
            <v>2.4000970000000001</v>
          </cell>
          <cell r="M267">
            <v>4.9738980000000002</v>
          </cell>
          <cell r="N267">
            <v>4.6831060000000004</v>
          </cell>
          <cell r="O267">
            <v>3.990192</v>
          </cell>
          <cell r="P267">
            <v>4.9311749999999996</v>
          </cell>
          <cell r="R267">
            <v>6.9195979999999997</v>
          </cell>
          <cell r="S267">
            <v>16.666402000000001</v>
          </cell>
          <cell r="T267">
            <v>5.1136660000000003</v>
          </cell>
          <cell r="U267">
            <v>5.7495659999999997</v>
          </cell>
          <cell r="W267">
            <v>5.2517709999999997</v>
          </cell>
          <cell r="X267">
            <v>36.118375</v>
          </cell>
        </row>
        <row r="268">
          <cell r="C268">
            <v>6.3694540000000002</v>
          </cell>
          <cell r="D268">
            <v>2.944782</v>
          </cell>
          <cell r="E268">
            <v>3.0638570000000001</v>
          </cell>
          <cell r="F268">
            <v>0.86172099999999996</v>
          </cell>
          <cell r="G268">
            <v>2.6049690000000001</v>
          </cell>
          <cell r="I268">
            <v>4.7318300000000004</v>
          </cell>
          <cell r="J268">
            <v>1.7603230000000001</v>
          </cell>
          <cell r="K268">
            <v>5.6793870000000002</v>
          </cell>
          <cell r="L268">
            <v>2.6604809999999999</v>
          </cell>
          <cell r="M268">
            <v>4.8591110000000004</v>
          </cell>
          <cell r="N268">
            <v>5.1982169999999996</v>
          </cell>
          <cell r="O268">
            <v>3.9977969999999998</v>
          </cell>
          <cell r="P268">
            <v>5.5918619999999999</v>
          </cell>
          <cell r="R268">
            <v>6.8409810000000002</v>
          </cell>
          <cell r="S268">
            <v>15.80301</v>
          </cell>
          <cell r="T268">
            <v>5.1132569999999999</v>
          </cell>
          <cell r="U268">
            <v>5.6129959999999999</v>
          </cell>
          <cell r="W268">
            <v>5.5893810000000004</v>
          </cell>
          <cell r="X268">
            <v>41.319794000000002</v>
          </cell>
        </row>
        <row r="269">
          <cell r="C269">
            <v>6.3047630000000003</v>
          </cell>
          <cell r="D269">
            <v>2.951362</v>
          </cell>
          <cell r="E269">
            <v>2.9861840000000002</v>
          </cell>
          <cell r="F269">
            <v>0.88612400000000002</v>
          </cell>
          <cell r="G269">
            <v>2.7853829999999999</v>
          </cell>
          <cell r="I269">
            <v>5.3202400000000001</v>
          </cell>
          <cell r="J269">
            <v>1.8762749999999999</v>
          </cell>
          <cell r="K269">
            <v>5.0193430000000001</v>
          </cell>
          <cell r="L269">
            <v>2.6365069999999999</v>
          </cell>
          <cell r="M269">
            <v>4.9999989999999999</v>
          </cell>
          <cell r="N269">
            <v>5.5302879999999996</v>
          </cell>
          <cell r="O269">
            <v>3.9927779999999999</v>
          </cell>
          <cell r="P269">
            <v>5.1538880000000002</v>
          </cell>
          <cell r="R269">
            <v>7.4477919999999997</v>
          </cell>
          <cell r="S269">
            <v>16.020177</v>
          </cell>
          <cell r="T269">
            <v>5.1136660000000003</v>
          </cell>
          <cell r="U269">
            <v>5.3859399999999997</v>
          </cell>
          <cell r="W269">
            <v>5.9043020000000004</v>
          </cell>
          <cell r="X269">
            <v>40.704951999999999</v>
          </cell>
        </row>
        <row r="270">
          <cell r="C270">
            <v>6.2612620000000003</v>
          </cell>
          <cell r="D270">
            <v>2.89432</v>
          </cell>
          <cell r="E270">
            <v>3.0020039999999999</v>
          </cell>
          <cell r="F270">
            <v>0.85574899999999998</v>
          </cell>
          <cell r="G270">
            <v>3.08087</v>
          </cell>
          <cell r="I270">
            <v>5.5620529999999997</v>
          </cell>
          <cell r="J270">
            <v>2.0771730000000002</v>
          </cell>
          <cell r="K270">
            <v>3.5883219999999998</v>
          </cell>
          <cell r="L270">
            <v>2.7259350000000002</v>
          </cell>
          <cell r="M270">
            <v>4.994434</v>
          </cell>
          <cell r="N270">
            <v>5.3376720000000004</v>
          </cell>
          <cell r="O270">
            <v>4.0292389999999996</v>
          </cell>
          <cell r="P270">
            <v>5.3435560000000004</v>
          </cell>
          <cell r="R270">
            <v>7.2790850000000002</v>
          </cell>
          <cell r="S270">
            <v>16.49877</v>
          </cell>
          <cell r="T270">
            <v>5.1135380000000001</v>
          </cell>
          <cell r="U270">
            <v>5.3392970000000002</v>
          </cell>
          <cell r="W270">
            <v>5.6167699999999998</v>
          </cell>
          <cell r="X270">
            <v>40.118940000000002</v>
          </cell>
        </row>
        <row r="271">
          <cell r="C271">
            <v>6.2892400000000004</v>
          </cell>
          <cell r="D271">
            <v>2.8460860000000001</v>
          </cell>
          <cell r="E271">
            <v>3.0618340000000002</v>
          </cell>
          <cell r="F271">
            <v>0.84216800000000003</v>
          </cell>
          <cell r="G271">
            <v>3.4090780000000001</v>
          </cell>
          <cell r="I271">
            <v>5.9598250000000004</v>
          </cell>
          <cell r="J271">
            <v>2.792869</v>
          </cell>
          <cell r="K271">
            <v>4.6325399999999997</v>
          </cell>
          <cell r="L271">
            <v>2.9565929999999998</v>
          </cell>
          <cell r="M271">
            <v>5.0878509999999997</v>
          </cell>
          <cell r="N271">
            <v>6.4156529999999998</v>
          </cell>
          <cell r="O271">
            <v>5.8020750000000003</v>
          </cell>
          <cell r="P271">
            <v>6.8135019999999997</v>
          </cell>
          <cell r="R271">
            <v>7.1348690000000001</v>
          </cell>
          <cell r="S271">
            <v>16.079628</v>
          </cell>
          <cell r="T271">
            <v>5.117559</v>
          </cell>
          <cell r="U271">
            <v>5.3</v>
          </cell>
          <cell r="W271">
            <v>5.67056</v>
          </cell>
          <cell r="X271">
            <v>41.476073</v>
          </cell>
        </row>
        <row r="272">
          <cell r="C272">
            <v>6.2576099999999997</v>
          </cell>
          <cell r="D272">
            <v>2.807153</v>
          </cell>
          <cell r="E272">
            <v>3.064775</v>
          </cell>
          <cell r="F272">
            <v>0.83737899999999998</v>
          </cell>
          <cell r="G272">
            <v>3.1710440000000002</v>
          </cell>
          <cell r="I272">
            <v>8.2967709999999997</v>
          </cell>
          <cell r="J272">
            <v>2.818943</v>
          </cell>
          <cell r="K272">
            <v>8.6929309999999997</v>
          </cell>
          <cell r="L272">
            <v>2.7712509999999999</v>
          </cell>
          <cell r="M272">
            <v>5.5274130000000001</v>
          </cell>
          <cell r="N272">
            <v>8.3638899999999996</v>
          </cell>
          <cell r="O272">
            <v>8.3875399999999996</v>
          </cell>
          <cell r="P272">
            <v>8.8999950000000005</v>
          </cell>
          <cell r="R272">
            <v>7.0408140000000001</v>
          </cell>
          <cell r="S272">
            <v>16.655968000000001</v>
          </cell>
          <cell r="T272">
            <v>5.117559</v>
          </cell>
          <cell r="U272">
            <v>5.3</v>
          </cell>
          <cell r="W272">
            <v>6.6671069999999997</v>
          </cell>
          <cell r="X272">
            <v>43.425643999999998</v>
          </cell>
        </row>
        <row r="273">
          <cell r="C273">
            <v>6.1850139999999998</v>
          </cell>
          <cell r="D273">
            <v>3.0667049999999998</v>
          </cell>
          <cell r="E273">
            <v>3.1972109999999998</v>
          </cell>
          <cell r="F273">
            <v>0.82173700000000005</v>
          </cell>
          <cell r="G273">
            <v>3.8279969999999999</v>
          </cell>
          <cell r="I273">
            <v>8.5082620000000002</v>
          </cell>
          <cell r="J273">
            <v>2.7951199999999998</v>
          </cell>
          <cell r="K273">
            <v>6.3901529999999998</v>
          </cell>
          <cell r="L273">
            <v>2.6579540000000001</v>
          </cell>
          <cell r="M273">
            <v>5.0707069999999996</v>
          </cell>
          <cell r="N273">
            <v>8.2212510000000005</v>
          </cell>
          <cell r="O273">
            <v>7.5910890000000002</v>
          </cell>
          <cell r="P273">
            <v>8.9105849999999993</v>
          </cell>
          <cell r="R273">
            <v>8.2517829999999996</v>
          </cell>
          <cell r="S273">
            <v>15.336512000000001</v>
          </cell>
          <cell r="T273">
            <v>5.1136660000000003</v>
          </cell>
          <cell r="U273">
            <v>5.3</v>
          </cell>
          <cell r="W273">
            <v>8.4058449999999993</v>
          </cell>
          <cell r="X273">
            <v>44.236136999999999</v>
          </cell>
        </row>
        <row r="274">
          <cell r="C274">
            <v>6.074217</v>
          </cell>
          <cell r="D274">
            <v>3.0667049999999998</v>
          </cell>
          <cell r="E274">
            <v>3.1972109999999998</v>
          </cell>
          <cell r="F274">
            <v>0.89175700000000002</v>
          </cell>
          <cell r="G274">
            <v>3.6884999999999999</v>
          </cell>
          <cell r="I274">
            <v>7.7280129999999998</v>
          </cell>
          <cell r="J274">
            <v>2.8177880000000002</v>
          </cell>
          <cell r="K274">
            <v>7.0544890000000002</v>
          </cell>
          <cell r="L274">
            <v>2.3770570000000002</v>
          </cell>
          <cell r="M274">
            <v>4.9748530000000004</v>
          </cell>
          <cell r="N274">
            <v>8.0115929999999995</v>
          </cell>
          <cell r="O274">
            <v>7.5</v>
          </cell>
          <cell r="P274">
            <v>8.7164059999999992</v>
          </cell>
          <cell r="R274">
            <v>7.7525649999999997</v>
          </cell>
          <cell r="S274">
            <v>16.342613</v>
          </cell>
          <cell r="T274">
            <v>5.1136660000000003</v>
          </cell>
          <cell r="U274">
            <v>5.3246909999999996</v>
          </cell>
          <cell r="W274">
            <v>8.0306499999999996</v>
          </cell>
          <cell r="X274">
            <v>48.009864</v>
          </cell>
        </row>
        <row r="275">
          <cell r="C275">
            <v>6.1055109999999999</v>
          </cell>
          <cell r="D275">
            <v>2.9815559999999999</v>
          </cell>
          <cell r="E275">
            <v>3.1972109999999998</v>
          </cell>
          <cell r="F275">
            <v>0.84170199999999995</v>
          </cell>
          <cell r="G275">
            <v>3.5006279999999999</v>
          </cell>
          <cell r="I275">
            <v>6.7687369999999998</v>
          </cell>
          <cell r="J275">
            <v>2.8862700000000001</v>
          </cell>
          <cell r="K275">
            <v>6.7627629999999996</v>
          </cell>
          <cell r="L275">
            <v>2.8609079999999998</v>
          </cell>
          <cell r="M275">
            <v>4.9556990000000001</v>
          </cell>
          <cell r="N275">
            <v>7.9571480000000001</v>
          </cell>
          <cell r="O275">
            <v>7.6241180000000002</v>
          </cell>
          <cell r="P275">
            <v>8.8526209999999992</v>
          </cell>
          <cell r="R275">
            <v>7.7570639999999997</v>
          </cell>
          <cell r="S275">
            <v>16.361041</v>
          </cell>
          <cell r="T275">
            <v>5.1135380000000001</v>
          </cell>
          <cell r="U275">
            <v>5.3890390000000004</v>
          </cell>
          <cell r="W275">
            <v>7.9024390000000002</v>
          </cell>
          <cell r="X275">
            <v>44.842236</v>
          </cell>
        </row>
        <row r="276">
          <cell r="C276">
            <v>6.1118519999999998</v>
          </cell>
          <cell r="D276">
            <v>2.9980820000000001</v>
          </cell>
          <cell r="E276">
            <v>4.3599560000000004</v>
          </cell>
          <cell r="F276">
            <v>0.86637799999999998</v>
          </cell>
          <cell r="G276">
            <v>3.3282600000000002</v>
          </cell>
          <cell r="I276">
            <v>7.4779540000000004</v>
          </cell>
          <cell r="J276">
            <v>2.15726</v>
          </cell>
          <cell r="K276">
            <v>5.5479039999999999</v>
          </cell>
          <cell r="L276">
            <v>2.8024990000000001</v>
          </cell>
          <cell r="M276">
            <v>4.8251460000000002</v>
          </cell>
          <cell r="N276">
            <v>7.963584</v>
          </cell>
          <cell r="O276">
            <v>7.222308</v>
          </cell>
          <cell r="P276">
            <v>8.6236669999999993</v>
          </cell>
          <cell r="R276">
            <v>7.5727440000000001</v>
          </cell>
          <cell r="S276">
            <v>16.178006</v>
          </cell>
          <cell r="T276">
            <v>5.1136660000000003</v>
          </cell>
          <cell r="U276">
            <v>5.3642609999999999</v>
          </cell>
          <cell r="W276">
            <v>6.623011</v>
          </cell>
          <cell r="X276">
            <v>42.423012999999997</v>
          </cell>
        </row>
        <row r="277">
          <cell r="C277">
            <v>6.074884</v>
          </cell>
          <cell r="D277">
            <v>2.9908009999999998</v>
          </cell>
          <cell r="E277">
            <v>4.1310320000000003</v>
          </cell>
          <cell r="F277">
            <v>0.82993099999999997</v>
          </cell>
          <cell r="G277">
            <v>3.2788970000000002</v>
          </cell>
          <cell r="I277">
            <v>6.5515280000000002</v>
          </cell>
          <cell r="J277">
            <v>1.658711</v>
          </cell>
          <cell r="K277">
            <v>4.8481860000000001</v>
          </cell>
          <cell r="L277">
            <v>2.5495999999999999</v>
          </cell>
          <cell r="M277">
            <v>4.7480549999999999</v>
          </cell>
          <cell r="N277">
            <v>7.492858</v>
          </cell>
          <cell r="O277">
            <v>6.5600719999999999</v>
          </cell>
          <cell r="P277">
            <v>7.9720829999999996</v>
          </cell>
          <cell r="R277">
            <v>7.165864</v>
          </cell>
          <cell r="S277">
            <v>15.810748999999999</v>
          </cell>
          <cell r="T277">
            <v>5.1135380000000001</v>
          </cell>
          <cell r="U277">
            <v>5.3064900000000002</v>
          </cell>
          <cell r="W277">
            <v>5.0755429999999997</v>
          </cell>
          <cell r="X277">
            <v>38.772956000000001</v>
          </cell>
        </row>
        <row r="278">
          <cell r="C278">
            <v>6.3063919999999998</v>
          </cell>
          <cell r="D278">
            <v>2.981811</v>
          </cell>
          <cell r="E278">
            <v>2.631812</v>
          </cell>
          <cell r="F278">
            <v>0.81124300000000005</v>
          </cell>
          <cell r="G278">
            <v>3.358908</v>
          </cell>
          <cell r="I278">
            <v>5.549366</v>
          </cell>
          <cell r="J278">
            <v>1.525315</v>
          </cell>
          <cell r="K278">
            <v>4.6863239999999999</v>
          </cell>
          <cell r="L278">
            <v>2.0691489999999999</v>
          </cell>
          <cell r="M278">
            <v>4.8</v>
          </cell>
          <cell r="N278">
            <v>6.5175660000000004</v>
          </cell>
          <cell r="O278">
            <v>5.3441190000000001</v>
          </cell>
          <cell r="P278">
            <v>6.8704219999999996</v>
          </cell>
          <cell r="R278">
            <v>7.5890630000000003</v>
          </cell>
          <cell r="S278">
            <v>15.125033</v>
          </cell>
          <cell r="T278">
            <v>5.1136660000000003</v>
          </cell>
          <cell r="U278">
            <v>5.246391</v>
          </cell>
          <cell r="W278">
            <v>4.4401859999999997</v>
          </cell>
          <cell r="X278">
            <v>42.625664</v>
          </cell>
        </row>
        <row r="279">
          <cell r="C279">
            <v>6.309857</v>
          </cell>
          <cell r="D279">
            <v>3.028</v>
          </cell>
          <cell r="E279">
            <v>2.4490189999999998</v>
          </cell>
          <cell r="F279">
            <v>0.751301</v>
          </cell>
          <cell r="G279">
            <v>3.278181</v>
          </cell>
          <cell r="I279">
            <v>5.3439930000000002</v>
          </cell>
          <cell r="J279">
            <v>1.3696109999999999</v>
          </cell>
          <cell r="K279">
            <v>4.7924769999999999</v>
          </cell>
          <cell r="L279">
            <v>2.2426759999999999</v>
          </cell>
          <cell r="M279">
            <v>4.8171569999999999</v>
          </cell>
          <cell r="N279">
            <v>5.337294</v>
          </cell>
          <cell r="O279">
            <v>4.942615</v>
          </cell>
          <cell r="P279">
            <v>4.5629999999999997</v>
          </cell>
          <cell r="R279">
            <v>7.4999989999999999</v>
          </cell>
          <cell r="S279">
            <v>15.919079</v>
          </cell>
          <cell r="T279">
            <v>5.1136660000000003</v>
          </cell>
          <cell r="U279">
            <v>5.3015150000000002</v>
          </cell>
          <cell r="W279">
            <v>4.4653119999999999</v>
          </cell>
          <cell r="X279">
            <v>40.341785999999999</v>
          </cell>
        </row>
        <row r="280">
          <cell r="C280">
            <v>6.252472</v>
          </cell>
          <cell r="D280">
            <v>2.9791110000000001</v>
          </cell>
          <cell r="E280">
            <v>2.364004</v>
          </cell>
          <cell r="F280">
            <v>0.905528</v>
          </cell>
          <cell r="G280">
            <v>3.0730870000000001</v>
          </cell>
          <cell r="I280">
            <v>4.666201</v>
          </cell>
          <cell r="J280">
            <v>1.3773439999999999</v>
          </cell>
          <cell r="K280">
            <v>4.3817969999999997</v>
          </cell>
          <cell r="L280">
            <v>2.198712</v>
          </cell>
          <cell r="M280">
            <v>4.9446839999999996</v>
          </cell>
          <cell r="N280">
            <v>5.6293920000000002</v>
          </cell>
          <cell r="O280">
            <v>5.0318949999999996</v>
          </cell>
          <cell r="P280">
            <v>3.9577230000000001</v>
          </cell>
          <cell r="R280">
            <v>7.222486</v>
          </cell>
          <cell r="S280">
            <v>15.921754</v>
          </cell>
          <cell r="T280">
            <v>5.1134019999999998</v>
          </cell>
          <cell r="U280">
            <v>5.3060859999999996</v>
          </cell>
          <cell r="W280">
            <v>4.726458</v>
          </cell>
          <cell r="X280">
            <v>38.390818000000003</v>
          </cell>
        </row>
        <row r="281">
          <cell r="C281">
            <v>5.99329</v>
          </cell>
          <cell r="D281">
            <v>2.9847890000000001</v>
          </cell>
          <cell r="E281">
            <v>2.437586</v>
          </cell>
          <cell r="F281">
            <v>0.88096200000000002</v>
          </cell>
          <cell r="G281">
            <v>3.0614530000000002</v>
          </cell>
          <cell r="I281">
            <v>4.8779019999999997</v>
          </cell>
          <cell r="J281">
            <v>1.356107</v>
          </cell>
          <cell r="K281">
            <v>3.8345820000000002</v>
          </cell>
          <cell r="L281">
            <v>2.2093189999999998</v>
          </cell>
          <cell r="M281">
            <v>4.7999989999999997</v>
          </cell>
          <cell r="N281">
            <v>4.9985910000000002</v>
          </cell>
          <cell r="O281">
            <v>4.5713689999999998</v>
          </cell>
          <cell r="P281">
            <v>3.3802379999999999</v>
          </cell>
          <cell r="R281">
            <v>7.1581450000000002</v>
          </cell>
          <cell r="S281">
            <v>15.907128</v>
          </cell>
          <cell r="T281">
            <v>5.1136660000000003</v>
          </cell>
          <cell r="U281">
            <v>5.3</v>
          </cell>
          <cell r="W281">
            <v>4.5998130000000002</v>
          </cell>
          <cell r="X281">
            <v>41.640881999999998</v>
          </cell>
        </row>
        <row r="282">
          <cell r="C282">
            <v>6.0346609999999998</v>
          </cell>
          <cell r="D282">
            <v>2.9222190000000001</v>
          </cell>
          <cell r="E282">
            <v>2.6079850000000002</v>
          </cell>
          <cell r="F282">
            <v>0.87181399999999998</v>
          </cell>
          <cell r="G282">
            <v>2.772856</v>
          </cell>
          <cell r="I282">
            <v>4.9905650000000001</v>
          </cell>
          <cell r="J282">
            <v>1.8121689999999999</v>
          </cell>
          <cell r="K282">
            <v>2.974577</v>
          </cell>
          <cell r="L282">
            <v>2.1376729999999999</v>
          </cell>
          <cell r="M282">
            <v>4.8</v>
          </cell>
          <cell r="N282">
            <v>4.5880349999999996</v>
          </cell>
          <cell r="O282">
            <v>4.5888960000000001</v>
          </cell>
          <cell r="P282">
            <v>4.0723580000000004</v>
          </cell>
          <cell r="R282">
            <v>7.488035</v>
          </cell>
          <cell r="S282">
            <v>15.889670000000001</v>
          </cell>
          <cell r="T282">
            <v>5.117559</v>
          </cell>
          <cell r="U282">
            <v>5.3</v>
          </cell>
          <cell r="W282">
            <v>4.621124</v>
          </cell>
          <cell r="X282">
            <v>40.080905999999999</v>
          </cell>
        </row>
        <row r="283">
          <cell r="C283">
            <v>6.3378069999999997</v>
          </cell>
          <cell r="D283">
            <v>3.0667049999999998</v>
          </cell>
          <cell r="E283">
            <v>2.5398770000000002</v>
          </cell>
          <cell r="F283">
            <v>0.87181399999999998</v>
          </cell>
          <cell r="G283">
            <v>3.1378729999999999</v>
          </cell>
          <cell r="I283">
            <v>4.9038040000000001</v>
          </cell>
          <cell r="J283">
            <v>2.7923879999999999</v>
          </cell>
          <cell r="K283">
            <v>3.37805</v>
          </cell>
          <cell r="L283">
            <v>2.7628149999999998</v>
          </cell>
          <cell r="M283">
            <v>4.9218780000000004</v>
          </cell>
          <cell r="N283">
            <v>5.6757850000000003</v>
          </cell>
          <cell r="O283">
            <v>5.8141439999999998</v>
          </cell>
          <cell r="P283">
            <v>5.3579140000000001</v>
          </cell>
          <cell r="R283">
            <v>7.1916529999999996</v>
          </cell>
          <cell r="S283">
            <v>15.921856</v>
          </cell>
          <cell r="T283">
            <v>5.1136660000000003</v>
          </cell>
          <cell r="U283">
            <v>5.3</v>
          </cell>
          <cell r="W283">
            <v>5.3569570000000004</v>
          </cell>
          <cell r="X283">
            <v>46.312958000000002</v>
          </cell>
        </row>
        <row r="284">
          <cell r="C284">
            <v>6.2307069999999998</v>
          </cell>
          <cell r="D284">
            <v>3.0686819999999999</v>
          </cell>
          <cell r="E284">
            <v>2.3805190000000001</v>
          </cell>
          <cell r="F284">
            <v>0.87181399999999998</v>
          </cell>
          <cell r="G284">
            <v>3.6983169999999999</v>
          </cell>
          <cell r="I284">
            <v>7.1182169999999996</v>
          </cell>
          <cell r="J284">
            <v>2.4677560000000001</v>
          </cell>
          <cell r="K284">
            <v>6.3477800000000002</v>
          </cell>
          <cell r="L284">
            <v>2.902685</v>
          </cell>
          <cell r="M284">
            <v>5.8378909999999999</v>
          </cell>
          <cell r="N284">
            <v>8.5397499999999997</v>
          </cell>
          <cell r="O284">
            <v>8.1990970000000001</v>
          </cell>
          <cell r="P284">
            <v>8.5542890000000007</v>
          </cell>
          <cell r="R284">
            <v>6.7536040000000002</v>
          </cell>
          <cell r="S284">
            <v>15.300634000000001</v>
          </cell>
          <cell r="T284">
            <v>5.117559</v>
          </cell>
          <cell r="U284">
            <v>5.3361039999999997</v>
          </cell>
          <cell r="W284">
            <v>7.7203249999999999</v>
          </cell>
          <cell r="X284">
            <v>42.227680999999997</v>
          </cell>
        </row>
        <row r="285">
          <cell r="C285">
            <v>6.1644310000000004</v>
          </cell>
          <cell r="D285">
            <v>3.0667049999999998</v>
          </cell>
          <cell r="E285">
            <v>2.6385930000000002</v>
          </cell>
          <cell r="F285">
            <v>0.87181399999999998</v>
          </cell>
          <cell r="G285">
            <v>4.0315859999999999</v>
          </cell>
          <cell r="I285">
            <v>8.1347360000000002</v>
          </cell>
          <cell r="J285">
            <v>2.2432400000000001</v>
          </cell>
          <cell r="K285">
            <v>7.4750129999999997</v>
          </cell>
          <cell r="L285">
            <v>2.6225429999999998</v>
          </cell>
          <cell r="M285">
            <v>5.8611649999999997</v>
          </cell>
          <cell r="N285">
            <v>8.1943260000000002</v>
          </cell>
          <cell r="O285">
            <v>7.1721089999999998</v>
          </cell>
          <cell r="P285">
            <v>8.2836210000000001</v>
          </cell>
          <cell r="R285">
            <v>6.7536040000000002</v>
          </cell>
          <cell r="S285">
            <v>15.738538</v>
          </cell>
          <cell r="T285">
            <v>5.1136660000000003</v>
          </cell>
          <cell r="U285">
            <v>5.4540980000000001</v>
          </cell>
          <cell r="W285">
            <v>6.8182910000000003</v>
          </cell>
          <cell r="X285">
            <v>48.589782</v>
          </cell>
        </row>
        <row r="286">
          <cell r="C286">
            <v>6.137086</v>
          </cell>
          <cell r="D286">
            <v>3.0667049999999998</v>
          </cell>
          <cell r="E286">
            <v>2.6893359999999999</v>
          </cell>
          <cell r="F286">
            <v>0.87181399999999998</v>
          </cell>
          <cell r="G286">
            <v>3.4496709999999999</v>
          </cell>
          <cell r="I286">
            <v>7.3818390000000003</v>
          </cell>
          <cell r="J286">
            <v>2.4303469999999998</v>
          </cell>
          <cell r="K286">
            <v>6.8672779999999998</v>
          </cell>
          <cell r="L286">
            <v>2.548556</v>
          </cell>
          <cell r="M286">
            <v>5.6423829999999997</v>
          </cell>
          <cell r="N286">
            <v>7.9102699999999997</v>
          </cell>
          <cell r="O286">
            <v>7.057906</v>
          </cell>
          <cell r="P286">
            <v>8.2836210000000001</v>
          </cell>
          <cell r="R286">
            <v>7.6607399999999997</v>
          </cell>
          <cell r="S286">
            <v>15.852429000000001</v>
          </cell>
          <cell r="T286">
            <v>5.1136660000000003</v>
          </cell>
          <cell r="U286">
            <v>5.4449459999999998</v>
          </cell>
          <cell r="W286">
            <v>6.9</v>
          </cell>
          <cell r="X286">
            <v>48.589782</v>
          </cell>
        </row>
        <row r="287">
          <cell r="C287">
            <v>6.3532270000000004</v>
          </cell>
          <cell r="D287">
            <v>3.0723189999999998</v>
          </cell>
          <cell r="E287">
            <v>3.288036</v>
          </cell>
          <cell r="F287">
            <v>0.79186900000000005</v>
          </cell>
          <cell r="G287">
            <v>2.8985059999999998</v>
          </cell>
          <cell r="I287">
            <v>8.4938450000000003</v>
          </cell>
          <cell r="J287">
            <v>2.4221010000000001</v>
          </cell>
          <cell r="K287">
            <v>6.9308009999999998</v>
          </cell>
          <cell r="L287">
            <v>2.682401</v>
          </cell>
          <cell r="M287">
            <v>5.7</v>
          </cell>
          <cell r="N287">
            <v>7.9</v>
          </cell>
          <cell r="O287">
            <v>6.7900960000000001</v>
          </cell>
          <cell r="P287">
            <v>8.1526720000000008</v>
          </cell>
          <cell r="R287">
            <v>7.5186710000000003</v>
          </cell>
          <cell r="S287">
            <v>15.150119999999999</v>
          </cell>
          <cell r="T287">
            <v>5.1135380000000001</v>
          </cell>
          <cell r="U287">
            <v>5.4433400000000001</v>
          </cell>
          <cell r="W287">
            <v>6.9</v>
          </cell>
          <cell r="X287">
            <v>43.191830000000003</v>
          </cell>
        </row>
        <row r="288">
          <cell r="C288">
            <v>5.794899</v>
          </cell>
          <cell r="D288">
            <v>3.0759720000000002</v>
          </cell>
          <cell r="E288">
            <v>3.9254950000000002</v>
          </cell>
          <cell r="F288">
            <v>0.867784</v>
          </cell>
          <cell r="G288">
            <v>3.6314350000000002</v>
          </cell>
          <cell r="I288">
            <v>6.5761320000000003</v>
          </cell>
          <cell r="J288">
            <v>1.763576</v>
          </cell>
          <cell r="K288">
            <v>5.7557369999999999</v>
          </cell>
          <cell r="L288">
            <v>2.65577</v>
          </cell>
          <cell r="M288">
            <v>5.7</v>
          </cell>
          <cell r="N288">
            <v>7.7730249999999996</v>
          </cell>
          <cell r="O288">
            <v>6.31942</v>
          </cell>
          <cell r="P288">
            <v>7.9218469999999996</v>
          </cell>
          <cell r="R288">
            <v>7.5</v>
          </cell>
          <cell r="S288">
            <v>16.585618</v>
          </cell>
          <cell r="T288">
            <v>5.1387200000000002</v>
          </cell>
          <cell r="U288">
            <v>5.3433659999999996</v>
          </cell>
          <cell r="W288">
            <v>6.3420949999999996</v>
          </cell>
          <cell r="X288">
            <v>39.459628000000002</v>
          </cell>
        </row>
        <row r="289">
          <cell r="C289">
            <v>5.5465369999999998</v>
          </cell>
          <cell r="D289">
            <v>2.9815559999999999</v>
          </cell>
          <cell r="E289">
            <v>3.3485290000000001</v>
          </cell>
          <cell r="F289">
            <v>0.767544</v>
          </cell>
          <cell r="G289">
            <v>3.0558040000000002</v>
          </cell>
          <cell r="I289">
            <v>5.9161289999999997</v>
          </cell>
          <cell r="J289">
            <v>1.070951</v>
          </cell>
          <cell r="K289">
            <v>4.3141660000000002</v>
          </cell>
          <cell r="L289">
            <v>2.462024</v>
          </cell>
          <cell r="M289">
            <v>5.7</v>
          </cell>
          <cell r="N289">
            <v>6.5730930000000001</v>
          </cell>
          <cell r="O289">
            <v>6.1852309999999999</v>
          </cell>
          <cell r="P289">
            <v>7.0778220000000003</v>
          </cell>
          <cell r="R289">
            <v>7.5</v>
          </cell>
          <cell r="S289">
            <v>17.000796000000001</v>
          </cell>
          <cell r="T289">
            <v>5.2049149999999997</v>
          </cell>
          <cell r="U289">
            <v>5.3180160000000001</v>
          </cell>
          <cell r="W289">
            <v>4.9879239999999996</v>
          </cell>
          <cell r="X289">
            <v>38.391331999999998</v>
          </cell>
        </row>
        <row r="290">
          <cell r="C290">
            <v>5.7400919999999998</v>
          </cell>
          <cell r="D290">
            <v>2.982561</v>
          </cell>
          <cell r="E290">
            <v>2.605299</v>
          </cell>
          <cell r="F290">
            <v>0.90629099999999996</v>
          </cell>
          <cell r="G290">
            <v>2.832751</v>
          </cell>
          <cell r="I290">
            <v>6.0513019999999997</v>
          </cell>
          <cell r="J290">
            <v>1.057644</v>
          </cell>
          <cell r="K290">
            <v>4.1245000000000003</v>
          </cell>
          <cell r="L290">
            <v>2.2294130000000001</v>
          </cell>
          <cell r="M290">
            <v>5.750292</v>
          </cell>
          <cell r="N290">
            <v>5.0929469999999997</v>
          </cell>
          <cell r="O290">
            <v>5.814419</v>
          </cell>
          <cell r="P290">
            <v>4.6629019999999999</v>
          </cell>
          <cell r="R290">
            <v>7.5</v>
          </cell>
          <cell r="S290">
            <v>16.930122000000001</v>
          </cell>
          <cell r="T290">
            <v>5.3307450000000003</v>
          </cell>
          <cell r="U290">
            <v>5.3</v>
          </cell>
          <cell r="W290">
            <v>4.9263659999999998</v>
          </cell>
          <cell r="X290">
            <v>37.968240999999999</v>
          </cell>
        </row>
        <row r="291">
          <cell r="C291">
            <v>5.6266449999999999</v>
          </cell>
          <cell r="D291">
            <v>2.9910199999999998</v>
          </cell>
          <cell r="E291">
            <v>2.2961809999999998</v>
          </cell>
          <cell r="F291">
            <v>1.1026860000000001</v>
          </cell>
          <cell r="G291">
            <v>2.8082699999999998</v>
          </cell>
          <cell r="I291">
            <v>6.2834079999999997</v>
          </cell>
          <cell r="J291">
            <v>1.0709470000000001</v>
          </cell>
          <cell r="K291">
            <v>4.1514860000000002</v>
          </cell>
          <cell r="L291">
            <v>2.125902</v>
          </cell>
          <cell r="M291">
            <v>5.7009189999999998</v>
          </cell>
          <cell r="N291">
            <v>5.4333150000000003</v>
          </cell>
          <cell r="O291">
            <v>5.1470989999999999</v>
          </cell>
          <cell r="P291">
            <v>3.646433</v>
          </cell>
          <cell r="R291">
            <v>7.6147400000000003</v>
          </cell>
          <cell r="S291">
            <v>16.689236000000001</v>
          </cell>
          <cell r="T291">
            <v>5.1709319999999996</v>
          </cell>
          <cell r="U291">
            <v>5.3</v>
          </cell>
          <cell r="W291">
            <v>4.9230390000000002</v>
          </cell>
          <cell r="X291">
            <v>38.685060999999997</v>
          </cell>
        </row>
        <row r="292">
          <cell r="C292">
            <v>5.1018160000000004</v>
          </cell>
          <cell r="D292">
            <v>2.9626700000000001</v>
          </cell>
          <cell r="E292">
            <v>2.3231739999999999</v>
          </cell>
          <cell r="F292">
            <v>0.87809800000000005</v>
          </cell>
          <cell r="G292">
            <v>2.684374</v>
          </cell>
          <cell r="I292">
            <v>6.3556809999999997</v>
          </cell>
          <cell r="J292">
            <v>1.0914740000000001</v>
          </cell>
          <cell r="K292">
            <v>4.2748749999999998</v>
          </cell>
          <cell r="L292">
            <v>2.2058119999999999</v>
          </cell>
          <cell r="M292">
            <v>5.7026680000000001</v>
          </cell>
          <cell r="N292">
            <v>5.15435</v>
          </cell>
          <cell r="O292">
            <v>5.1554500000000001</v>
          </cell>
          <cell r="P292">
            <v>3.9122279999999998</v>
          </cell>
          <cell r="R292">
            <v>7.5</v>
          </cell>
          <cell r="S292">
            <v>17.341913000000002</v>
          </cell>
          <cell r="T292">
            <v>5.1706050000000001</v>
          </cell>
          <cell r="U292">
            <v>5.2999989999999997</v>
          </cell>
          <cell r="W292">
            <v>4.9232469999999999</v>
          </cell>
          <cell r="X292">
            <v>40.200946999999999</v>
          </cell>
        </row>
        <row r="293">
          <cell r="C293">
            <v>5.2214200000000002</v>
          </cell>
          <cell r="D293">
            <v>2.9533200000000002</v>
          </cell>
          <cell r="E293">
            <v>2.292678</v>
          </cell>
          <cell r="F293">
            <v>0.91764599999999996</v>
          </cell>
          <cell r="G293">
            <v>2.949843</v>
          </cell>
          <cell r="I293">
            <v>6.1476350000000002</v>
          </cell>
          <cell r="J293">
            <v>1.0936870000000001</v>
          </cell>
          <cell r="K293">
            <v>3.8988070000000001</v>
          </cell>
          <cell r="L293">
            <v>2.2075589999999998</v>
          </cell>
          <cell r="M293">
            <v>5.7</v>
          </cell>
          <cell r="N293">
            <v>5.3</v>
          </cell>
          <cell r="O293">
            <v>4.9082689999999998</v>
          </cell>
          <cell r="P293">
            <v>3.7456360000000002</v>
          </cell>
          <cell r="R293">
            <v>7.5</v>
          </cell>
          <cell r="S293">
            <v>15.729812000000001</v>
          </cell>
          <cell r="T293">
            <v>5.1740469999999998</v>
          </cell>
          <cell r="U293">
            <v>5.3</v>
          </cell>
          <cell r="W293">
            <v>4.9289839999999998</v>
          </cell>
          <cell r="X293">
            <v>40.257223000000003</v>
          </cell>
        </row>
        <row r="294">
          <cell r="C294">
            <v>5.1860869999999997</v>
          </cell>
          <cell r="D294">
            <v>3.06664</v>
          </cell>
          <cell r="E294">
            <v>2.372052</v>
          </cell>
          <cell r="F294">
            <v>0.89746099999999995</v>
          </cell>
          <cell r="G294">
            <v>3.1905350000000001</v>
          </cell>
          <cell r="I294">
            <v>6.5919080000000001</v>
          </cell>
          <cell r="J294">
            <v>1.5680080000000001</v>
          </cell>
          <cell r="K294">
            <v>3.2498170000000002</v>
          </cell>
          <cell r="L294">
            <v>2.314378</v>
          </cell>
          <cell r="M294">
            <v>5.7</v>
          </cell>
          <cell r="N294">
            <v>5.3382069999999997</v>
          </cell>
          <cell r="O294">
            <v>5.3403359999999997</v>
          </cell>
          <cell r="P294">
            <v>3.9153319999999998</v>
          </cell>
          <cell r="R294">
            <v>7.5</v>
          </cell>
          <cell r="S294">
            <v>16.419505000000001</v>
          </cell>
          <cell r="T294">
            <v>5.1708309999999997</v>
          </cell>
          <cell r="U294">
            <v>5.3</v>
          </cell>
          <cell r="W294">
            <v>4.9491019999999999</v>
          </cell>
          <cell r="X294">
            <v>40.245413999999997</v>
          </cell>
        </row>
        <row r="295">
          <cell r="C295">
            <v>5.1463510000000001</v>
          </cell>
          <cell r="D295">
            <v>3.0667049999999998</v>
          </cell>
          <cell r="E295">
            <v>2.3477899999999998</v>
          </cell>
          <cell r="F295">
            <v>0.91473899999999997</v>
          </cell>
          <cell r="G295">
            <v>3.1701839999999999</v>
          </cell>
          <cell r="I295">
            <v>7.3084160000000002</v>
          </cell>
          <cell r="J295">
            <v>2.6351249999999999</v>
          </cell>
          <cell r="K295">
            <v>4.9939260000000001</v>
          </cell>
          <cell r="L295">
            <v>2.969703</v>
          </cell>
          <cell r="M295">
            <v>5.7317790000000004</v>
          </cell>
          <cell r="N295">
            <v>7.2389409999999996</v>
          </cell>
          <cell r="O295">
            <v>6.9077159999999997</v>
          </cell>
          <cell r="P295">
            <v>6.2127650000000001</v>
          </cell>
          <cell r="R295">
            <v>7.5183410000000004</v>
          </cell>
          <cell r="S295">
            <v>16.410796999999999</v>
          </cell>
          <cell r="T295">
            <v>5.1709319999999996</v>
          </cell>
          <cell r="U295">
            <v>5.3</v>
          </cell>
          <cell r="W295">
            <v>5.8132979999999996</v>
          </cell>
          <cell r="X295">
            <v>41.515101999999999</v>
          </cell>
        </row>
        <row r="296">
          <cell r="C296">
            <v>5.1487309999999997</v>
          </cell>
          <cell r="D296">
            <v>3.0686819999999999</v>
          </cell>
          <cell r="E296">
            <v>2.3567019999999999</v>
          </cell>
          <cell r="F296">
            <v>0.79103900000000005</v>
          </cell>
          <cell r="G296">
            <v>3.4257559999999998</v>
          </cell>
          <cell r="I296">
            <v>8.8895</v>
          </cell>
          <cell r="J296">
            <v>2.2999999999999998</v>
          </cell>
          <cell r="K296">
            <v>8.5249140000000008</v>
          </cell>
          <cell r="L296">
            <v>2.8141919999999998</v>
          </cell>
          <cell r="M296">
            <v>5.9</v>
          </cell>
          <cell r="N296">
            <v>8.9499999999999993</v>
          </cell>
          <cell r="O296">
            <v>7.580476</v>
          </cell>
          <cell r="P296">
            <v>9.1470699999999994</v>
          </cell>
          <cell r="R296">
            <v>7.5115679999999996</v>
          </cell>
          <cell r="S296">
            <v>15.562689000000001</v>
          </cell>
          <cell r="T296">
            <v>5.1740469999999998</v>
          </cell>
          <cell r="U296">
            <v>5.3</v>
          </cell>
          <cell r="W296">
            <v>7.1399460000000001</v>
          </cell>
          <cell r="X296">
            <v>41.601801000000002</v>
          </cell>
        </row>
        <row r="297">
          <cell r="C297">
            <v>5.1359669999999999</v>
          </cell>
          <cell r="D297">
            <v>3.067272</v>
          </cell>
          <cell r="E297">
            <v>2.3285279999999999</v>
          </cell>
          <cell r="F297">
            <v>0.95591099999999996</v>
          </cell>
          <cell r="G297">
            <v>3.1674169999999999</v>
          </cell>
          <cell r="I297">
            <v>9.3253710000000005</v>
          </cell>
          <cell r="J297">
            <v>2.205816</v>
          </cell>
          <cell r="K297">
            <v>6.8080480000000003</v>
          </cell>
          <cell r="L297">
            <v>2.375572</v>
          </cell>
          <cell r="M297">
            <v>5.9</v>
          </cell>
          <cell r="N297">
            <v>8.9499999999999993</v>
          </cell>
          <cell r="O297">
            <v>8.1861669999999993</v>
          </cell>
          <cell r="P297">
            <v>8.9499999999999993</v>
          </cell>
          <cell r="R297">
            <v>7.5115679999999996</v>
          </cell>
          <cell r="S297">
            <v>16.411452000000001</v>
          </cell>
          <cell r="T297">
            <v>5.1709319999999996</v>
          </cell>
          <cell r="U297">
            <v>5.95</v>
          </cell>
          <cell r="W297">
            <v>6.4542339999999996</v>
          </cell>
          <cell r="X297">
            <v>48.551670999999999</v>
          </cell>
        </row>
        <row r="298">
          <cell r="C298">
            <v>5.1715030000000004</v>
          </cell>
          <cell r="D298">
            <v>3.0685069999999999</v>
          </cell>
          <cell r="E298">
            <v>2.3285279999999999</v>
          </cell>
          <cell r="F298">
            <v>0.92728500000000003</v>
          </cell>
          <cell r="G298">
            <v>3.1950949999999998</v>
          </cell>
          <cell r="I298">
            <v>8.9356209999999994</v>
          </cell>
          <cell r="J298">
            <v>2.2999999999999998</v>
          </cell>
          <cell r="K298">
            <v>5.8940939999999999</v>
          </cell>
          <cell r="L298">
            <v>2.2971720000000002</v>
          </cell>
          <cell r="M298">
            <v>5.9</v>
          </cell>
          <cell r="N298">
            <v>9.0478269999999998</v>
          </cell>
          <cell r="O298">
            <v>8.2028850000000002</v>
          </cell>
          <cell r="P298">
            <v>8.9499999999999993</v>
          </cell>
          <cell r="R298">
            <v>7.5</v>
          </cell>
          <cell r="S298">
            <v>15.234676</v>
          </cell>
          <cell r="T298">
            <v>5.1709319999999996</v>
          </cell>
          <cell r="U298">
            <v>5.95</v>
          </cell>
          <cell r="W298">
            <v>6.9156060000000004</v>
          </cell>
          <cell r="X298">
            <v>49.122228</v>
          </cell>
        </row>
        <row r="299">
          <cell r="C299">
            <v>5.0857599999999996</v>
          </cell>
          <cell r="D299">
            <v>3.0686819999999999</v>
          </cell>
          <cell r="E299">
            <v>2.3285279999999999</v>
          </cell>
          <cell r="F299">
            <v>0.87780599999999998</v>
          </cell>
          <cell r="G299">
            <v>3.0112429999999999</v>
          </cell>
          <cell r="I299">
            <v>8.7880629999999993</v>
          </cell>
          <cell r="J299">
            <v>2.1433870000000002</v>
          </cell>
          <cell r="K299">
            <v>5.8440620000000001</v>
          </cell>
          <cell r="L299">
            <v>2.3876740000000001</v>
          </cell>
          <cell r="M299">
            <v>5.9</v>
          </cell>
          <cell r="N299">
            <v>7.7912730000000003</v>
          </cell>
          <cell r="O299">
            <v>7.8823449999999999</v>
          </cell>
          <cell r="P299">
            <v>9.0788740000000008</v>
          </cell>
          <cell r="R299">
            <v>7.5</v>
          </cell>
          <cell r="S299">
            <v>14.974415</v>
          </cell>
          <cell r="T299">
            <v>5.1740469999999998</v>
          </cell>
          <cell r="U299">
            <v>5.95</v>
          </cell>
          <cell r="W299">
            <v>6.8699500000000002</v>
          </cell>
          <cell r="X299">
            <v>45.863059</v>
          </cell>
        </row>
        <row r="300">
          <cell r="C300">
            <v>4.8564489999999996</v>
          </cell>
          <cell r="D300">
            <v>2.9446159999999999</v>
          </cell>
          <cell r="E300">
            <v>4.9381519999999997</v>
          </cell>
          <cell r="F300">
            <v>0.85198499999999999</v>
          </cell>
          <cell r="G300">
            <v>2.9913470000000002</v>
          </cell>
          <cell r="I300">
            <v>9.2117620000000002</v>
          </cell>
          <cell r="J300">
            <v>1.363254</v>
          </cell>
          <cell r="K300">
            <v>4.1762240000000004</v>
          </cell>
          <cell r="L300">
            <v>2.3545669999999999</v>
          </cell>
          <cell r="M300">
            <v>5.8999990000000002</v>
          </cell>
          <cell r="N300">
            <v>6.25</v>
          </cell>
          <cell r="O300">
            <v>7.6508849999999997</v>
          </cell>
          <cell r="P300">
            <v>9.5995849999999994</v>
          </cell>
          <cell r="R300">
            <v>7.5897860000000001</v>
          </cell>
          <cell r="S300">
            <v>15.650396000000001</v>
          </cell>
          <cell r="T300">
            <v>5.1771750000000001</v>
          </cell>
          <cell r="U300">
            <v>5.95</v>
          </cell>
          <cell r="W300">
            <v>6.7475170000000002</v>
          </cell>
          <cell r="X300">
            <v>42.253286000000003</v>
          </cell>
        </row>
        <row r="301">
          <cell r="C301">
            <v>4.9472639999999997</v>
          </cell>
          <cell r="D301">
            <v>3.0146350000000002</v>
          </cell>
          <cell r="E301">
            <v>4.5748430000000004</v>
          </cell>
          <cell r="F301">
            <v>0.90536799999999995</v>
          </cell>
          <cell r="G301">
            <v>2.9897629999999999</v>
          </cell>
          <cell r="I301">
            <v>5.594487</v>
          </cell>
          <cell r="J301">
            <v>1.2313289999999999</v>
          </cell>
          <cell r="K301">
            <v>3.9626830000000002</v>
          </cell>
          <cell r="L301">
            <v>2.3668100000000001</v>
          </cell>
          <cell r="M301">
            <v>5.8680440000000003</v>
          </cell>
          <cell r="N301">
            <v>5.8160540000000003</v>
          </cell>
          <cell r="O301">
            <v>6.8921580000000002</v>
          </cell>
          <cell r="P301">
            <v>7.5901690000000004</v>
          </cell>
          <cell r="R301">
            <v>7.949999</v>
          </cell>
          <cell r="S301">
            <v>15.340246</v>
          </cell>
          <cell r="T301">
            <v>5.1708309999999997</v>
          </cell>
          <cell r="U301">
            <v>5.95</v>
          </cell>
          <cell r="W301">
            <v>5.1188399999999996</v>
          </cell>
          <cell r="X301">
            <v>39.230300999999997</v>
          </cell>
        </row>
        <row r="302">
          <cell r="C302">
            <v>5.0559000000000003</v>
          </cell>
          <cell r="D302">
            <v>2.8782549999999998</v>
          </cell>
          <cell r="E302">
            <v>3.657823</v>
          </cell>
          <cell r="F302">
            <v>0.86090599999999995</v>
          </cell>
          <cell r="G302">
            <v>2.4399250000000001</v>
          </cell>
          <cell r="I302">
            <v>5.5643520000000004</v>
          </cell>
          <cell r="J302">
            <v>1.3855360000000001</v>
          </cell>
          <cell r="K302">
            <v>4.0751860000000004</v>
          </cell>
          <cell r="L302">
            <v>2.2344490000000001</v>
          </cell>
          <cell r="M302">
            <v>5.219055</v>
          </cell>
          <cell r="N302">
            <v>5.7248229999999998</v>
          </cell>
          <cell r="O302">
            <v>4.1810580000000002</v>
          </cell>
          <cell r="P302">
            <v>3.9413719999999999</v>
          </cell>
          <cell r="R302">
            <v>8.1793790000000008</v>
          </cell>
          <cell r="S302">
            <v>15.799999</v>
          </cell>
          <cell r="T302">
            <v>5.1740469999999998</v>
          </cell>
          <cell r="U302">
            <v>5.95</v>
          </cell>
          <cell r="W302">
            <v>5.0976229999999996</v>
          </cell>
          <cell r="X302">
            <v>42.715544000000001</v>
          </cell>
        </row>
        <row r="303">
          <cell r="C303">
            <v>5.094265</v>
          </cell>
          <cell r="D303">
            <v>3.0059130000000001</v>
          </cell>
          <cell r="E303">
            <v>3.4049990000000001</v>
          </cell>
          <cell r="F303">
            <v>0.81909100000000001</v>
          </cell>
          <cell r="G303">
            <v>2.9521329999999999</v>
          </cell>
          <cell r="I303">
            <v>5.6471280000000004</v>
          </cell>
          <cell r="J303">
            <v>1.4272860000000001</v>
          </cell>
          <cell r="K303">
            <v>4.4356499999999999</v>
          </cell>
          <cell r="L303">
            <v>2.2059790000000001</v>
          </cell>
          <cell r="M303">
            <v>5</v>
          </cell>
          <cell r="N303">
            <v>5.0227880000000003</v>
          </cell>
          <cell r="O303">
            <v>4.1510860000000003</v>
          </cell>
          <cell r="P303">
            <v>3.822416</v>
          </cell>
          <cell r="R303">
            <v>8.2912680000000005</v>
          </cell>
          <cell r="S303">
            <v>15.267859</v>
          </cell>
          <cell r="T303">
            <v>5.1709319999999996</v>
          </cell>
          <cell r="U303">
            <v>5.95</v>
          </cell>
          <cell r="W303">
            <v>5.8125499999999999</v>
          </cell>
          <cell r="X303">
            <v>41.231552000000001</v>
          </cell>
        </row>
        <row r="304">
          <cell r="C304">
            <v>5.0286309999999999</v>
          </cell>
          <cell r="D304">
            <v>3.0710139999999999</v>
          </cell>
          <cell r="E304">
            <v>2.6047940000000001</v>
          </cell>
          <cell r="F304">
            <v>0.78831200000000001</v>
          </cell>
          <cell r="G304">
            <v>2.83866</v>
          </cell>
          <cell r="I304">
            <v>5.5602099999999997</v>
          </cell>
          <cell r="J304">
            <v>1.5702389999999999</v>
          </cell>
          <cell r="K304">
            <v>5.3810560000000001</v>
          </cell>
          <cell r="L304">
            <v>2.1952609999999999</v>
          </cell>
          <cell r="M304">
            <v>4.9999989999999999</v>
          </cell>
          <cell r="N304">
            <v>5.0100569999999998</v>
          </cell>
          <cell r="O304">
            <v>3.9556070000000001</v>
          </cell>
          <cell r="P304">
            <v>4.1254280000000003</v>
          </cell>
          <cell r="R304">
            <v>8.0889950000000006</v>
          </cell>
          <cell r="S304">
            <v>15.411187</v>
          </cell>
          <cell r="T304">
            <v>5.1706050000000001</v>
          </cell>
          <cell r="U304">
            <v>5.95</v>
          </cell>
          <cell r="W304">
            <v>6.1462539999999999</v>
          </cell>
          <cell r="X304">
            <v>40.349327000000002</v>
          </cell>
        </row>
        <row r="305">
          <cell r="C305">
            <v>5.023943</v>
          </cell>
          <cell r="D305">
            <v>3.0686819999999999</v>
          </cell>
          <cell r="E305">
            <v>2.5253839999999999</v>
          </cell>
          <cell r="F305">
            <v>0.79029499999999997</v>
          </cell>
          <cell r="G305">
            <v>2.8389669999999998</v>
          </cell>
          <cell r="I305">
            <v>5.6913600000000004</v>
          </cell>
          <cell r="J305">
            <v>1.4953270000000001</v>
          </cell>
          <cell r="K305">
            <v>5.1765759999999998</v>
          </cell>
          <cell r="L305">
            <v>2.2075589999999998</v>
          </cell>
          <cell r="M305">
            <v>5</v>
          </cell>
          <cell r="N305">
            <v>4.9669629999999998</v>
          </cell>
          <cell r="O305">
            <v>4.1462969999999997</v>
          </cell>
          <cell r="P305">
            <v>4.1452669999999996</v>
          </cell>
          <cell r="R305">
            <v>8.0747640000000001</v>
          </cell>
          <cell r="S305">
            <v>14.890243999999999</v>
          </cell>
          <cell r="T305">
            <v>5.1740469999999998</v>
          </cell>
          <cell r="U305">
            <v>5.95</v>
          </cell>
          <cell r="W305">
            <v>6.2296560000000003</v>
          </cell>
          <cell r="X305">
            <v>40.632997000000003</v>
          </cell>
        </row>
        <row r="306">
          <cell r="C306" t="e">
            <v>#N/A</v>
          </cell>
          <cell r="D306" t="e">
            <v>#N/A</v>
          </cell>
          <cell r="E306" t="e">
            <v>#N/A</v>
          </cell>
          <cell r="F306" t="e">
            <v>#N/A</v>
          </cell>
          <cell r="G306" t="e">
            <v>#N/A</v>
          </cell>
          <cell r="I306" t="e">
            <v>#N/A</v>
          </cell>
          <cell r="J306" t="e">
            <v>#N/A</v>
          </cell>
          <cell r="K306" t="e">
            <v>#N/A</v>
          </cell>
          <cell r="L306" t="e">
            <v>#N/A</v>
          </cell>
          <cell r="M306" t="e">
            <v>#N/A</v>
          </cell>
          <cell r="N306" t="e">
            <v>#N/A</v>
          </cell>
          <cell r="O306" t="e">
            <v>#N/A</v>
          </cell>
          <cell r="P306" t="e">
            <v>#N/A</v>
          </cell>
          <cell r="R306" t="e">
            <v>#N/A</v>
          </cell>
          <cell r="S306" t="e">
            <v>#N/A</v>
          </cell>
          <cell r="T306" t="e">
            <v>#N/A</v>
          </cell>
          <cell r="U306" t="e">
            <v>#N/A</v>
          </cell>
          <cell r="W306" t="e">
            <v>#N/A</v>
          </cell>
          <cell r="X306" t="e">
            <v>#N/A</v>
          </cell>
        </row>
        <row r="307">
          <cell r="C307" t="e">
            <v>#N/A</v>
          </cell>
          <cell r="D307" t="e">
            <v>#N/A</v>
          </cell>
          <cell r="E307" t="e">
            <v>#N/A</v>
          </cell>
          <cell r="F307" t="e">
            <v>#N/A</v>
          </cell>
          <cell r="G307" t="e">
            <v>#N/A</v>
          </cell>
          <cell r="I307" t="e">
            <v>#N/A</v>
          </cell>
          <cell r="J307" t="e">
            <v>#N/A</v>
          </cell>
          <cell r="K307" t="e">
            <v>#N/A</v>
          </cell>
          <cell r="L307" t="e">
            <v>#N/A</v>
          </cell>
          <cell r="M307" t="e">
            <v>#N/A</v>
          </cell>
          <cell r="N307" t="e">
            <v>#N/A</v>
          </cell>
          <cell r="O307" t="e">
            <v>#N/A</v>
          </cell>
          <cell r="P307" t="e">
            <v>#N/A</v>
          </cell>
          <cell r="R307" t="e">
            <v>#N/A</v>
          </cell>
          <cell r="S307" t="e">
            <v>#N/A</v>
          </cell>
          <cell r="T307" t="e">
            <v>#N/A</v>
          </cell>
          <cell r="U307" t="e">
            <v>#N/A</v>
          </cell>
          <cell r="W307" t="e">
            <v>#N/A</v>
          </cell>
          <cell r="X307" t="e">
            <v>#N/A</v>
          </cell>
        </row>
        <row r="308">
          <cell r="C308" t="e">
            <v>#N/A</v>
          </cell>
          <cell r="D308" t="e">
            <v>#N/A</v>
          </cell>
          <cell r="E308" t="e">
            <v>#N/A</v>
          </cell>
          <cell r="F308" t="e">
            <v>#N/A</v>
          </cell>
          <cell r="G308" t="e">
            <v>#N/A</v>
          </cell>
          <cell r="I308" t="e">
            <v>#N/A</v>
          </cell>
          <cell r="J308" t="e">
            <v>#N/A</v>
          </cell>
          <cell r="K308" t="e">
            <v>#N/A</v>
          </cell>
          <cell r="L308" t="e">
            <v>#N/A</v>
          </cell>
          <cell r="M308" t="e">
            <v>#N/A</v>
          </cell>
          <cell r="N308" t="e">
            <v>#N/A</v>
          </cell>
          <cell r="O308" t="e">
            <v>#N/A</v>
          </cell>
          <cell r="P308" t="e">
            <v>#N/A</v>
          </cell>
          <cell r="R308" t="e">
            <v>#N/A</v>
          </cell>
          <cell r="S308" t="e">
            <v>#N/A</v>
          </cell>
          <cell r="T308" t="e">
            <v>#N/A</v>
          </cell>
          <cell r="U308" t="e">
            <v>#N/A</v>
          </cell>
          <cell r="W308" t="e">
            <v>#N/A</v>
          </cell>
          <cell r="X308" t="e">
            <v>#N/A</v>
          </cell>
        </row>
        <row r="309">
          <cell r="C309" t="e">
            <v>#N/A</v>
          </cell>
          <cell r="D309" t="e">
            <v>#N/A</v>
          </cell>
          <cell r="E309" t="e">
            <v>#N/A</v>
          </cell>
          <cell r="F309" t="e">
            <v>#N/A</v>
          </cell>
          <cell r="G309" t="e">
            <v>#N/A</v>
          </cell>
          <cell r="I309" t="e">
            <v>#N/A</v>
          </cell>
          <cell r="J309" t="e">
            <v>#N/A</v>
          </cell>
          <cell r="K309" t="e">
            <v>#N/A</v>
          </cell>
          <cell r="L309" t="e">
            <v>#N/A</v>
          </cell>
          <cell r="M309" t="e">
            <v>#N/A</v>
          </cell>
          <cell r="N309" t="e">
            <v>#N/A</v>
          </cell>
          <cell r="O309" t="e">
            <v>#N/A</v>
          </cell>
          <cell r="P309" t="e">
            <v>#N/A</v>
          </cell>
          <cell r="R309" t="e">
            <v>#N/A</v>
          </cell>
          <cell r="S309" t="e">
            <v>#N/A</v>
          </cell>
          <cell r="T309" t="e">
            <v>#N/A</v>
          </cell>
          <cell r="U309" t="e">
            <v>#N/A</v>
          </cell>
          <cell r="W309" t="e">
            <v>#N/A</v>
          </cell>
          <cell r="X309" t="e">
            <v>#N/A</v>
          </cell>
        </row>
        <row r="310">
          <cell r="C310" t="e">
            <v>#N/A</v>
          </cell>
          <cell r="D310" t="e">
            <v>#N/A</v>
          </cell>
          <cell r="E310" t="e">
            <v>#N/A</v>
          </cell>
          <cell r="F310" t="e">
            <v>#N/A</v>
          </cell>
          <cell r="G310" t="e">
            <v>#N/A</v>
          </cell>
          <cell r="I310" t="e">
            <v>#N/A</v>
          </cell>
          <cell r="J310" t="e">
            <v>#N/A</v>
          </cell>
          <cell r="K310" t="e">
            <v>#N/A</v>
          </cell>
          <cell r="L310" t="e">
            <v>#N/A</v>
          </cell>
          <cell r="M310" t="e">
            <v>#N/A</v>
          </cell>
          <cell r="N310" t="e">
            <v>#N/A</v>
          </cell>
          <cell r="O310" t="e">
            <v>#N/A</v>
          </cell>
          <cell r="P310" t="e">
            <v>#N/A</v>
          </cell>
          <cell r="R310" t="e">
            <v>#N/A</v>
          </cell>
          <cell r="S310" t="e">
            <v>#N/A</v>
          </cell>
          <cell r="T310" t="e">
            <v>#N/A</v>
          </cell>
          <cell r="U310" t="e">
            <v>#N/A</v>
          </cell>
          <cell r="W310" t="e">
            <v>#N/A</v>
          </cell>
          <cell r="X310" t="e">
            <v>#N/A</v>
          </cell>
        </row>
        <row r="311">
          <cell r="C311" t="e">
            <v>#N/A</v>
          </cell>
          <cell r="D311" t="e">
            <v>#N/A</v>
          </cell>
          <cell r="E311" t="e">
            <v>#N/A</v>
          </cell>
          <cell r="F311" t="e">
            <v>#N/A</v>
          </cell>
          <cell r="G311" t="e">
            <v>#N/A</v>
          </cell>
          <cell r="I311" t="e">
            <v>#N/A</v>
          </cell>
          <cell r="J311" t="e">
            <v>#N/A</v>
          </cell>
          <cell r="K311" t="e">
            <v>#N/A</v>
          </cell>
          <cell r="L311" t="e">
            <v>#N/A</v>
          </cell>
          <cell r="M311" t="e">
            <v>#N/A</v>
          </cell>
          <cell r="N311" t="e">
            <v>#N/A</v>
          </cell>
          <cell r="O311" t="e">
            <v>#N/A</v>
          </cell>
          <cell r="P311" t="e">
            <v>#N/A</v>
          </cell>
          <cell r="R311" t="e">
            <v>#N/A</v>
          </cell>
          <cell r="S311" t="e">
            <v>#N/A</v>
          </cell>
          <cell r="T311" t="e">
            <v>#N/A</v>
          </cell>
          <cell r="U311" t="e">
            <v>#N/A</v>
          </cell>
          <cell r="W311" t="e">
            <v>#N/A</v>
          </cell>
          <cell r="X311" t="e">
            <v>#N/A</v>
          </cell>
        </row>
        <row r="312">
          <cell r="C312" t="e">
            <v>#N/A</v>
          </cell>
          <cell r="D312" t="e">
            <v>#N/A</v>
          </cell>
          <cell r="E312" t="e">
            <v>#N/A</v>
          </cell>
          <cell r="F312" t="e">
            <v>#N/A</v>
          </cell>
          <cell r="G312" t="e">
            <v>#N/A</v>
          </cell>
          <cell r="I312" t="e">
            <v>#N/A</v>
          </cell>
          <cell r="J312" t="e">
            <v>#N/A</v>
          </cell>
          <cell r="K312" t="e">
            <v>#N/A</v>
          </cell>
          <cell r="L312" t="e">
            <v>#N/A</v>
          </cell>
          <cell r="M312" t="e">
            <v>#N/A</v>
          </cell>
          <cell r="N312" t="e">
            <v>#N/A</v>
          </cell>
          <cell r="O312" t="e">
            <v>#N/A</v>
          </cell>
          <cell r="P312" t="e">
            <v>#N/A</v>
          </cell>
          <cell r="R312" t="e">
            <v>#N/A</v>
          </cell>
          <cell r="S312" t="e">
            <v>#N/A</v>
          </cell>
          <cell r="T312" t="e">
            <v>#N/A</v>
          </cell>
          <cell r="U312" t="e">
            <v>#N/A</v>
          </cell>
          <cell r="W312" t="e">
            <v>#N/A</v>
          </cell>
          <cell r="X312" t="e">
            <v>#N/A</v>
          </cell>
        </row>
        <row r="313">
          <cell r="C313" t="e">
            <v>#N/A</v>
          </cell>
          <cell r="D313" t="e">
            <v>#N/A</v>
          </cell>
          <cell r="E313" t="e">
            <v>#N/A</v>
          </cell>
          <cell r="F313" t="e">
            <v>#N/A</v>
          </cell>
          <cell r="G313" t="e">
            <v>#N/A</v>
          </cell>
          <cell r="I313" t="e">
            <v>#N/A</v>
          </cell>
          <cell r="J313" t="e">
            <v>#N/A</v>
          </cell>
          <cell r="K313" t="e">
            <v>#N/A</v>
          </cell>
          <cell r="L313" t="e">
            <v>#N/A</v>
          </cell>
          <cell r="M313" t="e">
            <v>#N/A</v>
          </cell>
          <cell r="N313" t="e">
            <v>#N/A</v>
          </cell>
          <cell r="O313" t="e">
            <v>#N/A</v>
          </cell>
          <cell r="P313" t="e">
            <v>#N/A</v>
          </cell>
          <cell r="R313" t="e">
            <v>#N/A</v>
          </cell>
          <cell r="S313" t="e">
            <v>#N/A</v>
          </cell>
          <cell r="T313" t="e">
            <v>#N/A</v>
          </cell>
          <cell r="U313" t="e">
            <v>#N/A</v>
          </cell>
          <cell r="W313" t="e">
            <v>#N/A</v>
          </cell>
          <cell r="X313" t="e">
            <v>#N/A</v>
          </cell>
        </row>
        <row r="314">
          <cell r="C314" t="e">
            <v>#N/A</v>
          </cell>
          <cell r="D314" t="e">
            <v>#N/A</v>
          </cell>
          <cell r="E314" t="e">
            <v>#N/A</v>
          </cell>
          <cell r="F314" t="e">
            <v>#N/A</v>
          </cell>
          <cell r="G314" t="e">
            <v>#N/A</v>
          </cell>
          <cell r="I314" t="e">
            <v>#N/A</v>
          </cell>
          <cell r="J314" t="e">
            <v>#N/A</v>
          </cell>
          <cell r="K314" t="e">
            <v>#N/A</v>
          </cell>
          <cell r="L314" t="e">
            <v>#N/A</v>
          </cell>
          <cell r="M314" t="e">
            <v>#N/A</v>
          </cell>
          <cell r="N314" t="e">
            <v>#N/A</v>
          </cell>
          <cell r="O314" t="e">
            <v>#N/A</v>
          </cell>
          <cell r="P314" t="e">
            <v>#N/A</v>
          </cell>
          <cell r="R314" t="e">
            <v>#N/A</v>
          </cell>
          <cell r="S314" t="e">
            <v>#N/A</v>
          </cell>
          <cell r="T314" t="e">
            <v>#N/A</v>
          </cell>
          <cell r="U314" t="e">
            <v>#N/A</v>
          </cell>
          <cell r="W314" t="e">
            <v>#N/A</v>
          </cell>
          <cell r="X314" t="e">
            <v>#N/A</v>
          </cell>
        </row>
      </sheetData>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lw.admin.ch/blw/de/home/markt/marktbeobachtung/bestellformular-fuer-abonnemente.html" TargetMode="External"/><Relationship Id="rId7" Type="http://schemas.openxmlformats.org/officeDocument/2006/relationships/printerSettings" Target="../printerSettings/printerSettings1.bin"/><Relationship Id="rId2" Type="http://schemas.openxmlformats.org/officeDocument/2006/relationships/hyperlink" Target="mailto:marktanalysen@blw.admin.ch" TargetMode="External"/><Relationship Id="rId1" Type="http://schemas.openxmlformats.org/officeDocument/2006/relationships/hyperlink" Target="http://www.disclaimer.admin.ch/" TargetMode="External"/><Relationship Id="rId6" Type="http://schemas.openxmlformats.org/officeDocument/2006/relationships/hyperlink" Target="https://www.blw.admin.ch/blw/de/home/markt/marktbeobachtung.html" TargetMode="External"/><Relationship Id="rId5" Type="http://schemas.openxmlformats.org/officeDocument/2006/relationships/hyperlink" Target="https://www.blw.admin.ch/blw/it/home/markt/marktbeobachtung/bestellformular-fuer-abonnemente.html" TargetMode="External"/><Relationship Id="rId10" Type="http://schemas.openxmlformats.org/officeDocument/2006/relationships/ctrlProp" Target="../ctrlProps/ctrlProp1.xml"/><Relationship Id="rId4" Type="http://schemas.openxmlformats.org/officeDocument/2006/relationships/hyperlink" Target="https://www.blw.admin.ch/blw/fr/home/markt/marktbeobachtung/bestellformular-fuer-abonnemente.html"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2.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3.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8585"/>
  </sheetPr>
  <dimension ref="A1:BJ65"/>
  <sheetViews>
    <sheetView tabSelected="1" zoomScaleNormal="100" workbookViewId="0">
      <pane ySplit="13" topLeftCell="A14" activePane="bottomLeft" state="frozen"/>
      <selection pane="bottomLeft" activeCell="A13" sqref="A13"/>
    </sheetView>
  </sheetViews>
  <sheetFormatPr baseColWidth="10" defaultColWidth="11" defaultRowHeight="15" x14ac:dyDescent="0.25"/>
  <cols>
    <col min="1" max="1" width="11" style="225"/>
    <col min="2" max="2" width="3.375" style="225" customWidth="1"/>
    <col min="3" max="3" width="3.125" style="225" customWidth="1"/>
    <col min="4" max="4" width="22.75" style="225" customWidth="1"/>
    <col min="5" max="5" width="28.125" style="225" customWidth="1"/>
    <col min="6" max="6" width="11" style="225"/>
    <col min="7" max="7" width="2.5" style="225" customWidth="1"/>
    <col min="8" max="8" width="2.875" style="225" customWidth="1"/>
    <col min="9" max="9" width="18" style="225" customWidth="1"/>
    <col min="10" max="10" width="2.75" style="225" customWidth="1"/>
    <col min="11" max="16384" width="11" style="225"/>
  </cols>
  <sheetData>
    <row r="1" spans="1:62" s="215" customFormat="1" ht="15.75" x14ac:dyDescent="0.25">
      <c r="E1" s="216" t="str">
        <f>Codierung!I201</f>
        <v>Eidgenössisches Departement für  Wirtschaft, Bildung und Forschung WBF</v>
      </c>
    </row>
    <row r="2" spans="1:62" s="215" customFormat="1" ht="15.75" x14ac:dyDescent="0.25">
      <c r="E2" s="217" t="str">
        <f>Codierung!I202</f>
        <v>Bundesamt für Landwirtschaft BLW</v>
      </c>
    </row>
    <row r="3" spans="1:62" s="215" customFormat="1" ht="15.75" x14ac:dyDescent="0.25">
      <c r="E3" s="216" t="str">
        <f>Codierung!I203</f>
        <v>Fachbereich Agrardaten und Marktanalysen</v>
      </c>
    </row>
    <row r="4" spans="1:62" s="215" customFormat="1" ht="15.75" x14ac:dyDescent="0.25">
      <c r="H4" s="216"/>
    </row>
    <row r="5" spans="1:62" s="215" customFormat="1" ht="15.75" x14ac:dyDescent="0.25">
      <c r="H5" s="216"/>
    </row>
    <row r="6" spans="1:62" s="215" customFormat="1" ht="15.75" x14ac:dyDescent="0.25">
      <c r="H6" s="216"/>
    </row>
    <row r="7" spans="1:62" s="215" customFormat="1" ht="15.75" x14ac:dyDescent="0.25">
      <c r="H7" s="241"/>
    </row>
    <row r="8" spans="1:62" s="215" customFormat="1" ht="18.75" x14ac:dyDescent="0.3">
      <c r="A8" s="242"/>
      <c r="B8" s="242"/>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243"/>
      <c r="G13" s="245"/>
      <c r="H13" s="225"/>
      <c r="I13" s="225"/>
      <c r="J13" s="225"/>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x14ac:dyDescent="0.25">
      <c r="C14" s="245"/>
    </row>
    <row r="15" spans="1:62" x14ac:dyDescent="0.25">
      <c r="C15" s="218"/>
      <c r="D15" s="225" t="str">
        <f>Codierung!$I$213</f>
        <v>Inhaltsverzeichnis</v>
      </c>
    </row>
    <row r="16" spans="1:62" x14ac:dyDescent="0.25">
      <c r="C16" s="219"/>
      <c r="D16" s="246" t="s">
        <v>395</v>
      </c>
      <c r="E16" s="247" t="str">
        <f>Codierung!I226</f>
        <v>Ausgewertete Daten</v>
      </c>
    </row>
    <row r="17" spans="3:9" x14ac:dyDescent="0.25">
      <c r="C17" s="220"/>
      <c r="D17" s="246" t="s">
        <v>396</v>
      </c>
      <c r="E17" s="247" t="str">
        <f>Codierung!I227</f>
        <v>Preisreihen Produkte Bio</v>
      </c>
    </row>
    <row r="18" spans="3:9" x14ac:dyDescent="0.25">
      <c r="C18" s="220"/>
      <c r="D18" s="246" t="s">
        <v>397</v>
      </c>
      <c r="E18" s="247" t="str">
        <f>Codierung!I228</f>
        <v>Preisreihen Produkte nicht Bio</v>
      </c>
    </row>
    <row r="19" spans="3:9" x14ac:dyDescent="0.25">
      <c r="C19" s="220"/>
      <c r="D19" s="246" t="s">
        <v>136</v>
      </c>
      <c r="E19" s="247" t="str">
        <f>Codierung!I229</f>
        <v>Differenz Warenkorb Bio vs nicht-Bio</v>
      </c>
    </row>
    <row r="21" spans="3:9" x14ac:dyDescent="0.25">
      <c r="C21" s="428" t="str">
        <f>Codierung!$I$210</f>
        <v>Bestellformular für Abonnemente:</v>
      </c>
      <c r="D21" s="428"/>
      <c r="E21" s="428"/>
    </row>
    <row r="22" spans="3:9" x14ac:dyDescent="0.25">
      <c r="D22" s="246" t="s">
        <v>91</v>
      </c>
    </row>
    <row r="23" spans="3:9" x14ac:dyDescent="0.25">
      <c r="D23" s="246" t="s">
        <v>93</v>
      </c>
    </row>
    <row r="24" spans="3:9" x14ac:dyDescent="0.25">
      <c r="D24" s="246" t="s">
        <v>95</v>
      </c>
    </row>
    <row r="26" spans="3:9" ht="30" customHeight="1" x14ac:dyDescent="0.25">
      <c r="C26" s="428" t="str">
        <f>Codierung!$I$211</f>
        <v>Zu Haftung, Datenschutz, Copyright und Weiterem siehe:</v>
      </c>
      <c r="D26" s="428"/>
      <c r="E26" s="428"/>
    </row>
    <row r="27" spans="3:9" x14ac:dyDescent="0.25">
      <c r="C27" s="248" t="s">
        <v>398</v>
      </c>
      <c r="D27" s="249"/>
    </row>
    <row r="29" spans="3:9" x14ac:dyDescent="0.25">
      <c r="C29" s="249" t="s">
        <v>399</v>
      </c>
      <c r="H29" s="245"/>
    </row>
    <row r="30" spans="3:9" x14ac:dyDescent="0.25">
      <c r="C30" s="249" t="s">
        <v>400</v>
      </c>
      <c r="H30" s="245"/>
      <c r="I30" s="231"/>
    </row>
    <row r="31" spans="3:9" x14ac:dyDescent="0.25">
      <c r="C31" s="246" t="s">
        <v>503</v>
      </c>
      <c r="H31" s="245"/>
    </row>
    <row r="32" spans="3:9" x14ac:dyDescent="0.25">
      <c r="C32" s="246" t="s">
        <v>401</v>
      </c>
      <c r="I32" s="231"/>
    </row>
    <row r="33" spans="2:10" x14ac:dyDescent="0.25">
      <c r="C33" s="248"/>
      <c r="I33" s="231"/>
    </row>
    <row r="34" spans="2:10" ht="15.75" thickBot="1" x14ac:dyDescent="0.3">
      <c r="G34" s="239"/>
      <c r="H34" s="239"/>
      <c r="I34" s="239"/>
      <c r="J34" s="239"/>
    </row>
    <row r="35" spans="2:10" ht="15.75" thickTop="1" x14ac:dyDescent="0.25">
      <c r="B35" s="221" t="str">
        <f>Codierung!$I$231</f>
        <v>Hinweis zu "Tabelle und Graphen"</v>
      </c>
      <c r="C35" s="222"/>
      <c r="D35" s="222"/>
      <c r="E35" s="222"/>
      <c r="F35" s="222"/>
      <c r="G35" s="222"/>
      <c r="H35" s="222"/>
      <c r="I35" s="222"/>
      <c r="J35" s="223"/>
    </row>
    <row r="36" spans="2:10" x14ac:dyDescent="0.25">
      <c r="B36" s="224"/>
      <c r="J36" s="226"/>
    </row>
    <row r="37" spans="2:10" x14ac:dyDescent="0.25">
      <c r="B37" s="224"/>
      <c r="J37" s="226"/>
    </row>
    <row r="38" spans="2:10" x14ac:dyDescent="0.25">
      <c r="B38" s="224"/>
      <c r="J38" s="226"/>
    </row>
    <row r="39" spans="2:10" x14ac:dyDescent="0.25">
      <c r="B39" s="224"/>
      <c r="J39" s="226"/>
    </row>
    <row r="40" spans="2:10" x14ac:dyDescent="0.25">
      <c r="B40" s="224"/>
      <c r="J40" s="226"/>
    </row>
    <row r="41" spans="2:10" x14ac:dyDescent="0.25">
      <c r="B41" s="224"/>
      <c r="J41" s="226"/>
    </row>
    <row r="42" spans="2:10" x14ac:dyDescent="0.25">
      <c r="B42" s="224"/>
      <c r="J42" s="226"/>
    </row>
    <row r="43" spans="2:10" x14ac:dyDescent="0.25">
      <c r="B43" s="224"/>
      <c r="J43" s="226"/>
    </row>
    <row r="44" spans="2:10" x14ac:dyDescent="0.25">
      <c r="B44" s="224"/>
      <c r="J44" s="226"/>
    </row>
    <row r="45" spans="2:10" x14ac:dyDescent="0.25">
      <c r="B45" s="224"/>
      <c r="J45" s="226"/>
    </row>
    <row r="46" spans="2:10" x14ac:dyDescent="0.25">
      <c r="B46" s="224"/>
      <c r="J46" s="226"/>
    </row>
    <row r="47" spans="2:10" x14ac:dyDescent="0.25">
      <c r="B47" s="224"/>
      <c r="J47" s="226"/>
    </row>
    <row r="48" spans="2:10" x14ac:dyDescent="0.25">
      <c r="B48" s="224"/>
      <c r="J48" s="226"/>
    </row>
    <row r="49" spans="2:10" x14ac:dyDescent="0.25">
      <c r="B49" s="224"/>
      <c r="J49" s="226"/>
    </row>
    <row r="50" spans="2:10" x14ac:dyDescent="0.25">
      <c r="B50" s="224"/>
      <c r="J50" s="226"/>
    </row>
    <row r="51" spans="2:10" x14ac:dyDescent="0.25">
      <c r="B51" s="224"/>
      <c r="J51" s="226"/>
    </row>
    <row r="52" spans="2:10" x14ac:dyDescent="0.25">
      <c r="B52" s="224"/>
      <c r="J52" s="226"/>
    </row>
    <row r="53" spans="2:10" x14ac:dyDescent="0.25">
      <c r="B53" s="224"/>
      <c r="J53" s="226"/>
    </row>
    <row r="54" spans="2:10" x14ac:dyDescent="0.25">
      <c r="B54" s="224"/>
      <c r="J54" s="226"/>
    </row>
    <row r="55" spans="2:10" ht="15.75" thickBot="1" x14ac:dyDescent="0.3">
      <c r="B55" s="224"/>
      <c r="J55" s="226"/>
    </row>
    <row r="56" spans="2:10" ht="15.75" thickTop="1" x14ac:dyDescent="0.25">
      <c r="B56" s="224"/>
      <c r="C56" s="227" t="s">
        <v>408</v>
      </c>
      <c r="D56" s="228" t="str">
        <f>Codierung!$I$218</f>
        <v>Sprachauswahl</v>
      </c>
      <c r="E56" s="228"/>
      <c r="F56" s="228"/>
      <c r="G56" s="228"/>
      <c r="H56" s="228"/>
      <c r="I56" s="229"/>
      <c r="J56" s="226"/>
    </row>
    <row r="57" spans="2:10" x14ac:dyDescent="0.25">
      <c r="B57" s="224"/>
      <c r="C57" s="230"/>
      <c r="D57" s="231" t="str">
        <f>Codierung!$I$219</f>
        <v>Klicken Sie auf das Dreieckssymbol, um die gewünschte Sprache im Dokument zu wählen</v>
      </c>
      <c r="I57" s="232"/>
      <c r="J57" s="226"/>
    </row>
    <row r="58" spans="2:10" x14ac:dyDescent="0.25">
      <c r="B58" s="224"/>
      <c r="C58" s="233" t="s">
        <v>409</v>
      </c>
      <c r="D58" s="225" t="str">
        <f>Codierung!$I$220</f>
        <v xml:space="preserve">Detailanzeige einzeln </v>
      </c>
      <c r="I58" s="232"/>
      <c r="J58" s="226"/>
    </row>
    <row r="59" spans="2:10" x14ac:dyDescent="0.25">
      <c r="B59" s="224"/>
      <c r="C59" s="230"/>
      <c r="D59" s="231" t="str">
        <f>Codierung!$I$221</f>
        <v>Klicken Sie auf ein "+"-Feld, um die einzelnen Produkte einer Kategorie und Detailangaben zu einzublenden.</v>
      </c>
      <c r="I59" s="232"/>
      <c r="J59" s="226"/>
    </row>
    <row r="60" spans="2:10" x14ac:dyDescent="0.25">
      <c r="B60" s="224"/>
      <c r="C60" s="233" t="s">
        <v>414</v>
      </c>
      <c r="D60" s="225" t="str">
        <f>Codierung!$I$222</f>
        <v>Detailanzeige Total</v>
      </c>
      <c r="I60" s="232"/>
      <c r="J60" s="226"/>
    </row>
    <row r="61" spans="2:10" x14ac:dyDescent="0.25">
      <c r="B61" s="224"/>
      <c r="C61" s="230"/>
      <c r="D61" s="231" t="str">
        <f>Codierung!$I$223</f>
        <v>Klicken Sie auf das "2"-Feld, um alle Detailangaben einzublenden (Ausblenden mit dem "1"-Feld).</v>
      </c>
      <c r="I61" s="232"/>
      <c r="J61" s="226"/>
    </row>
    <row r="62" spans="2:10" x14ac:dyDescent="0.25">
      <c r="B62" s="224"/>
      <c r="C62" s="233" t="s">
        <v>415</v>
      </c>
      <c r="D62" s="225" t="str">
        <f>Codierung!$I$224</f>
        <v>Zurück zum Inhaltsverzeichnis</v>
      </c>
      <c r="I62" s="232"/>
      <c r="J62" s="226"/>
    </row>
    <row r="63" spans="2:10" ht="15.75" thickBot="1" x14ac:dyDescent="0.3">
      <c r="B63" s="224"/>
      <c r="C63" s="234"/>
      <c r="D63" s="235" t="str">
        <f>Codierung!$I$225</f>
        <v>Klicken Sie auf das Feld, um zurück zum Inhaltsverzeichnis und zur Anleitung zu gelangen</v>
      </c>
      <c r="E63" s="236"/>
      <c r="F63" s="236"/>
      <c r="G63" s="236"/>
      <c r="H63" s="236"/>
      <c r="I63" s="237"/>
      <c r="J63" s="226"/>
    </row>
    <row r="64" spans="2:10" ht="16.5" thickTop="1" thickBot="1" x14ac:dyDescent="0.3">
      <c r="B64" s="238"/>
      <c r="C64" s="239"/>
      <c r="D64" s="239"/>
      <c r="E64" s="239"/>
      <c r="F64" s="239"/>
      <c r="G64" s="239"/>
      <c r="H64" s="239"/>
      <c r="I64" s="239"/>
      <c r="J64" s="240"/>
    </row>
    <row r="65" ht="15.75" thickTop="1" x14ac:dyDescent="0.25"/>
  </sheetData>
  <mergeCells count="2">
    <mergeCell ref="C26:E26"/>
    <mergeCell ref="C21:E21"/>
  </mergeCells>
  <hyperlinks>
    <hyperlink ref="D16" location="'Tabelle und Graphen'!A1" display="'Tabelle und Graphen'!A1" xr:uid="{00000000-0004-0000-0000-000000000000}"/>
    <hyperlink ref="D17" location="'Bio - Rohdaten'!A1" display="'Bio - Rohdaten'!A1" xr:uid="{00000000-0004-0000-0000-000001000000}"/>
    <hyperlink ref="D18" location="'nicht Bio - Rohdaten'!A1" display="'nicht Bio - Rohdaten'!A1" xr:uid="{00000000-0004-0000-0000-000002000000}"/>
    <hyperlink ref="D19" location="Differenz!A1" display="Differenz!A1" xr:uid="{00000000-0004-0000-0000-000003000000}"/>
    <hyperlink ref="C27" r:id="rId1" display="http://www.disclaimer.admin.ch/" xr:uid="{00000000-0004-0000-0000-000004000000}"/>
    <hyperlink ref="C31" r:id="rId2" xr:uid="{00000000-0004-0000-0000-000005000000}"/>
    <hyperlink ref="D22" r:id="rId3" xr:uid="{00000000-0004-0000-0000-000006000000}"/>
    <hyperlink ref="D23" r:id="rId4" xr:uid="{00000000-0004-0000-0000-000007000000}"/>
    <hyperlink ref="D24" r:id="rId5" xr:uid="{00000000-0004-0000-0000-000008000000}"/>
    <hyperlink ref="C32" r:id="rId6" xr:uid="{00000000-0004-0000-0000-000009000000}"/>
  </hyperlinks>
  <pageMargins left="0.7" right="0.7" top="0.78740157499999996" bottom="0.78740157499999996" header="0.3" footer="0.3"/>
  <pageSetup paperSize="9"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14337" r:id="rId10" name="Drop Down 1">
              <controlPr defaultSize="0" autoLine="0" autoPict="0">
                <anchor moveWithCells="1">
                  <from>
                    <xdr:col>0</xdr:col>
                    <xdr:colOff>180975</xdr:colOff>
                    <xdr:row>4</xdr:row>
                    <xdr:rowOff>152400</xdr:rowOff>
                  </from>
                  <to>
                    <xdr:col>3</xdr:col>
                    <xdr:colOff>571500</xdr:colOff>
                    <xdr:row>5</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L292"/>
  <sheetViews>
    <sheetView zoomScale="85" zoomScaleNormal="85" workbookViewId="0">
      <pane ySplit="1" topLeftCell="A2" activePane="bottomLeft" state="frozen"/>
      <selection pane="bottomLeft" activeCell="P10" sqref="P10"/>
    </sheetView>
  </sheetViews>
  <sheetFormatPr baseColWidth="10" defaultColWidth="10.625" defaultRowHeight="14.25" x14ac:dyDescent="0.2"/>
  <cols>
    <col min="7" max="7" width="18.625" customWidth="1"/>
    <col min="8" max="8" width="23.5" customWidth="1"/>
    <col min="9" max="9" width="44.25" style="96" customWidth="1"/>
    <col min="10" max="10" width="31.125" style="96" customWidth="1"/>
    <col min="11" max="11" width="39.75" style="96" customWidth="1"/>
    <col min="12" max="12" width="61.875" style="96" customWidth="1"/>
    <col min="14" max="14" width="9.875" customWidth="1"/>
    <col min="15" max="15" width="9.75" customWidth="1"/>
    <col min="16" max="16" width="12.875" bestFit="1" customWidth="1"/>
    <col min="17" max="17" width="12.125" bestFit="1" customWidth="1"/>
  </cols>
  <sheetData>
    <row r="1" spans="1:38" ht="26.25" thickBot="1" x14ac:dyDescent="0.25">
      <c r="A1" s="454" t="s">
        <v>85</v>
      </c>
      <c r="B1" s="455"/>
      <c r="C1" s="373"/>
      <c r="D1" s="373"/>
      <c r="E1" s="80" t="s">
        <v>86</v>
      </c>
      <c r="F1" s="81"/>
      <c r="G1" s="82">
        <v>1</v>
      </c>
      <c r="H1" s="83"/>
      <c r="I1" s="84" t="str">
        <f>IF(G1=1,"d",IF(G1=2,"f","i"))</f>
        <v>d</v>
      </c>
      <c r="J1" s="85" t="s">
        <v>87</v>
      </c>
      <c r="K1" s="85" t="s">
        <v>88</v>
      </c>
      <c r="L1" s="86" t="s">
        <v>89</v>
      </c>
      <c r="N1" s="103" t="s">
        <v>139</v>
      </c>
      <c r="P1" s="104" t="str">
        <f>A10</f>
        <v>Ø'22/25</v>
      </c>
    </row>
    <row r="2" spans="1:38" ht="21" thickBot="1" x14ac:dyDescent="0.35">
      <c r="A2" s="374">
        <f>B2-1</f>
        <v>2025</v>
      </c>
      <c r="B2" s="404">
        <v>2026</v>
      </c>
      <c r="C2" s="375"/>
      <c r="D2" s="375"/>
      <c r="E2" s="87" t="s">
        <v>90</v>
      </c>
      <c r="F2" s="88">
        <v>1</v>
      </c>
      <c r="G2" s="89" t="s">
        <v>91</v>
      </c>
      <c r="H2" t="s">
        <v>137</v>
      </c>
      <c r="I2" s="91" t="str">
        <f t="shared" ref="I2:I192" si="0">IF($I$1="d",J2,IF($I$1="f",K2,IF($I$1="i",L2)))</f>
        <v>Vergleich Warenkorb Bio vs nicht-Bio</v>
      </c>
      <c r="J2" s="101" t="s">
        <v>429</v>
      </c>
      <c r="K2" s="101" t="s">
        <v>356</v>
      </c>
      <c r="L2" s="102" t="s">
        <v>306</v>
      </c>
      <c r="O2" s="90" t="s">
        <v>64</v>
      </c>
      <c r="P2" s="105">
        <f>AVERAGE('Bio - Rohdaten'!AY225:AY272)</f>
        <v>190.06973657667572</v>
      </c>
    </row>
    <row r="3" spans="1:38" ht="38.25" x14ac:dyDescent="0.3">
      <c r="A3" s="405"/>
      <c r="B3" s="406"/>
      <c r="C3" s="376"/>
      <c r="D3" s="376"/>
      <c r="E3" s="87" t="s">
        <v>92</v>
      </c>
      <c r="F3" s="88">
        <v>2</v>
      </c>
      <c r="G3" s="89" t="s">
        <v>93</v>
      </c>
      <c r="I3" s="92" t="str">
        <f t="shared" si="0"/>
        <v>Ausgaben für einen Warenkorb anhand der monatlichen Detailhandelseinkäufe eines Familienhaushalts mit 2 Kindern*</v>
      </c>
      <c r="J3" s="96" t="s">
        <v>196</v>
      </c>
      <c r="K3" s="96" t="s">
        <v>357</v>
      </c>
      <c r="L3" s="202" t="s">
        <v>307</v>
      </c>
      <c r="O3" s="90" t="s">
        <v>140</v>
      </c>
      <c r="P3" s="105">
        <f>AVERAGE('nicht Bio - Rohdaten'!AY225:AY272)</f>
        <v>125.88599356233294</v>
      </c>
    </row>
    <row r="4" spans="1:38" ht="26.25" thickBot="1" x14ac:dyDescent="0.35">
      <c r="A4" s="376"/>
      <c r="B4" s="376"/>
      <c r="C4" s="376"/>
      <c r="D4" s="376"/>
      <c r="E4" s="87" t="s">
        <v>94</v>
      </c>
      <c r="F4" s="94">
        <v>3</v>
      </c>
      <c r="G4" s="95" t="s">
        <v>95</v>
      </c>
      <c r="I4" s="92" t="str">
        <f t="shared" si="0"/>
        <v>Entwicklung der Differenz der Warenkörbe Bio und nicht-Bio</v>
      </c>
      <c r="J4" s="96" t="s">
        <v>305</v>
      </c>
      <c r="K4" s="96" t="s">
        <v>358</v>
      </c>
      <c r="L4" s="97" t="s">
        <v>308</v>
      </c>
      <c r="O4" t="s">
        <v>136</v>
      </c>
      <c r="P4" s="105">
        <f>AVERAGE(Differenz!I224:I271)</f>
        <v>64.183743014342795</v>
      </c>
    </row>
    <row r="5" spans="1:38" ht="15" thickBot="1" x14ac:dyDescent="0.25">
      <c r="A5" s="376" t="s">
        <v>98</v>
      </c>
      <c r="B5" s="376"/>
      <c r="C5" s="376"/>
      <c r="D5" s="376"/>
      <c r="E5" s="87" t="s">
        <v>96</v>
      </c>
      <c r="I5" s="92" t="str">
        <f t="shared" si="0"/>
        <v>Warenkorb</v>
      </c>
      <c r="J5" s="96" t="s">
        <v>391</v>
      </c>
      <c r="K5" s="96" t="s">
        <v>392</v>
      </c>
      <c r="L5" s="97" t="s">
        <v>393</v>
      </c>
    </row>
    <row r="6" spans="1:38" x14ac:dyDescent="0.2">
      <c r="A6" s="456" t="s">
        <v>100</v>
      </c>
      <c r="B6" s="457"/>
      <c r="C6" s="376"/>
      <c r="D6" s="376"/>
      <c r="E6" s="87" t="s">
        <v>97</v>
      </c>
      <c r="I6" s="92" t="str">
        <f t="shared" si="0"/>
        <v>Warenkorb Bio</v>
      </c>
      <c r="J6" s="96" t="s">
        <v>83</v>
      </c>
      <c r="K6" s="96" t="s">
        <v>359</v>
      </c>
      <c r="L6" s="97" t="s">
        <v>309</v>
      </c>
    </row>
    <row r="7" spans="1:38" ht="15" thickBot="1" x14ac:dyDescent="0.25">
      <c r="A7" s="377"/>
      <c r="B7" s="407" t="s">
        <v>571</v>
      </c>
      <c r="C7" s="376"/>
      <c r="D7" s="376"/>
      <c r="E7" s="87" t="s">
        <v>99</v>
      </c>
      <c r="I7" s="92" t="str">
        <f t="shared" si="0"/>
        <v>Warenkorb nicht-Bio</v>
      </c>
      <c r="J7" s="96" t="s">
        <v>427</v>
      </c>
      <c r="K7" s="96" t="s">
        <v>360</v>
      </c>
      <c r="L7" s="97" t="s">
        <v>310</v>
      </c>
    </row>
    <row r="8" spans="1:38" ht="15.75" x14ac:dyDescent="0.25">
      <c r="A8" s="376"/>
      <c r="B8" s="376"/>
      <c r="C8" s="376"/>
      <c r="D8" s="376"/>
      <c r="E8" s="87" t="s">
        <v>101</v>
      </c>
      <c r="I8" s="92" t="str">
        <f t="shared" si="0"/>
        <v>∆ Bio / nicht-Bio absolut</v>
      </c>
      <c r="J8" s="96" t="s">
        <v>428</v>
      </c>
      <c r="K8" s="96" t="s">
        <v>361</v>
      </c>
      <c r="L8" s="96" t="s">
        <v>311</v>
      </c>
      <c r="N8" s="130" t="str">
        <f>A10</f>
        <v>Ø'22/25</v>
      </c>
      <c r="O8" s="358" t="s">
        <v>190</v>
      </c>
      <c r="P8" s="131"/>
      <c r="Q8" s="132"/>
      <c r="R8" s="131" t="s">
        <v>0</v>
      </c>
      <c r="S8" s="131"/>
      <c r="T8" s="132"/>
      <c r="U8" s="131" t="s">
        <v>9</v>
      </c>
      <c r="V8" s="131"/>
      <c r="W8" s="132"/>
      <c r="X8" s="131" t="s">
        <v>22</v>
      </c>
      <c r="Y8" s="131"/>
      <c r="Z8" s="132"/>
      <c r="AA8" s="131" t="s">
        <v>23</v>
      </c>
      <c r="AB8" s="131"/>
      <c r="AC8" s="132"/>
      <c r="AD8" s="131" t="s">
        <v>29</v>
      </c>
      <c r="AE8" s="131"/>
      <c r="AF8" s="132"/>
      <c r="AG8" s="131" t="s">
        <v>34</v>
      </c>
      <c r="AH8" s="131"/>
      <c r="AI8" s="132"/>
      <c r="AJ8" s="131" t="s">
        <v>142</v>
      </c>
      <c r="AK8" s="131"/>
      <c r="AL8" s="132"/>
    </row>
    <row r="9" spans="1:38" ht="15.75" x14ac:dyDescent="0.25">
      <c r="A9" s="408" t="s">
        <v>531</v>
      </c>
      <c r="B9" s="376"/>
      <c r="C9" s="376"/>
      <c r="D9" s="376"/>
      <c r="E9" s="87" t="s">
        <v>102</v>
      </c>
      <c r="I9" s="92" t="str">
        <f t="shared" si="0"/>
        <v>%-∆ Bio / Nicht-Bio</v>
      </c>
      <c r="J9" s="96" t="s">
        <v>156</v>
      </c>
      <c r="K9" s="96" t="s">
        <v>362</v>
      </c>
      <c r="L9" s="96" t="s">
        <v>312</v>
      </c>
      <c r="N9" s="133"/>
      <c r="O9" s="359" t="s">
        <v>64</v>
      </c>
      <c r="P9" s="134" t="s">
        <v>140</v>
      </c>
      <c r="Q9" s="135" t="s">
        <v>136</v>
      </c>
      <c r="R9" s="134" t="s">
        <v>64</v>
      </c>
      <c r="S9" s="134" t="s">
        <v>140</v>
      </c>
      <c r="T9" s="135" t="s">
        <v>136</v>
      </c>
      <c r="U9" s="134" t="s">
        <v>64</v>
      </c>
      <c r="V9" s="134" t="s">
        <v>140</v>
      </c>
      <c r="W9" s="135" t="s">
        <v>136</v>
      </c>
      <c r="X9" s="134" t="s">
        <v>64</v>
      </c>
      <c r="Y9" s="134" t="s">
        <v>140</v>
      </c>
      <c r="Z9" s="135" t="s">
        <v>136</v>
      </c>
      <c r="AA9" s="134" t="s">
        <v>64</v>
      </c>
      <c r="AB9" s="134" t="s">
        <v>140</v>
      </c>
      <c r="AC9" s="135" t="s">
        <v>136</v>
      </c>
      <c r="AD9" s="134" t="s">
        <v>64</v>
      </c>
      <c r="AE9" s="134" t="s">
        <v>140</v>
      </c>
      <c r="AF9" s="135" t="s">
        <v>136</v>
      </c>
      <c r="AG9" s="134" t="s">
        <v>64</v>
      </c>
      <c r="AH9" s="134" t="s">
        <v>140</v>
      </c>
      <c r="AI9" s="135" t="s">
        <v>136</v>
      </c>
      <c r="AJ9" s="134" t="s">
        <v>64</v>
      </c>
      <c r="AK9" s="134" t="s">
        <v>140</v>
      </c>
      <c r="AL9" s="135" t="s">
        <v>136</v>
      </c>
    </row>
    <row r="10" spans="1:38" x14ac:dyDescent="0.2">
      <c r="A10" s="409" t="s">
        <v>572</v>
      </c>
      <c r="B10" s="409"/>
      <c r="C10" s="376"/>
      <c r="D10" s="376"/>
      <c r="E10" s="87" t="s">
        <v>103</v>
      </c>
      <c r="I10" s="92" t="str">
        <f t="shared" si="0"/>
        <v>%-∆ Bio / Nicht-Bio</v>
      </c>
      <c r="J10" s="96" t="str">
        <f>J9</f>
        <v>%-∆ Bio / Nicht-Bio</v>
      </c>
      <c r="K10" s="96" t="str">
        <f>K9</f>
        <v>∆ Bio / non bio, en %</v>
      </c>
      <c r="L10" s="96" t="str">
        <f>L9</f>
        <v>%-∆ bio / non bio</v>
      </c>
      <c r="N10" s="128" t="s">
        <v>144</v>
      </c>
      <c r="O10" s="400">
        <f>W104</f>
        <v>181.80956362822889</v>
      </c>
      <c r="P10" s="425">
        <f>X104</f>
        <v>115.44672521243547</v>
      </c>
      <c r="Q10" s="402">
        <f>O10-P10</f>
        <v>66.362838415793419</v>
      </c>
      <c r="R10" s="391">
        <f>AVERAGE('Bio - Rohdaten'!J213,'Bio - Rohdaten'!J225,'Bio - Rohdaten'!J237,'Bio - Rohdaten'!J249)</f>
        <v>37.358698694764385</v>
      </c>
      <c r="S10" s="391">
        <f>AVERAGE('nicht Bio - Rohdaten'!J213,'nicht Bio - Rohdaten'!J225,'nicht Bio - Rohdaten'!J237,'nicht Bio - Rohdaten'!J249)</f>
        <v>26.871177207696018</v>
      </c>
      <c r="T10" s="390">
        <f>R10-S10</f>
        <v>10.487521487068367</v>
      </c>
      <c r="U10" s="391">
        <f>AVERAGE('Bio - Rohdaten'!U213,'Bio - Rohdaten'!U225,'Bio - Rohdaten'!U237,'Bio - Rohdaten'!U249)</f>
        <v>61.093030821701745</v>
      </c>
      <c r="V10" s="391">
        <f>AVERAGE('nicht Bio - Rohdaten'!U213,'nicht Bio - Rohdaten'!U225,'nicht Bio - Rohdaten'!U237,'nicht Bio - Rohdaten'!U249)</f>
        <v>41.495977106331871</v>
      </c>
      <c r="W10" s="390">
        <f>U10-V10</f>
        <v>19.597053715369874</v>
      </c>
      <c r="X10" s="391">
        <f>AVERAGE('Bio - Rohdaten'!W213,'Bio - Rohdaten'!W225,'Bio - Rohdaten'!W237,'Bio - Rohdaten'!W249)</f>
        <v>22.726336699599731</v>
      </c>
      <c r="Y10" s="391">
        <f>AVERAGE('nicht Bio - Rohdaten'!W213,'nicht Bio - Rohdaten'!W225,'nicht Bio - Rohdaten'!W237,'nicht Bio - Rohdaten'!W249)</f>
        <v>16.991807360126217</v>
      </c>
      <c r="Z10" s="390">
        <f>X10-Y10</f>
        <v>5.7345293394735144</v>
      </c>
      <c r="AA10" s="391">
        <f>AVERAGE('Bio - Rohdaten'!Z213,'Bio - Rohdaten'!Z225,'Bio - Rohdaten'!Z237,'Bio - Rohdaten'!Z249)</f>
        <v>6.7273237624999993</v>
      </c>
      <c r="AB10" s="391">
        <f>AVERAGE('nicht Bio - Rohdaten'!Z213,'nicht Bio - Rohdaten'!Z225,'nicht Bio - Rohdaten'!Z237,'nicht Bio - Rohdaten'!Z249)</f>
        <v>3.6784669750000001</v>
      </c>
      <c r="AC10" s="390">
        <f>AA10-AB10</f>
        <v>3.0488567874999992</v>
      </c>
      <c r="AD10" s="391">
        <f>AVERAGE('Bio - Rohdaten'!AE213,'Bio - Rohdaten'!AE225,'Bio - Rohdaten'!AE237,'Bio - Rohdaten'!AE249)</f>
        <v>18.385399748199656</v>
      </c>
      <c r="AE10" s="391">
        <f>AVERAGE('nicht Bio - Rohdaten'!AE213,'nicht Bio - Rohdaten'!AE225,'nicht Bio - Rohdaten'!AE237,'nicht Bio - Rohdaten'!AE249)</f>
        <v>12.307045925847495</v>
      </c>
      <c r="AF10" s="390">
        <f>AD10-AE10</f>
        <v>6.0783538223521614</v>
      </c>
      <c r="AG10" s="391">
        <f>AVERAGE('Bio - Rohdaten'!AU213,'Bio - Rohdaten'!AU225,'Bio - Rohdaten'!AU237,'Bio - Rohdaten'!AU249)</f>
        <v>36.885364353158721</v>
      </c>
      <c r="AH10" s="391">
        <f>AVERAGE('nicht Bio - Rohdaten'!AU213,'nicht Bio - Rohdaten'!AU225,'nicht Bio - Rohdaten'!AU237,'nicht Bio - Rohdaten'!AU249)</f>
        <v>24.226759527559988</v>
      </c>
      <c r="AI10" s="390">
        <f>AG10-AH10</f>
        <v>12.658604825598733</v>
      </c>
      <c r="AJ10" s="391">
        <f>AVERAGE('Bio - Rohdaten'!AX213,'Bio - Rohdaten'!AX225,'Bio - Rohdaten'!AX237,'Bio - Rohdaten'!AX249)</f>
        <v>4.0967223572296474</v>
      </c>
      <c r="AK10" s="391">
        <f>AVERAGE('nicht Bio - Rohdaten'!AX213,'nicht Bio - Rohdaten'!AX225,'nicht Bio - Rohdaten'!AX237,'nicht Bio - Rohdaten'!AX249)</f>
        <v>2.615927499169231</v>
      </c>
      <c r="AL10" s="390">
        <f>AJ10-AK10</f>
        <v>1.4807948580604164</v>
      </c>
    </row>
    <row r="11" spans="1:38" x14ac:dyDescent="0.2">
      <c r="A11" s="410" t="str">
        <f>A10&amp;".."&amp;Codierung!B2</f>
        <v>Ø'22/25..2026</v>
      </c>
      <c r="B11" s="409"/>
      <c r="C11" s="376"/>
      <c r="D11" s="376"/>
      <c r="E11" s="87" t="s">
        <v>104</v>
      </c>
      <c r="I11" s="92" t="str">
        <f t="shared" si="0"/>
        <v>Differenz Bio / nicht-Bio</v>
      </c>
      <c r="J11" s="96" t="s">
        <v>430</v>
      </c>
      <c r="K11" s="96" t="s">
        <v>363</v>
      </c>
      <c r="L11" s="97" t="s">
        <v>313</v>
      </c>
      <c r="N11" s="128" t="s">
        <v>145</v>
      </c>
      <c r="O11" s="400">
        <f t="shared" ref="O11:P11" si="1">W105</f>
        <v>179.26323650508112</v>
      </c>
      <c r="P11" s="425">
        <f t="shared" si="1"/>
        <v>117.37535392902983</v>
      </c>
      <c r="Q11" s="402">
        <f t="shared" ref="Q11:Q20" si="2">O11-P11</f>
        <v>61.887882576051297</v>
      </c>
      <c r="R11" s="391">
        <f>AVERAGE('Bio - Rohdaten'!J214,'Bio - Rohdaten'!J226,'Bio - Rohdaten'!J238,'Bio - Rohdaten'!J250)</f>
        <v>37.210025567360852</v>
      </c>
      <c r="S11" s="391">
        <f>AVERAGE('nicht Bio - Rohdaten'!J214,'nicht Bio - Rohdaten'!J226,'nicht Bio - Rohdaten'!J238,'nicht Bio - Rohdaten'!J250)</f>
        <v>26.982897932292534</v>
      </c>
      <c r="T11" s="390">
        <f t="shared" ref="T11:T21" si="3">R11-S11</f>
        <v>10.227127635068317</v>
      </c>
      <c r="U11" s="391">
        <f>AVERAGE('Bio - Rohdaten'!U214,'Bio - Rohdaten'!U226,'Bio - Rohdaten'!U238,'Bio - Rohdaten'!U250)</f>
        <v>61.091363899642026</v>
      </c>
      <c r="V11" s="391">
        <f>AVERAGE('nicht Bio - Rohdaten'!U214,'nicht Bio - Rohdaten'!U226,'nicht Bio - Rohdaten'!U238,'nicht Bio - Rohdaten'!U250)</f>
        <v>41.44861549367301</v>
      </c>
      <c r="W11" s="390">
        <f t="shared" ref="W11:W21" si="4">U11-V11</f>
        <v>19.642748405969016</v>
      </c>
      <c r="X11" s="391">
        <f>AVERAGE('Bio - Rohdaten'!W214,'Bio - Rohdaten'!W226,'Bio - Rohdaten'!W238,'Bio - Rohdaten'!W250)</f>
        <v>22.621553040246003</v>
      </c>
      <c r="Y11" s="391">
        <f>AVERAGE('nicht Bio - Rohdaten'!W214,'nicht Bio - Rohdaten'!W226,'nicht Bio - Rohdaten'!W238,'nicht Bio - Rohdaten'!W250)</f>
        <v>17.028151314580263</v>
      </c>
      <c r="Z11" s="390">
        <f t="shared" ref="Z11:Z21" si="5">X11-Y11</f>
        <v>5.5934017256657391</v>
      </c>
      <c r="AA11" s="391">
        <f>AVERAGE('Bio - Rohdaten'!Z214,'Bio - Rohdaten'!Z226,'Bio - Rohdaten'!Z238,'Bio - Rohdaten'!Z250)</f>
        <v>6.7825755374999996</v>
      </c>
      <c r="AB11" s="391">
        <f>AVERAGE('nicht Bio - Rohdaten'!Z214,'nicht Bio - Rohdaten'!Z226,'nicht Bio - Rohdaten'!Z238,'nicht Bio - Rohdaten'!Z250)</f>
        <v>3.6866781125000001</v>
      </c>
      <c r="AC11" s="390">
        <f t="shared" ref="AC11:AC21" si="6">AA11-AB11</f>
        <v>3.0958974249999995</v>
      </c>
      <c r="AD11" s="391">
        <f>AVERAGE('Bio - Rohdaten'!AE214,'Bio - Rohdaten'!AE226,'Bio - Rohdaten'!AE238,'Bio - Rohdaten'!AE250)</f>
        <v>18.457185540467435</v>
      </c>
      <c r="AE11" s="391">
        <f>AVERAGE('nicht Bio - Rohdaten'!AE214,'nicht Bio - Rohdaten'!AE226,'nicht Bio - Rohdaten'!AE238,'nicht Bio - Rohdaten'!AE250)</f>
        <v>12.339090914194124</v>
      </c>
      <c r="AF11" s="390">
        <f t="shared" ref="AF11:AF21" si="7">AD11-AE11</f>
        <v>6.1180946262733116</v>
      </c>
      <c r="AG11" s="391">
        <f>AVERAGE('Bio - Rohdaten'!AU214,'Bio - Rohdaten'!AU226,'Bio - Rohdaten'!AU238,'Bio - Rohdaten'!AU250)</f>
        <v>37.575050218199124</v>
      </c>
      <c r="AH11" s="391">
        <f>AVERAGE('nicht Bio - Rohdaten'!AU214,'nicht Bio - Rohdaten'!AU226,'nicht Bio - Rohdaten'!AU238,'nicht Bio - Rohdaten'!AU250)</f>
        <v>24.61472776599771</v>
      </c>
      <c r="AI11" s="390">
        <f t="shared" ref="AI11:AI20" si="8">AG11-AH11</f>
        <v>12.960322452201414</v>
      </c>
      <c r="AJ11" s="391">
        <f>AVERAGE('Bio - Rohdaten'!AX214,'Bio - Rohdaten'!AX226,'Bio - Rohdaten'!AX238,'Bio - Rohdaten'!AX250)</f>
        <v>4.0967223572296474</v>
      </c>
      <c r="AK11" s="391">
        <f>AVERAGE('nicht Bio - Rohdaten'!AX214,'nicht Bio - Rohdaten'!AX226,'nicht Bio - Rohdaten'!AX238,'nicht Bio - Rohdaten'!AX250)</f>
        <v>2.615927499169231</v>
      </c>
      <c r="AL11" s="390">
        <f t="shared" ref="AL11:AL21" si="9">AJ11-AK11</f>
        <v>1.4807948580604164</v>
      </c>
    </row>
    <row r="12" spans="1:38" x14ac:dyDescent="0.2">
      <c r="A12" s="376"/>
      <c r="B12" s="376"/>
      <c r="C12" s="376"/>
      <c r="D12" s="376"/>
      <c r="E12" s="87" t="s">
        <v>106</v>
      </c>
      <c r="I12" s="92" t="str">
        <f t="shared" si="0"/>
        <v>∆ Bio vs nBio</v>
      </c>
      <c r="J12" s="96" t="s">
        <v>143</v>
      </c>
      <c r="K12" s="96" t="s">
        <v>364</v>
      </c>
      <c r="L12" s="96" t="s">
        <v>314</v>
      </c>
      <c r="N12" s="128" t="s">
        <v>146</v>
      </c>
      <c r="O12" s="400">
        <f t="shared" ref="O12:P12" si="10">W106</f>
        <v>179.81131660202249</v>
      </c>
      <c r="P12" s="425">
        <f t="shared" si="10"/>
        <v>116.65674288754767</v>
      </c>
      <c r="Q12" s="402">
        <f t="shared" si="2"/>
        <v>63.154573714474822</v>
      </c>
      <c r="R12" s="391">
        <f>AVERAGE('Bio - Rohdaten'!J215,'Bio - Rohdaten'!J227,'Bio - Rohdaten'!J239,'Bio - Rohdaten'!J251)</f>
        <v>37.269708904776181</v>
      </c>
      <c r="S12" s="391">
        <f>AVERAGE('nicht Bio - Rohdaten'!J215,'nicht Bio - Rohdaten'!J227,'nicht Bio - Rohdaten'!J239,'nicht Bio - Rohdaten'!J251)</f>
        <v>26.800607561129272</v>
      </c>
      <c r="T12" s="390">
        <f t="shared" si="3"/>
        <v>10.469101343646908</v>
      </c>
      <c r="U12" s="391">
        <f>AVERAGE('Bio - Rohdaten'!U215,'Bio - Rohdaten'!U227,'Bio - Rohdaten'!U239,'Bio - Rohdaten'!U251)</f>
        <v>61.221155016511261</v>
      </c>
      <c r="V12" s="391">
        <f>AVERAGE('nicht Bio - Rohdaten'!U215,'nicht Bio - Rohdaten'!U227,'nicht Bio - Rohdaten'!U239,'nicht Bio - Rohdaten'!U251)</f>
        <v>41.564825176873782</v>
      </c>
      <c r="W12" s="390">
        <f t="shared" si="4"/>
        <v>19.656329839637479</v>
      </c>
      <c r="X12" s="391">
        <f>AVERAGE('Bio - Rohdaten'!W215,'Bio - Rohdaten'!W227,'Bio - Rohdaten'!W239,'Bio - Rohdaten'!W251)</f>
        <v>22.691702846399338</v>
      </c>
      <c r="Y12" s="391">
        <f>AVERAGE('nicht Bio - Rohdaten'!W215,'nicht Bio - Rohdaten'!W227,'nicht Bio - Rohdaten'!W239,'nicht Bio - Rohdaten'!W251)</f>
        <v>17.172702173664366</v>
      </c>
      <c r="Z12" s="390">
        <f t="shared" si="5"/>
        <v>5.5190006727349719</v>
      </c>
      <c r="AA12" s="391">
        <f>AVERAGE('Bio - Rohdaten'!Z215,'Bio - Rohdaten'!Z227,'Bio - Rohdaten'!Z239,'Bio - Rohdaten'!Z251)</f>
        <v>6.984820537500001</v>
      </c>
      <c r="AB12" s="391">
        <f>AVERAGE('nicht Bio - Rohdaten'!Z215,'nicht Bio - Rohdaten'!Z227,'nicht Bio - Rohdaten'!Z239,'nicht Bio - Rohdaten'!Z251)</f>
        <v>3.7127410250000001</v>
      </c>
      <c r="AC12" s="390">
        <f t="shared" si="6"/>
        <v>3.2720795125000008</v>
      </c>
      <c r="AD12" s="391">
        <f>AVERAGE('Bio - Rohdaten'!AE215,'Bio - Rohdaten'!AE227,'Bio - Rohdaten'!AE239,'Bio - Rohdaten'!AE251)</f>
        <v>18.264751078465064</v>
      </c>
      <c r="AE12" s="391">
        <f>AVERAGE('nicht Bio - Rohdaten'!AE215,'nicht Bio - Rohdaten'!AE227,'nicht Bio - Rohdaten'!AE239,'nicht Bio - Rohdaten'!AE251)</f>
        <v>12.632796169282896</v>
      </c>
      <c r="AF12" s="390">
        <f t="shared" si="7"/>
        <v>5.6319549091821681</v>
      </c>
      <c r="AG12" s="391">
        <f>AVERAGE('Bio - Rohdaten'!AU215,'Bio - Rohdaten'!AU227,'Bio - Rohdaten'!AU239,'Bio - Rohdaten'!AU251)</f>
        <v>35.793009708152603</v>
      </c>
      <c r="AH12" s="391">
        <f>AVERAGE('nicht Bio - Rohdaten'!AU215,'nicht Bio - Rohdaten'!AU227,'nicht Bio - Rohdaten'!AU239,'nicht Bio - Rohdaten'!AU251)</f>
        <v>22.716471218246856</v>
      </c>
      <c r="AI12" s="390">
        <f t="shared" si="8"/>
        <v>13.076538489905747</v>
      </c>
      <c r="AJ12" s="391">
        <f>AVERAGE('Bio - Rohdaten'!AX215,'Bio - Rohdaten'!AX227,'Bio - Rohdaten'!AX239,'Bio - Rohdaten'!AX251)</f>
        <v>4.0967223572296474</v>
      </c>
      <c r="AK12" s="391">
        <f>AVERAGE('nicht Bio - Rohdaten'!AX215,'nicht Bio - Rohdaten'!AX227,'nicht Bio - Rohdaten'!AX239,'nicht Bio - Rohdaten'!AX251)</f>
        <v>2.615927499169231</v>
      </c>
      <c r="AL12" s="390">
        <f t="shared" si="9"/>
        <v>1.4807948580604164</v>
      </c>
    </row>
    <row r="13" spans="1:38" ht="15" thickBot="1" x14ac:dyDescent="0.25">
      <c r="A13" s="376"/>
      <c r="B13" s="376"/>
      <c r="C13" s="376"/>
      <c r="D13" s="376"/>
      <c r="E13" s="99" t="s">
        <v>107</v>
      </c>
      <c r="I13" s="92" t="str">
        <f t="shared" si="0"/>
        <v>Bio</v>
      </c>
      <c r="J13" s="96" t="s">
        <v>64</v>
      </c>
      <c r="K13" s="90" t="s">
        <v>105</v>
      </c>
      <c r="L13" s="93" t="s">
        <v>315</v>
      </c>
      <c r="N13" s="128" t="s">
        <v>147</v>
      </c>
      <c r="O13" s="400">
        <f t="shared" ref="O13:P13" si="11">W107</f>
        <v>180.39559488464246</v>
      </c>
      <c r="P13" s="425">
        <f t="shared" si="11"/>
        <v>117.47567014825719</v>
      </c>
      <c r="Q13" s="402">
        <f t="shared" si="2"/>
        <v>62.919924736385269</v>
      </c>
      <c r="R13" s="391">
        <f>AVERAGE('Bio - Rohdaten'!J216,'Bio - Rohdaten'!J228,'Bio - Rohdaten'!J240,'Bio - Rohdaten'!J252)</f>
        <v>37.330105482964555</v>
      </c>
      <c r="S13" s="391">
        <f>AVERAGE('nicht Bio - Rohdaten'!J216,'nicht Bio - Rohdaten'!J228,'nicht Bio - Rohdaten'!J240,'nicht Bio - Rohdaten'!J252)</f>
        <v>26.61326438653111</v>
      </c>
      <c r="T13" s="390">
        <f t="shared" si="3"/>
        <v>10.716841096433445</v>
      </c>
      <c r="U13" s="391">
        <f>AVERAGE('Bio - Rohdaten'!U216,'Bio - Rohdaten'!U228,'Bio - Rohdaten'!U240,'Bio - Rohdaten'!U252)</f>
        <v>61.282840511571763</v>
      </c>
      <c r="V13" s="391">
        <f>AVERAGE('nicht Bio - Rohdaten'!U216,'nicht Bio - Rohdaten'!U228,'nicht Bio - Rohdaten'!U240,'nicht Bio - Rohdaten'!U252)</f>
        <v>42.306052412394649</v>
      </c>
      <c r="W13" s="390">
        <f t="shared" si="4"/>
        <v>18.976788099177114</v>
      </c>
      <c r="X13" s="391">
        <f>AVERAGE('Bio - Rohdaten'!W216,'Bio - Rohdaten'!W228,'Bio - Rohdaten'!W240,'Bio - Rohdaten'!W252)</f>
        <v>22.788999621634566</v>
      </c>
      <c r="Y13" s="391">
        <f>AVERAGE('nicht Bio - Rohdaten'!W216,'nicht Bio - Rohdaten'!W228,'nicht Bio - Rohdaten'!W240,'nicht Bio - Rohdaten'!W252)</f>
        <v>17.000329586398482</v>
      </c>
      <c r="Z13" s="390">
        <f t="shared" si="5"/>
        <v>5.788670035236084</v>
      </c>
      <c r="AA13" s="391">
        <f>AVERAGE('Bio - Rohdaten'!Z216,'Bio - Rohdaten'!Z228,'Bio - Rohdaten'!Z240,'Bio - Rohdaten'!Z252)</f>
        <v>6.9795185874999994</v>
      </c>
      <c r="AB13" s="391">
        <f>AVERAGE('nicht Bio - Rohdaten'!Z216,'nicht Bio - Rohdaten'!Z228,'nicht Bio - Rohdaten'!Z240,'nicht Bio - Rohdaten'!Z252)</f>
        <v>3.8932798375000002</v>
      </c>
      <c r="AC13" s="390">
        <f t="shared" si="6"/>
        <v>3.0862387499999993</v>
      </c>
      <c r="AD13" s="391">
        <f>AVERAGE('Bio - Rohdaten'!AE216,'Bio - Rohdaten'!AE228,'Bio - Rohdaten'!AE240,'Bio - Rohdaten'!AE252)</f>
        <v>18.557270174965304</v>
      </c>
      <c r="AE13" s="391">
        <f>AVERAGE('nicht Bio - Rohdaten'!AE216,'nicht Bio - Rohdaten'!AE228,'nicht Bio - Rohdaten'!AE240,'nicht Bio - Rohdaten'!AE252)</f>
        <v>12.215780236131538</v>
      </c>
      <c r="AF13" s="390">
        <f t="shared" si="7"/>
        <v>6.3414899388337655</v>
      </c>
      <c r="AG13" s="391">
        <f>AVERAGE('Bio - Rohdaten'!AU216,'Bio - Rohdaten'!AU228,'Bio - Rohdaten'!AU240,'Bio - Rohdaten'!AU252)</f>
        <v>36.162342195445895</v>
      </c>
      <c r="AH13" s="391">
        <f>AVERAGE('nicht Bio - Rohdaten'!AU216,'nicht Bio - Rohdaten'!AU228,'nicht Bio - Rohdaten'!AU240,'nicht Bio - Rohdaten'!AU252)</f>
        <v>22.421069984105678</v>
      </c>
      <c r="AI13" s="390">
        <f t="shared" si="8"/>
        <v>13.741272211340217</v>
      </c>
      <c r="AJ13" s="391">
        <f>AVERAGE('Bio - Rohdaten'!AX216,'Bio - Rohdaten'!AX228,'Bio - Rohdaten'!AX240,'Bio - Rohdaten'!AX252)</f>
        <v>4.0967223572296474</v>
      </c>
      <c r="AK13" s="391">
        <f>AVERAGE('nicht Bio - Rohdaten'!AX216,'nicht Bio - Rohdaten'!AX228,'nicht Bio - Rohdaten'!AX240,'nicht Bio - Rohdaten'!AX252)</f>
        <v>2.615927499169231</v>
      </c>
      <c r="AL13" s="390">
        <f t="shared" si="9"/>
        <v>1.4807948580604164</v>
      </c>
    </row>
    <row r="14" spans="1:38" x14ac:dyDescent="0.2">
      <c r="A14" s="413" t="s">
        <v>536</v>
      </c>
      <c r="B14" s="376"/>
      <c r="C14" s="376"/>
      <c r="D14" s="376"/>
      <c r="E14" s="100"/>
      <c r="I14" s="92" t="str">
        <f t="shared" si="0"/>
        <v>nicht-Bio</v>
      </c>
      <c r="J14" s="96" t="s">
        <v>431</v>
      </c>
      <c r="K14" s="96" t="s">
        <v>432</v>
      </c>
      <c r="L14" s="97" t="s">
        <v>433</v>
      </c>
      <c r="N14" s="128" t="s">
        <v>148</v>
      </c>
      <c r="O14" s="400">
        <f t="shared" ref="O14:P14" si="12">W108</f>
        <v>185.01956928966018</v>
      </c>
      <c r="P14" s="425">
        <f t="shared" si="12"/>
        <v>121.98640138105118</v>
      </c>
      <c r="Q14" s="402">
        <f t="shared" si="2"/>
        <v>63.033167908609002</v>
      </c>
      <c r="R14" s="391">
        <f>AVERAGE('Bio - Rohdaten'!J217,'Bio - Rohdaten'!J229,'Bio - Rohdaten'!J241,'Bio - Rohdaten'!J253)</f>
        <v>37.323719871650084</v>
      </c>
      <c r="S14" s="391">
        <f>AVERAGE('nicht Bio - Rohdaten'!J217,'nicht Bio - Rohdaten'!J229,'nicht Bio - Rohdaten'!J241,'nicht Bio - Rohdaten'!J253)</f>
        <v>26.91775261159777</v>
      </c>
      <c r="T14" s="390">
        <f t="shared" si="3"/>
        <v>10.405967260052314</v>
      </c>
      <c r="U14" s="391">
        <f>AVERAGE('Bio - Rohdaten'!U217,'Bio - Rohdaten'!U229,'Bio - Rohdaten'!U241,'Bio - Rohdaten'!U253)</f>
        <v>61.25159754193723</v>
      </c>
      <c r="V14" s="391">
        <f>AVERAGE('nicht Bio - Rohdaten'!U217,'nicht Bio - Rohdaten'!U229,'nicht Bio - Rohdaten'!U241,'nicht Bio - Rohdaten'!U253)</f>
        <v>42.757778311425085</v>
      </c>
      <c r="W14" s="390">
        <f t="shared" si="4"/>
        <v>18.493819230512145</v>
      </c>
      <c r="X14" s="391">
        <f>AVERAGE('Bio - Rohdaten'!W217,'Bio - Rohdaten'!W229,'Bio - Rohdaten'!W241,'Bio - Rohdaten'!W253)</f>
        <v>22.749858649583611</v>
      </c>
      <c r="Y14" s="391">
        <f>AVERAGE('nicht Bio - Rohdaten'!W217,'nicht Bio - Rohdaten'!W229,'nicht Bio - Rohdaten'!W241,'nicht Bio - Rohdaten'!W253)</f>
        <v>17.089245464154665</v>
      </c>
      <c r="Z14" s="390">
        <f t="shared" si="5"/>
        <v>5.6606131854289465</v>
      </c>
      <c r="AA14" s="391">
        <f>AVERAGE('Bio - Rohdaten'!Z217,'Bio - Rohdaten'!Z229,'Bio - Rohdaten'!Z241,'Bio - Rohdaten'!Z253)</f>
        <v>6.7134841874999998</v>
      </c>
      <c r="AB14" s="391">
        <f>AVERAGE('nicht Bio - Rohdaten'!Z217,'nicht Bio - Rohdaten'!Z229,'nicht Bio - Rohdaten'!Z241,'nicht Bio - Rohdaten'!Z253)</f>
        <v>3.8867028125000003</v>
      </c>
      <c r="AC14" s="390">
        <f t="shared" si="6"/>
        <v>2.8267813749999995</v>
      </c>
      <c r="AD14" s="391">
        <f>AVERAGE('Bio - Rohdaten'!AE217,'Bio - Rohdaten'!AE229,'Bio - Rohdaten'!AE241,'Bio - Rohdaten'!AE253)</f>
        <v>18.537131089144616</v>
      </c>
      <c r="AE14" s="391">
        <f>AVERAGE('nicht Bio - Rohdaten'!AE217,'nicht Bio - Rohdaten'!AE229,'nicht Bio - Rohdaten'!AE241,'nicht Bio - Rohdaten'!AE253)</f>
        <v>12.623657034028673</v>
      </c>
      <c r="AF14" s="390">
        <f t="shared" si="7"/>
        <v>5.9134740551159428</v>
      </c>
      <c r="AG14" s="391">
        <f>AVERAGE('Bio - Rohdaten'!AU217,'Bio - Rohdaten'!AU229,'Bio - Rohdaten'!AU241,'Bio - Rohdaten'!AU253)</f>
        <v>39.84093994387338</v>
      </c>
      <c r="AH14" s="391">
        <f>AVERAGE('nicht Bio - Rohdaten'!AU217,'nicht Bio - Rohdaten'!AU229,'nicht Bio - Rohdaten'!AU241,'nicht Bio - Rohdaten'!AU253)</f>
        <v>24.925233237367685</v>
      </c>
      <c r="AI14" s="390">
        <f t="shared" si="8"/>
        <v>14.915706706505695</v>
      </c>
      <c r="AJ14" s="391">
        <f>AVERAGE('Bio - Rohdaten'!AX217,'Bio - Rohdaten'!AX229,'Bio - Rohdaten'!AX241,'Bio - Rohdaten'!AX253)</f>
        <v>4.0967223572296474</v>
      </c>
      <c r="AK14" s="391">
        <f>AVERAGE('nicht Bio - Rohdaten'!AX217,'nicht Bio - Rohdaten'!AX229,'nicht Bio - Rohdaten'!AX241,'nicht Bio - Rohdaten'!AX253)</f>
        <v>2.615927499169231</v>
      </c>
      <c r="AL14" s="390">
        <f t="shared" si="9"/>
        <v>1.4807948580604164</v>
      </c>
    </row>
    <row r="15" spans="1:38" ht="15" x14ac:dyDescent="0.25">
      <c r="A15" s="411" t="s">
        <v>552</v>
      </c>
      <c r="B15" s="376"/>
      <c r="C15" s="376"/>
      <c r="D15" s="376"/>
      <c r="I15" s="92" t="str">
        <f t="shared" si="0"/>
        <v>Bio-Aufschlag</v>
      </c>
      <c r="J15" s="96" t="s">
        <v>191</v>
      </c>
      <c r="K15" s="96" t="s">
        <v>365</v>
      </c>
      <c r="L15" s="97" t="s">
        <v>316</v>
      </c>
      <c r="N15" s="128" t="s">
        <v>149</v>
      </c>
      <c r="O15" s="400">
        <f t="shared" ref="O15:P15" si="13">W109</f>
        <v>192.31532522003531</v>
      </c>
      <c r="P15" s="425">
        <f t="shared" si="13"/>
        <v>124.07317113171439</v>
      </c>
      <c r="Q15" s="402">
        <f t="shared" si="2"/>
        <v>68.242154088320916</v>
      </c>
      <c r="R15" s="391">
        <f>AVERAGE('Bio - Rohdaten'!J218,'Bio - Rohdaten'!J230,'Bio - Rohdaten'!J242,'Bio - Rohdaten'!J254)</f>
        <v>37.328704366402597</v>
      </c>
      <c r="S15" s="391">
        <f>AVERAGE('nicht Bio - Rohdaten'!J218,'nicht Bio - Rohdaten'!J230,'nicht Bio - Rohdaten'!J242,'nicht Bio - Rohdaten'!J254)</f>
        <v>26.816904105612068</v>
      </c>
      <c r="T15" s="390">
        <f t="shared" si="3"/>
        <v>10.51180026079053</v>
      </c>
      <c r="U15" s="391">
        <f>AVERAGE('Bio - Rohdaten'!U218,'Bio - Rohdaten'!U230,'Bio - Rohdaten'!U242,'Bio - Rohdaten'!U254)</f>
        <v>61.417117050553614</v>
      </c>
      <c r="V15" s="391">
        <f>AVERAGE('nicht Bio - Rohdaten'!U218,'nicht Bio - Rohdaten'!U230,'nicht Bio - Rohdaten'!U242,'nicht Bio - Rohdaten'!U254)</f>
        <v>42.915131813054309</v>
      </c>
      <c r="W15" s="390">
        <f t="shared" si="4"/>
        <v>18.501985237499305</v>
      </c>
      <c r="X15" s="391">
        <f>AVERAGE('Bio - Rohdaten'!W218,'Bio - Rohdaten'!W230,'Bio - Rohdaten'!W242,'Bio - Rohdaten'!W254)</f>
        <v>22.573288076371561</v>
      </c>
      <c r="Y15" s="391">
        <f>AVERAGE('nicht Bio - Rohdaten'!W218,'nicht Bio - Rohdaten'!W230,'nicht Bio - Rohdaten'!W242,'nicht Bio - Rohdaten'!W254)</f>
        <v>17.180941424323802</v>
      </c>
      <c r="Z15" s="390">
        <f t="shared" si="5"/>
        <v>5.3923466520477596</v>
      </c>
      <c r="AA15" s="391">
        <f>AVERAGE('Bio - Rohdaten'!Z218,'Bio - Rohdaten'!Z230,'Bio - Rohdaten'!Z242,'Bio - Rohdaten'!Z254)</f>
        <v>7.5787718291666666</v>
      </c>
      <c r="AB15" s="391">
        <f>AVERAGE('nicht Bio - Rohdaten'!Z218,'nicht Bio - Rohdaten'!Z230,'nicht Bio - Rohdaten'!Z242,'nicht Bio - Rohdaten'!Z254)</f>
        <v>4.2505974499999999</v>
      </c>
      <c r="AC15" s="390">
        <f t="shared" si="6"/>
        <v>3.3281743791666667</v>
      </c>
      <c r="AD15" s="391">
        <f>AVERAGE('Bio - Rohdaten'!AE218,'Bio - Rohdaten'!AE230,'Bio - Rohdaten'!AE242,'Bio - Rohdaten'!AE254)</f>
        <v>19.087907871023386</v>
      </c>
      <c r="AE15" s="391">
        <f>AVERAGE('nicht Bio - Rohdaten'!AE218,'nicht Bio - Rohdaten'!AE230,'nicht Bio - Rohdaten'!AE242,'nicht Bio - Rohdaten'!AE254)</f>
        <v>12.791027378214364</v>
      </c>
      <c r="AF15" s="390">
        <f t="shared" si="7"/>
        <v>6.2968804928090218</v>
      </c>
      <c r="AG15" s="391">
        <f>AVERAGE('Bio - Rohdaten'!AU218,'Bio - Rohdaten'!AU230,'Bio - Rohdaten'!AU242,'Bio - Rohdaten'!AU254)</f>
        <v>44.635277833928242</v>
      </c>
      <c r="AH15" s="391">
        <f>AVERAGE('nicht Bio - Rohdaten'!AU218,'nicht Bio - Rohdaten'!AU230,'nicht Bio - Rohdaten'!AU242,'nicht Bio - Rohdaten'!AU254)</f>
        <v>25.82819552638918</v>
      </c>
      <c r="AI15" s="390">
        <f t="shared" si="8"/>
        <v>18.807082307539062</v>
      </c>
      <c r="AJ15" s="391">
        <f>AVERAGE('Bio - Rohdaten'!AX218,'Bio - Rohdaten'!AX230,'Bio - Rohdaten'!AX242,'Bio - Rohdaten'!AX254)</f>
        <v>4.0967223572296474</v>
      </c>
      <c r="AK15" s="391">
        <f>AVERAGE('nicht Bio - Rohdaten'!AX218,'nicht Bio - Rohdaten'!AX230,'nicht Bio - Rohdaten'!AX242,'nicht Bio - Rohdaten'!AX254)</f>
        <v>2.615927499169231</v>
      </c>
      <c r="AL15" s="390">
        <f t="shared" si="9"/>
        <v>1.4807948580604164</v>
      </c>
    </row>
    <row r="16" spans="1:38" ht="15" x14ac:dyDescent="0.25">
      <c r="A16" s="412" t="s">
        <v>537</v>
      </c>
      <c r="B16" s="414"/>
      <c r="C16" s="376"/>
      <c r="D16" s="376"/>
      <c r="I16" s="92" t="str">
        <f t="shared" si="0"/>
        <v>Warenkorb Total</v>
      </c>
      <c r="J16" t="s">
        <v>195</v>
      </c>
      <c r="K16" s="96" t="s">
        <v>366</v>
      </c>
      <c r="L16" s="97" t="s">
        <v>317</v>
      </c>
      <c r="N16" s="128" t="s">
        <v>150</v>
      </c>
      <c r="O16" s="400">
        <f t="shared" ref="O16:P16" si="14">W110</f>
        <v>193.73272127850925</v>
      </c>
      <c r="P16" s="425">
        <f t="shared" si="14"/>
        <v>123.9838916374612</v>
      </c>
      <c r="Q16" s="402">
        <f t="shared" si="2"/>
        <v>69.748829641048047</v>
      </c>
      <c r="R16" s="391">
        <f>AVERAGE('Bio - Rohdaten'!J219,'Bio - Rohdaten'!J231,'Bio - Rohdaten'!J243,'Bio - Rohdaten'!J255)</f>
        <v>37.355780012351005</v>
      </c>
      <c r="S16" s="391">
        <f>AVERAGE('nicht Bio - Rohdaten'!J219,'nicht Bio - Rohdaten'!J231,'nicht Bio - Rohdaten'!J243,'nicht Bio - Rohdaten'!J255)</f>
        <v>26.833592495214685</v>
      </c>
      <c r="T16" s="390">
        <f t="shared" si="3"/>
        <v>10.52218751713632</v>
      </c>
      <c r="U16" s="391">
        <f>AVERAGE('Bio - Rohdaten'!U219,'Bio - Rohdaten'!U231,'Bio - Rohdaten'!U243,'Bio - Rohdaten'!U255)</f>
        <v>60.0593362724359</v>
      </c>
      <c r="V16" s="391">
        <f>AVERAGE('nicht Bio - Rohdaten'!U219,'nicht Bio - Rohdaten'!U231,'nicht Bio - Rohdaten'!U243,'nicht Bio - Rohdaten'!U255)</f>
        <v>41.404197413956126</v>
      </c>
      <c r="W16" s="390">
        <f t="shared" si="4"/>
        <v>18.655138858479773</v>
      </c>
      <c r="X16" s="391">
        <f>AVERAGE('Bio - Rohdaten'!W219,'Bio - Rohdaten'!W231,'Bio - Rohdaten'!W243,'Bio - Rohdaten'!W255)</f>
        <v>22.885078503057581</v>
      </c>
      <c r="Y16" s="391">
        <f>AVERAGE('nicht Bio - Rohdaten'!W219,'nicht Bio - Rohdaten'!W231,'nicht Bio - Rohdaten'!W243,'nicht Bio - Rohdaten'!W255)</f>
        <v>17.143192397069122</v>
      </c>
      <c r="Z16" s="390">
        <f t="shared" si="5"/>
        <v>5.7418861059884598</v>
      </c>
      <c r="AA16" s="391">
        <f>AVERAGE('Bio - Rohdaten'!Z219,'Bio - Rohdaten'!Z231,'Bio - Rohdaten'!Z243,'Bio - Rohdaten'!Z255)</f>
        <v>8.0914047750000009</v>
      </c>
      <c r="AB16" s="391">
        <f>AVERAGE('nicht Bio - Rohdaten'!Z219,'nicht Bio - Rohdaten'!Z231,'nicht Bio - Rohdaten'!Z243,'nicht Bio - Rohdaten'!Z255)</f>
        <v>4.4023499999999993</v>
      </c>
      <c r="AC16" s="390">
        <f t="shared" si="6"/>
        <v>3.6890547750000016</v>
      </c>
      <c r="AD16" s="391">
        <f>AVERAGE('Bio - Rohdaten'!AE219,'Bio - Rohdaten'!AE231,'Bio - Rohdaten'!AE243,'Bio - Rohdaten'!AE255)</f>
        <v>19.052486192325354</v>
      </c>
      <c r="AE16" s="391">
        <f>AVERAGE('nicht Bio - Rohdaten'!AE219,'nicht Bio - Rohdaten'!AE231,'nicht Bio - Rohdaten'!AE243,'nicht Bio - Rohdaten'!AE255)</f>
        <v>12.987776904267882</v>
      </c>
      <c r="AF16" s="390">
        <f t="shared" si="7"/>
        <v>6.0647092880574718</v>
      </c>
      <c r="AG16" s="391">
        <f>AVERAGE('Bio - Rohdaten'!AU219,'Bio - Rohdaten'!AU231,'Bio - Rohdaten'!AU243,'Bio - Rohdaten'!AU255)</f>
        <v>45.036749163975337</v>
      </c>
      <c r="AH16" s="391">
        <f>AVERAGE('nicht Bio - Rohdaten'!AU219,'nicht Bio - Rohdaten'!AU231,'nicht Bio - Rohdaten'!AU243,'nicht Bio - Rohdaten'!AU255)</f>
        <v>25.727198700826289</v>
      </c>
      <c r="AI16" s="390">
        <f t="shared" si="8"/>
        <v>19.309550463149048</v>
      </c>
      <c r="AJ16" s="391">
        <f>AVERAGE('Bio - Rohdaten'!AX219,'Bio - Rohdaten'!AX231,'Bio - Rohdaten'!AX243,'Bio - Rohdaten'!AX255)</f>
        <v>4.1133611786148236</v>
      </c>
      <c r="AK16" s="391">
        <f>AVERAGE('nicht Bio - Rohdaten'!AX219,'nicht Bio - Rohdaten'!AX231,'nicht Bio - Rohdaten'!AX243,'nicht Bio - Rohdaten'!AX255)</f>
        <v>2.6167542873880247</v>
      </c>
      <c r="AL16" s="390">
        <f t="shared" si="9"/>
        <v>1.4966068912267989</v>
      </c>
    </row>
    <row r="17" spans="1:38" ht="15" x14ac:dyDescent="0.25">
      <c r="A17" s="412" t="s">
        <v>538</v>
      </c>
      <c r="B17" s="376"/>
      <c r="C17" s="376"/>
      <c r="D17" s="376"/>
      <c r="I17" s="92" t="str">
        <f t="shared" si="0"/>
        <v>Bio: 180.88 CHF</v>
      </c>
      <c r="J17" s="7" t="str">
        <f>Codierung!$I$13&amp;":"&amp;" "&amp;Codierung!$P$32&amp;" CHF"</f>
        <v>Bio: 180.88 CHF</v>
      </c>
      <c r="K17" s="7" t="str">
        <f>Codierung!$K$13&amp;":"&amp;" "&amp;Codierung!$P$32&amp;" CHF"</f>
        <v>bio: 180.88 CHF</v>
      </c>
      <c r="L17" s="7" t="str">
        <f>Codierung!$L$13&amp;":"&amp;" "&amp;Codierung!$P$32&amp;" CHF"</f>
        <v>Biologico: 180.88 CHF</v>
      </c>
      <c r="N17" s="128" t="s">
        <v>151</v>
      </c>
      <c r="O17" s="400">
        <f t="shared" ref="O17:P17" si="15">W111</f>
        <v>192.55976239500313</v>
      </c>
      <c r="P17" s="425">
        <f t="shared" si="15"/>
        <v>124.15613479358575</v>
      </c>
      <c r="Q17" s="402">
        <f t="shared" si="2"/>
        <v>68.403627601417384</v>
      </c>
      <c r="R17" s="391">
        <f>AVERAGE('Bio - Rohdaten'!J220,'Bio - Rohdaten'!J232,'Bio - Rohdaten'!J244,'Bio - Rohdaten'!J256)</f>
        <v>37.353789309134179</v>
      </c>
      <c r="S17" s="391">
        <f>AVERAGE('nicht Bio - Rohdaten'!J220,'nicht Bio - Rohdaten'!J232,'nicht Bio - Rohdaten'!J244,'nicht Bio - Rohdaten'!J256)</f>
        <v>26.96837007715671</v>
      </c>
      <c r="T17" s="390">
        <f t="shared" si="3"/>
        <v>10.385419231977469</v>
      </c>
      <c r="U17" s="391">
        <f>AVERAGE('Bio - Rohdaten'!U220,'Bio - Rohdaten'!U232,'Bio - Rohdaten'!U244,'Bio - Rohdaten'!U256)</f>
        <v>59.802499419067033</v>
      </c>
      <c r="V17" s="391">
        <f>AVERAGE('nicht Bio - Rohdaten'!U220,'nicht Bio - Rohdaten'!U232,'nicht Bio - Rohdaten'!U244,'nicht Bio - Rohdaten'!U256)</f>
        <v>40.575701536618425</v>
      </c>
      <c r="W17" s="390">
        <f t="shared" si="4"/>
        <v>19.226797882448608</v>
      </c>
      <c r="X17" s="391">
        <f>AVERAGE('Bio - Rohdaten'!W220,'Bio - Rohdaten'!W232,'Bio - Rohdaten'!W244,'Bio - Rohdaten'!W256)</f>
        <v>22.70651427702218</v>
      </c>
      <c r="Y17" s="391">
        <f>AVERAGE('nicht Bio - Rohdaten'!W220,'nicht Bio - Rohdaten'!W232,'nicht Bio - Rohdaten'!W244,'nicht Bio - Rohdaten'!W256)</f>
        <v>17.047707529362839</v>
      </c>
      <c r="Z17" s="390">
        <f t="shared" si="5"/>
        <v>5.6588067476593409</v>
      </c>
      <c r="AA17" s="391">
        <f>AVERAGE('Bio - Rohdaten'!Z220,'Bio - Rohdaten'!Z232,'Bio - Rohdaten'!Z244,'Bio - Rohdaten'!Z256)</f>
        <v>7.4184804500000006</v>
      </c>
      <c r="AB17" s="391">
        <f>AVERAGE('nicht Bio - Rohdaten'!Z220,'nicht Bio - Rohdaten'!Z232,'nicht Bio - Rohdaten'!Z244,'nicht Bio - Rohdaten'!Z256)</f>
        <v>3.7607760875</v>
      </c>
      <c r="AC17" s="390">
        <f t="shared" si="6"/>
        <v>3.6577043625000005</v>
      </c>
      <c r="AD17" s="391">
        <f>AVERAGE('Bio - Rohdaten'!AE220,'Bio - Rohdaten'!AE232,'Bio - Rohdaten'!AE244,'Bio - Rohdaten'!AE256)</f>
        <v>19.343728652770725</v>
      </c>
      <c r="AE17" s="391">
        <f>AVERAGE('nicht Bio - Rohdaten'!AE220,'nicht Bio - Rohdaten'!AE232,'nicht Bio - Rohdaten'!AE244,'nicht Bio - Rohdaten'!AE256)</f>
        <v>13.138684827057748</v>
      </c>
      <c r="AF17" s="390">
        <f t="shared" si="7"/>
        <v>6.205043825712977</v>
      </c>
      <c r="AG17" s="391">
        <f>AVERAGE('Bio - Rohdaten'!AU220,'Bio - Rohdaten'!AU232,'Bio - Rohdaten'!AU244,'Bio - Rohdaten'!AU256)</f>
        <v>42.828744152923775</v>
      </c>
      <c r="AH17" s="391">
        <f>AVERAGE('nicht Bio - Rohdaten'!AU220,'nicht Bio - Rohdaten'!AU232,'nicht Bio - Rohdaten'!AU244,'nicht Bio - Rohdaten'!AU256)</f>
        <v>25.935237231891751</v>
      </c>
      <c r="AI17" s="390">
        <f t="shared" si="8"/>
        <v>16.893506921032024</v>
      </c>
      <c r="AJ17" s="391">
        <f>AVERAGE('Bio - Rohdaten'!AX220,'Bio - Rohdaten'!AX232,'Bio - Rohdaten'!AX244,'Bio - Rohdaten'!AX256)</f>
        <v>4.1133611786148236</v>
      </c>
      <c r="AK17" s="391">
        <f>AVERAGE('nicht Bio - Rohdaten'!AX220,'nicht Bio - Rohdaten'!AX232,'nicht Bio - Rohdaten'!AX244,'nicht Bio - Rohdaten'!AX256)</f>
        <v>2.6167542873880247</v>
      </c>
      <c r="AL17" s="390">
        <f t="shared" si="9"/>
        <v>1.4966068912267989</v>
      </c>
    </row>
    <row r="18" spans="1:38" ht="14.25" customHeight="1" x14ac:dyDescent="0.2">
      <c r="A18" s="376"/>
      <c r="B18" s="376"/>
      <c r="C18" s="376"/>
      <c r="D18" s="376"/>
      <c r="I18" s="92" t="str">
        <f t="shared" si="0"/>
        <v>nicht-Bio: 129.27 CHF</v>
      </c>
      <c r="J18" s="7" t="str">
        <f>Codierung!$I$14&amp;":"&amp;" "&amp;Codierung!$Q$32&amp;" CHF"</f>
        <v>nicht-Bio: 129.27 CHF</v>
      </c>
      <c r="K18" s="7" t="str">
        <f>Codierung!$L$14&amp;":"&amp;" "&amp;Codierung!$Q$32&amp;" CHF"</f>
        <v>non biologico: 129.27 CHF</v>
      </c>
      <c r="L18" s="7" t="str">
        <f>Codierung!$L$14&amp;":"&amp;" "&amp;Codierung!$Q$32&amp;" CHF"</f>
        <v>non biologico: 129.27 CHF</v>
      </c>
      <c r="N18" s="128" t="s">
        <v>152</v>
      </c>
      <c r="O18" s="400">
        <f t="shared" ref="O18:P18" si="16">W112</f>
        <v>190.87510768365846</v>
      </c>
      <c r="P18" s="425">
        <f t="shared" si="16"/>
        <v>123.12109434387523</v>
      </c>
      <c r="Q18" s="402">
        <f t="shared" si="2"/>
        <v>67.754013339783228</v>
      </c>
      <c r="R18" s="391">
        <f>AVERAGE('Bio - Rohdaten'!J221,'Bio - Rohdaten'!J233,'Bio - Rohdaten'!J245,'Bio - Rohdaten'!J257)</f>
        <v>37.445249016742117</v>
      </c>
      <c r="S18" s="391">
        <f>AVERAGE('nicht Bio - Rohdaten'!J221,'nicht Bio - Rohdaten'!J233,'nicht Bio - Rohdaten'!J245,'nicht Bio - Rohdaten'!J257)</f>
        <v>26.854692984992173</v>
      </c>
      <c r="T18" s="390">
        <f t="shared" si="3"/>
        <v>10.590556031749944</v>
      </c>
      <c r="U18" s="391">
        <f>AVERAGE('Bio - Rohdaten'!U221,'Bio - Rohdaten'!U233,'Bio - Rohdaten'!U245,'Bio - Rohdaten'!U257)</f>
        <v>60.134433070228383</v>
      </c>
      <c r="V18" s="391">
        <f>AVERAGE('nicht Bio - Rohdaten'!U221,'nicht Bio - Rohdaten'!U233,'nicht Bio - Rohdaten'!U245,'nicht Bio - Rohdaten'!U257)</f>
        <v>40.54910052398445</v>
      </c>
      <c r="W18" s="390">
        <f t="shared" si="4"/>
        <v>19.585332546243933</v>
      </c>
      <c r="X18" s="391">
        <f>AVERAGE('Bio - Rohdaten'!W221,'Bio - Rohdaten'!W233,'Bio - Rohdaten'!W245,'Bio - Rohdaten'!W257)</f>
        <v>22.70284355964241</v>
      </c>
      <c r="Y18" s="391">
        <f>AVERAGE('nicht Bio - Rohdaten'!W221,'nicht Bio - Rohdaten'!W233,'nicht Bio - Rohdaten'!W245,'nicht Bio - Rohdaten'!W257)</f>
        <v>17.037791363816446</v>
      </c>
      <c r="Z18" s="390">
        <f t="shared" si="5"/>
        <v>5.6650521958259645</v>
      </c>
      <c r="AA18" s="391">
        <f>AVERAGE('Bio - Rohdaten'!Z221,'Bio - Rohdaten'!Z233,'Bio - Rohdaten'!Z245,'Bio - Rohdaten'!Z257)</f>
        <v>6.5282570250000003</v>
      </c>
      <c r="AB18" s="391">
        <f>AVERAGE('nicht Bio - Rohdaten'!Z221,'nicht Bio - Rohdaten'!Z233,'nicht Bio - Rohdaten'!Z245,'nicht Bio - Rohdaten'!Z257)</f>
        <v>3.4705700875000005</v>
      </c>
      <c r="AC18" s="390">
        <f t="shared" si="6"/>
        <v>3.0576869374999998</v>
      </c>
      <c r="AD18" s="391">
        <f>AVERAGE('Bio - Rohdaten'!AE221,'Bio - Rohdaten'!AE233,'Bio - Rohdaten'!AE245,'Bio - Rohdaten'!AE257)</f>
        <v>19.111434136547427</v>
      </c>
      <c r="AE18" s="391">
        <f>AVERAGE('nicht Bio - Rohdaten'!AE221,'nicht Bio - Rohdaten'!AE233,'nicht Bio - Rohdaten'!AE245,'nicht Bio - Rohdaten'!AE257)</f>
        <v>12.724949141115331</v>
      </c>
      <c r="AF18" s="390">
        <f t="shared" si="7"/>
        <v>6.3864849954320952</v>
      </c>
      <c r="AG18" s="391">
        <f>AVERAGE('Bio - Rohdaten'!AU221,'Bio - Rohdaten'!AU233,'Bio - Rohdaten'!AU245,'Bio - Rohdaten'!AU257)</f>
        <v>45.490224350352577</v>
      </c>
      <c r="AH18" s="391">
        <f>AVERAGE('nicht Bio - Rohdaten'!AU221,'nicht Bio - Rohdaten'!AU233,'nicht Bio - Rohdaten'!AU245,'nicht Bio - Rohdaten'!AU257)</f>
        <v>26.492644525400557</v>
      </c>
      <c r="AI18" s="390">
        <f t="shared" si="8"/>
        <v>18.99757982495202</v>
      </c>
      <c r="AJ18" s="391">
        <f>AVERAGE('Bio - Rohdaten'!AX221,'Bio - Rohdaten'!AX233,'Bio - Rohdaten'!AX245,'Bio - Rohdaten'!AX257)</f>
        <v>4.1133611786148236</v>
      </c>
      <c r="AK18" s="391">
        <f>AVERAGE('nicht Bio - Rohdaten'!AX221,'nicht Bio - Rohdaten'!AX233,'nicht Bio - Rohdaten'!AX245,'nicht Bio - Rohdaten'!AX257)</f>
        <v>2.6167542873880247</v>
      </c>
      <c r="AL18" s="390">
        <f t="shared" si="9"/>
        <v>1.4966068912267989</v>
      </c>
    </row>
    <row r="19" spans="1:38" x14ac:dyDescent="0.2">
      <c r="I19" s="92" t="str">
        <f t="shared" si="0"/>
        <v>Bio-Aufschlag: 39.92 %</v>
      </c>
      <c r="J19" s="7" t="str">
        <f>Codierung!$I$15&amp;":"&amp;" "&amp;Codierung!$R$32&amp;" %"</f>
        <v>Bio-Aufschlag: 39.92 %</v>
      </c>
      <c r="K19" s="7" t="str">
        <f>Codierung!$K$15&amp;":"&amp;" "&amp;Codierung!$R$32&amp;" %"</f>
        <v>Supplément bio: 39.92 %</v>
      </c>
      <c r="L19" s="7" t="str">
        <f>Codierung!$L$15&amp;":"&amp;" "&amp;Codierung!$R$32&amp;" %"</f>
        <v>Supplemento bio: 39.92 %</v>
      </c>
      <c r="N19" s="128" t="s">
        <v>153</v>
      </c>
      <c r="O19" s="400">
        <f t="shared" ref="O19:P19" si="17">W113</f>
        <v>188.85951374504032</v>
      </c>
      <c r="P19" s="425">
        <f t="shared" si="17"/>
        <v>121.98861588599331</v>
      </c>
      <c r="Q19" s="402">
        <f t="shared" si="2"/>
        <v>66.870897859047005</v>
      </c>
      <c r="R19" s="391">
        <f>AVERAGE('Bio - Rohdaten'!J222,'Bio - Rohdaten'!J234,'Bio - Rohdaten'!J246,'Bio - Rohdaten'!J258)</f>
        <v>37.299807313048248</v>
      </c>
      <c r="S19" s="391">
        <f>AVERAGE('nicht Bio - Rohdaten'!J222,'nicht Bio - Rohdaten'!J234,'nicht Bio - Rohdaten'!J246,'nicht Bio - Rohdaten'!J258)</f>
        <v>27.088128982724825</v>
      </c>
      <c r="T19" s="390">
        <f t="shared" si="3"/>
        <v>10.211678330323423</v>
      </c>
      <c r="U19" s="391">
        <f>AVERAGE('Bio - Rohdaten'!U222,'Bio - Rohdaten'!U234,'Bio - Rohdaten'!U246,'Bio - Rohdaten'!U258)</f>
        <v>60.642500422244424</v>
      </c>
      <c r="V19" s="391">
        <f>AVERAGE('nicht Bio - Rohdaten'!U222,'nicht Bio - Rohdaten'!U234,'nicht Bio - Rohdaten'!U246,'nicht Bio - Rohdaten'!U258)</f>
        <v>39.928405116654439</v>
      </c>
      <c r="W19" s="390">
        <f t="shared" si="4"/>
        <v>20.714095305589986</v>
      </c>
      <c r="X19" s="391">
        <f>AVERAGE('Bio - Rohdaten'!W222,'Bio - Rohdaten'!W234,'Bio - Rohdaten'!W246,'Bio - Rohdaten'!W258)</f>
        <v>22.648974340625497</v>
      </c>
      <c r="Y19" s="391">
        <f>AVERAGE('nicht Bio - Rohdaten'!W222,'nicht Bio - Rohdaten'!W234,'nicht Bio - Rohdaten'!W246,'nicht Bio - Rohdaten'!W258)</f>
        <v>17.049331174291414</v>
      </c>
      <c r="Z19" s="390">
        <f t="shared" si="5"/>
        <v>5.5996431663340829</v>
      </c>
      <c r="AA19" s="391">
        <f>AVERAGE('Bio - Rohdaten'!Z222,'Bio - Rohdaten'!Z234,'Bio - Rohdaten'!Z246,'Bio - Rohdaten'!Z258)</f>
        <v>6.6824554187500009</v>
      </c>
      <c r="AB19" s="391">
        <f>AVERAGE('nicht Bio - Rohdaten'!Z222,'nicht Bio - Rohdaten'!Z234,'nicht Bio - Rohdaten'!Z246,'nicht Bio - Rohdaten'!Z258)</f>
        <v>3.5020420875000005</v>
      </c>
      <c r="AC19" s="390">
        <f t="shared" si="6"/>
        <v>3.1804133312500005</v>
      </c>
      <c r="AD19" s="391">
        <f>AVERAGE('Bio - Rohdaten'!AE222,'Bio - Rohdaten'!AE234,'Bio - Rohdaten'!AE246,'Bio - Rohdaten'!AE258)</f>
        <v>18.732702770646057</v>
      </c>
      <c r="AE19" s="391">
        <f>AVERAGE('nicht Bio - Rohdaten'!AE222,'nicht Bio - Rohdaten'!AE234,'nicht Bio - Rohdaten'!AE246,'nicht Bio - Rohdaten'!AE258)</f>
        <v>12.355695828593527</v>
      </c>
      <c r="AF19" s="390">
        <f t="shared" si="7"/>
        <v>6.3770069420525299</v>
      </c>
      <c r="AG19" s="391">
        <f>AVERAGE('Bio - Rohdaten'!AU222,'Bio - Rohdaten'!AU234,'Bio - Rohdaten'!AU246,'Bio - Rohdaten'!AU258)</f>
        <v>42.758279334632327</v>
      </c>
      <c r="AH19" s="391">
        <f>AVERAGE('nicht Bio - Rohdaten'!AU222,'nicht Bio - Rohdaten'!AU234,'nicht Bio - Rohdaten'!AU246,'nicht Bio - Rohdaten'!AU258)</f>
        <v>24.454272140215718</v>
      </c>
      <c r="AI19" s="390">
        <f t="shared" si="8"/>
        <v>18.304007194416609</v>
      </c>
      <c r="AJ19" s="391">
        <f>AVERAGE('Bio - Rohdaten'!AX222,'Bio - Rohdaten'!AX234,'Bio - Rohdaten'!AX246,'Bio - Rohdaten'!AX258)</f>
        <v>4.1133611786148236</v>
      </c>
      <c r="AK19" s="391">
        <f>AVERAGE('nicht Bio - Rohdaten'!AX222,'nicht Bio - Rohdaten'!AX234,'nicht Bio - Rohdaten'!AX246,'nicht Bio - Rohdaten'!AX258)</f>
        <v>2.6167542873880247</v>
      </c>
      <c r="AL19" s="390">
        <f t="shared" si="9"/>
        <v>1.4966068912267989</v>
      </c>
    </row>
    <row r="20" spans="1:38" ht="38.25" x14ac:dyDescent="0.2">
      <c r="I20" s="92" t="str">
        <f t="shared" si="0"/>
        <v>* Es wird nicht der Gesamtkonsum angeschaut, sondern eine spezifische Auswahl von (vorwiegend Frische-)Produkten, bei welchen die</v>
      </c>
      <c r="J20" s="96" t="s">
        <v>390</v>
      </c>
      <c r="K20" s="96" t="s">
        <v>367</v>
      </c>
      <c r="L20" s="97" t="s">
        <v>318</v>
      </c>
      <c r="N20" s="128" t="s">
        <v>154</v>
      </c>
      <c r="O20" s="400">
        <f t="shared" ref="O20:P20" si="18">W114</f>
        <v>185.61527465217588</v>
      </c>
      <c r="P20" s="425">
        <f t="shared" si="18"/>
        <v>118.90876922990689</v>
      </c>
      <c r="Q20" s="402">
        <f t="shared" si="2"/>
        <v>66.706505422268989</v>
      </c>
      <c r="R20" s="391">
        <f>AVERAGE('Bio - Rohdaten'!J223,'Bio - Rohdaten'!J235,'Bio - Rohdaten'!J247,'Bio - Rohdaten'!J259)</f>
        <v>37.45867295237948</v>
      </c>
      <c r="S20" s="391">
        <f>AVERAGE('nicht Bio - Rohdaten'!J223,'nicht Bio - Rohdaten'!J235,'nicht Bio - Rohdaten'!J247,'nicht Bio - Rohdaten'!J259)</f>
        <v>27.091094895228387</v>
      </c>
      <c r="T20" s="390">
        <f t="shared" si="3"/>
        <v>10.367578057151093</v>
      </c>
      <c r="U20" s="391">
        <f>AVERAGE('Bio - Rohdaten'!U223,'Bio - Rohdaten'!U235,'Bio - Rohdaten'!U247,'Bio - Rohdaten'!U259)</f>
        <v>60.607919239968368</v>
      </c>
      <c r="V20" s="391">
        <f>AVERAGE('nicht Bio - Rohdaten'!U223,'nicht Bio - Rohdaten'!U235,'nicht Bio - Rohdaten'!U247,'nicht Bio - Rohdaten'!U259)</f>
        <v>39.891938463928135</v>
      </c>
      <c r="W20" s="390">
        <f t="shared" si="4"/>
        <v>20.715980776040233</v>
      </c>
      <c r="X20" s="391">
        <f>AVERAGE('Bio - Rohdaten'!W223,'Bio - Rohdaten'!W235,'Bio - Rohdaten'!W247,'Bio - Rohdaten'!W259)</f>
        <v>22.72771230135432</v>
      </c>
      <c r="Y20" s="391">
        <f>AVERAGE('nicht Bio - Rohdaten'!W223,'nicht Bio - Rohdaten'!W235,'nicht Bio - Rohdaten'!W247,'nicht Bio - Rohdaten'!W259)</f>
        <v>16.987114268258797</v>
      </c>
      <c r="Z20" s="390">
        <f t="shared" si="5"/>
        <v>5.7405980330955231</v>
      </c>
      <c r="AA20" s="391">
        <f>AVERAGE('Bio - Rohdaten'!Z223,'Bio - Rohdaten'!Z235,'Bio - Rohdaten'!Z247,'Bio - Rohdaten'!Z259)</f>
        <v>6.9860510312499997</v>
      </c>
      <c r="AB20" s="391">
        <f>AVERAGE('nicht Bio - Rohdaten'!Z223,'nicht Bio - Rohdaten'!Z235,'nicht Bio - Rohdaten'!Z247,'nicht Bio - Rohdaten'!Z259)</f>
        <v>3.5914445874999998</v>
      </c>
      <c r="AC20" s="390">
        <f t="shared" si="6"/>
        <v>3.3946064437499999</v>
      </c>
      <c r="AD20" s="391">
        <f>AVERAGE('Bio - Rohdaten'!AE223,'Bio - Rohdaten'!AE235,'Bio - Rohdaten'!AE247,'Bio - Rohdaten'!AE259)</f>
        <v>18.604960515322297</v>
      </c>
      <c r="AE20" s="391">
        <f>AVERAGE('nicht Bio - Rohdaten'!AE223,'nicht Bio - Rohdaten'!AE235,'nicht Bio - Rohdaten'!AE247,'nicht Bio - Rohdaten'!AE259)</f>
        <v>12.67568082362089</v>
      </c>
      <c r="AF20" s="390">
        <f t="shared" si="7"/>
        <v>5.9292796917014066</v>
      </c>
      <c r="AG20" s="391">
        <f>AVERAGE('Bio - Rohdaten'!AU223,'Bio - Rohdaten'!AU235,'Bio - Rohdaten'!AU247,'Bio - Rohdaten'!AU259)</f>
        <v>38.936444712566896</v>
      </c>
      <c r="AH20" s="391">
        <f>AVERAGE('nicht Bio - Rohdaten'!AU223,'nicht Bio - Rohdaten'!AU235,'nicht Bio - Rohdaten'!AU247,'nicht Bio - Rohdaten'!AU259)</f>
        <v>22.523080201843797</v>
      </c>
      <c r="AI20" s="390">
        <f t="shared" si="8"/>
        <v>16.413364510723099</v>
      </c>
      <c r="AJ20" s="391">
        <f>AVERAGE('Bio - Rohdaten'!AX223,'Bio - Rohdaten'!AX235,'Bio - Rohdaten'!AX247,'Bio - Rohdaten'!AX259)</f>
        <v>4.1133611786148236</v>
      </c>
      <c r="AK20" s="391">
        <f>AVERAGE('nicht Bio - Rohdaten'!AX223,'nicht Bio - Rohdaten'!AX235,'nicht Bio - Rohdaten'!AX247,'nicht Bio - Rohdaten'!AX259)</f>
        <v>2.6167542873880247</v>
      </c>
      <c r="AL20" s="390">
        <f t="shared" si="9"/>
        <v>1.4966068912267989</v>
      </c>
    </row>
    <row r="21" spans="1:38" ht="38.25" x14ac:dyDescent="0.2">
      <c r="I21" s="92" t="str">
        <f t="shared" si="0"/>
        <v>Marktanalysen Preiserhebungen im Detailhandel durchführt. Die Detailhandelspreiserhebungen enthalten keine</v>
      </c>
      <c r="J21" s="96" t="s">
        <v>499</v>
      </c>
      <c r="K21" s="96" t="s">
        <v>501</v>
      </c>
      <c r="L21" s="97" t="s">
        <v>319</v>
      </c>
      <c r="N21" s="129" t="s">
        <v>155</v>
      </c>
      <c r="O21" s="426">
        <f t="shared" ref="O21:P21" si="19">W115</f>
        <v>181.37086516285973</v>
      </c>
      <c r="P21" s="427">
        <f t="shared" si="19"/>
        <v>116.26864253687508</v>
      </c>
      <c r="Q21" s="403">
        <f>O21-P21</f>
        <v>65.102222625984652</v>
      </c>
      <c r="R21" s="393">
        <f>AVERAGE('Bio - Rohdaten'!J224,'Bio - Rohdaten'!J236,'Bio - Rohdaten'!J248,'Bio - Rohdaten'!J260)</f>
        <v>37.453731300776724</v>
      </c>
      <c r="S21" s="393">
        <f>AVERAGE('nicht Bio - Rohdaten'!J224,'nicht Bio - Rohdaten'!J236,'nicht Bio - Rohdaten'!J248,'nicht Bio - Rohdaten'!J260)</f>
        <v>27.153420558007515</v>
      </c>
      <c r="T21" s="392">
        <f t="shared" si="3"/>
        <v>10.300310742769209</v>
      </c>
      <c r="U21" s="393">
        <f>AVERAGE('Bio - Rohdaten'!U224,'Bio - Rohdaten'!U236,'Bio - Rohdaten'!U248,'Bio - Rohdaten'!U260)</f>
        <v>60.37897185660173</v>
      </c>
      <c r="V21" s="393">
        <f>AVERAGE('nicht Bio - Rohdaten'!U224,'nicht Bio - Rohdaten'!U236,'nicht Bio - Rohdaten'!U248,'nicht Bio - Rohdaten'!U260)</f>
        <v>39.730895235684976</v>
      </c>
      <c r="W21" s="392">
        <f t="shared" si="4"/>
        <v>20.648076620916754</v>
      </c>
      <c r="X21" s="393">
        <f>AVERAGE('Bio - Rohdaten'!W224,'Bio - Rohdaten'!W236,'Bio - Rohdaten'!W248,'Bio - Rohdaten'!W260)</f>
        <v>22.726978402818979</v>
      </c>
      <c r="Y21" s="393">
        <f>AVERAGE('nicht Bio - Rohdaten'!W224,'nicht Bio - Rohdaten'!W236,'nicht Bio - Rohdaten'!W248,'nicht Bio - Rohdaten'!W260)</f>
        <v>17.069305583358016</v>
      </c>
      <c r="Z21" s="392">
        <f t="shared" si="5"/>
        <v>5.6576728194609629</v>
      </c>
      <c r="AA21" s="393">
        <f>AVERAGE('Bio - Rohdaten'!Z224,'Bio - Rohdaten'!Z236,'Bio - Rohdaten'!Z248,'Bio - Rohdaten'!Z260)</f>
        <v>6.9499602750000005</v>
      </c>
      <c r="AB21" s="393">
        <f>AVERAGE('nicht Bio - Rohdaten'!Z224,'nicht Bio - Rohdaten'!Z236,'nicht Bio - Rohdaten'!Z248,'nicht Bio - Rohdaten'!Z260)</f>
        <v>3.7888515374999998</v>
      </c>
      <c r="AC21" s="392">
        <f t="shared" si="6"/>
        <v>3.1611087375000007</v>
      </c>
      <c r="AD21" s="393">
        <f>AVERAGE('Bio - Rohdaten'!AE224,'Bio - Rohdaten'!AE236,'Bio - Rohdaten'!AE248,'Bio - Rohdaten'!AE260)</f>
        <v>18.593503416683312</v>
      </c>
      <c r="AE21" s="393">
        <f>AVERAGE('nicht Bio - Rohdaten'!AE224,'nicht Bio - Rohdaten'!AE236,'nicht Bio - Rohdaten'!AE248,'nicht Bio - Rohdaten'!AE260)</f>
        <v>12.119287456366754</v>
      </c>
      <c r="AF21" s="392">
        <f t="shared" si="7"/>
        <v>6.4742159603165579</v>
      </c>
      <c r="AG21" s="393">
        <f>AVERAGE('Bio - Rohdaten'!AU224,'Bio - Rohdaten'!AU236,'Bio - Rohdaten'!AU248,'Bio - Rohdaten'!AU260)</f>
        <v>36.380627704574906</v>
      </c>
      <c r="AH21" s="393">
        <f>AVERAGE('nicht Bio - Rohdaten'!AU224,'nicht Bio - Rohdaten'!AU236,'nicht Bio - Rohdaten'!AU248,'nicht Bio - Rohdaten'!AU260)</f>
        <v>21.907595813200771</v>
      </c>
      <c r="AI21" s="392">
        <f>AG21-AH21</f>
        <v>14.473031891374134</v>
      </c>
      <c r="AJ21" s="393">
        <f>AVERAGE('Bio - Rohdaten'!AX224,'Bio - Rohdaten'!AX236,'Bio - Rohdaten'!AX248,'Bio - Rohdaten'!AX260)</f>
        <v>4.1133611786148236</v>
      </c>
      <c r="AK21" s="393">
        <f>AVERAGE('nicht Bio - Rohdaten'!AX224,'nicht Bio - Rohdaten'!AX236,'nicht Bio - Rohdaten'!AX248,'nicht Bio - Rohdaten'!AX260)</f>
        <v>2.6167542873880247</v>
      </c>
      <c r="AL21" s="392">
        <f t="shared" si="9"/>
        <v>1.4966068912267989</v>
      </c>
    </row>
    <row r="22" spans="1:38" ht="25.5" x14ac:dyDescent="0.2">
      <c r="I22" s="92" t="str">
        <f t="shared" si="0"/>
        <v>Discounterpreise, ausser für Milch und Eier werden auch Discounterpreise einbezogen.</v>
      </c>
      <c r="J22" s="96" t="s">
        <v>197</v>
      </c>
      <c r="K22" s="96" t="s">
        <v>368</v>
      </c>
      <c r="L22" s="97" t="s">
        <v>320</v>
      </c>
    </row>
    <row r="23" spans="1:38" ht="27" customHeight="1" x14ac:dyDescent="0.2">
      <c r="I23" s="92" t="str">
        <f t="shared" si="0"/>
        <v xml:space="preserve">* Es wird nicht der Gesamtkonsum angeschaut, sondern eine spezifische Auswahl von (vorwiegend Frische-)Produkten, bei welchen die Marktanalysen Preiserhebungen im Detailhandel durchführt. </v>
      </c>
      <c r="J23" s="96" t="s">
        <v>500</v>
      </c>
      <c r="K23" s="96" t="s">
        <v>502</v>
      </c>
      <c r="L23" s="96" t="s">
        <v>495</v>
      </c>
      <c r="N23" s="186"/>
      <c r="O23" s="187"/>
      <c r="P23" s="187" t="str">
        <f>I13</f>
        <v>Bio</v>
      </c>
      <c r="Q23" s="187" t="str">
        <f>I14</f>
        <v>nicht-Bio</v>
      </c>
      <c r="R23" s="188" t="str">
        <f>I9</f>
        <v>%-∆ Bio / Nicht-Bio</v>
      </c>
    </row>
    <row r="24" spans="1:38" ht="38.25" x14ac:dyDescent="0.25">
      <c r="I24" s="92" t="str">
        <f t="shared" si="0"/>
        <v>Die Detailhandelspreiserhebungen enthalten keine Discounterpreise, ausser für Milch und Eier werden auch Discounterpreise einbezogen.</v>
      </c>
      <c r="J24" s="96" t="s">
        <v>493</v>
      </c>
      <c r="K24" s="96" t="s">
        <v>494</v>
      </c>
      <c r="L24" s="96" t="s">
        <v>320</v>
      </c>
      <c r="N24" s="128" t="str">
        <f>Codierung!$I$39</f>
        <v>Kartoffeln</v>
      </c>
      <c r="O24" s="120"/>
      <c r="P24" s="118">
        <f>'Tabelle und Graphen'!$F$43</f>
        <v>6.2349999999999994</v>
      </c>
      <c r="Q24" s="118">
        <f>'Tabelle und Graphen'!$L$43</f>
        <v>2.6653296500000003</v>
      </c>
      <c r="R24" s="137">
        <f t="shared" ref="R24:R30" si="20">ROUND((P24/Q24-1)*100,2)/100</f>
        <v>1.3393000000000002</v>
      </c>
    </row>
    <row r="25" spans="1:38" ht="25.5" customHeight="1" x14ac:dyDescent="0.25">
      <c r="I25" s="92" t="str">
        <f t="shared" si="0"/>
        <v>**Die gemittelten Jahrespreise können teilweise aus kalkulierten Monatspreisen zusammengesetzt sein.</v>
      </c>
      <c r="J25" s="96" t="s">
        <v>496</v>
      </c>
      <c r="K25" s="96" t="s">
        <v>497</v>
      </c>
      <c r="L25" s="96" t="s">
        <v>498</v>
      </c>
      <c r="N25" s="128" t="str">
        <f>Codierung!$I$41</f>
        <v>Gemüse</v>
      </c>
      <c r="P25" s="118">
        <f>'Tabelle und Graphen'!$F$51</f>
        <v>29.468473363333331</v>
      </c>
      <c r="Q25" s="118">
        <f>'Tabelle und Graphen'!$L$51</f>
        <v>16.284873319999999</v>
      </c>
      <c r="R25" s="137">
        <f t="shared" si="20"/>
        <v>0.80959999999999999</v>
      </c>
    </row>
    <row r="26" spans="1:38" ht="15" x14ac:dyDescent="0.25">
      <c r="I26" s="92" t="str">
        <f t="shared" si="0"/>
        <v>Zusammensetzung</v>
      </c>
      <c r="J26" s="96" t="s">
        <v>301</v>
      </c>
      <c r="K26" s="96" t="s">
        <v>369</v>
      </c>
      <c r="L26" s="97" t="s">
        <v>321</v>
      </c>
      <c r="N26" s="128" t="str">
        <f>Codierung!$I$37</f>
        <v>Fleisch und Fleisch- Produkte</v>
      </c>
      <c r="O26" s="120"/>
      <c r="P26" s="118">
        <f>'Tabelle und Graphen'!$F$30</f>
        <v>60.112097099999993</v>
      </c>
      <c r="Q26" s="118">
        <f>'Tabelle und Graphen'!$L$30</f>
        <v>48.191399099999998</v>
      </c>
      <c r="R26" s="137">
        <f t="shared" si="20"/>
        <v>0.24739999999999998</v>
      </c>
    </row>
    <row r="27" spans="1:38" ht="15" x14ac:dyDescent="0.25">
      <c r="I27" s="92" t="str">
        <f t="shared" si="0"/>
        <v>des Warenkorbs*</v>
      </c>
      <c r="J27" s="96" t="s">
        <v>304</v>
      </c>
      <c r="K27" s="96" t="s">
        <v>370</v>
      </c>
      <c r="L27" s="97" t="s">
        <v>322</v>
      </c>
      <c r="N27" s="128" t="str">
        <f>Codierung!$I$40</f>
        <v>Früchte</v>
      </c>
      <c r="O27" s="120"/>
      <c r="P27" s="118">
        <f>'Tabelle und Graphen'!$F$46</f>
        <v>15.442127039411764</v>
      </c>
      <c r="Q27" s="118">
        <f>'Tabelle und Graphen'!$L$46</f>
        <v>11.464714469999997</v>
      </c>
      <c r="R27" s="137">
        <f t="shared" si="20"/>
        <v>0.34689999999999999</v>
      </c>
    </row>
    <row r="28" spans="1:38" ht="15" x14ac:dyDescent="0.25">
      <c r="H28" t="s">
        <v>444</v>
      </c>
      <c r="I28" s="92" t="str">
        <f t="shared" si="0"/>
        <v>Warenkorb</v>
      </c>
      <c r="J28" s="96" t="s">
        <v>391</v>
      </c>
      <c r="K28" s="96" t="s">
        <v>392</v>
      </c>
      <c r="L28" s="96" t="s">
        <v>393</v>
      </c>
      <c r="N28" s="128" t="str">
        <f>Codierung!$I$42</f>
        <v>Mehl</v>
      </c>
      <c r="P28" s="118">
        <f>'Tabelle und Graphen'!$F$67</f>
        <v>4.307109632929544</v>
      </c>
      <c r="Q28" s="118">
        <f>'Tabelle und Graphen'!$L$67</f>
        <v>2.6924266184208259</v>
      </c>
      <c r="R28" s="137">
        <f t="shared" si="20"/>
        <v>0.59970000000000001</v>
      </c>
    </row>
    <row r="29" spans="1:38" ht="15" x14ac:dyDescent="0.25">
      <c r="I29" s="92" t="str">
        <f t="shared" si="0"/>
        <v>Warenkorb (ohne Bio)</v>
      </c>
      <c r="J29" s="96" t="s">
        <v>442</v>
      </c>
      <c r="K29" s="96" t="s">
        <v>443</v>
      </c>
      <c r="L29" s="96" t="s">
        <v>445</v>
      </c>
      <c r="N29" s="128" t="str">
        <f>Codierung!$I$38</f>
        <v>Eier</v>
      </c>
      <c r="O29" s="120"/>
      <c r="P29" s="118">
        <f>'Tabelle und Graphen'!$F$41</f>
        <v>24.64</v>
      </c>
      <c r="Q29" s="118">
        <f>'Tabelle und Graphen'!$L$41</f>
        <v>17.897600000000001</v>
      </c>
      <c r="R29" s="137">
        <f t="shared" si="20"/>
        <v>0.37670000000000003</v>
      </c>
    </row>
    <row r="30" spans="1:38" ht="25.5" x14ac:dyDescent="0.25">
      <c r="A30" s="203">
        <v>2000</v>
      </c>
      <c r="B30" s="204" t="s">
        <v>90</v>
      </c>
      <c r="I30" s="92" t="str">
        <f t="shared" si="0"/>
        <v>Es handelt sich um Nicht-Bio, inländischen &amp; wenn nicht vorhanden ausländischen Produkten.</v>
      </c>
      <c r="J30" s="96" t="s">
        <v>448</v>
      </c>
      <c r="K30" s="96" t="s">
        <v>447</v>
      </c>
      <c r="L30" s="96" t="s">
        <v>446</v>
      </c>
      <c r="N30" s="129" t="str">
        <f>Codierung!$I$36</f>
        <v>Milch und Milch- Produkte</v>
      </c>
      <c r="O30" s="139"/>
      <c r="P30" s="119">
        <f>'Tabelle und Graphen'!$F$21</f>
        <v>40.67193039</v>
      </c>
      <c r="Q30" s="119">
        <f>'Tabelle und Graphen'!$L$21</f>
        <v>30.078121715000002</v>
      </c>
      <c r="R30" s="140">
        <f t="shared" si="20"/>
        <v>0.35220000000000001</v>
      </c>
      <c r="T30" s="388" t="s">
        <v>532</v>
      </c>
      <c r="U30" s="187"/>
      <c r="V30" s="187"/>
      <c r="W30" s="187"/>
      <c r="X30" s="188"/>
    </row>
    <row r="31" spans="1:38" ht="51" customHeight="1" x14ac:dyDescent="0.25">
      <c r="A31" s="203"/>
      <c r="B31" s="204" t="s">
        <v>92</v>
      </c>
      <c r="I31" s="92" t="str">
        <f t="shared" si="0"/>
        <v>*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v>
      </c>
      <c r="J31" s="346" t="s">
        <v>523</v>
      </c>
      <c r="K31" s="347" t="s">
        <v>521</v>
      </c>
      <c r="L31" s="347" t="s">
        <v>522</v>
      </c>
      <c r="N31" s="128"/>
      <c r="O31" s="120"/>
      <c r="P31" s="120"/>
      <c r="Q31" s="120"/>
      <c r="R31" s="138"/>
      <c r="T31" s="129" t="s">
        <v>533</v>
      </c>
      <c r="U31" s="14" t="s">
        <v>534</v>
      </c>
      <c r="V31" s="14" t="s">
        <v>535</v>
      </c>
      <c r="W31" s="397" t="s">
        <v>83</v>
      </c>
      <c r="X31" s="389" t="s">
        <v>84</v>
      </c>
    </row>
    <row r="32" spans="1:38" ht="15" x14ac:dyDescent="0.25">
      <c r="A32" s="203"/>
      <c r="B32" s="204" t="s">
        <v>94</v>
      </c>
      <c r="I32" s="92"/>
      <c r="N32" s="141" t="str">
        <f>Codierung!$I$16</f>
        <v>Warenkorb Total</v>
      </c>
      <c r="O32" s="142"/>
      <c r="P32" s="143">
        <f>ROUND('Tabelle und Graphen'!$F$69,2)</f>
        <v>180.88</v>
      </c>
      <c r="Q32" s="143">
        <f>ROUND('Tabelle und Graphen'!$L$69,2)</f>
        <v>129.27000000000001</v>
      </c>
      <c r="R32" s="144">
        <f>ROUND((P32/Q32-1)*100,2)</f>
        <v>39.92</v>
      </c>
      <c r="T32" s="128">
        <f>YEAR('nicht Bio - Rohdaten'!A213)</f>
        <v>2016</v>
      </c>
      <c r="U32">
        <f>YEAR('nicht Bio - Rohdaten'!A249)</f>
        <v>2019</v>
      </c>
      <c r="V32" s="379">
        <f>'nicht Bio - Rohdaten'!A249</f>
        <v>43466</v>
      </c>
      <c r="W32" s="398">
        <f>AVERAGE('Bio - Rohdaten'!AY213,'Bio - Rohdaten'!AY225,'Bio - Rohdaten'!AY237,'Bio - Rohdaten'!AY249)</f>
        <v>187.27287643715388</v>
      </c>
      <c r="X32" s="387">
        <f>AVERAGE('nicht Bio - Rohdaten'!AY213,'nicht Bio - Rohdaten'!AY225,'nicht Bio - Rohdaten'!AY237,'nicht Bio - Rohdaten'!AY249)</f>
        <v>128.18716160173082</v>
      </c>
    </row>
    <row r="33" spans="1:24" x14ac:dyDescent="0.2">
      <c r="A33" s="203"/>
      <c r="B33" s="204" t="s">
        <v>96</v>
      </c>
      <c r="I33" s="92"/>
      <c r="T33" s="128">
        <f>YEAR('nicht Bio - Rohdaten'!A214)</f>
        <v>2016</v>
      </c>
      <c r="U33">
        <f>YEAR('nicht Bio - Rohdaten'!A250)</f>
        <v>2019</v>
      </c>
      <c r="V33" s="379">
        <f>'nicht Bio - Rohdaten'!A250</f>
        <v>43497</v>
      </c>
      <c r="W33" s="398">
        <f>AVERAGE('Bio - Rohdaten'!AY214,'Bio - Rohdaten'!AY226,'Bio - Rohdaten'!AY238,'Bio - Rohdaten'!AY250)</f>
        <v>187.83447616064507</v>
      </c>
      <c r="X33" s="387">
        <f>AVERAGE('nicht Bio - Rohdaten'!AY214,'nicht Bio - Rohdaten'!AY226,'nicht Bio - Rohdaten'!AY238,'nicht Bio - Rohdaten'!AY250)</f>
        <v>128.71608903240687</v>
      </c>
    </row>
    <row r="34" spans="1:24" x14ac:dyDescent="0.2">
      <c r="A34" s="203"/>
      <c r="B34" s="204" t="s">
        <v>97</v>
      </c>
      <c r="I34" s="92"/>
      <c r="T34" s="128">
        <f>YEAR('nicht Bio - Rohdaten'!A215)</f>
        <v>2016</v>
      </c>
      <c r="U34">
        <f>YEAR('nicht Bio - Rohdaten'!A251)</f>
        <v>2019</v>
      </c>
      <c r="V34" s="379">
        <f>'nicht Bio - Rohdaten'!A251</f>
        <v>43525</v>
      </c>
      <c r="W34" s="398">
        <f>AVERAGE('Bio - Rohdaten'!AY215,'Bio - Rohdaten'!AY227,'Bio - Rohdaten'!AY239,'Bio - Rohdaten'!AY251)</f>
        <v>186.32187044903407</v>
      </c>
      <c r="X34" s="387">
        <f>AVERAGE('nicht Bio - Rohdaten'!AY215,'nicht Bio - Rohdaten'!AY227,'nicht Bio - Rohdaten'!AY239,'nicht Bio - Rohdaten'!AY251)</f>
        <v>127.21607082336641</v>
      </c>
    </row>
    <row r="35" spans="1:24" x14ac:dyDescent="0.2">
      <c r="A35" s="203"/>
      <c r="B35" s="204" t="s">
        <v>99</v>
      </c>
      <c r="H35" t="s">
        <v>199</v>
      </c>
      <c r="I35" s="92" t="str">
        <f t="shared" si="0"/>
        <v>Zusammensetzung des Warenkorbs*</v>
      </c>
      <c r="J35" s="210" t="str">
        <f>J26&amp;" "&amp;J27</f>
        <v>Zusammensetzung des Warenkorbs*</v>
      </c>
      <c r="K35" s="210" t="str">
        <f>K26&amp;" "&amp;K27</f>
        <v>Composition du panier-type*</v>
      </c>
      <c r="L35" s="210" t="str">
        <f>L26&amp;" "&amp;L27</f>
        <v>Composizione del paniere delle merci*</v>
      </c>
      <c r="T35" s="128">
        <f>YEAR('nicht Bio - Rohdaten'!A216)</f>
        <v>2016</v>
      </c>
      <c r="U35">
        <f>YEAR('nicht Bio - Rohdaten'!A252)</f>
        <v>2019</v>
      </c>
      <c r="V35" s="379">
        <f>'nicht Bio - Rohdaten'!A252</f>
        <v>43556</v>
      </c>
      <c r="W35" s="398">
        <f>AVERAGE('Bio - Rohdaten'!AY216,'Bio - Rohdaten'!AY228,'Bio - Rohdaten'!AY240,'Bio - Rohdaten'!AY252)</f>
        <v>187.19779893131172</v>
      </c>
      <c r="X35" s="387">
        <f>AVERAGE('nicht Bio - Rohdaten'!AY216,'nicht Bio - Rohdaten'!AY228,'nicht Bio - Rohdaten'!AY240,'nicht Bio - Rohdaten'!AY252)</f>
        <v>127.06570394223067</v>
      </c>
    </row>
    <row r="36" spans="1:24" x14ac:dyDescent="0.2">
      <c r="A36" s="203"/>
      <c r="B36" s="204" t="s">
        <v>101</v>
      </c>
      <c r="I36" s="92" t="str">
        <f t="shared" si="0"/>
        <v>Milch und Milch- Produkte</v>
      </c>
      <c r="J36" t="s">
        <v>518</v>
      </c>
      <c r="K36" s="96" t="s">
        <v>371</v>
      </c>
      <c r="L36" s="97" t="s">
        <v>323</v>
      </c>
      <c r="T36" s="128">
        <f>YEAR('nicht Bio - Rohdaten'!A217)</f>
        <v>2016</v>
      </c>
      <c r="U36">
        <f>YEAR('nicht Bio - Rohdaten'!A253)</f>
        <v>2019</v>
      </c>
      <c r="V36" s="379">
        <f>'nicht Bio - Rohdaten'!A253</f>
        <v>43586</v>
      </c>
      <c r="W36" s="398">
        <f>AVERAGE('Bio - Rohdaten'!AY217,'Bio - Rohdaten'!AY229,'Bio - Rohdaten'!AY241,'Bio - Rohdaten'!AY253)</f>
        <v>190.51345364091858</v>
      </c>
      <c r="X36" s="387">
        <f>AVERAGE('nicht Bio - Rohdaten'!AY217,'nicht Bio - Rohdaten'!AY229,'nicht Bio - Rohdaten'!AY241,'nicht Bio - Rohdaten'!AY253)</f>
        <v>130.81629697024312</v>
      </c>
    </row>
    <row r="37" spans="1:24" x14ac:dyDescent="0.2">
      <c r="A37" s="203"/>
      <c r="B37" s="204" t="s">
        <v>102</v>
      </c>
      <c r="I37" s="92" t="str">
        <f t="shared" si="0"/>
        <v>Fleisch und Fleisch- Produkte</v>
      </c>
      <c r="J37" t="s">
        <v>519</v>
      </c>
      <c r="K37" s="96" t="s">
        <v>520</v>
      </c>
      <c r="L37" s="97" t="s">
        <v>324</v>
      </c>
      <c r="T37" s="128">
        <f>YEAR('nicht Bio - Rohdaten'!A218)</f>
        <v>2016</v>
      </c>
      <c r="U37">
        <f>YEAR('nicht Bio - Rohdaten'!A254)</f>
        <v>2019</v>
      </c>
      <c r="V37" s="379">
        <f>'nicht Bio - Rohdaten'!A254</f>
        <v>43617</v>
      </c>
      <c r="W37" s="398">
        <f>AVERAGE('Bio - Rohdaten'!AY218,'Bio - Rohdaten'!AY230,'Bio - Rohdaten'!AY242,'Bio - Rohdaten'!AY254)</f>
        <v>196.71778938467571</v>
      </c>
      <c r="X37" s="387">
        <f>AVERAGE('nicht Bio - Rohdaten'!AY218,'nicht Bio - Rohdaten'!AY230,'nicht Bio - Rohdaten'!AY242,'nicht Bio - Rohdaten'!AY254)</f>
        <v>132.39872519676294</v>
      </c>
    </row>
    <row r="38" spans="1:24" x14ac:dyDescent="0.2">
      <c r="A38" s="203"/>
      <c r="B38" s="204" t="s">
        <v>103</v>
      </c>
      <c r="I38" s="92" t="str">
        <f t="shared" si="0"/>
        <v>Eier</v>
      </c>
      <c r="J38" t="s">
        <v>22</v>
      </c>
      <c r="K38" s="96" t="s">
        <v>372</v>
      </c>
      <c r="L38" s="97" t="s">
        <v>325</v>
      </c>
      <c r="T38" s="128">
        <f>YEAR('nicht Bio - Rohdaten'!A219)</f>
        <v>2016</v>
      </c>
      <c r="U38">
        <f>YEAR('nicht Bio - Rohdaten'!A255)</f>
        <v>2019</v>
      </c>
      <c r="V38" s="379">
        <f>'nicht Bio - Rohdaten'!A255</f>
        <v>43647</v>
      </c>
      <c r="W38" s="398">
        <f>AVERAGE('Bio - Rohdaten'!AY219,'Bio - Rohdaten'!AY231,'Bio - Rohdaten'!AY243,'Bio - Rohdaten'!AY255)</f>
        <v>196.59419609776</v>
      </c>
      <c r="X38" s="387">
        <f>AVERAGE('nicht Bio - Rohdaten'!AY219,'nicht Bio - Rohdaten'!AY231,'nicht Bio - Rohdaten'!AY243,'nicht Bio - Rohdaten'!AY255)</f>
        <v>131.11506219872211</v>
      </c>
    </row>
    <row r="39" spans="1:24" x14ac:dyDescent="0.2">
      <c r="A39" s="203"/>
      <c r="B39" s="204" t="s">
        <v>104</v>
      </c>
      <c r="I39" s="92" t="str">
        <f t="shared" si="0"/>
        <v>Kartoffeln</v>
      </c>
      <c r="J39" t="s">
        <v>23</v>
      </c>
      <c r="K39" s="96" t="s">
        <v>251</v>
      </c>
      <c r="L39" s="97" t="s">
        <v>279</v>
      </c>
      <c r="T39" s="128">
        <f>YEAR('nicht Bio - Rohdaten'!A220)</f>
        <v>2016</v>
      </c>
      <c r="U39">
        <f>YEAR('nicht Bio - Rohdaten'!A256)</f>
        <v>2019</v>
      </c>
      <c r="V39" s="379">
        <f>'nicht Bio - Rohdaten'!A256</f>
        <v>43678</v>
      </c>
      <c r="W39" s="398">
        <f>AVERAGE('Bio - Rohdaten'!AY220,'Bio - Rohdaten'!AY232,'Bio - Rohdaten'!AY244,'Bio - Rohdaten'!AY256)</f>
        <v>193.56711743953272</v>
      </c>
      <c r="X39" s="387">
        <f>AVERAGE('nicht Bio - Rohdaten'!AY220,'nicht Bio - Rohdaten'!AY232,'nicht Bio - Rohdaten'!AY244,'nicht Bio - Rohdaten'!AY256)</f>
        <v>130.0432315769755</v>
      </c>
    </row>
    <row r="40" spans="1:24" x14ac:dyDescent="0.2">
      <c r="A40" s="203"/>
      <c r="B40" s="204" t="s">
        <v>106</v>
      </c>
      <c r="I40" s="92" t="str">
        <f t="shared" si="0"/>
        <v>Früchte</v>
      </c>
      <c r="J40" t="s">
        <v>29</v>
      </c>
      <c r="K40" s="96" t="s">
        <v>252</v>
      </c>
      <c r="L40" s="97" t="s">
        <v>291</v>
      </c>
      <c r="T40" s="128">
        <f>YEAR('nicht Bio - Rohdaten'!A221)</f>
        <v>2016</v>
      </c>
      <c r="U40">
        <f>YEAR('nicht Bio - Rohdaten'!A257)</f>
        <v>2019</v>
      </c>
      <c r="V40" s="379">
        <f>'nicht Bio - Rohdaten'!A257</f>
        <v>43709</v>
      </c>
      <c r="W40" s="398">
        <f>AVERAGE('Bio - Rohdaten'!AY221,'Bio - Rohdaten'!AY233,'Bio - Rohdaten'!AY245,'Bio - Rohdaten'!AY257)</f>
        <v>195.52580233712774</v>
      </c>
      <c r="X40" s="387">
        <f>AVERAGE('nicht Bio - Rohdaten'!AY221,'nicht Bio - Rohdaten'!AY233,'nicht Bio - Rohdaten'!AY245,'nicht Bio - Rohdaten'!AY257)</f>
        <v>129.74650291419698</v>
      </c>
    </row>
    <row r="41" spans="1:24" x14ac:dyDescent="0.2">
      <c r="A41" s="203"/>
      <c r="B41" s="204" t="s">
        <v>107</v>
      </c>
      <c r="I41" s="92" t="str">
        <f t="shared" si="0"/>
        <v>Gemüse</v>
      </c>
      <c r="J41" t="s">
        <v>34</v>
      </c>
      <c r="K41" s="96" t="s">
        <v>257</v>
      </c>
      <c r="L41" s="97" t="s">
        <v>292</v>
      </c>
      <c r="T41" s="128">
        <f>YEAR('nicht Bio - Rohdaten'!A222)</f>
        <v>2016</v>
      </c>
      <c r="U41">
        <f>YEAR('nicht Bio - Rohdaten'!A258)</f>
        <v>2019</v>
      </c>
      <c r="V41" s="379">
        <f>'nicht Bio - Rohdaten'!A258</f>
        <v>43739</v>
      </c>
      <c r="W41" s="398">
        <f>AVERAGE('Bio - Rohdaten'!AY222,'Bio - Rohdaten'!AY234,'Bio - Rohdaten'!AY246,'Bio - Rohdaten'!AY258)</f>
        <v>192.87808077856135</v>
      </c>
      <c r="X41" s="387">
        <f>AVERAGE('nicht Bio - Rohdaten'!AY222,'nicht Bio - Rohdaten'!AY234,'nicht Bio - Rohdaten'!AY246,'nicht Bio - Rohdaten'!AY258)</f>
        <v>126.99462961736795</v>
      </c>
    </row>
    <row r="42" spans="1:24" x14ac:dyDescent="0.2">
      <c r="A42" s="203">
        <v>2001</v>
      </c>
      <c r="B42" s="204" t="s">
        <v>90</v>
      </c>
      <c r="I42" s="92" t="str">
        <f t="shared" si="0"/>
        <v>Mehl</v>
      </c>
      <c r="J42" t="s">
        <v>142</v>
      </c>
      <c r="K42" s="96" t="s">
        <v>294</v>
      </c>
      <c r="L42" s="97" t="s">
        <v>293</v>
      </c>
      <c r="T42" s="128">
        <f>YEAR('nicht Bio - Rohdaten'!A223)</f>
        <v>2016</v>
      </c>
      <c r="U42">
        <f>YEAR('nicht Bio - Rohdaten'!A259)</f>
        <v>2019</v>
      </c>
      <c r="V42" s="379">
        <f>'nicht Bio - Rohdaten'!A259</f>
        <v>43770</v>
      </c>
      <c r="W42" s="398">
        <f>AVERAGE('Bio - Rohdaten'!AY223,'Bio - Rohdaten'!AY235,'Bio - Rohdaten'!AY247,'Bio - Rohdaten'!AY259)</f>
        <v>189.43512193145619</v>
      </c>
      <c r="X42" s="387">
        <f>AVERAGE('nicht Bio - Rohdaten'!AY223,'nicht Bio - Rohdaten'!AY235,'nicht Bio - Rohdaten'!AY247,'nicht Bio - Rohdaten'!AY259)</f>
        <v>125.37710752776802</v>
      </c>
    </row>
    <row r="43" spans="1:24" x14ac:dyDescent="0.2">
      <c r="A43" s="203"/>
      <c r="B43" s="204" t="s">
        <v>92</v>
      </c>
      <c r="I43" s="92" t="str">
        <f t="shared" si="0"/>
        <v>Milch</v>
      </c>
      <c r="J43" s="189" t="s">
        <v>297</v>
      </c>
      <c r="K43" s="189" t="s">
        <v>236</v>
      </c>
      <c r="L43" s="190" t="s">
        <v>278</v>
      </c>
      <c r="T43" s="128">
        <f>YEAR('nicht Bio - Rohdaten'!A224)</f>
        <v>2016</v>
      </c>
      <c r="U43">
        <f>YEAR('nicht Bio - Rohdaten'!A260)</f>
        <v>2019</v>
      </c>
      <c r="V43" s="379">
        <f>'nicht Bio - Rohdaten'!A260</f>
        <v>43800</v>
      </c>
      <c r="W43" s="398">
        <f>AVERAGE('Bio - Rohdaten'!AY224,'Bio - Rohdaten'!AY236,'Bio - Rohdaten'!AY248,'Bio - Rohdaten'!AY260)</f>
        <v>186.59713413507049</v>
      </c>
      <c r="X43" s="387">
        <f>AVERAGE('nicht Bio - Rohdaten'!AY224,'nicht Bio - Rohdaten'!AY236,'nicht Bio - Rohdaten'!AY248,'nicht Bio - Rohdaten'!AY260)</f>
        <v>124.38611047150606</v>
      </c>
    </row>
    <row r="44" spans="1:24" x14ac:dyDescent="0.2">
      <c r="A44" s="203"/>
      <c r="B44" s="204" t="s">
        <v>94</v>
      </c>
      <c r="I44" s="92" t="str">
        <f t="shared" si="0"/>
        <v xml:space="preserve">Vollmilch </v>
      </c>
      <c r="J44" s="96" t="s">
        <v>1</v>
      </c>
      <c r="K44" s="96" t="s">
        <v>237</v>
      </c>
      <c r="L44" s="97" t="s">
        <v>203</v>
      </c>
      <c r="T44" s="128">
        <f>YEAR('nicht Bio - Rohdaten'!A225)</f>
        <v>2017</v>
      </c>
      <c r="U44">
        <f>YEAR('nicht Bio - Rohdaten'!A261)</f>
        <v>2020</v>
      </c>
      <c r="V44" s="379">
        <f>'nicht Bio - Rohdaten'!A261</f>
        <v>43831</v>
      </c>
      <c r="W44" s="398">
        <f>AVERAGE('Bio - Rohdaten'!AY225,'Bio - Rohdaten'!AY237,'Bio - Rohdaten'!AY249,'Bio - Rohdaten'!AY261)</f>
        <v>187.18246606994444</v>
      </c>
      <c r="X44" s="387">
        <f>AVERAGE('nicht Bio - Rohdaten'!AY225,'nicht Bio - Rohdaten'!AY237,'nicht Bio - Rohdaten'!AY249,'nicht Bio - Rohdaten'!AY261)</f>
        <v>125.86410332594417</v>
      </c>
    </row>
    <row r="45" spans="1:24" x14ac:dyDescent="0.2">
      <c r="A45" s="203"/>
      <c r="B45" s="204" t="s">
        <v>96</v>
      </c>
      <c r="I45" s="92" t="str">
        <f t="shared" si="0"/>
        <v>Gruyère</v>
      </c>
      <c r="J45" s="96" t="s">
        <v>2</v>
      </c>
      <c r="K45" s="96" t="s">
        <v>2</v>
      </c>
      <c r="L45" s="97" t="s">
        <v>2</v>
      </c>
      <c r="T45" s="128">
        <f>YEAR('nicht Bio - Rohdaten'!A226)</f>
        <v>2017</v>
      </c>
      <c r="U45">
        <f>YEAR('nicht Bio - Rohdaten'!A262)</f>
        <v>2020</v>
      </c>
      <c r="V45" s="379">
        <f>'nicht Bio - Rohdaten'!A262</f>
        <v>43862</v>
      </c>
      <c r="W45" s="398">
        <f>AVERAGE('Bio - Rohdaten'!AY226,'Bio - Rohdaten'!AY238,'Bio - Rohdaten'!AY250,'Bio - Rohdaten'!AY262)</f>
        <v>186.67162387382751</v>
      </c>
      <c r="X45" s="387">
        <f>AVERAGE('nicht Bio - Rohdaten'!AY226,'nicht Bio - Rohdaten'!AY238,'nicht Bio - Rohdaten'!AY250,'nicht Bio - Rohdaten'!AY262)</f>
        <v>126.19112550404444</v>
      </c>
    </row>
    <row r="46" spans="1:24" x14ac:dyDescent="0.2">
      <c r="A46" s="203"/>
      <c r="B46" s="204" t="s">
        <v>97</v>
      </c>
      <c r="I46" s="92" t="str">
        <f t="shared" si="0"/>
        <v>Mozzarella</v>
      </c>
      <c r="J46" s="96" t="s">
        <v>3</v>
      </c>
      <c r="K46" s="96" t="s">
        <v>3</v>
      </c>
      <c r="L46" s="97" t="s">
        <v>3</v>
      </c>
      <c r="T46" s="128">
        <f>YEAR('nicht Bio - Rohdaten'!A227)</f>
        <v>2017</v>
      </c>
      <c r="U46">
        <f>YEAR('nicht Bio - Rohdaten'!A263)</f>
        <v>2020</v>
      </c>
      <c r="V46" s="379">
        <f>'nicht Bio - Rohdaten'!A263</f>
        <v>43891</v>
      </c>
      <c r="W46" s="398">
        <f>AVERAGE('Bio - Rohdaten'!AY227,'Bio - Rohdaten'!AY239,'Bio - Rohdaten'!AY251,'Bio - Rohdaten'!AY263)</f>
        <v>186.4101874563795</v>
      </c>
      <c r="X46" s="387">
        <f>AVERAGE('nicht Bio - Rohdaten'!AY227,'nicht Bio - Rohdaten'!AY239,'nicht Bio - Rohdaten'!AY251,'nicht Bio - Rohdaten'!AY263)</f>
        <v>124.55099773913274</v>
      </c>
    </row>
    <row r="47" spans="1:24" x14ac:dyDescent="0.2">
      <c r="A47" s="203"/>
      <c r="B47" s="204" t="s">
        <v>99</v>
      </c>
      <c r="I47" s="92" t="str">
        <f t="shared" si="0"/>
        <v>Emmentaler</v>
      </c>
      <c r="J47" s="96" t="s">
        <v>4</v>
      </c>
      <c r="K47" s="96" t="s">
        <v>4</v>
      </c>
      <c r="L47" s="97" t="s">
        <v>4</v>
      </c>
      <c r="T47" s="128">
        <f>YEAR('nicht Bio - Rohdaten'!A228)</f>
        <v>2017</v>
      </c>
      <c r="U47">
        <f>YEAR('nicht Bio - Rohdaten'!A264)</f>
        <v>2020</v>
      </c>
      <c r="V47" s="379">
        <f>'nicht Bio - Rohdaten'!A264</f>
        <v>43922</v>
      </c>
      <c r="W47" s="398">
        <f>AVERAGE('Bio - Rohdaten'!AY228,'Bio - Rohdaten'!AY240,'Bio - Rohdaten'!AY252,'Bio - Rohdaten'!AY264)</f>
        <v>188.18573581379187</v>
      </c>
      <c r="X47" s="387">
        <f>AVERAGE('nicht Bio - Rohdaten'!AY228,'nicht Bio - Rohdaten'!AY240,'nicht Bio - Rohdaten'!AY252,'nicht Bio - Rohdaten'!AY264)</f>
        <v>125.53130233088451</v>
      </c>
    </row>
    <row r="48" spans="1:24" x14ac:dyDescent="0.2">
      <c r="A48" s="203"/>
      <c r="B48" s="204" t="s">
        <v>101</v>
      </c>
      <c r="I48" s="92" t="str">
        <f t="shared" si="0"/>
        <v xml:space="preserve">Vorzugsbutter </v>
      </c>
      <c r="J48" s="96" t="s">
        <v>5</v>
      </c>
      <c r="K48" s="96" t="s">
        <v>238</v>
      </c>
      <c r="L48" s="97" t="s">
        <v>204</v>
      </c>
      <c r="T48" s="128">
        <f>YEAR('nicht Bio - Rohdaten'!A229)</f>
        <v>2017</v>
      </c>
      <c r="U48">
        <f>YEAR('nicht Bio - Rohdaten'!A265)</f>
        <v>2020</v>
      </c>
      <c r="V48" s="379">
        <f>'nicht Bio - Rohdaten'!A265</f>
        <v>43952</v>
      </c>
      <c r="W48" s="398">
        <f>AVERAGE('Bio - Rohdaten'!AY229,'Bio - Rohdaten'!AY241,'Bio - Rohdaten'!AY253,'Bio - Rohdaten'!AY265)</f>
        <v>191.50261796380042</v>
      </c>
      <c r="X48" s="387">
        <f>AVERAGE('nicht Bio - Rohdaten'!AY229,'nicht Bio - Rohdaten'!AY241,'nicht Bio - Rohdaten'!AY253,'nicht Bio - Rohdaten'!AY265)</f>
        <v>128.10299445616232</v>
      </c>
    </row>
    <row r="49" spans="1:24" x14ac:dyDescent="0.2">
      <c r="A49" s="203"/>
      <c r="B49" s="204" t="s">
        <v>102</v>
      </c>
      <c r="I49" s="92" t="str">
        <f t="shared" si="0"/>
        <v>Vollrahm</v>
      </c>
      <c r="J49" s="96" t="s">
        <v>6</v>
      </c>
      <c r="K49" s="96" t="s">
        <v>239</v>
      </c>
      <c r="L49" s="97" t="s">
        <v>205</v>
      </c>
      <c r="T49" s="128">
        <f>YEAR('nicht Bio - Rohdaten'!A230)</f>
        <v>2017</v>
      </c>
      <c r="U49">
        <f>YEAR('nicht Bio - Rohdaten'!A266)</f>
        <v>2020</v>
      </c>
      <c r="V49" s="379">
        <f>'nicht Bio - Rohdaten'!A266</f>
        <v>43983</v>
      </c>
      <c r="W49" s="398">
        <f>AVERAGE('Bio - Rohdaten'!AY230,'Bio - Rohdaten'!AY242,'Bio - Rohdaten'!AY254,'Bio - Rohdaten'!AY266)</f>
        <v>196.3436697806018</v>
      </c>
      <c r="X49" s="387">
        <f>AVERAGE('nicht Bio - Rohdaten'!AY230,'nicht Bio - Rohdaten'!AY242,'nicht Bio - Rohdaten'!AY254,'nicht Bio - Rohdaten'!AY266)</f>
        <v>129.98506646557664</v>
      </c>
    </row>
    <row r="50" spans="1:24" x14ac:dyDescent="0.2">
      <c r="A50" s="203"/>
      <c r="B50" s="204" t="s">
        <v>103</v>
      </c>
      <c r="I50" s="92" t="str">
        <f t="shared" si="0"/>
        <v>Fruchtjoghurt, Beeren</v>
      </c>
      <c r="J50" s="96" t="s">
        <v>7</v>
      </c>
      <c r="K50" s="96" t="s">
        <v>240</v>
      </c>
      <c r="L50" s="97" t="s">
        <v>206</v>
      </c>
      <c r="T50" s="128">
        <f>YEAR('nicht Bio - Rohdaten'!A231)</f>
        <v>2017</v>
      </c>
      <c r="U50">
        <f>YEAR('nicht Bio - Rohdaten'!A267)</f>
        <v>2020</v>
      </c>
      <c r="V50" s="379">
        <f>'nicht Bio - Rohdaten'!A267</f>
        <v>44013</v>
      </c>
      <c r="W50" s="398">
        <f>AVERAGE('Bio - Rohdaten'!AY231,'Bio - Rohdaten'!AY243,'Bio - Rohdaten'!AY255,'Bio - Rohdaten'!AY267)</f>
        <v>194.76643898627026</v>
      </c>
      <c r="X50" s="387">
        <f>AVERAGE('nicht Bio - Rohdaten'!AY231,'nicht Bio - Rohdaten'!AY243,'nicht Bio - Rohdaten'!AY255,'nicht Bio - Rohdaten'!AY267)</f>
        <v>127.87571426777271</v>
      </c>
    </row>
    <row r="51" spans="1:24" x14ac:dyDescent="0.2">
      <c r="A51" s="203"/>
      <c r="B51" s="204" t="s">
        <v>104</v>
      </c>
      <c r="I51" s="92" t="str">
        <f t="shared" si="0"/>
        <v>Joghurt nature</v>
      </c>
      <c r="J51" s="96" t="s">
        <v>8</v>
      </c>
      <c r="K51" s="96" t="s">
        <v>241</v>
      </c>
      <c r="L51" s="97" t="s">
        <v>207</v>
      </c>
      <c r="T51" s="128">
        <f>YEAR('nicht Bio - Rohdaten'!A232)</f>
        <v>2017</v>
      </c>
      <c r="U51">
        <f>YEAR('nicht Bio - Rohdaten'!A268)</f>
        <v>2020</v>
      </c>
      <c r="V51" s="379">
        <f>'nicht Bio - Rohdaten'!A268</f>
        <v>44044</v>
      </c>
      <c r="W51" s="398">
        <f>AVERAGE('Bio - Rohdaten'!AY232,'Bio - Rohdaten'!AY244,'Bio - Rohdaten'!AY256,'Bio - Rohdaten'!AY268)</f>
        <v>192.0056655160808</v>
      </c>
      <c r="X51" s="387">
        <f>AVERAGE('nicht Bio - Rohdaten'!AY232,'nicht Bio - Rohdaten'!AY244,'nicht Bio - Rohdaten'!AY256,'nicht Bio - Rohdaten'!AY268)</f>
        <v>127.44192177806262</v>
      </c>
    </row>
    <row r="52" spans="1:24" x14ac:dyDescent="0.2">
      <c r="A52" s="203"/>
      <c r="B52" s="204" t="s">
        <v>106</v>
      </c>
      <c r="I52" s="92" t="str">
        <f t="shared" si="0"/>
        <v>Fleisch</v>
      </c>
      <c r="J52" s="189" t="s">
        <v>296</v>
      </c>
      <c r="K52" s="189" t="s">
        <v>242</v>
      </c>
      <c r="L52" s="190" t="s">
        <v>277</v>
      </c>
      <c r="T52" s="128">
        <f>YEAR('nicht Bio - Rohdaten'!A233)</f>
        <v>2017</v>
      </c>
      <c r="U52">
        <f>YEAR('nicht Bio - Rohdaten'!A269)</f>
        <v>2020</v>
      </c>
      <c r="V52" s="379">
        <f>'nicht Bio - Rohdaten'!A269</f>
        <v>44075</v>
      </c>
      <c r="W52" s="398">
        <f>AVERAGE('Bio - Rohdaten'!AY233,'Bio - Rohdaten'!AY245,'Bio - Rohdaten'!AY257,'Bio - Rohdaten'!AY269)</f>
        <v>193.67260338964749</v>
      </c>
      <c r="X52" s="387">
        <f>AVERAGE('nicht Bio - Rohdaten'!AY233,'nicht Bio - Rohdaten'!AY245,'nicht Bio - Rohdaten'!AY257,'nicht Bio - Rohdaten'!AY269)</f>
        <v>127.71544202336609</v>
      </c>
    </row>
    <row r="53" spans="1:24" x14ac:dyDescent="0.2">
      <c r="A53" s="203"/>
      <c r="B53" s="204" t="s">
        <v>107</v>
      </c>
      <c r="I53" s="92" t="str">
        <f t="shared" si="0"/>
        <v>Rindsentrecôte</v>
      </c>
      <c r="J53" s="96" t="s">
        <v>10</v>
      </c>
      <c r="K53" s="96" t="s">
        <v>243</v>
      </c>
      <c r="L53" s="97" t="s">
        <v>208</v>
      </c>
      <c r="T53" s="128">
        <f>YEAR('nicht Bio - Rohdaten'!A234)</f>
        <v>2017</v>
      </c>
      <c r="U53">
        <f>YEAR('nicht Bio - Rohdaten'!A270)</f>
        <v>2020</v>
      </c>
      <c r="V53" s="379">
        <f>'nicht Bio - Rohdaten'!A270</f>
        <v>44105</v>
      </c>
      <c r="W53" s="398">
        <f>AVERAGE('Bio - Rohdaten'!AY234,'Bio - Rohdaten'!AY246,'Bio - Rohdaten'!AY258,'Bio - Rohdaten'!AY270)</f>
        <v>191.47428384910154</v>
      </c>
      <c r="X53" s="387">
        <f>AVERAGE('nicht Bio - Rohdaten'!AY234,'nicht Bio - Rohdaten'!AY246,'nicht Bio - Rohdaten'!AY258,'nicht Bio - Rohdaten'!AY270)</f>
        <v>124.50071543678041</v>
      </c>
    </row>
    <row r="54" spans="1:24" x14ac:dyDescent="0.2">
      <c r="A54" s="203">
        <v>2002</v>
      </c>
      <c r="B54" s="204" t="s">
        <v>90</v>
      </c>
      <c r="I54" s="92" t="str">
        <f t="shared" si="0"/>
        <v>Rindsplätzli</v>
      </c>
      <c r="J54" s="96" t="s">
        <v>539</v>
      </c>
      <c r="K54" s="96" t="s">
        <v>244</v>
      </c>
      <c r="L54" s="97" t="s">
        <v>209</v>
      </c>
      <c r="T54" s="128">
        <f>YEAR('nicht Bio - Rohdaten'!A235)</f>
        <v>2017</v>
      </c>
      <c r="U54">
        <f>YEAR('nicht Bio - Rohdaten'!A271)</f>
        <v>2020</v>
      </c>
      <c r="V54" s="379">
        <f>'nicht Bio - Rohdaten'!A271</f>
        <v>44136</v>
      </c>
      <c r="W54" s="398">
        <f>AVERAGE('Bio - Rohdaten'!AY235,'Bio - Rohdaten'!AY247,'Bio - Rohdaten'!AY259,'Bio - Rohdaten'!AY271)</f>
        <v>187.77944617961441</v>
      </c>
      <c r="X54" s="387">
        <f>AVERAGE('nicht Bio - Rohdaten'!AY235,'nicht Bio - Rohdaten'!AY247,'nicht Bio - Rohdaten'!AY259,'nicht Bio - Rohdaten'!AY271)</f>
        <v>122.07896733787621</v>
      </c>
    </row>
    <row r="55" spans="1:24" x14ac:dyDescent="0.2">
      <c r="A55" s="203"/>
      <c r="B55" s="204" t="s">
        <v>92</v>
      </c>
      <c r="I55" s="92" t="str">
        <f t="shared" si="0"/>
        <v>Kalbsnierstücksteak</v>
      </c>
      <c r="J55" s="96" t="s">
        <v>12</v>
      </c>
      <c r="K55" s="96" t="s">
        <v>245</v>
      </c>
      <c r="L55" s="97" t="s">
        <v>210</v>
      </c>
      <c r="T55" s="128">
        <f>YEAR('nicht Bio - Rohdaten'!A236)</f>
        <v>2017</v>
      </c>
      <c r="U55">
        <f>YEAR('nicht Bio - Rohdaten'!A272)</f>
        <v>2020</v>
      </c>
      <c r="V55" s="379">
        <f>'nicht Bio - Rohdaten'!A272</f>
        <v>44166</v>
      </c>
      <c r="W55" s="398">
        <f>AVERAGE('Bio - Rohdaten'!AY236,'Bio - Rohdaten'!AY248,'Bio - Rohdaten'!AY260,'Bio - Rohdaten'!AY272)</f>
        <v>184.8421000410483</v>
      </c>
      <c r="X55" s="387">
        <f>AVERAGE('nicht Bio - Rohdaten'!AY236,'nicht Bio - Rohdaten'!AY248,'nicht Bio - Rohdaten'!AY260,'nicht Bio - Rohdaten'!AY272)</f>
        <v>120.79357208239207</v>
      </c>
    </row>
    <row r="56" spans="1:24" x14ac:dyDescent="0.2">
      <c r="A56" s="203"/>
      <c r="B56" s="204" t="s">
        <v>94</v>
      </c>
      <c r="I56" s="92" t="str">
        <f t="shared" si="0"/>
        <v>Kalbsplätzli Stotzen</v>
      </c>
      <c r="J56" s="96" t="s">
        <v>13</v>
      </c>
      <c r="K56" s="96" t="s">
        <v>246</v>
      </c>
      <c r="L56" s="97" t="s">
        <v>211</v>
      </c>
      <c r="T56" s="128">
        <f>YEAR('nicht Bio - Rohdaten'!A237)</f>
        <v>2018</v>
      </c>
      <c r="U56">
        <f>YEAR('nicht Bio - Rohdaten'!A273)</f>
        <v>2021</v>
      </c>
      <c r="V56" s="379">
        <f>'nicht Bio - Rohdaten'!A273</f>
        <v>44197</v>
      </c>
      <c r="W56" s="398">
        <f>AVERAGE('Bio - Rohdaten'!AY237,'Bio - Rohdaten'!AY249,'Bio - Rohdaten'!AY261,'Bio - Rohdaten'!AY273)</f>
        <v>185.68077475232081</v>
      </c>
      <c r="X56" s="387">
        <f>AVERAGE('nicht Bio - Rohdaten'!AY237,'nicht Bio - Rohdaten'!AY249,'nicht Bio - Rohdaten'!AY261,'nicht Bio - Rohdaten'!AY273)</f>
        <v>121.9966727900447</v>
      </c>
    </row>
    <row r="57" spans="1:24" x14ac:dyDescent="0.2">
      <c r="A57" s="203"/>
      <c r="B57" s="204" t="s">
        <v>96</v>
      </c>
      <c r="I57" s="92" t="str">
        <f t="shared" si="0"/>
        <v>Schweinsnierstücksteak</v>
      </c>
      <c r="J57" s="96" t="s">
        <v>14</v>
      </c>
      <c r="K57" s="96" t="s">
        <v>247</v>
      </c>
      <c r="L57" s="97" t="s">
        <v>212</v>
      </c>
      <c r="T57" s="128">
        <f>YEAR('nicht Bio - Rohdaten'!A238)</f>
        <v>2018</v>
      </c>
      <c r="U57">
        <f>YEAR('nicht Bio - Rohdaten'!A274)</f>
        <v>2021</v>
      </c>
      <c r="V57" s="379">
        <f>'nicht Bio - Rohdaten'!A274</f>
        <v>44228</v>
      </c>
      <c r="W57" s="398">
        <f>AVERAGE('Bio - Rohdaten'!AY238,'Bio - Rohdaten'!AY250,'Bio - Rohdaten'!AY262,'Bio - Rohdaten'!AY274)</f>
        <v>184.13070435149334</v>
      </c>
      <c r="X57" s="387">
        <f>AVERAGE('nicht Bio - Rohdaten'!AY238,'nicht Bio - Rohdaten'!AY250,'nicht Bio - Rohdaten'!AY262,'nicht Bio - Rohdaten'!AY274)</f>
        <v>121.63457482739713</v>
      </c>
    </row>
    <row r="58" spans="1:24" x14ac:dyDescent="0.2">
      <c r="A58" s="203"/>
      <c r="B58" s="204" t="s">
        <v>97</v>
      </c>
      <c r="I58" s="92" t="str">
        <f t="shared" si="0"/>
        <v>Schweinskoteletten</v>
      </c>
      <c r="J58" s="96" t="s">
        <v>15</v>
      </c>
      <c r="K58" s="96" t="s">
        <v>248</v>
      </c>
      <c r="L58" s="97" t="s">
        <v>213</v>
      </c>
      <c r="T58" s="128">
        <f>YEAR('nicht Bio - Rohdaten'!A239)</f>
        <v>2018</v>
      </c>
      <c r="U58">
        <f>YEAR('nicht Bio - Rohdaten'!A275)</f>
        <v>2021</v>
      </c>
      <c r="V58" s="379">
        <f>'nicht Bio - Rohdaten'!A275</f>
        <v>44256</v>
      </c>
      <c r="W58" s="398">
        <f>AVERAGE('Bio - Rohdaten'!AY239,'Bio - Rohdaten'!AY251,'Bio - Rohdaten'!AY263,'Bio - Rohdaten'!AY275)</f>
        <v>184.93486806472646</v>
      </c>
      <c r="X58" s="387">
        <f>AVERAGE('nicht Bio - Rohdaten'!AY239,'nicht Bio - Rohdaten'!AY251,'nicht Bio - Rohdaten'!AY263,'nicht Bio - Rohdaten'!AY275)</f>
        <v>121.72074580528553</v>
      </c>
    </row>
    <row r="59" spans="1:24" x14ac:dyDescent="0.2">
      <c r="A59" s="203"/>
      <c r="B59" s="204" t="s">
        <v>99</v>
      </c>
      <c r="I59" s="92" t="str">
        <f t="shared" si="0"/>
        <v>Schweinsplätzli (Schweinsstotzenplätzli)</v>
      </c>
      <c r="J59" s="96" t="s">
        <v>540</v>
      </c>
      <c r="K59" s="416" t="s">
        <v>544</v>
      </c>
      <c r="L59" s="417" t="s">
        <v>545</v>
      </c>
      <c r="T59" s="128">
        <f>YEAR('nicht Bio - Rohdaten'!A240)</f>
        <v>2018</v>
      </c>
      <c r="U59">
        <f>YEAR('nicht Bio - Rohdaten'!A276)</f>
        <v>2021</v>
      </c>
      <c r="V59" s="379">
        <f>'nicht Bio - Rohdaten'!A276</f>
        <v>44287</v>
      </c>
      <c r="W59" s="398">
        <f>AVERAGE('Bio - Rohdaten'!AY240,'Bio - Rohdaten'!AY252,'Bio - Rohdaten'!AY264,'Bio - Rohdaten'!AY276)</f>
        <v>186.93738602101075</v>
      </c>
      <c r="X59" s="387">
        <f>AVERAGE('nicht Bio - Rohdaten'!AY240,'nicht Bio - Rohdaten'!AY252,'nicht Bio - Rohdaten'!AY264,'nicht Bio - Rohdaten'!AY276)</f>
        <v>121.97675155339796</v>
      </c>
    </row>
    <row r="60" spans="1:24" x14ac:dyDescent="0.2">
      <c r="A60" s="203"/>
      <c r="B60" s="204" t="s">
        <v>101</v>
      </c>
      <c r="I60" s="92" t="str">
        <f t="shared" si="0"/>
        <v>Salami CH</v>
      </c>
      <c r="J60" s="96" t="s">
        <v>17</v>
      </c>
      <c r="K60" s="96" t="s">
        <v>17</v>
      </c>
      <c r="L60" s="97" t="s">
        <v>214</v>
      </c>
      <c r="T60" s="128">
        <f>YEAR('nicht Bio - Rohdaten'!A241)</f>
        <v>2018</v>
      </c>
      <c r="U60">
        <f>YEAR('nicht Bio - Rohdaten'!A277)</f>
        <v>2021</v>
      </c>
      <c r="V60" s="379">
        <f>'nicht Bio - Rohdaten'!A277</f>
        <v>44317</v>
      </c>
      <c r="W60" s="398">
        <f>AVERAGE('Bio - Rohdaten'!AY241,'Bio - Rohdaten'!AY253,'Bio - Rohdaten'!AY265,'Bio - Rohdaten'!AY277)</f>
        <v>188.645520030135</v>
      </c>
      <c r="X60" s="387">
        <f>AVERAGE('nicht Bio - Rohdaten'!AY241,'nicht Bio - Rohdaten'!AY253,'nicht Bio - Rohdaten'!AY265,'nicht Bio - Rohdaten'!AY277)</f>
        <v>124.28150202282988</v>
      </c>
    </row>
    <row r="61" spans="1:24" x14ac:dyDescent="0.2">
      <c r="A61" s="203"/>
      <c r="B61" s="204" t="s">
        <v>102</v>
      </c>
      <c r="I61" s="92" t="str">
        <f t="shared" si="0"/>
        <v>Wienerli</v>
      </c>
      <c r="J61" s="96" t="s">
        <v>18</v>
      </c>
      <c r="K61" s="96" t="s">
        <v>249</v>
      </c>
      <c r="L61" s="97" t="s">
        <v>18</v>
      </c>
      <c r="T61" s="128">
        <f>YEAR('nicht Bio - Rohdaten'!A242)</f>
        <v>2018</v>
      </c>
      <c r="U61">
        <f>YEAR('nicht Bio - Rohdaten'!A278)</f>
        <v>2021</v>
      </c>
      <c r="V61" s="379">
        <f>'nicht Bio - Rohdaten'!A278</f>
        <v>44348</v>
      </c>
      <c r="W61" s="398">
        <f>AVERAGE('Bio - Rohdaten'!AY242,'Bio - Rohdaten'!AY254,'Bio - Rohdaten'!AY266,'Bio - Rohdaten'!AY278)</f>
        <v>194.26925497471251</v>
      </c>
      <c r="X61" s="387">
        <f>AVERAGE('nicht Bio - Rohdaten'!AY242,'nicht Bio - Rohdaten'!AY254,'nicht Bio - Rohdaten'!AY266,'nicht Bio - Rohdaten'!AY278)</f>
        <v>127.09809153503485</v>
      </c>
    </row>
    <row r="62" spans="1:24" x14ac:dyDescent="0.2">
      <c r="A62" s="203"/>
      <c r="B62" s="204" t="s">
        <v>103</v>
      </c>
      <c r="I62" s="92" t="str">
        <f t="shared" si="0"/>
        <v>Bratwurst (Kalbsbratwurst)</v>
      </c>
      <c r="J62" s="96" t="s">
        <v>541</v>
      </c>
      <c r="K62" s="416" t="s">
        <v>542</v>
      </c>
      <c r="L62" s="417" t="s">
        <v>543</v>
      </c>
      <c r="T62" s="128">
        <f>YEAR('nicht Bio - Rohdaten'!A243)</f>
        <v>2018</v>
      </c>
      <c r="U62">
        <f>YEAR('nicht Bio - Rohdaten'!A279)</f>
        <v>2021</v>
      </c>
      <c r="V62" s="379">
        <f>'nicht Bio - Rohdaten'!A279</f>
        <v>44378</v>
      </c>
      <c r="W62" s="398">
        <f>AVERAGE('Bio - Rohdaten'!AY243,'Bio - Rohdaten'!AY255,'Bio - Rohdaten'!AY267,'Bio - Rohdaten'!AY279)</f>
        <v>192.51672511697089</v>
      </c>
      <c r="X62" s="387">
        <f>AVERAGE('nicht Bio - Rohdaten'!AY243,'nicht Bio - Rohdaten'!AY255,'nicht Bio - Rohdaten'!AY267,'nicht Bio - Rohdaten'!AY279)</f>
        <v>124.55891669059294</v>
      </c>
    </row>
    <row r="63" spans="1:24" x14ac:dyDescent="0.2">
      <c r="A63" s="203"/>
      <c r="B63" s="204" t="s">
        <v>104</v>
      </c>
      <c r="I63" s="92" t="str">
        <f t="shared" si="0"/>
        <v>Poulet halb/ganz (Poulet ganz)</v>
      </c>
      <c r="J63" s="96" t="s">
        <v>549</v>
      </c>
      <c r="K63" s="96" t="s">
        <v>550</v>
      </c>
      <c r="L63" s="97" t="s">
        <v>551</v>
      </c>
      <c r="T63" s="128">
        <f>YEAR('nicht Bio - Rohdaten'!A244)</f>
        <v>2018</v>
      </c>
      <c r="U63">
        <f>YEAR('nicht Bio - Rohdaten'!A280)</f>
        <v>2021</v>
      </c>
      <c r="V63" s="379">
        <f>'nicht Bio - Rohdaten'!A280</f>
        <v>44409</v>
      </c>
      <c r="W63" s="398">
        <f>AVERAGE('Bio - Rohdaten'!AY244,'Bio - Rohdaten'!AY256,'Bio - Rohdaten'!AY268,'Bio - Rohdaten'!AY280)</f>
        <v>190.82126248722352</v>
      </c>
      <c r="X63" s="387">
        <f>AVERAGE('nicht Bio - Rohdaten'!AY244,'nicht Bio - Rohdaten'!AY256,'nicht Bio - Rohdaten'!AY268,'nicht Bio - Rohdaten'!AY280)</f>
        <v>124.47756247567301</v>
      </c>
    </row>
    <row r="64" spans="1:24" x14ac:dyDescent="0.2">
      <c r="A64" s="203"/>
      <c r="B64" s="204" t="s">
        <v>106</v>
      </c>
      <c r="I64" s="92" t="str">
        <f t="shared" si="0"/>
        <v>Pouletbrust</v>
      </c>
      <c r="J64" s="96" t="s">
        <v>21</v>
      </c>
      <c r="K64" s="96" t="s">
        <v>250</v>
      </c>
      <c r="L64" s="97" t="s">
        <v>215</v>
      </c>
      <c r="T64" s="128">
        <f>YEAR('nicht Bio - Rohdaten'!A245)</f>
        <v>2018</v>
      </c>
      <c r="U64">
        <f>YEAR('nicht Bio - Rohdaten'!A281)</f>
        <v>2021</v>
      </c>
      <c r="V64" s="379">
        <f>'nicht Bio - Rohdaten'!A281</f>
        <v>44440</v>
      </c>
      <c r="W64" s="398">
        <f>AVERAGE('Bio - Rohdaten'!AY245,'Bio - Rohdaten'!AY257,'Bio - Rohdaten'!AY269,'Bio - Rohdaten'!AY281)</f>
        <v>190.43185430843545</v>
      </c>
      <c r="X64" s="387">
        <f>AVERAGE('nicht Bio - Rohdaten'!AY245,'nicht Bio - Rohdaten'!AY257,'nicht Bio - Rohdaten'!AY269,'nicht Bio - Rohdaten'!AY281)</f>
        <v>123.39080712943496</v>
      </c>
    </row>
    <row r="65" spans="1:24" x14ac:dyDescent="0.2">
      <c r="A65" s="203"/>
      <c r="B65" s="204" t="s">
        <v>107</v>
      </c>
      <c r="I65" s="92" t="str">
        <f t="shared" si="0"/>
        <v>Eier Freiland, frisch</v>
      </c>
      <c r="J65" s="189" t="s">
        <v>295</v>
      </c>
      <c r="K65" s="189" t="s">
        <v>298</v>
      </c>
      <c r="L65" s="190" t="s">
        <v>326</v>
      </c>
      <c r="T65" s="128">
        <f>YEAR('nicht Bio - Rohdaten'!A246)</f>
        <v>2018</v>
      </c>
      <c r="U65">
        <f>YEAR('nicht Bio - Rohdaten'!A282)</f>
        <v>2021</v>
      </c>
      <c r="V65" s="379">
        <f>'nicht Bio - Rohdaten'!A282</f>
        <v>44470</v>
      </c>
      <c r="W65" s="398">
        <f>AVERAGE('Bio - Rohdaten'!AY246,'Bio - Rohdaten'!AY258,'Bio - Rohdaten'!AY270,'Bio - Rohdaten'!AY282)</f>
        <v>188.72290446713407</v>
      </c>
      <c r="X65" s="387">
        <f>AVERAGE('nicht Bio - Rohdaten'!AY246,'nicht Bio - Rohdaten'!AY258,'nicht Bio - Rohdaten'!AY270,'nicht Bio - Rohdaten'!AY282)</f>
        <v>120.24979587168407</v>
      </c>
    </row>
    <row r="66" spans="1:24" x14ac:dyDescent="0.2">
      <c r="A66" s="203">
        <v>2003</v>
      </c>
      <c r="B66" s="204" t="s">
        <v>90</v>
      </c>
      <c r="I66" s="92" t="str">
        <f t="shared" si="0"/>
        <v>CH gesamt</v>
      </c>
      <c r="J66" s="96" t="s">
        <v>505</v>
      </c>
      <c r="K66" s="96" t="s">
        <v>506</v>
      </c>
      <c r="L66" s="97" t="s">
        <v>507</v>
      </c>
      <c r="T66" s="128">
        <f>YEAR('nicht Bio - Rohdaten'!A247)</f>
        <v>2018</v>
      </c>
      <c r="U66">
        <f>YEAR('nicht Bio - Rohdaten'!A283)</f>
        <v>2021</v>
      </c>
      <c r="V66" s="379">
        <f>'nicht Bio - Rohdaten'!A283</f>
        <v>44501</v>
      </c>
      <c r="W66" s="398">
        <f>AVERAGE('Bio - Rohdaten'!AY247,'Bio - Rohdaten'!AY259,'Bio - Rohdaten'!AY271,'Bio - Rohdaten'!AY283)</f>
        <v>185.26709901568844</v>
      </c>
      <c r="X66" s="387">
        <f>AVERAGE('nicht Bio - Rohdaten'!AY247,'nicht Bio - Rohdaten'!AY259,'nicht Bio - Rohdaten'!AY271,'nicht Bio - Rohdaten'!AY283)</f>
        <v>118.50892120085726</v>
      </c>
    </row>
    <row r="67" spans="1:24" x14ac:dyDescent="0.2">
      <c r="A67" s="203"/>
      <c r="B67" s="204" t="s">
        <v>92</v>
      </c>
      <c r="I67" s="92" t="str">
        <f t="shared" si="0"/>
        <v>In 6er-Packung</v>
      </c>
      <c r="J67" s="96" t="s">
        <v>288</v>
      </c>
      <c r="K67" s="96" t="s">
        <v>299</v>
      </c>
      <c r="L67" s="97" t="s">
        <v>290</v>
      </c>
      <c r="T67" s="128">
        <f>YEAR('nicht Bio - Rohdaten'!A248)</f>
        <v>2018</v>
      </c>
      <c r="U67">
        <f>YEAR('nicht Bio - Rohdaten'!A284)</f>
        <v>2021</v>
      </c>
      <c r="V67" s="379">
        <f>'nicht Bio - Rohdaten'!A284</f>
        <v>44531</v>
      </c>
      <c r="W67" s="398">
        <f>AVERAGE('Bio - Rohdaten'!AY248,'Bio - Rohdaten'!AY260,'Bio - Rohdaten'!AY272,'Bio - Rohdaten'!AY284)</f>
        <v>181.85917334327814</v>
      </c>
      <c r="X67" s="387">
        <f>AVERAGE('nicht Bio - Rohdaten'!AY248,'nicht Bio - Rohdaten'!AY260,'nicht Bio - Rohdaten'!AY272,'nicht Bio - Rohdaten'!AY284)</f>
        <v>116.9456026248763</v>
      </c>
    </row>
    <row r="68" spans="1:24" x14ac:dyDescent="0.2">
      <c r="A68" s="203"/>
      <c r="B68" s="204" t="s">
        <v>94</v>
      </c>
      <c r="I68" s="92" t="str">
        <f t="shared" si="0"/>
        <v>In 10er-Packung</v>
      </c>
      <c r="J68" s="96" t="s">
        <v>289</v>
      </c>
      <c r="K68" s="96" t="s">
        <v>300</v>
      </c>
      <c r="L68" s="97" t="s">
        <v>327</v>
      </c>
      <c r="T68" s="128">
        <f>YEAR('nicht Bio - Rohdaten'!A249)</f>
        <v>2019</v>
      </c>
      <c r="U68">
        <f>YEAR('nicht Bio - Rohdaten'!A285)</f>
        <v>2022</v>
      </c>
      <c r="V68" s="379">
        <f>'nicht Bio - Rohdaten'!A285</f>
        <v>44562</v>
      </c>
      <c r="W68" s="398">
        <f>AVERAGE('Bio - Rohdaten'!AY249,'Bio - Rohdaten'!AY261,'Bio - Rohdaten'!AY273,'Bio - Rohdaten'!AY285)</f>
        <v>182.74405927439119</v>
      </c>
      <c r="X68" s="387">
        <f>AVERAGE('nicht Bio - Rohdaten'!AY249,'nicht Bio - Rohdaten'!AY261,'nicht Bio - Rohdaten'!AY273,'nicht Bio - Rohdaten'!AY285)</f>
        <v>117.43421979305457</v>
      </c>
    </row>
    <row r="69" spans="1:24" x14ac:dyDescent="0.2">
      <c r="A69" s="203"/>
      <c r="B69" s="204" t="s">
        <v>96</v>
      </c>
      <c r="I69" s="92" t="str">
        <f t="shared" si="0"/>
        <v>Speisekartoffeln</v>
      </c>
      <c r="J69" s="189" t="s">
        <v>492</v>
      </c>
      <c r="K69" s="189" t="s">
        <v>251</v>
      </c>
      <c r="L69" s="190" t="s">
        <v>279</v>
      </c>
      <c r="T69" s="128">
        <f>YEAR('nicht Bio - Rohdaten'!A250)</f>
        <v>2019</v>
      </c>
      <c r="U69">
        <f>YEAR('nicht Bio - Rohdaten'!A286)</f>
        <v>2022</v>
      </c>
      <c r="V69" s="379">
        <f>'nicht Bio - Rohdaten'!A286</f>
        <v>44593</v>
      </c>
      <c r="W69" s="398">
        <f>AVERAGE('Bio - Rohdaten'!AY250,'Bio - Rohdaten'!AY262,'Bio - Rohdaten'!AY274,'Bio - Rohdaten'!AY286)</f>
        <v>180.52353108724768</v>
      </c>
      <c r="X69" s="387">
        <f>AVERAGE('nicht Bio - Rohdaten'!AY250,'nicht Bio - Rohdaten'!AY262,'nicht Bio - Rohdaten'!AY274,'nicht Bio - Rohdaten'!AY286)</f>
        <v>118.1686636923167</v>
      </c>
    </row>
    <row r="70" spans="1:24" x14ac:dyDescent="0.2">
      <c r="A70" s="203"/>
      <c r="B70" s="204" t="s">
        <v>97</v>
      </c>
      <c r="I70" s="92" t="str">
        <f t="shared" si="0"/>
        <v>Festkochende</v>
      </c>
      <c r="J70" s="96" t="s">
        <v>280</v>
      </c>
      <c r="K70" s="96" t="s">
        <v>285</v>
      </c>
      <c r="L70" s="97" t="s">
        <v>286</v>
      </c>
      <c r="T70" s="128">
        <f>YEAR('nicht Bio - Rohdaten'!A251)</f>
        <v>2019</v>
      </c>
      <c r="U70">
        <f>YEAR('nicht Bio - Rohdaten'!A287)</f>
        <v>2022</v>
      </c>
      <c r="V70" s="379">
        <f>'nicht Bio - Rohdaten'!A287</f>
        <v>44621</v>
      </c>
      <c r="W70" s="398">
        <f>AVERAGE('Bio - Rohdaten'!AY251,'Bio - Rohdaten'!AY263,'Bio - Rohdaten'!AY275,'Bio - Rohdaten'!AY287)</f>
        <v>181.7804634004311</v>
      </c>
      <c r="X70" s="387">
        <f>AVERAGE('nicht Bio - Rohdaten'!AY251,'nicht Bio - Rohdaten'!AY263,'nicht Bio - Rohdaten'!AY275,'nicht Bio - Rohdaten'!AY287)</f>
        <v>118.20937031877803</v>
      </c>
    </row>
    <row r="71" spans="1:24" x14ac:dyDescent="0.2">
      <c r="A71" s="203"/>
      <c r="B71" s="204" t="s">
        <v>99</v>
      </c>
      <c r="I71" s="92" t="str">
        <f t="shared" si="0"/>
        <v>Mehligkochende</v>
      </c>
      <c r="J71" s="96" t="s">
        <v>281</v>
      </c>
      <c r="K71" s="96" t="s">
        <v>284</v>
      </c>
      <c r="L71" s="97" t="s">
        <v>287</v>
      </c>
      <c r="T71" s="128">
        <f>YEAR('nicht Bio - Rohdaten'!A252)</f>
        <v>2019</v>
      </c>
      <c r="U71">
        <f>YEAR('nicht Bio - Rohdaten'!A288)</f>
        <v>2022</v>
      </c>
      <c r="V71" s="379">
        <f>'nicht Bio - Rohdaten'!A288</f>
        <v>44652</v>
      </c>
      <c r="W71" s="398">
        <f>AVERAGE('Bio - Rohdaten'!AY252,'Bio - Rohdaten'!AY264,'Bio - Rohdaten'!AY276,'Bio - Rohdaten'!AY288)</f>
        <v>184.16343565828541</v>
      </c>
      <c r="X71" s="387">
        <f>AVERAGE('nicht Bio - Rohdaten'!AY252,'nicht Bio - Rohdaten'!AY264,'nicht Bio - Rohdaten'!AY276,'nicht Bio - Rohdaten'!AY288)</f>
        <v>118.68263620379962</v>
      </c>
    </row>
    <row r="72" spans="1:24" x14ac:dyDescent="0.2">
      <c r="A72" s="203"/>
      <c r="B72" s="204" t="s">
        <v>101</v>
      </c>
      <c r="I72" s="92" t="str">
        <f t="shared" si="0"/>
        <v>Raclette</v>
      </c>
      <c r="J72" s="96" t="s">
        <v>26</v>
      </c>
      <c r="K72" s="96" t="s">
        <v>26</v>
      </c>
      <c r="L72" s="97" t="s">
        <v>26</v>
      </c>
      <c r="T72" s="128">
        <f>YEAR('nicht Bio - Rohdaten'!A253)</f>
        <v>2019</v>
      </c>
      <c r="U72">
        <f>YEAR('nicht Bio - Rohdaten'!A289)</f>
        <v>2022</v>
      </c>
      <c r="V72" s="379">
        <f>'nicht Bio - Rohdaten'!A289</f>
        <v>44682</v>
      </c>
      <c r="W72" s="398">
        <f>AVERAGE('Bio - Rohdaten'!AY253,'Bio - Rohdaten'!AY265,'Bio - Rohdaten'!AY277,'Bio - Rohdaten'!AY289)</f>
        <v>186.72009234796292</v>
      </c>
      <c r="X72" s="387">
        <f>AVERAGE('nicht Bio - Rohdaten'!AY253,'nicht Bio - Rohdaten'!AY265,'nicht Bio - Rohdaten'!AY277,'nicht Bio - Rohdaten'!AY289)</f>
        <v>121.32528825700979</v>
      </c>
    </row>
    <row r="73" spans="1:24" x14ac:dyDescent="0.2">
      <c r="A73" s="203"/>
      <c r="B73" s="204" t="s">
        <v>102</v>
      </c>
      <c r="I73" s="92" t="str">
        <f t="shared" si="0"/>
        <v xml:space="preserve">Hochtemperatur </v>
      </c>
      <c r="J73" s="96" t="s">
        <v>282</v>
      </c>
      <c r="K73" s="96" t="s">
        <v>283</v>
      </c>
      <c r="L73" s="97" t="s">
        <v>328</v>
      </c>
      <c r="T73" s="128">
        <f>YEAR('nicht Bio - Rohdaten'!A254)</f>
        <v>2019</v>
      </c>
      <c r="U73">
        <f>YEAR('nicht Bio - Rohdaten'!A290)</f>
        <v>2022</v>
      </c>
      <c r="V73" s="379">
        <f>'nicht Bio - Rohdaten'!A290</f>
        <v>44713</v>
      </c>
      <c r="W73" s="398">
        <f>AVERAGE('Bio - Rohdaten'!AY254,'Bio - Rohdaten'!AY266,'Bio - Rohdaten'!AY278,'Bio - Rohdaten'!AY290)</f>
        <v>193.94625312607928</v>
      </c>
      <c r="X73" s="387">
        <f>AVERAGE('nicht Bio - Rohdaten'!AY254,'nicht Bio - Rohdaten'!AY266,'nicht Bio - Rohdaten'!AY278,'nicht Bio - Rohdaten'!AY290)</f>
        <v>123.99074818106843</v>
      </c>
    </row>
    <row r="74" spans="1:24" x14ac:dyDescent="0.2">
      <c r="A74" s="203"/>
      <c r="B74" s="204" t="s">
        <v>103</v>
      </c>
      <c r="I74" s="92" t="str">
        <f t="shared" si="0"/>
        <v>Früchte</v>
      </c>
      <c r="J74" s="189" t="s">
        <v>29</v>
      </c>
      <c r="K74" s="189" t="s">
        <v>252</v>
      </c>
      <c r="L74" s="190" t="s">
        <v>291</v>
      </c>
      <c r="T74" s="128">
        <f>YEAR('nicht Bio - Rohdaten'!A255)</f>
        <v>2019</v>
      </c>
      <c r="U74">
        <f>YEAR('nicht Bio - Rohdaten'!A291)</f>
        <v>2022</v>
      </c>
      <c r="V74" s="379">
        <f>'nicht Bio - Rohdaten'!A291</f>
        <v>44743</v>
      </c>
      <c r="W74" s="398">
        <f>AVERAGE('Bio - Rohdaten'!AY255,'Bio - Rohdaten'!AY267,'Bio - Rohdaten'!AY279,'Bio - Rohdaten'!AY291)</f>
        <v>191.6246332703885</v>
      </c>
      <c r="X74" s="387">
        <f>AVERAGE('nicht Bio - Rohdaten'!AY255,'nicht Bio - Rohdaten'!AY267,'nicht Bio - Rohdaten'!AY279,'nicht Bio - Rohdaten'!AY291)</f>
        <v>121.53378259296927</v>
      </c>
    </row>
    <row r="75" spans="1:24" x14ac:dyDescent="0.2">
      <c r="A75" s="203"/>
      <c r="B75" s="204" t="s">
        <v>104</v>
      </c>
      <c r="I75" s="92" t="str">
        <f t="shared" si="0"/>
        <v>Äpfel, Gala, Klasse I</v>
      </c>
      <c r="J75" s="96" t="s">
        <v>30</v>
      </c>
      <c r="K75" s="96" t="s">
        <v>253</v>
      </c>
      <c r="L75" s="97" t="s">
        <v>216</v>
      </c>
      <c r="T75" s="128">
        <f>YEAR('nicht Bio - Rohdaten'!A256)</f>
        <v>2019</v>
      </c>
      <c r="U75">
        <f>YEAR('nicht Bio - Rohdaten'!A292)</f>
        <v>2022</v>
      </c>
      <c r="V75" s="379">
        <f>'nicht Bio - Rohdaten'!A292</f>
        <v>44774</v>
      </c>
      <c r="W75" s="398">
        <f>AVERAGE('Bio - Rohdaten'!AY256,'Bio - Rohdaten'!AY268,'Bio - Rohdaten'!AY280,'Bio - Rohdaten'!AY292)</f>
        <v>189.8638468674713</v>
      </c>
      <c r="X75" s="387">
        <f>AVERAGE('nicht Bio - Rohdaten'!AY256,'nicht Bio - Rohdaten'!AY268,'nicht Bio - Rohdaten'!AY280,'nicht Bio - Rohdaten'!AY292)</f>
        <v>121.59572876607069</v>
      </c>
    </row>
    <row r="76" spans="1:24" x14ac:dyDescent="0.2">
      <c r="A76" s="203"/>
      <c r="B76" s="204" t="s">
        <v>106</v>
      </c>
      <c r="I76" s="92" t="str">
        <f t="shared" si="0"/>
        <v>Bananen</v>
      </c>
      <c r="J76" s="96" t="s">
        <v>31</v>
      </c>
      <c r="K76" s="96" t="s">
        <v>254</v>
      </c>
      <c r="L76" s="97" t="s">
        <v>217</v>
      </c>
      <c r="T76" s="128">
        <f>YEAR('nicht Bio - Rohdaten'!A257)</f>
        <v>2019</v>
      </c>
      <c r="U76">
        <f>YEAR('nicht Bio - Rohdaten'!A293)</f>
        <v>2022</v>
      </c>
      <c r="V76" s="379">
        <f>'nicht Bio - Rohdaten'!A293</f>
        <v>44805</v>
      </c>
      <c r="W76" s="398">
        <f>AVERAGE('Bio - Rohdaten'!AY257,'Bio - Rohdaten'!AY269,'Bio - Rohdaten'!AY281,'Bio - Rohdaten'!AY293)</f>
        <v>188.3142039705848</v>
      </c>
      <c r="X76" s="387">
        <f>AVERAGE('nicht Bio - Rohdaten'!AY257,'nicht Bio - Rohdaten'!AY269,'nicht Bio - Rohdaten'!AY281,'nicht Bio - Rohdaten'!AY293)</f>
        <v>120.75564867830946</v>
      </c>
    </row>
    <row r="77" spans="1:24" x14ac:dyDescent="0.2">
      <c r="A77" s="203"/>
      <c r="B77" s="204" t="s">
        <v>107</v>
      </c>
      <c r="I77" s="92" t="str">
        <f t="shared" si="0"/>
        <v>Orangen</v>
      </c>
      <c r="J77" s="96" t="s">
        <v>32</v>
      </c>
      <c r="K77" s="96" t="s">
        <v>255</v>
      </c>
      <c r="L77" s="97" t="s">
        <v>218</v>
      </c>
      <c r="T77" s="128">
        <f>YEAR('nicht Bio - Rohdaten'!A258)</f>
        <v>2019</v>
      </c>
      <c r="U77">
        <f>YEAR('nicht Bio - Rohdaten'!A294)</f>
        <v>2022</v>
      </c>
      <c r="V77" s="379">
        <f>'nicht Bio - Rohdaten'!A294</f>
        <v>44835</v>
      </c>
      <c r="W77" s="398">
        <f>AVERAGE('Bio - Rohdaten'!AY258,'Bio - Rohdaten'!AY270,'Bio - Rohdaten'!AY282,'Bio - Rohdaten'!AY294)</f>
        <v>187.892468500408</v>
      </c>
      <c r="X77" s="387">
        <f>AVERAGE('nicht Bio - Rohdaten'!AY258,'nicht Bio - Rohdaten'!AY270,'nicht Bio - Rohdaten'!AY282,'nicht Bio - Rohdaten'!AY294)</f>
        <v>118.33993796817072</v>
      </c>
    </row>
    <row r="78" spans="1:24" x14ac:dyDescent="0.2">
      <c r="A78" s="203">
        <v>2004</v>
      </c>
      <c r="B78" s="204" t="s">
        <v>90</v>
      </c>
      <c r="I78" s="92" t="str">
        <f t="shared" si="0"/>
        <v>Kiwi</v>
      </c>
      <c r="J78" s="96" t="s">
        <v>33</v>
      </c>
      <c r="K78" s="96" t="s">
        <v>256</v>
      </c>
      <c r="L78" s="97" t="s">
        <v>33</v>
      </c>
      <c r="T78" s="128">
        <f>YEAR('nicht Bio - Rohdaten'!A259)</f>
        <v>2019</v>
      </c>
      <c r="U78">
        <f>YEAR('nicht Bio - Rohdaten'!A295)</f>
        <v>2022</v>
      </c>
      <c r="V78" s="379">
        <f>'nicht Bio - Rohdaten'!A295</f>
        <v>44866</v>
      </c>
      <c r="W78" s="398">
        <f>AVERAGE('Bio - Rohdaten'!AY259,'Bio - Rohdaten'!AY271,'Bio - Rohdaten'!AY283,'Bio - Rohdaten'!AY295)</f>
        <v>183.83688920235176</v>
      </c>
      <c r="X78" s="387">
        <f>AVERAGE('nicht Bio - Rohdaten'!AY259,'nicht Bio - Rohdaten'!AY271,'nicht Bio - Rohdaten'!AY283,'nicht Bio - Rohdaten'!AY295)</f>
        <v>116.08574735806427</v>
      </c>
    </row>
    <row r="79" spans="1:24" x14ac:dyDescent="0.2">
      <c r="A79" s="203"/>
      <c r="B79" s="204" t="s">
        <v>92</v>
      </c>
      <c r="I79" s="92" t="str">
        <f t="shared" si="0"/>
        <v>Gemüse</v>
      </c>
      <c r="J79" s="189" t="s">
        <v>34</v>
      </c>
      <c r="K79" s="189" t="s">
        <v>257</v>
      </c>
      <c r="L79" s="190" t="s">
        <v>292</v>
      </c>
      <c r="T79" s="128">
        <f>YEAR('nicht Bio - Rohdaten'!A260)</f>
        <v>2019</v>
      </c>
      <c r="U79">
        <f>YEAR('nicht Bio - Rohdaten'!A296)</f>
        <v>2022</v>
      </c>
      <c r="V79" s="379">
        <f>'nicht Bio - Rohdaten'!A296</f>
        <v>44896</v>
      </c>
      <c r="W79" s="398">
        <f>AVERAGE('Bio - Rohdaten'!AY260,'Bio - Rohdaten'!AY272,'Bio - Rohdaten'!AY284,'Bio - Rohdaten'!AY296)</f>
        <v>179.89068138730016</v>
      </c>
      <c r="X79" s="387">
        <f>AVERAGE('nicht Bio - Rohdaten'!AY260,'nicht Bio - Rohdaten'!AY272,'nicht Bio - Rohdaten'!AY284,'nicht Bio - Rohdaten'!AY296)</f>
        <v>114.44576403055808</v>
      </c>
    </row>
    <row r="80" spans="1:24" x14ac:dyDescent="0.2">
      <c r="A80" s="203"/>
      <c r="B80" s="204" t="s">
        <v>94</v>
      </c>
      <c r="I80" s="92" t="str">
        <f t="shared" si="0"/>
        <v>Karotten</v>
      </c>
      <c r="J80" s="96" t="s">
        <v>35</v>
      </c>
      <c r="K80" s="96" t="s">
        <v>258</v>
      </c>
      <c r="L80" s="97" t="s">
        <v>219</v>
      </c>
      <c r="T80" s="186">
        <f>YEAR('nicht Bio - Rohdaten'!A261)</f>
        <v>2020</v>
      </c>
      <c r="U80" s="187">
        <f>YEAR('nicht Bio - Rohdaten'!A297)</f>
        <v>2023</v>
      </c>
      <c r="V80" s="422">
        <f>'nicht Bio - Rohdaten'!A297</f>
        <v>44927</v>
      </c>
      <c r="W80" s="423">
        <f>AVERAGE('Bio - Rohdaten'!AY261,'Bio - Rohdaten'!AY273,'Bio - Rohdaten'!AY285,'Bio - Rohdaten'!AY297)</f>
        <v>181.41411459743577</v>
      </c>
      <c r="X80" s="424">
        <f>AVERAGE('nicht Bio - Rohdaten'!AY261,'nicht Bio - Rohdaten'!AY273,'nicht Bio - Rohdaten'!AY285,'nicht Bio - Rohdaten'!AY297)</f>
        <v>114.48361592977827</v>
      </c>
    </row>
    <row r="81" spans="1:24" x14ac:dyDescent="0.2">
      <c r="A81" s="203"/>
      <c r="B81" s="204" t="s">
        <v>96</v>
      </c>
      <c r="I81" s="92" t="str">
        <f t="shared" si="0"/>
        <v>Tomaten rund</v>
      </c>
      <c r="J81" s="96" t="s">
        <v>194</v>
      </c>
      <c r="K81" s="96" t="s">
        <v>259</v>
      </c>
      <c r="L81" s="97" t="s">
        <v>220</v>
      </c>
      <c r="T81" s="128">
        <f>YEAR('nicht Bio - Rohdaten'!A262)</f>
        <v>2020</v>
      </c>
      <c r="U81">
        <f>YEAR('nicht Bio - Rohdaten'!A298)</f>
        <v>2023</v>
      </c>
      <c r="V81" s="379">
        <f>'nicht Bio - Rohdaten'!A298</f>
        <v>44958</v>
      </c>
      <c r="W81" s="398">
        <f>AVERAGE('Bio - Rohdaten'!AY262,'Bio - Rohdaten'!AY274,'Bio - Rohdaten'!AY286,'Bio - Rohdaten'!AY298)</f>
        <v>178.83646407980552</v>
      </c>
      <c r="X81" s="387">
        <f>AVERAGE('nicht Bio - Rohdaten'!AY262,'nicht Bio - Rohdaten'!AY274,'nicht Bio - Rohdaten'!AY286,'nicht Bio - Rohdaten'!AY298)</f>
        <v>115.74590022645398</v>
      </c>
    </row>
    <row r="82" spans="1:24" x14ac:dyDescent="0.2">
      <c r="A82" s="203"/>
      <c r="B82" s="204" t="s">
        <v>97</v>
      </c>
      <c r="I82" s="92" t="str">
        <f t="shared" si="0"/>
        <v>Tomaten Rispe</v>
      </c>
      <c r="J82" s="96" t="s">
        <v>37</v>
      </c>
      <c r="K82" s="96" t="s">
        <v>260</v>
      </c>
      <c r="L82" s="97" t="s">
        <v>221</v>
      </c>
      <c r="T82" s="128">
        <f>YEAR('nicht Bio - Rohdaten'!A263)</f>
        <v>2020</v>
      </c>
      <c r="U82">
        <f>YEAR('nicht Bio - Rohdaten'!A299)</f>
        <v>2023</v>
      </c>
      <c r="V82" s="379">
        <f>'nicht Bio - Rohdaten'!A299</f>
        <v>44986</v>
      </c>
      <c r="W82" s="398">
        <f>AVERAGE('Bio - Rohdaten'!AY263,'Bio - Rohdaten'!AY275,'Bio - Rohdaten'!AY287,'Bio - Rohdaten'!AY299)</f>
        <v>180.18741962705334</v>
      </c>
      <c r="X82" s="387">
        <f>AVERAGE('nicht Bio - Rohdaten'!AY263,'nicht Bio - Rohdaten'!AY275,'nicht Bio - Rohdaten'!AY287,'nicht Bio - Rohdaten'!AY299)</f>
        <v>116.20134186765227</v>
      </c>
    </row>
    <row r="83" spans="1:24" x14ac:dyDescent="0.2">
      <c r="A83" s="203"/>
      <c r="B83" s="204" t="s">
        <v>99</v>
      </c>
      <c r="I83" s="92" t="str">
        <f t="shared" si="0"/>
        <v>Salatgurke</v>
      </c>
      <c r="J83" s="96" t="s">
        <v>38</v>
      </c>
      <c r="K83" s="96" t="s">
        <v>261</v>
      </c>
      <c r="L83" s="97" t="s">
        <v>222</v>
      </c>
      <c r="T83" s="128">
        <f>YEAR('nicht Bio - Rohdaten'!A264)</f>
        <v>2020</v>
      </c>
      <c r="U83">
        <f>YEAR('nicht Bio - Rohdaten'!A300)</f>
        <v>2023</v>
      </c>
      <c r="V83" s="379">
        <f>'nicht Bio - Rohdaten'!A300</f>
        <v>45017</v>
      </c>
      <c r="W83" s="398">
        <f>AVERAGE('Bio - Rohdaten'!AY264,'Bio - Rohdaten'!AY276,'Bio - Rohdaten'!AY288,'Bio - Rohdaten'!AY300)</f>
        <v>182.44826847866068</v>
      </c>
      <c r="X83" s="387">
        <f>AVERAGE('nicht Bio - Rohdaten'!AY264,'nicht Bio - Rohdaten'!AY276,'nicht Bio - Rohdaten'!AY288,'nicht Bio - Rohdaten'!AY300)</f>
        <v>116.39447484303051</v>
      </c>
    </row>
    <row r="84" spans="1:24" x14ac:dyDescent="0.2">
      <c r="A84" s="203"/>
      <c r="B84" s="204" t="s">
        <v>101</v>
      </c>
      <c r="I84" s="92" t="str">
        <f t="shared" si="0"/>
        <v>Zucchetti</v>
      </c>
      <c r="J84" s="96" t="s">
        <v>39</v>
      </c>
      <c r="K84" s="96" t="s">
        <v>262</v>
      </c>
      <c r="L84" s="97" t="s">
        <v>223</v>
      </c>
      <c r="T84" s="128">
        <f>YEAR('nicht Bio - Rohdaten'!A265)</f>
        <v>2020</v>
      </c>
      <c r="U84">
        <f>YEAR('nicht Bio - Rohdaten'!A301)</f>
        <v>2023</v>
      </c>
      <c r="V84" s="379">
        <f>'nicht Bio - Rohdaten'!A301</f>
        <v>45047</v>
      </c>
      <c r="W84" s="398">
        <f>AVERAGE('Bio - Rohdaten'!AY265,'Bio - Rohdaten'!AY277,'Bio - Rohdaten'!AY289,'Bio - Rohdaten'!AY301)</f>
        <v>185.35815743734858</v>
      </c>
      <c r="X84" s="387">
        <f>AVERAGE('nicht Bio - Rohdaten'!AY265,'nicht Bio - Rohdaten'!AY277,'nicht Bio - Rohdaten'!AY289,'nicht Bio - Rohdaten'!AY301)</f>
        <v>119.02714586295455</v>
      </c>
    </row>
    <row r="85" spans="1:24" x14ac:dyDescent="0.2">
      <c r="A85" s="203"/>
      <c r="B85" s="204" t="s">
        <v>102</v>
      </c>
      <c r="I85" s="92" t="str">
        <f t="shared" si="0"/>
        <v>Eisbergsalat</v>
      </c>
      <c r="J85" s="96" t="s">
        <v>40</v>
      </c>
      <c r="K85" s="96" t="s">
        <v>263</v>
      </c>
      <c r="L85" s="97" t="s">
        <v>329</v>
      </c>
      <c r="T85" s="128">
        <f>YEAR('nicht Bio - Rohdaten'!A266)</f>
        <v>2020</v>
      </c>
      <c r="U85">
        <f>YEAR('nicht Bio - Rohdaten'!A302)</f>
        <v>2023</v>
      </c>
      <c r="V85" s="379">
        <f>'nicht Bio - Rohdaten'!A302</f>
        <v>45078</v>
      </c>
      <c r="W85" s="398">
        <f>AVERAGE('Bio - Rohdaten'!AY266,'Bio - Rohdaten'!AY278,'Bio - Rohdaten'!AY290,'Bio - Rohdaten'!AY302)</f>
        <v>192.16253451985125</v>
      </c>
      <c r="X85" s="387">
        <f>AVERAGE('nicht Bio - Rohdaten'!AY266,'nicht Bio - Rohdaten'!AY278,'nicht Bio - Rohdaten'!AY290,'nicht Bio - Rohdaten'!AY302)</f>
        <v>122.24847022963698</v>
      </c>
    </row>
    <row r="86" spans="1:24" x14ac:dyDescent="0.2">
      <c r="A86" s="203"/>
      <c r="B86" s="204" t="s">
        <v>103</v>
      </c>
      <c r="I86" s="92" t="str">
        <f t="shared" si="0"/>
        <v>Zwiebeln (gelb)</v>
      </c>
      <c r="J86" s="96" t="s">
        <v>41</v>
      </c>
      <c r="K86" s="96" t="s">
        <v>264</v>
      </c>
      <c r="L86" s="97" t="s">
        <v>224</v>
      </c>
      <c r="T86" s="128">
        <f>YEAR('nicht Bio - Rohdaten'!A267)</f>
        <v>2020</v>
      </c>
      <c r="U86">
        <f>YEAR('nicht Bio - Rohdaten'!A303)</f>
        <v>2023</v>
      </c>
      <c r="V86" s="379">
        <f>'nicht Bio - Rohdaten'!A303</f>
        <v>45108</v>
      </c>
      <c r="W86" s="398">
        <f>AVERAGE('Bio - Rohdaten'!AY267,'Bio - Rohdaten'!AY279,'Bio - Rohdaten'!AY291,'Bio - Rohdaten'!AY303)</f>
        <v>192.51855432109915</v>
      </c>
      <c r="X86" s="387">
        <f>AVERAGE('nicht Bio - Rohdaten'!AY267,'nicht Bio - Rohdaten'!AY279,'nicht Bio - Rohdaten'!AY291,'nicht Bio - Rohdaten'!AY303)</f>
        <v>121.7972082879273</v>
      </c>
    </row>
    <row r="87" spans="1:24" x14ac:dyDescent="0.2">
      <c r="A87" s="203"/>
      <c r="B87" s="204" t="s">
        <v>104</v>
      </c>
      <c r="I87" s="92" t="str">
        <f t="shared" si="0"/>
        <v>Blumenkohl</v>
      </c>
      <c r="J87" s="96" t="s">
        <v>42</v>
      </c>
      <c r="K87" s="96" t="s">
        <v>265</v>
      </c>
      <c r="L87" s="97" t="s">
        <v>225</v>
      </c>
      <c r="T87" s="128">
        <f>YEAR('nicht Bio - Rohdaten'!A268)</f>
        <v>2020</v>
      </c>
      <c r="U87">
        <f>YEAR('nicht Bio - Rohdaten'!A304)</f>
        <v>2023</v>
      </c>
      <c r="V87" s="379">
        <f>'nicht Bio - Rohdaten'!A304</f>
        <v>45139</v>
      </c>
      <c r="W87" s="398">
        <f>AVERAGE('Bio - Rohdaten'!AY268,'Bio - Rohdaten'!AY280,'Bio - Rohdaten'!AY292,'Bio - Rohdaten'!AY304)</f>
        <v>190.97409995226204</v>
      </c>
      <c r="X87" s="387">
        <f>AVERAGE('nicht Bio - Rohdaten'!AY268,'nicht Bio - Rohdaten'!AY280,'nicht Bio - Rohdaten'!AY292,'nicht Bio - Rohdaten'!AY304)</f>
        <v>121.96638280144974</v>
      </c>
    </row>
    <row r="88" spans="1:24" x14ac:dyDescent="0.2">
      <c r="A88" s="203"/>
      <c r="B88" s="204" t="s">
        <v>106</v>
      </c>
      <c r="I88" s="92" t="str">
        <f t="shared" si="0"/>
        <v>Fenchel</v>
      </c>
      <c r="J88" s="96" t="s">
        <v>43</v>
      </c>
      <c r="K88" s="96" t="s">
        <v>266</v>
      </c>
      <c r="L88" s="97" t="s">
        <v>226</v>
      </c>
      <c r="T88" s="128">
        <f>YEAR('nicht Bio - Rohdaten'!A269)</f>
        <v>2020</v>
      </c>
      <c r="U88">
        <f>YEAR('nicht Bio - Rohdaten'!A305)</f>
        <v>2023</v>
      </c>
      <c r="V88" s="379">
        <f>'nicht Bio - Rohdaten'!A305</f>
        <v>45170</v>
      </c>
      <c r="W88" s="398">
        <f>AVERAGE('Bio - Rohdaten'!AY269,'Bio - Rohdaten'!AY281,'Bio - Rohdaten'!AY293,'Bio - Rohdaten'!AY305)</f>
        <v>188.9865172477451</v>
      </c>
      <c r="X88" s="387">
        <f>AVERAGE('nicht Bio - Rohdaten'!AY269,'nicht Bio - Rohdaten'!AY281,'nicht Bio - Rohdaten'!AY293,'nicht Bio - Rohdaten'!AY305)</f>
        <v>121.6687961770223</v>
      </c>
    </row>
    <row r="89" spans="1:24" x14ac:dyDescent="0.2">
      <c r="A89" s="203"/>
      <c r="B89" s="204" t="s">
        <v>107</v>
      </c>
      <c r="I89" s="92" t="str">
        <f t="shared" si="0"/>
        <v>Broccoli</v>
      </c>
      <c r="J89" s="96" t="s">
        <v>44</v>
      </c>
      <c r="K89" s="96" t="s">
        <v>267</v>
      </c>
      <c r="L89" s="97" t="s">
        <v>44</v>
      </c>
      <c r="T89" s="128">
        <f>YEAR('nicht Bio - Rohdaten'!A270)</f>
        <v>2020</v>
      </c>
      <c r="U89">
        <f>YEAR('nicht Bio - Rohdaten'!A306)</f>
        <v>2023</v>
      </c>
      <c r="V89" s="379">
        <f>'nicht Bio - Rohdaten'!A306</f>
        <v>45200</v>
      </c>
      <c r="W89" s="398">
        <f>AVERAGE('Bio - Rohdaten'!AY270,'Bio - Rohdaten'!AY282,'Bio - Rohdaten'!AY294,'Bio - Rohdaten'!AY306)</f>
        <v>188.00702465610544</v>
      </c>
      <c r="X89" s="387">
        <f>AVERAGE('nicht Bio - Rohdaten'!AY270,'nicht Bio - Rohdaten'!AY282,'nicht Bio - Rohdaten'!AY294,'nicht Bio - Rohdaten'!AY306)</f>
        <v>119.56896562065027</v>
      </c>
    </row>
    <row r="90" spans="1:24" x14ac:dyDescent="0.2">
      <c r="A90" s="203">
        <v>2005</v>
      </c>
      <c r="B90" s="204" t="s">
        <v>90</v>
      </c>
      <c r="I90" s="92" t="str">
        <f t="shared" si="0"/>
        <v>Kopfsalat</v>
      </c>
      <c r="J90" s="96" t="s">
        <v>45</v>
      </c>
      <c r="K90" s="96" t="s">
        <v>268</v>
      </c>
      <c r="L90" s="97" t="s">
        <v>227</v>
      </c>
      <c r="T90" s="128">
        <f>YEAR('nicht Bio - Rohdaten'!A271)</f>
        <v>2020</v>
      </c>
      <c r="U90">
        <f>YEAR('nicht Bio - Rohdaten'!A307)</f>
        <v>2023</v>
      </c>
      <c r="V90" s="379">
        <f>'nicht Bio - Rohdaten'!A307</f>
        <v>45231</v>
      </c>
      <c r="W90" s="398">
        <f>AVERAGE('Bio - Rohdaten'!AY271,'Bio - Rohdaten'!AY283,'Bio - Rohdaten'!AY295,'Bio - Rohdaten'!AY307)</f>
        <v>184.91070682740212</v>
      </c>
      <c r="X90" s="387">
        <f>AVERAGE('nicht Bio - Rohdaten'!AY271,'nicht Bio - Rohdaten'!AY283,'nicht Bio - Rohdaten'!AY295,'nicht Bio - Rohdaten'!AY307)</f>
        <v>117.33013434009871</v>
      </c>
    </row>
    <row r="91" spans="1:24" x14ac:dyDescent="0.2">
      <c r="A91" s="203"/>
      <c r="B91" s="204" t="s">
        <v>92</v>
      </c>
      <c r="I91" s="92" t="str">
        <f t="shared" si="0"/>
        <v>Lauch grün</v>
      </c>
      <c r="J91" s="96" t="s">
        <v>46</v>
      </c>
      <c r="K91" s="96" t="s">
        <v>269</v>
      </c>
      <c r="L91" s="97" t="s">
        <v>228</v>
      </c>
      <c r="T91" s="128">
        <f>YEAR('nicht Bio - Rohdaten'!A272)</f>
        <v>2020</v>
      </c>
      <c r="U91">
        <f>YEAR('nicht Bio - Rohdaten'!A308)</f>
        <v>2023</v>
      </c>
      <c r="V91" s="379">
        <f>'nicht Bio - Rohdaten'!A308</f>
        <v>45261</v>
      </c>
      <c r="W91" s="398">
        <f>AVERAGE('Bio - Rohdaten'!AY272,'Bio - Rohdaten'!AY284,'Bio - Rohdaten'!AY296,'Bio - Rohdaten'!AY308)</f>
        <v>180.26623016594817</v>
      </c>
      <c r="X91" s="387">
        <f>AVERAGE('nicht Bio - Rohdaten'!AY272,'nicht Bio - Rohdaten'!AY284,'nicht Bio - Rohdaten'!AY296,'nicht Bio - Rohdaten'!AY308)</f>
        <v>115.35948869295055</v>
      </c>
    </row>
    <row r="92" spans="1:24" x14ac:dyDescent="0.2">
      <c r="A92" s="203"/>
      <c r="B92" s="204" t="s">
        <v>94</v>
      </c>
      <c r="I92" s="92" t="str">
        <f t="shared" si="0"/>
        <v>Champignons</v>
      </c>
      <c r="J92" s="96" t="s">
        <v>47</v>
      </c>
      <c r="K92" s="96" t="s">
        <v>270</v>
      </c>
      <c r="L92" s="97" t="s">
        <v>229</v>
      </c>
      <c r="T92" s="186">
        <v>2021</v>
      </c>
      <c r="U92" s="187">
        <v>2024</v>
      </c>
      <c r="V92" s="422">
        <f>'nicht Bio - Rohdaten'!A309</f>
        <v>45292</v>
      </c>
      <c r="W92" s="423">
        <f>AVERAGE('Bio - Rohdaten'!AY273,'Bio - Rohdaten'!AY285,'Bio - Rohdaten'!AY297,'Bio - Rohdaten'!AY309)</f>
        <v>181.94160014618956</v>
      </c>
      <c r="X92" s="424">
        <f>AVERAGE('nicht Bio - Rohdaten'!AY273,'nicht Bio - Rohdaten'!AY285,'nicht Bio - Rohdaten'!AY297,'nicht Bio - Rohdaten'!AY309)</f>
        <v>115.40148630672958</v>
      </c>
    </row>
    <row r="93" spans="1:24" x14ac:dyDescent="0.2">
      <c r="A93" s="203"/>
      <c r="B93" s="204" t="s">
        <v>96</v>
      </c>
      <c r="I93" s="92" t="str">
        <f t="shared" si="0"/>
        <v>Randen gedämpft</v>
      </c>
      <c r="J93" s="96" t="s">
        <v>48</v>
      </c>
      <c r="K93" s="96" t="s">
        <v>271</v>
      </c>
      <c r="L93" s="97" t="s">
        <v>230</v>
      </c>
      <c r="T93" s="128">
        <v>2021</v>
      </c>
      <c r="U93">
        <v>2024</v>
      </c>
      <c r="V93" s="379">
        <f>'nicht Bio - Rohdaten'!A310</f>
        <v>45323</v>
      </c>
      <c r="W93" s="398">
        <f>AVERAGE('Bio - Rohdaten'!AY274,'Bio - Rohdaten'!AY286,'Bio - Rohdaten'!AY298,'Bio - Rohdaten'!AY310)</f>
        <v>179.05688742771878</v>
      </c>
      <c r="X93" s="387">
        <f>AVERAGE('nicht Bio - Rohdaten'!AY274,'nicht Bio - Rohdaten'!AY286,'nicht Bio - Rohdaten'!AY298,'nicht Bio - Rohdaten'!AY310)</f>
        <v>116.7021349494029</v>
      </c>
    </row>
    <row r="94" spans="1:24" x14ac:dyDescent="0.2">
      <c r="A94" s="203"/>
      <c r="B94" s="204" t="s">
        <v>97</v>
      </c>
      <c r="I94" s="92" t="str">
        <f t="shared" si="0"/>
        <v>Knollensellerie</v>
      </c>
      <c r="J94" s="96" t="s">
        <v>49</v>
      </c>
      <c r="K94" s="96" t="s">
        <v>272</v>
      </c>
      <c r="L94" s="97" t="s">
        <v>231</v>
      </c>
      <c r="T94" s="128">
        <v>2021</v>
      </c>
      <c r="U94">
        <v>2024</v>
      </c>
      <c r="V94" s="379">
        <f>'nicht Bio - Rohdaten'!A311</f>
        <v>45352</v>
      </c>
      <c r="W94" s="398">
        <f>AVERAGE('Bio - Rohdaten'!AY275,'Bio - Rohdaten'!AY287,'Bio - Rohdaten'!AY299,'Bio - Rohdaten'!AY311)</f>
        <v>179.3768022761106</v>
      </c>
      <c r="X94" s="387">
        <f>AVERAGE('nicht Bio - Rohdaten'!AY275,'nicht Bio - Rohdaten'!AY287,'nicht Bio - Rohdaten'!AY299,'nicht Bio - Rohdaten'!AY311)</f>
        <v>116.45547242019431</v>
      </c>
    </row>
    <row r="95" spans="1:24" x14ac:dyDescent="0.2">
      <c r="A95" s="203"/>
      <c r="B95" s="204" t="s">
        <v>99</v>
      </c>
      <c r="I95" s="92" t="str">
        <f t="shared" si="0"/>
        <v>Krautstiel</v>
      </c>
      <c r="J95" s="96" t="s">
        <v>50</v>
      </c>
      <c r="K95" s="96" t="s">
        <v>273</v>
      </c>
      <c r="L95" s="97" t="s">
        <v>232</v>
      </c>
      <c r="T95" s="128">
        <v>2021</v>
      </c>
      <c r="U95">
        <v>2024</v>
      </c>
      <c r="V95" s="379">
        <f>'nicht Bio - Rohdaten'!A312</f>
        <v>45383</v>
      </c>
      <c r="W95" s="398">
        <f>AVERAGE('Bio - Rohdaten'!AY276,'Bio - Rohdaten'!AY288,'Bio - Rohdaten'!AY300,'Bio - Rohdaten'!AY312)</f>
        <v>179.86211515520176</v>
      </c>
      <c r="X95" s="387">
        <f>AVERAGE('nicht Bio - Rohdaten'!AY276,'nicht Bio - Rohdaten'!AY288,'nicht Bio - Rohdaten'!AY300,'nicht Bio - Rohdaten'!AY312)</f>
        <v>116.12099838532639</v>
      </c>
    </row>
    <row r="96" spans="1:24" x14ac:dyDescent="0.2">
      <c r="A96" s="203"/>
      <c r="B96" s="204" t="s">
        <v>101</v>
      </c>
      <c r="I96" s="92" t="str">
        <f t="shared" si="0"/>
        <v>Aubergine</v>
      </c>
      <c r="J96" s="96" t="s">
        <v>51</v>
      </c>
      <c r="K96" s="96" t="s">
        <v>274</v>
      </c>
      <c r="L96" s="97" t="s">
        <v>233</v>
      </c>
      <c r="T96" s="128">
        <v>2021</v>
      </c>
      <c r="U96">
        <v>2024</v>
      </c>
      <c r="V96" s="379">
        <f>'nicht Bio - Rohdaten'!A313</f>
        <v>45413</v>
      </c>
      <c r="W96" s="398">
        <f>AVERAGE('Bio - Rohdaten'!AY277,'Bio - Rohdaten'!AY289,'Bio - Rohdaten'!AY301,'Bio - Rohdaten'!AY313)</f>
        <v>183.30571371466036</v>
      </c>
      <c r="X96" s="387">
        <f>AVERAGE('nicht Bio - Rohdaten'!AY277,'nicht Bio - Rohdaten'!AY289,'nicht Bio - Rohdaten'!AY301,'nicht Bio - Rohdaten'!AY313)</f>
        <v>120.1274846500466</v>
      </c>
    </row>
    <row r="97" spans="1:24" x14ac:dyDescent="0.2">
      <c r="A97" s="203"/>
      <c r="B97" s="204" t="s">
        <v>102</v>
      </c>
      <c r="I97" s="92" t="str">
        <f t="shared" si="0"/>
        <v>Nüsslisalat</v>
      </c>
      <c r="J97" s="96" t="s">
        <v>52</v>
      </c>
      <c r="K97" s="96" t="s">
        <v>275</v>
      </c>
      <c r="L97" s="97" t="s">
        <v>234</v>
      </c>
      <c r="T97" s="128">
        <v>2021</v>
      </c>
      <c r="U97">
        <v>2024</v>
      </c>
      <c r="V97" s="379">
        <f>'nicht Bio - Rohdaten'!A314</f>
        <v>45444</v>
      </c>
      <c r="W97" s="398">
        <f>AVERAGE('Bio - Rohdaten'!AY278,'Bio - Rohdaten'!AY290,'Bio - Rohdaten'!AY302,'Bio - Rohdaten'!AY314)</f>
        <v>190.61527416047812</v>
      </c>
      <c r="X97" s="387">
        <f>AVERAGE('nicht Bio - Rohdaten'!AY278,'nicht Bio - Rohdaten'!AY290,'nicht Bio - Rohdaten'!AY302,'nicht Bio - Rohdaten'!AY314)</f>
        <v>122.78382451257606</v>
      </c>
    </row>
    <row r="98" spans="1:24" x14ac:dyDescent="0.2">
      <c r="A98" s="203"/>
      <c r="B98" s="204" t="s">
        <v>103</v>
      </c>
      <c r="I98" s="92" t="str">
        <f t="shared" si="0"/>
        <v>Mehl</v>
      </c>
      <c r="J98" s="189" t="s">
        <v>142</v>
      </c>
      <c r="K98" s="189" t="s">
        <v>294</v>
      </c>
      <c r="L98" s="190" t="s">
        <v>293</v>
      </c>
      <c r="T98" s="128">
        <v>2021</v>
      </c>
      <c r="U98">
        <v>2024</v>
      </c>
      <c r="V98" s="379">
        <f>'nicht Bio - Rohdaten'!A315</f>
        <v>45474</v>
      </c>
      <c r="W98" s="398">
        <f>AVERAGE('Bio - Rohdaten'!AY279,'Bio - Rohdaten'!AY291,'Bio - Rohdaten'!AY303,'Bio - Rohdaten'!AY315)</f>
        <v>192.55699690752598</v>
      </c>
      <c r="X98" s="387">
        <f>AVERAGE('nicht Bio - Rohdaten'!AY279,'nicht Bio - Rohdaten'!AY291,'nicht Bio - Rohdaten'!AY303,'nicht Bio - Rohdaten'!AY315)</f>
        <v>122.96064881942466</v>
      </c>
    </row>
    <row r="99" spans="1:24" x14ac:dyDescent="0.2">
      <c r="A99" s="203"/>
      <c r="B99" s="204" t="s">
        <v>104</v>
      </c>
      <c r="I99" s="92" t="str">
        <f t="shared" si="0"/>
        <v>Weissmehl</v>
      </c>
      <c r="J99" s="96" t="s">
        <v>141</v>
      </c>
      <c r="K99" s="96" t="s">
        <v>276</v>
      </c>
      <c r="L99" s="97" t="s">
        <v>235</v>
      </c>
      <c r="T99" s="128">
        <v>2021</v>
      </c>
      <c r="U99">
        <v>2024</v>
      </c>
      <c r="V99" s="379">
        <f>'nicht Bio - Rohdaten'!A316</f>
        <v>45505</v>
      </c>
      <c r="W99" s="398">
        <f>AVERAGE('Bio - Rohdaten'!AY280,'Bio - Rohdaten'!AY292,'Bio - Rohdaten'!AY304,'Bio - Rohdaten'!AY316)</f>
        <v>190.89947665363982</v>
      </c>
      <c r="X99" s="387">
        <f>AVERAGE('nicht Bio - Rohdaten'!AY280,'nicht Bio - Rohdaten'!AY292,'nicht Bio - Rohdaten'!AY304,'nicht Bio - Rohdaten'!AY316)</f>
        <v>123.1785205760054</v>
      </c>
    </row>
    <row r="100" spans="1:24" x14ac:dyDescent="0.2">
      <c r="A100" s="203"/>
      <c r="B100" s="204" t="s">
        <v>106</v>
      </c>
      <c r="H100" t="s">
        <v>200</v>
      </c>
      <c r="I100" s="92" t="str">
        <f t="shared" si="0"/>
        <v>Produkte nicht BIO</v>
      </c>
      <c r="J100" s="96" t="s">
        <v>60</v>
      </c>
      <c r="K100" s="96" t="s">
        <v>373</v>
      </c>
      <c r="L100" s="97" t="s">
        <v>330</v>
      </c>
      <c r="T100" s="128">
        <v>2021</v>
      </c>
      <c r="U100">
        <v>2024</v>
      </c>
      <c r="V100" s="379">
        <f>'nicht Bio - Rohdaten'!A317</f>
        <v>45536</v>
      </c>
      <c r="W100" s="398">
        <f>AVERAGE('Bio - Rohdaten'!AY281,'Bio - Rohdaten'!AY293,'Bio - Rohdaten'!AY305,'Bio - Rohdaten'!AY317)</f>
        <v>189.03222113711311</v>
      </c>
      <c r="X100" s="387">
        <f>AVERAGE('nicht Bio - Rohdaten'!AY281,'nicht Bio - Rohdaten'!AY293,'nicht Bio - Rohdaten'!AY305,'nicht Bio - Rohdaten'!AY317)</f>
        <v>122.27879866862163</v>
      </c>
    </row>
    <row r="101" spans="1:24" x14ac:dyDescent="0.2">
      <c r="A101" s="203"/>
      <c r="B101" s="204" t="s">
        <v>107</v>
      </c>
      <c r="I101" s="92" t="str">
        <f t="shared" si="0"/>
        <v>Produkte BIO</v>
      </c>
      <c r="J101" s="96" t="s">
        <v>59</v>
      </c>
      <c r="K101" s="96" t="s">
        <v>374</v>
      </c>
      <c r="L101" s="97" t="s">
        <v>331</v>
      </c>
      <c r="T101" s="128">
        <v>2021</v>
      </c>
      <c r="U101">
        <v>2024</v>
      </c>
      <c r="V101" s="379">
        <f>'nicht Bio - Rohdaten'!A318</f>
        <v>45566</v>
      </c>
      <c r="W101" s="398">
        <f>AVERAGE('Bio - Rohdaten'!AY282,'Bio - Rohdaten'!AY294,'Bio - Rohdaten'!AY306,'Bio - Rohdaten'!AY318)</f>
        <v>187.55883596539326</v>
      </c>
      <c r="X101" s="387">
        <f>AVERAGE('nicht Bio - Rohdaten'!AY282,'nicht Bio - Rohdaten'!AY294,'nicht Bio - Rohdaten'!AY306,'nicht Bio - Rohdaten'!AY318)</f>
        <v>121.1563398844177</v>
      </c>
    </row>
    <row r="102" spans="1:24" x14ac:dyDescent="0.2">
      <c r="A102" s="203">
        <v>2006</v>
      </c>
      <c r="B102" s="204" t="s">
        <v>90</v>
      </c>
      <c r="I102" s="92" t="str">
        <f t="shared" si="0"/>
        <v>Segment:</v>
      </c>
      <c r="J102" s="96" t="s">
        <v>55</v>
      </c>
      <c r="K102" s="96" t="s">
        <v>55</v>
      </c>
      <c r="L102" s="97" t="s">
        <v>332</v>
      </c>
      <c r="T102" s="128">
        <v>2021</v>
      </c>
      <c r="U102">
        <v>2024</v>
      </c>
      <c r="V102" s="379">
        <f>'nicht Bio - Rohdaten'!A319</f>
        <v>45597</v>
      </c>
      <c r="W102" s="398">
        <f>AVERAGE('Bio - Rohdaten'!AY283,'Bio - Rohdaten'!AY295,'Bio - Rohdaten'!AY307,'Bio - Rohdaten'!AY319)</f>
        <v>184.77711875968015</v>
      </c>
      <c r="X102" s="387">
        <f>AVERAGE('nicht Bio - Rohdaten'!AY283,'nicht Bio - Rohdaten'!AY295,'nicht Bio - Rohdaten'!AY307,'nicht Bio - Rohdaten'!AY319)</f>
        <v>118.54609852173053</v>
      </c>
    </row>
    <row r="103" spans="1:24" ht="15" thickBot="1" x14ac:dyDescent="0.25">
      <c r="A103" s="203"/>
      <c r="B103" s="204" t="s">
        <v>92</v>
      </c>
      <c r="I103" s="92" t="str">
        <f t="shared" si="0"/>
        <v>Produkt:</v>
      </c>
      <c r="J103" s="96" t="s">
        <v>56</v>
      </c>
      <c r="K103" s="96" t="s">
        <v>375</v>
      </c>
      <c r="L103" s="97" t="s">
        <v>333</v>
      </c>
      <c r="T103" s="128">
        <v>2021</v>
      </c>
      <c r="U103">
        <v>2024</v>
      </c>
      <c r="V103" s="379">
        <f>'nicht Bio - Rohdaten'!A320</f>
        <v>45627</v>
      </c>
      <c r="W103" s="398">
        <f>AVERAGE('Bio - Rohdaten'!AY284,'Bio - Rohdaten'!AY296,'Bio - Rohdaten'!AY308,'Bio - Rohdaten'!AY320)</f>
        <v>180.52103101651053</v>
      </c>
      <c r="X103" s="387">
        <f>AVERAGE('nicht Bio - Rohdaten'!AY284,'nicht Bio - Rohdaten'!AY296,'nicht Bio - Rohdaten'!AY308,'nicht Bio - Rohdaten'!AY320)</f>
        <v>116.08653929243818</v>
      </c>
    </row>
    <row r="104" spans="1:24" x14ac:dyDescent="0.2">
      <c r="A104" s="203"/>
      <c r="B104" s="204" t="s">
        <v>94</v>
      </c>
      <c r="I104" s="92" t="str">
        <f t="shared" si="0"/>
        <v>Daten verfügbar seit:</v>
      </c>
      <c r="J104" s="96" t="s">
        <v>57</v>
      </c>
      <c r="K104" s="96" t="s">
        <v>376</v>
      </c>
      <c r="L104" s="97" t="s">
        <v>334</v>
      </c>
      <c r="T104" s="380">
        <v>2022</v>
      </c>
      <c r="U104" s="381">
        <v>2025</v>
      </c>
      <c r="V104" s="382">
        <f>'nicht Bio - Rohdaten'!A321</f>
        <v>45658</v>
      </c>
      <c r="W104" s="399">
        <f>AVERAGE('Bio - Rohdaten'!AY285,'Bio - Rohdaten'!AY297,'Bio - Rohdaten'!AY309,'Bio - Rohdaten'!AY321)</f>
        <v>181.80956362822889</v>
      </c>
      <c r="X104" s="394">
        <f>AVERAGE('nicht Bio - Rohdaten'!AY285,'nicht Bio - Rohdaten'!AY297,'nicht Bio - Rohdaten'!AY309,'nicht Bio - Rohdaten'!AY321)</f>
        <v>115.44672521243547</v>
      </c>
    </row>
    <row r="105" spans="1:24" x14ac:dyDescent="0.2">
      <c r="A105" s="203"/>
      <c r="B105" s="204" t="s">
        <v>96</v>
      </c>
      <c r="I105" s="92" t="str">
        <f t="shared" si="0"/>
        <v>Monatsverbrauch des Referenzhaushalts:</v>
      </c>
      <c r="J105" s="96" t="s">
        <v>61</v>
      </c>
      <c r="K105" s="96" t="s">
        <v>377</v>
      </c>
      <c r="L105" s="97" t="s">
        <v>335</v>
      </c>
      <c r="T105" s="383">
        <v>2022</v>
      </c>
      <c r="U105">
        <v>2025</v>
      </c>
      <c r="V105" s="379">
        <f>'nicht Bio - Rohdaten'!A322</f>
        <v>45689</v>
      </c>
      <c r="W105" s="400">
        <f>AVERAGE('Bio - Rohdaten'!AY286,'Bio - Rohdaten'!AY298,'Bio - Rohdaten'!AY310,'Bio - Rohdaten'!AY322)</f>
        <v>179.26323650508112</v>
      </c>
      <c r="X105" s="395">
        <f>AVERAGE('nicht Bio - Rohdaten'!AY286,'nicht Bio - Rohdaten'!AY298,'nicht Bio - Rohdaten'!AY310,'nicht Bio - Rohdaten'!AY322)</f>
        <v>117.37535392902983</v>
      </c>
    </row>
    <row r="106" spans="1:24" x14ac:dyDescent="0.2">
      <c r="A106" s="203"/>
      <c r="B106" s="204" t="s">
        <v>97</v>
      </c>
      <c r="I106" s="92" t="str">
        <f t="shared" si="0"/>
        <v>Einheit der Produktpreise:</v>
      </c>
      <c r="J106" s="96" t="s">
        <v>58</v>
      </c>
      <c r="K106" s="96" t="s">
        <v>378</v>
      </c>
      <c r="L106" s="97" t="s">
        <v>336</v>
      </c>
      <c r="T106" s="383">
        <v>2022</v>
      </c>
      <c r="U106">
        <v>2025</v>
      </c>
      <c r="V106" s="379">
        <f>'nicht Bio - Rohdaten'!A323</f>
        <v>45717</v>
      </c>
      <c r="W106" s="400">
        <f>AVERAGE('Bio - Rohdaten'!AY287,'Bio - Rohdaten'!AY299,'Bio - Rohdaten'!AY311,'Bio - Rohdaten'!AY323)</f>
        <v>179.81131660202249</v>
      </c>
      <c r="X106" s="395">
        <f>AVERAGE('nicht Bio - Rohdaten'!AY287,'nicht Bio - Rohdaten'!AY299,'nicht Bio - Rohdaten'!AY311,'nicht Bio - Rohdaten'!AY323)</f>
        <v>116.65674288754767</v>
      </c>
    </row>
    <row r="107" spans="1:24" x14ac:dyDescent="0.2">
      <c r="A107" s="203"/>
      <c r="B107" s="204" t="s">
        <v>99</v>
      </c>
      <c r="I107" s="92" t="str">
        <f t="shared" si="0"/>
        <v>Differenz</v>
      </c>
      <c r="J107" s="96" t="s">
        <v>136</v>
      </c>
      <c r="K107" s="96" t="s">
        <v>379</v>
      </c>
      <c r="L107" s="97" t="s">
        <v>337</v>
      </c>
      <c r="T107" s="383">
        <v>2022</v>
      </c>
      <c r="U107">
        <v>2025</v>
      </c>
      <c r="V107" s="379">
        <f>'nicht Bio - Rohdaten'!A324</f>
        <v>45748</v>
      </c>
      <c r="W107" s="400">
        <f>AVERAGE('Bio - Rohdaten'!AY288,'Bio - Rohdaten'!AY300,'Bio - Rohdaten'!AY312,'Bio - Rohdaten'!AY324)</f>
        <v>180.39559488464246</v>
      </c>
      <c r="X107" s="395">
        <f>AVERAGE('nicht Bio - Rohdaten'!AY288,'nicht Bio - Rohdaten'!AY300,'nicht Bio - Rohdaten'!AY312,'nicht Bio - Rohdaten'!AY324)</f>
        <v>117.47567014825719</v>
      </c>
    </row>
    <row r="108" spans="1:24" x14ac:dyDescent="0.2">
      <c r="A108" s="203"/>
      <c r="B108" s="204" t="s">
        <v>101</v>
      </c>
      <c r="H108" t="s">
        <v>198</v>
      </c>
      <c r="I108" s="92" t="str">
        <f>IF($I$1="d",J108,IF($I$1="f",K108,IF($I$1="i",L108)))</f>
        <v>Einheit</v>
      </c>
      <c r="J108" s="96" t="s">
        <v>161</v>
      </c>
      <c r="K108" s="96" t="s">
        <v>380</v>
      </c>
      <c r="L108" s="97" t="s">
        <v>338</v>
      </c>
      <c r="T108" s="383">
        <v>2022</v>
      </c>
      <c r="U108">
        <v>2025</v>
      </c>
      <c r="V108" s="379">
        <f>'nicht Bio - Rohdaten'!A325</f>
        <v>45778</v>
      </c>
      <c r="W108" s="400">
        <f>AVERAGE('Bio - Rohdaten'!AY289,'Bio - Rohdaten'!AY301,'Bio - Rohdaten'!AY313,'Bio - Rohdaten'!AY325)</f>
        <v>185.01956928966018</v>
      </c>
      <c r="X108" s="395">
        <f>AVERAGE('nicht Bio - Rohdaten'!AY289,'nicht Bio - Rohdaten'!AY301,'nicht Bio - Rohdaten'!AY313,'nicht Bio - Rohdaten'!AY325)</f>
        <v>121.98640138105118</v>
      </c>
    </row>
    <row r="109" spans="1:24" x14ac:dyDescent="0.2">
      <c r="A109" s="203"/>
      <c r="B109" s="204" t="s">
        <v>102</v>
      </c>
      <c r="I109" s="92" t="str">
        <f>IF($I$1="d",J109,IF($I$1="f",K109,IF($I$1="i",L109)))</f>
        <v>Gewichtung</v>
      </c>
      <c r="J109" s="96" t="s">
        <v>157</v>
      </c>
      <c r="K109" s="96" t="s">
        <v>381</v>
      </c>
      <c r="L109" s="97" t="s">
        <v>339</v>
      </c>
      <c r="T109" s="383">
        <v>2022</v>
      </c>
      <c r="U109">
        <v>2025</v>
      </c>
      <c r="V109" s="379">
        <f>'nicht Bio - Rohdaten'!A326</f>
        <v>45809</v>
      </c>
      <c r="W109" s="400">
        <f>AVERAGE('Bio - Rohdaten'!AY290,'Bio - Rohdaten'!AY302,'Bio - Rohdaten'!AY314,'Bio - Rohdaten'!AY326)</f>
        <v>192.31532522003531</v>
      </c>
      <c r="X109" s="395">
        <f>AVERAGE('nicht Bio - Rohdaten'!AY290,'nicht Bio - Rohdaten'!AY302,'nicht Bio - Rohdaten'!AY314,'nicht Bio - Rohdaten'!AY326)</f>
        <v>124.07317113171439</v>
      </c>
    </row>
    <row r="110" spans="1:24" x14ac:dyDescent="0.2">
      <c r="A110" s="203"/>
      <c r="B110" s="204" t="s">
        <v>103</v>
      </c>
      <c r="I110" s="92" t="str">
        <f>IF($I$1="d",J110,IF($I$1="f",K110,IF($I$1="i",L110)))</f>
        <v>In CHF</v>
      </c>
      <c r="J110" s="96" t="s">
        <v>508</v>
      </c>
      <c r="K110" s="96" t="s">
        <v>138</v>
      </c>
      <c r="L110" s="97" t="s">
        <v>67</v>
      </c>
      <c r="T110" s="383">
        <v>2022</v>
      </c>
      <c r="U110">
        <v>2025</v>
      </c>
      <c r="V110" s="379">
        <f>'nicht Bio - Rohdaten'!A327</f>
        <v>45839</v>
      </c>
      <c r="W110" s="400">
        <f>AVERAGE('Bio - Rohdaten'!AY291,'Bio - Rohdaten'!AY303,'Bio - Rohdaten'!AY315,'Bio - Rohdaten'!AY327)</f>
        <v>193.73272127850925</v>
      </c>
      <c r="X110" s="395">
        <f>AVERAGE('nicht Bio - Rohdaten'!AY291,'nicht Bio - Rohdaten'!AY303,'nicht Bio - Rohdaten'!AY315,'nicht Bio - Rohdaten'!AY327)</f>
        <v>123.9838916374612</v>
      </c>
    </row>
    <row r="111" spans="1:24" x14ac:dyDescent="0.2">
      <c r="A111" s="203"/>
      <c r="B111" s="204" t="s">
        <v>104</v>
      </c>
      <c r="I111" s="92" t="str">
        <f t="shared" si="0"/>
        <v>Stk.</v>
      </c>
      <c r="J111" s="96" t="s">
        <v>193</v>
      </c>
      <c r="K111" s="96" t="s">
        <v>382</v>
      </c>
      <c r="L111" s="97" t="s">
        <v>340</v>
      </c>
      <c r="T111" s="383">
        <v>2022</v>
      </c>
      <c r="U111">
        <v>2025</v>
      </c>
      <c r="V111" s="379">
        <f>'nicht Bio - Rohdaten'!A328</f>
        <v>45870</v>
      </c>
      <c r="W111" s="400">
        <f>AVERAGE('Bio - Rohdaten'!AY292,'Bio - Rohdaten'!AY304,'Bio - Rohdaten'!AY316,'Bio - Rohdaten'!AY328)</f>
        <v>192.55976239500313</v>
      </c>
      <c r="X111" s="395">
        <f>AVERAGE('nicht Bio - Rohdaten'!AY292,'nicht Bio - Rohdaten'!AY304,'nicht Bio - Rohdaten'!AY316,'nicht Bio - Rohdaten'!AY328)</f>
        <v>124.15613479358575</v>
      </c>
    </row>
    <row r="112" spans="1:24" x14ac:dyDescent="0.2">
      <c r="A112" s="203"/>
      <c r="B112" s="204" t="s">
        <v>106</v>
      </c>
      <c r="I112" s="92" t="str">
        <f t="shared" si="0"/>
        <v>In CHF / Liter</v>
      </c>
      <c r="J112" s="96" t="s">
        <v>69</v>
      </c>
      <c r="K112" s="96" t="s">
        <v>383</v>
      </c>
      <c r="L112" s="97" t="s">
        <v>341</v>
      </c>
      <c r="T112" s="383">
        <v>2022</v>
      </c>
      <c r="U112">
        <v>2025</v>
      </c>
      <c r="V112" s="379">
        <f>'nicht Bio - Rohdaten'!A329</f>
        <v>45901</v>
      </c>
      <c r="W112" s="400">
        <f>AVERAGE('Bio - Rohdaten'!AY293,'Bio - Rohdaten'!AY305,'Bio - Rohdaten'!AY317,'Bio - Rohdaten'!AY329)</f>
        <v>190.87510768365846</v>
      </c>
      <c r="X112" s="395">
        <f>AVERAGE('nicht Bio - Rohdaten'!AY293,'nicht Bio - Rohdaten'!AY305,'nicht Bio - Rohdaten'!AY317,'nicht Bio - Rohdaten'!AY329)</f>
        <v>123.12109434387523</v>
      </c>
    </row>
    <row r="113" spans="1:24" x14ac:dyDescent="0.2">
      <c r="A113" s="203"/>
      <c r="B113" s="204" t="s">
        <v>107</v>
      </c>
      <c r="I113" s="92" t="str">
        <f t="shared" si="0"/>
        <v>In CHF / kg</v>
      </c>
      <c r="J113" s="96" t="s">
        <v>68</v>
      </c>
      <c r="K113" s="96" t="s">
        <v>384</v>
      </c>
      <c r="L113" s="97" t="s">
        <v>342</v>
      </c>
      <c r="T113" s="383">
        <v>2022</v>
      </c>
      <c r="U113">
        <v>2025</v>
      </c>
      <c r="V113" s="379">
        <f>'nicht Bio - Rohdaten'!A330</f>
        <v>45931</v>
      </c>
      <c r="W113" s="400">
        <f>AVERAGE('Bio - Rohdaten'!AY294,'Bio - Rohdaten'!AY306,'Bio - Rohdaten'!AY318,'Bio - Rohdaten'!AY330)</f>
        <v>188.85951374504032</v>
      </c>
      <c r="X113" s="395">
        <f>AVERAGE('nicht Bio - Rohdaten'!AY294,'nicht Bio - Rohdaten'!AY306,'nicht Bio - Rohdaten'!AY318,'nicht Bio - Rohdaten'!AY330)</f>
        <v>121.98861588599331</v>
      </c>
    </row>
    <row r="114" spans="1:24" x14ac:dyDescent="0.2">
      <c r="A114" s="203">
        <v>2007</v>
      </c>
      <c r="B114" s="204" t="s">
        <v>90</v>
      </c>
      <c r="I114" s="92" t="str">
        <f t="shared" si="0"/>
        <v>In CHF / 100g</v>
      </c>
      <c r="J114" s="96" t="s">
        <v>70</v>
      </c>
      <c r="K114" s="96" t="s">
        <v>385</v>
      </c>
      <c r="L114" s="97" t="s">
        <v>343</v>
      </c>
      <c r="T114" s="383">
        <v>2022</v>
      </c>
      <c r="U114">
        <v>2025</v>
      </c>
      <c r="V114" s="379">
        <f>'nicht Bio - Rohdaten'!A331</f>
        <v>45962</v>
      </c>
      <c r="W114" s="400">
        <f>AVERAGE('Bio - Rohdaten'!AY295,'Bio - Rohdaten'!AY307,'Bio - Rohdaten'!AY319,'Bio - Rohdaten'!AY331)</f>
        <v>185.61527465217588</v>
      </c>
      <c r="X114" s="395">
        <f>AVERAGE('nicht Bio - Rohdaten'!AY295,'nicht Bio - Rohdaten'!AY307,'nicht Bio - Rohdaten'!AY319,'nicht Bio - Rohdaten'!AY331)</f>
        <v>118.90876922990689</v>
      </c>
    </row>
    <row r="115" spans="1:24" ht="15" thickBot="1" x14ac:dyDescent="0.25">
      <c r="A115" s="203"/>
      <c r="B115" s="204" t="s">
        <v>92</v>
      </c>
      <c r="I115" s="92" t="str">
        <f t="shared" si="0"/>
        <v>In CHF / Ei</v>
      </c>
      <c r="J115" s="96" t="s">
        <v>71</v>
      </c>
      <c r="K115" s="96" t="s">
        <v>386</v>
      </c>
      <c r="L115" s="97" t="s">
        <v>344</v>
      </c>
      <c r="T115" s="384">
        <v>2022</v>
      </c>
      <c r="U115" s="385">
        <v>2025</v>
      </c>
      <c r="V115" s="386">
        <f>'nicht Bio - Rohdaten'!A332</f>
        <v>45992</v>
      </c>
      <c r="W115" s="401">
        <f>AVERAGE('Bio - Rohdaten'!AY296,'Bio - Rohdaten'!AY308,'Bio - Rohdaten'!AY320,'Bio - Rohdaten'!AY332)</f>
        <v>181.37086516285973</v>
      </c>
      <c r="X115" s="396">
        <f>AVERAGE('nicht Bio - Rohdaten'!AY296,'nicht Bio - Rohdaten'!AY308,'nicht Bio - Rohdaten'!AY320,'nicht Bio - Rohdaten'!AY332)</f>
        <v>116.26864253687508</v>
      </c>
    </row>
    <row r="116" spans="1:24" x14ac:dyDescent="0.2">
      <c r="A116" s="203"/>
      <c r="B116" s="204" t="s">
        <v>94</v>
      </c>
      <c r="I116" s="92" t="str">
        <f t="shared" si="0"/>
        <v>In CHF / Stück</v>
      </c>
      <c r="J116" s="96" t="s">
        <v>72</v>
      </c>
      <c r="K116" s="96" t="s">
        <v>387</v>
      </c>
      <c r="L116" s="97" t="s">
        <v>345</v>
      </c>
      <c r="V116" s="378"/>
    </row>
    <row r="117" spans="1:24" x14ac:dyDescent="0.2">
      <c r="A117" s="203"/>
      <c r="B117" s="204" t="s">
        <v>96</v>
      </c>
      <c r="I117" s="92" t="str">
        <f>IF($I$1="d",J117,IF($I$1="f",K117,IF($I$1="i",L117)))</f>
        <v>kg</v>
      </c>
      <c r="J117" s="96" t="s">
        <v>28</v>
      </c>
      <c r="K117" s="96" t="s">
        <v>28</v>
      </c>
      <c r="L117" s="97" t="s">
        <v>28</v>
      </c>
      <c r="V117" s="378"/>
    </row>
    <row r="118" spans="1:24" x14ac:dyDescent="0.2">
      <c r="A118" s="203"/>
      <c r="B118" s="204" t="s">
        <v>97</v>
      </c>
      <c r="I118" s="92" t="str">
        <f>IF($I$1="d",J118,IF($I$1="f",K118,IF($I$1="i",L118)))</f>
        <v>g</v>
      </c>
      <c r="J118" s="96" t="s">
        <v>192</v>
      </c>
      <c r="K118" s="96" t="s">
        <v>192</v>
      </c>
      <c r="L118" s="97" t="s">
        <v>192</v>
      </c>
      <c r="V118" s="378"/>
    </row>
    <row r="119" spans="1:24" x14ac:dyDescent="0.2">
      <c r="A119" s="203"/>
      <c r="B119" s="204" t="s">
        <v>99</v>
      </c>
      <c r="H119" t="s">
        <v>511</v>
      </c>
      <c r="I119" s="92" t="str">
        <f t="shared" ref="I119:I167" si="21">IF($I$1="d",J119,IF($I$1="f",K119,IF($I$1="i",L119)))</f>
        <v>8.6 l</v>
      </c>
      <c r="J119" s="96" t="s">
        <v>162</v>
      </c>
      <c r="K119" s="96" t="s">
        <v>162</v>
      </c>
      <c r="L119" s="97" t="s">
        <v>162</v>
      </c>
      <c r="V119" s="378"/>
    </row>
    <row r="120" spans="1:24" x14ac:dyDescent="0.2">
      <c r="A120" s="203"/>
      <c r="B120" s="204" t="s">
        <v>101</v>
      </c>
      <c r="I120" s="92" t="str">
        <f t="shared" si="21"/>
        <v>200 g</v>
      </c>
      <c r="J120" s="96" t="s">
        <v>163</v>
      </c>
      <c r="K120" s="96" t="s">
        <v>163</v>
      </c>
      <c r="L120" s="97" t="s">
        <v>163</v>
      </c>
      <c r="V120" s="378"/>
    </row>
    <row r="121" spans="1:24" x14ac:dyDescent="0.2">
      <c r="A121" s="203"/>
      <c r="B121" s="204" t="s">
        <v>102</v>
      </c>
      <c r="I121" s="92" t="str">
        <f t="shared" si="21"/>
        <v>210 g</v>
      </c>
      <c r="J121" s="96" t="s">
        <v>164</v>
      </c>
      <c r="K121" s="96" t="s">
        <v>164</v>
      </c>
      <c r="L121" s="97" t="s">
        <v>164</v>
      </c>
      <c r="V121" s="378"/>
    </row>
    <row r="122" spans="1:24" x14ac:dyDescent="0.2">
      <c r="A122" s="203"/>
      <c r="B122" s="204" t="s">
        <v>103</v>
      </c>
      <c r="I122" s="92" t="str">
        <f t="shared" si="21"/>
        <v>150 g</v>
      </c>
      <c r="J122" s="96" t="s">
        <v>165</v>
      </c>
      <c r="K122" s="96" t="s">
        <v>165</v>
      </c>
      <c r="L122" s="97" t="s">
        <v>165</v>
      </c>
      <c r="V122" s="378"/>
    </row>
    <row r="123" spans="1:24" x14ac:dyDescent="0.2">
      <c r="A123" s="203"/>
      <c r="B123" s="204" t="s">
        <v>104</v>
      </c>
      <c r="I123" s="92" t="str">
        <f t="shared" si="21"/>
        <v>110 g</v>
      </c>
      <c r="J123" s="96" t="s">
        <v>166</v>
      </c>
      <c r="K123" s="96" t="s">
        <v>166</v>
      </c>
      <c r="L123" s="97" t="s">
        <v>166</v>
      </c>
      <c r="V123" s="378"/>
    </row>
    <row r="124" spans="1:24" x14ac:dyDescent="0.2">
      <c r="A124" s="203"/>
      <c r="B124" s="204" t="s">
        <v>106</v>
      </c>
      <c r="I124" s="92" t="str">
        <f t="shared" si="21"/>
        <v>4.5 dl</v>
      </c>
      <c r="J124" s="96" t="s">
        <v>167</v>
      </c>
      <c r="K124" s="96" t="s">
        <v>167</v>
      </c>
      <c r="L124" s="97" t="s">
        <v>167</v>
      </c>
      <c r="V124" s="378"/>
    </row>
    <row r="125" spans="1:24" x14ac:dyDescent="0.2">
      <c r="A125" s="203"/>
      <c r="B125" s="204" t="s">
        <v>107</v>
      </c>
      <c r="I125" s="92" t="str">
        <f t="shared" si="21"/>
        <v>500 g</v>
      </c>
      <c r="J125" s="96" t="s">
        <v>168</v>
      </c>
      <c r="K125" s="96" t="s">
        <v>168</v>
      </c>
      <c r="L125" s="97" t="s">
        <v>168</v>
      </c>
      <c r="V125" s="378"/>
    </row>
    <row r="126" spans="1:24" x14ac:dyDescent="0.2">
      <c r="A126" s="203">
        <v>2008</v>
      </c>
      <c r="B126" s="204" t="s">
        <v>90</v>
      </c>
      <c r="I126" s="92" t="str">
        <f t="shared" si="21"/>
        <v>350 g</v>
      </c>
      <c r="J126" s="96" t="s">
        <v>169</v>
      </c>
      <c r="K126" s="96" t="s">
        <v>169</v>
      </c>
      <c r="L126" s="97" t="s">
        <v>169</v>
      </c>
      <c r="V126" s="378"/>
    </row>
    <row r="127" spans="1:24" x14ac:dyDescent="0.2">
      <c r="A127" s="203"/>
      <c r="B127" s="204" t="s">
        <v>92</v>
      </c>
      <c r="I127" s="92">
        <f t="shared" si="21"/>
        <v>0</v>
      </c>
      <c r="L127" s="97"/>
      <c r="V127" s="378"/>
    </row>
    <row r="128" spans="1:24" x14ac:dyDescent="0.2">
      <c r="A128" s="203"/>
      <c r="B128" s="204" t="s">
        <v>94</v>
      </c>
      <c r="I128" s="92" t="str">
        <f t="shared" si="21"/>
        <v>120 g</v>
      </c>
      <c r="J128" s="96" t="s">
        <v>170</v>
      </c>
      <c r="K128" s="96" t="s">
        <v>170</v>
      </c>
      <c r="L128" s="97" t="s">
        <v>170</v>
      </c>
      <c r="V128" s="378"/>
    </row>
    <row r="129" spans="1:22" x14ac:dyDescent="0.2">
      <c r="A129" s="203"/>
      <c r="B129" s="204" t="s">
        <v>96</v>
      </c>
      <c r="I129" s="92" t="str">
        <f t="shared" si="21"/>
        <v>100 g</v>
      </c>
      <c r="J129" s="96" t="s">
        <v>171</v>
      </c>
      <c r="K129" s="96" t="s">
        <v>171</v>
      </c>
      <c r="L129" s="97" t="s">
        <v>171</v>
      </c>
      <c r="V129" s="378"/>
    </row>
    <row r="130" spans="1:22" x14ac:dyDescent="0.2">
      <c r="A130" s="203"/>
      <c r="B130" s="204" t="s">
        <v>97</v>
      </c>
      <c r="I130" s="92" t="str">
        <f t="shared" si="21"/>
        <v>170 g</v>
      </c>
      <c r="J130" s="96" t="s">
        <v>173</v>
      </c>
      <c r="K130" s="96" t="s">
        <v>173</v>
      </c>
      <c r="L130" s="97" t="s">
        <v>173</v>
      </c>
      <c r="V130" s="378"/>
    </row>
    <row r="131" spans="1:22" x14ac:dyDescent="0.2">
      <c r="A131" s="203"/>
      <c r="B131" s="204" t="s">
        <v>99</v>
      </c>
      <c r="I131" s="92" t="str">
        <f t="shared" si="21"/>
        <v>210 g</v>
      </c>
      <c r="J131" s="96" t="s">
        <v>164</v>
      </c>
      <c r="K131" s="96" t="s">
        <v>164</v>
      </c>
      <c r="L131" s="97" t="s">
        <v>164</v>
      </c>
      <c r="V131" s="378"/>
    </row>
    <row r="132" spans="1:22" x14ac:dyDescent="0.2">
      <c r="A132" s="203"/>
      <c r="B132" s="204" t="s">
        <v>101</v>
      </c>
      <c r="I132" s="92" t="str">
        <f t="shared" si="21"/>
        <v>180 g</v>
      </c>
      <c r="J132" s="96" t="s">
        <v>174</v>
      </c>
      <c r="K132" s="96" t="s">
        <v>174</v>
      </c>
      <c r="L132" s="97" t="s">
        <v>174</v>
      </c>
      <c r="V132" s="378"/>
    </row>
    <row r="133" spans="1:22" x14ac:dyDescent="0.2">
      <c r="A133" s="203"/>
      <c r="B133" s="204" t="s">
        <v>102</v>
      </c>
      <c r="I133" s="92" t="str">
        <f t="shared" si="21"/>
        <v>80 g</v>
      </c>
      <c r="J133" s="96" t="s">
        <v>158</v>
      </c>
      <c r="K133" s="96" t="s">
        <v>158</v>
      </c>
      <c r="L133" s="97" t="s">
        <v>158</v>
      </c>
      <c r="V133" s="378"/>
    </row>
    <row r="134" spans="1:22" x14ac:dyDescent="0.2">
      <c r="A134" s="203"/>
      <c r="B134" s="204" t="s">
        <v>103</v>
      </c>
      <c r="I134" s="92" t="str">
        <f t="shared" si="21"/>
        <v>310 g</v>
      </c>
      <c r="J134" s="96" t="s">
        <v>159</v>
      </c>
      <c r="K134" s="96" t="s">
        <v>159</v>
      </c>
      <c r="L134" s="97" t="s">
        <v>159</v>
      </c>
      <c r="V134" s="378"/>
    </row>
    <row r="135" spans="1:22" x14ac:dyDescent="0.2">
      <c r="A135" s="203"/>
      <c r="B135" s="204" t="s">
        <v>104</v>
      </c>
      <c r="I135" s="92" t="str">
        <f t="shared" si="21"/>
        <v>470 g</v>
      </c>
      <c r="J135" s="96" t="s">
        <v>160</v>
      </c>
      <c r="K135" s="96" t="s">
        <v>160</v>
      </c>
      <c r="L135" s="97" t="s">
        <v>160</v>
      </c>
      <c r="V135" s="378"/>
    </row>
    <row r="136" spans="1:22" x14ac:dyDescent="0.2">
      <c r="A136" s="203"/>
      <c r="B136" s="204" t="s">
        <v>106</v>
      </c>
      <c r="I136" s="92" t="str">
        <f t="shared" si="21"/>
        <v>720 g</v>
      </c>
      <c r="J136" s="96" t="s">
        <v>175</v>
      </c>
      <c r="K136" s="96" t="s">
        <v>175</v>
      </c>
      <c r="L136" s="97" t="s">
        <v>175</v>
      </c>
      <c r="V136" s="378"/>
    </row>
    <row r="137" spans="1:22" x14ac:dyDescent="0.2">
      <c r="A137" s="203"/>
      <c r="B137" s="204" t="s">
        <v>107</v>
      </c>
      <c r="I137" s="92" t="str">
        <f t="shared" si="21"/>
        <v>160 g</v>
      </c>
      <c r="J137" s="96" t="s">
        <v>176</v>
      </c>
      <c r="K137" s="96" t="s">
        <v>176</v>
      </c>
      <c r="L137" s="97" t="s">
        <v>176</v>
      </c>
      <c r="V137" s="378"/>
    </row>
    <row r="138" spans="1:22" x14ac:dyDescent="0.2">
      <c r="A138" s="203">
        <v>2009</v>
      </c>
      <c r="B138" s="204" t="s">
        <v>90</v>
      </c>
      <c r="I138" s="92" t="str">
        <f t="shared" si="21"/>
        <v>1 Stk.</v>
      </c>
      <c r="J138" s="96" t="s">
        <v>524</v>
      </c>
      <c r="K138" s="96" t="s">
        <v>525</v>
      </c>
      <c r="L138" s="97" t="s">
        <v>526</v>
      </c>
      <c r="V138" s="378"/>
    </row>
    <row r="139" spans="1:22" x14ac:dyDescent="0.2">
      <c r="A139" s="203"/>
      <c r="B139" s="204" t="s">
        <v>92</v>
      </c>
      <c r="I139" s="92" t="str">
        <f t="shared" si="21"/>
        <v>28 Stk.</v>
      </c>
      <c r="J139" s="96" t="s">
        <v>504</v>
      </c>
      <c r="K139" s="96" t="s">
        <v>512</v>
      </c>
      <c r="L139" s="97" t="s">
        <v>515</v>
      </c>
      <c r="V139" s="378"/>
    </row>
    <row r="140" spans="1:22" x14ac:dyDescent="0.2">
      <c r="A140" s="203"/>
      <c r="B140" s="204" t="s">
        <v>94</v>
      </c>
      <c r="I140" s="92">
        <f t="shared" si="21"/>
        <v>0</v>
      </c>
      <c r="L140" s="97"/>
      <c r="V140" s="378"/>
    </row>
    <row r="141" spans="1:22" x14ac:dyDescent="0.2">
      <c r="A141" s="203"/>
      <c r="B141" s="204" t="s">
        <v>96</v>
      </c>
      <c r="I141" s="92" t="str">
        <f t="shared" si="21"/>
        <v>1.5 kg</v>
      </c>
      <c r="J141" s="96" t="s">
        <v>177</v>
      </c>
      <c r="K141" s="96" t="s">
        <v>177</v>
      </c>
      <c r="L141" s="97" t="s">
        <v>177</v>
      </c>
      <c r="V141" s="378"/>
    </row>
    <row r="142" spans="1:22" x14ac:dyDescent="0.2">
      <c r="A142" s="203"/>
      <c r="B142" s="204" t="s">
        <v>97</v>
      </c>
      <c r="I142" s="92" t="str">
        <f t="shared" si="21"/>
        <v>650 g</v>
      </c>
      <c r="J142" s="96" t="s">
        <v>178</v>
      </c>
      <c r="K142" s="96" t="s">
        <v>178</v>
      </c>
      <c r="L142" s="97" t="s">
        <v>178</v>
      </c>
      <c r="V142" s="378"/>
    </row>
    <row r="143" spans="1:22" x14ac:dyDescent="0.2">
      <c r="A143" s="203"/>
      <c r="B143" s="204" t="s">
        <v>99</v>
      </c>
      <c r="I143" s="92">
        <f t="shared" si="21"/>
        <v>0</v>
      </c>
      <c r="L143" s="97"/>
      <c r="V143" s="378"/>
    </row>
    <row r="144" spans="1:22" x14ac:dyDescent="0.2">
      <c r="A144" s="203"/>
      <c r="B144" s="204" t="s">
        <v>101</v>
      </c>
      <c r="I144" s="92" t="str">
        <f t="shared" si="21"/>
        <v>1.5 kg</v>
      </c>
      <c r="J144" s="96" t="s">
        <v>177</v>
      </c>
      <c r="K144" s="96" t="s">
        <v>177</v>
      </c>
      <c r="L144" s="97" t="s">
        <v>177</v>
      </c>
      <c r="V144" s="378"/>
    </row>
    <row r="145" spans="1:22" x14ac:dyDescent="0.2">
      <c r="A145" s="203"/>
      <c r="B145" s="204" t="s">
        <v>102</v>
      </c>
      <c r="I145" s="92" t="str">
        <f t="shared" si="21"/>
        <v>1.2 kg</v>
      </c>
      <c r="J145" s="96" t="s">
        <v>180</v>
      </c>
      <c r="K145" s="96" t="s">
        <v>180</v>
      </c>
      <c r="L145" s="97" t="s">
        <v>180</v>
      </c>
      <c r="V145" s="378"/>
    </row>
    <row r="146" spans="1:22" x14ac:dyDescent="0.2">
      <c r="A146" s="203"/>
      <c r="B146" s="204" t="s">
        <v>103</v>
      </c>
      <c r="I146" s="92" t="str">
        <f t="shared" si="21"/>
        <v>890 g</v>
      </c>
      <c r="J146" s="96" t="s">
        <v>181</v>
      </c>
      <c r="K146" s="96" t="s">
        <v>181</v>
      </c>
      <c r="L146" s="97" t="s">
        <v>181</v>
      </c>
      <c r="V146" s="378"/>
    </row>
    <row r="147" spans="1:22" x14ac:dyDescent="0.2">
      <c r="A147" s="203"/>
      <c r="B147" s="204" t="s">
        <v>104</v>
      </c>
      <c r="I147" s="92" t="str">
        <f t="shared" si="21"/>
        <v>2.5 Stk.</v>
      </c>
      <c r="J147" s="96" t="s">
        <v>182</v>
      </c>
      <c r="K147" s="96" t="s">
        <v>513</v>
      </c>
      <c r="L147" s="97" t="s">
        <v>516</v>
      </c>
      <c r="V147" s="378"/>
    </row>
    <row r="148" spans="1:22" x14ac:dyDescent="0.2">
      <c r="A148" s="203"/>
      <c r="B148" s="204" t="s">
        <v>107</v>
      </c>
      <c r="I148" s="92">
        <f t="shared" si="21"/>
        <v>0</v>
      </c>
      <c r="L148" s="97"/>
      <c r="V148" s="378"/>
    </row>
    <row r="149" spans="1:22" x14ac:dyDescent="0.2">
      <c r="A149" s="203">
        <v>2010</v>
      </c>
      <c r="B149" s="204" t="s">
        <v>90</v>
      </c>
      <c r="I149" s="92" t="str">
        <f t="shared" si="21"/>
        <v>1.2 kg</v>
      </c>
      <c r="J149" s="96" t="s">
        <v>180</v>
      </c>
      <c r="K149" s="96" t="s">
        <v>180</v>
      </c>
      <c r="L149" s="97" t="s">
        <v>180</v>
      </c>
      <c r="V149" s="378"/>
    </row>
    <row r="150" spans="1:22" x14ac:dyDescent="0.2">
      <c r="A150" s="203"/>
      <c r="B150" s="204" t="s">
        <v>92</v>
      </c>
      <c r="I150" s="92" t="str">
        <f t="shared" si="21"/>
        <v>900 g</v>
      </c>
      <c r="J150" s="96" t="s">
        <v>509</v>
      </c>
      <c r="K150" s="96" t="s">
        <v>509</v>
      </c>
      <c r="L150" s="97" t="s">
        <v>509</v>
      </c>
      <c r="V150" s="378"/>
    </row>
    <row r="151" spans="1:22" x14ac:dyDescent="0.2">
      <c r="A151" s="203"/>
      <c r="B151" s="204" t="s">
        <v>94</v>
      </c>
      <c r="I151" s="92" t="str">
        <f t="shared" si="21"/>
        <v>1.5 Stk.</v>
      </c>
      <c r="J151" s="96" t="s">
        <v>183</v>
      </c>
      <c r="K151" s="96" t="s">
        <v>514</v>
      </c>
      <c r="L151" s="97" t="s">
        <v>517</v>
      </c>
      <c r="V151" s="378"/>
    </row>
    <row r="152" spans="1:22" ht="14.25" customHeight="1" x14ac:dyDescent="0.2">
      <c r="A152" s="203"/>
      <c r="B152" s="204" t="s">
        <v>96</v>
      </c>
      <c r="I152" s="92" t="str">
        <f t="shared" si="21"/>
        <v>370 g</v>
      </c>
      <c r="J152" s="96" t="s">
        <v>179</v>
      </c>
      <c r="K152" s="96" t="s">
        <v>179</v>
      </c>
      <c r="L152" s="97" t="s">
        <v>179</v>
      </c>
      <c r="V152" s="378"/>
    </row>
    <row r="153" spans="1:22" x14ac:dyDescent="0.2">
      <c r="A153" s="203"/>
      <c r="B153" s="204" t="s">
        <v>97</v>
      </c>
      <c r="I153" s="92" t="str">
        <f t="shared" si="21"/>
        <v>400 g</v>
      </c>
      <c r="J153" s="96" t="s">
        <v>184</v>
      </c>
      <c r="K153" s="96" t="s">
        <v>184</v>
      </c>
      <c r="L153" s="97" t="s">
        <v>184</v>
      </c>
      <c r="V153" s="378"/>
    </row>
    <row r="154" spans="1:22" x14ac:dyDescent="0.2">
      <c r="A154" s="203"/>
      <c r="B154" s="204" t="s">
        <v>99</v>
      </c>
      <c r="I154" s="92" t="str">
        <f t="shared" si="21"/>
        <v>240 g</v>
      </c>
      <c r="J154" s="96" t="s">
        <v>185</v>
      </c>
      <c r="K154" s="96" t="s">
        <v>185</v>
      </c>
      <c r="L154" s="97" t="s">
        <v>185</v>
      </c>
      <c r="V154" s="378"/>
    </row>
    <row r="155" spans="1:22" x14ac:dyDescent="0.2">
      <c r="A155" s="203"/>
      <c r="B155" s="204" t="s">
        <v>101</v>
      </c>
      <c r="I155" s="92" t="str">
        <f t="shared" si="21"/>
        <v>330 g</v>
      </c>
      <c r="J155" s="96" t="s">
        <v>186</v>
      </c>
      <c r="K155" s="96" t="s">
        <v>186</v>
      </c>
      <c r="L155" s="97" t="s">
        <v>186</v>
      </c>
      <c r="V155" s="378"/>
    </row>
    <row r="156" spans="1:22" x14ac:dyDescent="0.2">
      <c r="A156" s="203"/>
      <c r="B156" s="204" t="s">
        <v>102</v>
      </c>
      <c r="I156" s="92" t="str">
        <f t="shared" si="21"/>
        <v>260 g</v>
      </c>
      <c r="J156" s="96" t="s">
        <v>187</v>
      </c>
      <c r="K156" s="96" t="s">
        <v>187</v>
      </c>
      <c r="L156" s="97" t="s">
        <v>187</v>
      </c>
      <c r="V156" s="378"/>
    </row>
    <row r="157" spans="1:22" x14ac:dyDescent="0.2">
      <c r="A157" s="203"/>
      <c r="B157" s="204" t="s">
        <v>103</v>
      </c>
      <c r="I157" s="92" t="str">
        <f t="shared" si="21"/>
        <v>250 g</v>
      </c>
      <c r="J157" s="96" t="s">
        <v>188</v>
      </c>
      <c r="K157" s="96" t="s">
        <v>188</v>
      </c>
      <c r="L157" s="97" t="s">
        <v>188</v>
      </c>
      <c r="V157" s="378"/>
    </row>
    <row r="158" spans="1:22" x14ac:dyDescent="0.2">
      <c r="A158" s="203"/>
      <c r="B158" s="204" t="s">
        <v>104</v>
      </c>
      <c r="I158" s="92" t="str">
        <f t="shared" si="21"/>
        <v>160 g</v>
      </c>
      <c r="J158" s="96" t="s">
        <v>176</v>
      </c>
      <c r="K158" s="96" t="s">
        <v>176</v>
      </c>
      <c r="L158" s="97" t="s">
        <v>176</v>
      </c>
      <c r="V158" s="378"/>
    </row>
    <row r="159" spans="1:22" x14ac:dyDescent="0.2">
      <c r="A159" s="203"/>
      <c r="B159" s="204" t="s">
        <v>106</v>
      </c>
      <c r="I159" s="92" t="str">
        <f t="shared" si="21"/>
        <v>210 g</v>
      </c>
      <c r="J159" s="96" t="s">
        <v>164</v>
      </c>
      <c r="K159" s="96" t="s">
        <v>164</v>
      </c>
      <c r="L159" s="97" t="s">
        <v>164</v>
      </c>
      <c r="V159" s="378"/>
    </row>
    <row r="160" spans="1:22" x14ac:dyDescent="0.2">
      <c r="A160" s="203"/>
      <c r="B160" s="204" t="s">
        <v>107</v>
      </c>
      <c r="I160" s="92" t="str">
        <f t="shared" si="21"/>
        <v>180 g</v>
      </c>
      <c r="J160" s="96" t="s">
        <v>174</v>
      </c>
      <c r="K160" s="96" t="s">
        <v>174</v>
      </c>
      <c r="L160" s="97" t="s">
        <v>174</v>
      </c>
      <c r="V160" s="378"/>
    </row>
    <row r="161" spans="1:22" x14ac:dyDescent="0.2">
      <c r="A161" s="203">
        <v>2011</v>
      </c>
      <c r="B161" s="204" t="s">
        <v>90</v>
      </c>
      <c r="I161" s="92" t="str">
        <f t="shared" si="21"/>
        <v>150 g</v>
      </c>
      <c r="J161" s="96" t="s">
        <v>165</v>
      </c>
      <c r="K161" s="96" t="s">
        <v>165</v>
      </c>
      <c r="L161" s="97" t="s">
        <v>165</v>
      </c>
      <c r="V161" s="378"/>
    </row>
    <row r="162" spans="1:22" x14ac:dyDescent="0.2">
      <c r="A162" s="203"/>
      <c r="B162" s="204" t="s">
        <v>92</v>
      </c>
      <c r="I162" s="92" t="str">
        <f t="shared" si="21"/>
        <v>150 g</v>
      </c>
      <c r="J162" s="96" t="s">
        <v>165</v>
      </c>
      <c r="K162" s="96" t="s">
        <v>165</v>
      </c>
      <c r="L162" s="97" t="s">
        <v>165</v>
      </c>
      <c r="V162" s="378"/>
    </row>
    <row r="163" spans="1:22" x14ac:dyDescent="0.2">
      <c r="A163" s="203"/>
      <c r="B163" s="204" t="s">
        <v>94</v>
      </c>
      <c r="I163" s="92" t="str">
        <f t="shared" si="21"/>
        <v>60 g</v>
      </c>
      <c r="J163" s="96" t="s">
        <v>172</v>
      </c>
      <c r="K163" s="96" t="s">
        <v>172</v>
      </c>
      <c r="L163" s="97" t="s">
        <v>172</v>
      </c>
      <c r="V163" s="378"/>
    </row>
    <row r="164" spans="1:22" x14ac:dyDescent="0.2">
      <c r="A164" s="203"/>
      <c r="B164" s="204" t="s">
        <v>96</v>
      </c>
      <c r="I164" s="92">
        <f t="shared" si="21"/>
        <v>0</v>
      </c>
      <c r="L164" s="97"/>
      <c r="V164" s="378"/>
    </row>
    <row r="165" spans="1:22" x14ac:dyDescent="0.2">
      <c r="A165" s="203"/>
      <c r="B165" s="204" t="s">
        <v>97</v>
      </c>
      <c r="I165" s="92" t="str">
        <f t="shared" si="21"/>
        <v>1.4 kg</v>
      </c>
      <c r="J165" s="96" t="s">
        <v>189</v>
      </c>
      <c r="K165" s="96" t="s">
        <v>189</v>
      </c>
      <c r="L165" s="97" t="s">
        <v>189</v>
      </c>
      <c r="V165" s="378"/>
    </row>
    <row r="166" spans="1:22" x14ac:dyDescent="0.2">
      <c r="A166" s="203"/>
      <c r="B166" s="204" t="s">
        <v>99</v>
      </c>
      <c r="I166" s="92">
        <f t="shared" si="21"/>
        <v>0</v>
      </c>
      <c r="L166" s="97"/>
      <c r="V166" s="378"/>
    </row>
    <row r="167" spans="1:22" x14ac:dyDescent="0.2">
      <c r="A167" s="203"/>
      <c r="B167" s="204" t="s">
        <v>101</v>
      </c>
      <c r="I167" s="92">
        <f t="shared" si="21"/>
        <v>0</v>
      </c>
      <c r="L167" s="97"/>
      <c r="V167" s="378"/>
    </row>
    <row r="168" spans="1:22" x14ac:dyDescent="0.2">
      <c r="A168" s="203"/>
      <c r="B168" s="204" t="s">
        <v>102</v>
      </c>
      <c r="I168" s="92"/>
      <c r="L168" s="97"/>
      <c r="V168" s="378"/>
    </row>
    <row r="169" spans="1:22" x14ac:dyDescent="0.2">
      <c r="A169" s="203"/>
      <c r="B169" s="204" t="s">
        <v>103</v>
      </c>
      <c r="I169" s="92"/>
      <c r="L169" s="97"/>
      <c r="V169" s="378"/>
    </row>
    <row r="170" spans="1:22" x14ac:dyDescent="0.2">
      <c r="A170" s="203"/>
      <c r="B170" s="204" t="s">
        <v>104</v>
      </c>
      <c r="I170" s="92"/>
      <c r="L170" s="97"/>
      <c r="V170" s="378"/>
    </row>
    <row r="171" spans="1:22" x14ac:dyDescent="0.2">
      <c r="A171" s="203"/>
      <c r="B171" s="204" t="s">
        <v>106</v>
      </c>
      <c r="I171" s="92"/>
      <c r="L171" s="97"/>
      <c r="V171" s="378"/>
    </row>
    <row r="172" spans="1:22" x14ac:dyDescent="0.2">
      <c r="A172" s="203"/>
      <c r="B172" s="204" t="s">
        <v>107</v>
      </c>
      <c r="I172" s="92"/>
      <c r="L172" s="97"/>
      <c r="V172" s="378"/>
    </row>
    <row r="173" spans="1:22" x14ac:dyDescent="0.2">
      <c r="A173" s="203">
        <v>2012</v>
      </c>
      <c r="B173" s="204" t="s">
        <v>90</v>
      </c>
      <c r="I173" s="92"/>
      <c r="L173" s="97"/>
      <c r="V173" s="378"/>
    </row>
    <row r="174" spans="1:22" x14ac:dyDescent="0.2">
      <c r="A174" s="203"/>
      <c r="B174" s="204" t="s">
        <v>92</v>
      </c>
      <c r="I174" s="92"/>
      <c r="L174" s="97"/>
      <c r="V174" s="378"/>
    </row>
    <row r="175" spans="1:22" x14ac:dyDescent="0.2">
      <c r="A175" s="203"/>
      <c r="B175" s="204" t="s">
        <v>94</v>
      </c>
      <c r="I175" s="92"/>
      <c r="L175" s="97"/>
      <c r="V175" s="378"/>
    </row>
    <row r="176" spans="1:22" x14ac:dyDescent="0.2">
      <c r="A176" s="203"/>
      <c r="B176" s="204" t="s">
        <v>96</v>
      </c>
      <c r="I176" s="92"/>
      <c r="L176" s="97"/>
      <c r="V176" s="378"/>
    </row>
    <row r="177" spans="1:22" x14ac:dyDescent="0.2">
      <c r="A177" s="203"/>
      <c r="B177" s="204" t="s">
        <v>97</v>
      </c>
      <c r="I177" s="92"/>
      <c r="L177" s="97"/>
      <c r="V177" s="378"/>
    </row>
    <row r="178" spans="1:22" x14ac:dyDescent="0.2">
      <c r="A178" s="203"/>
      <c r="B178" s="204" t="s">
        <v>99</v>
      </c>
      <c r="I178" s="92"/>
      <c r="L178" s="97"/>
      <c r="V178" s="378"/>
    </row>
    <row r="179" spans="1:22" x14ac:dyDescent="0.2">
      <c r="A179" s="203"/>
      <c r="B179" s="204" t="s">
        <v>101</v>
      </c>
      <c r="I179" s="92"/>
      <c r="L179" s="97"/>
      <c r="V179" s="378"/>
    </row>
    <row r="180" spans="1:22" x14ac:dyDescent="0.2">
      <c r="A180" s="203"/>
      <c r="B180" s="204" t="s">
        <v>102</v>
      </c>
      <c r="I180" s="92"/>
      <c r="L180" s="97"/>
      <c r="V180" s="378"/>
    </row>
    <row r="181" spans="1:22" x14ac:dyDescent="0.2">
      <c r="A181" s="203"/>
      <c r="B181" s="204" t="s">
        <v>103</v>
      </c>
      <c r="I181" s="92"/>
      <c r="L181" s="97"/>
      <c r="V181" s="378"/>
    </row>
    <row r="182" spans="1:22" x14ac:dyDescent="0.2">
      <c r="A182" s="203"/>
      <c r="B182" s="204" t="s">
        <v>104</v>
      </c>
      <c r="I182" s="92"/>
      <c r="L182" s="97"/>
      <c r="V182" s="378"/>
    </row>
    <row r="183" spans="1:22" x14ac:dyDescent="0.2">
      <c r="A183" s="203"/>
      <c r="B183" s="204" t="s">
        <v>106</v>
      </c>
      <c r="I183" s="92"/>
      <c r="L183" s="97"/>
      <c r="V183" s="378"/>
    </row>
    <row r="184" spans="1:22" x14ac:dyDescent="0.2">
      <c r="A184" s="203"/>
      <c r="B184" s="204" t="s">
        <v>107</v>
      </c>
      <c r="H184" t="s">
        <v>201</v>
      </c>
      <c r="I184" s="92" t="str">
        <f t="shared" si="0"/>
        <v>Vorjahr</v>
      </c>
      <c r="J184" s="96" t="s">
        <v>108</v>
      </c>
      <c r="K184" s="96" t="s">
        <v>109</v>
      </c>
      <c r="L184" s="97" t="s">
        <v>110</v>
      </c>
      <c r="V184" s="378"/>
    </row>
    <row r="185" spans="1:22" x14ac:dyDescent="0.2">
      <c r="A185" s="203">
        <v>2013</v>
      </c>
      <c r="B185" s="204" t="s">
        <v>90</v>
      </c>
      <c r="I185" s="92" t="str">
        <f t="shared" si="0"/>
        <v>Vormonat</v>
      </c>
      <c r="J185" s="96" t="s">
        <v>111</v>
      </c>
      <c r="K185" s="96" t="s">
        <v>112</v>
      </c>
      <c r="L185" s="97" t="s">
        <v>113</v>
      </c>
      <c r="V185" s="378"/>
    </row>
    <row r="186" spans="1:22" x14ac:dyDescent="0.2">
      <c r="A186" s="203"/>
      <c r="B186" s="204" t="s">
        <v>92</v>
      </c>
      <c r="I186" s="92" t="str">
        <f t="shared" si="0"/>
        <v>von</v>
      </c>
      <c r="J186" t="s">
        <v>114</v>
      </c>
      <c r="K186" t="s">
        <v>115</v>
      </c>
      <c r="L186" s="98" t="s">
        <v>116</v>
      </c>
      <c r="V186" s="378"/>
    </row>
    <row r="187" spans="1:22" x14ac:dyDescent="0.2">
      <c r="A187" s="203"/>
      <c r="B187" s="204" t="s">
        <v>94</v>
      </c>
      <c r="I187" s="92" t="str">
        <f t="shared" si="0"/>
        <v>bis</v>
      </c>
      <c r="J187" t="s">
        <v>117</v>
      </c>
      <c r="K187" t="s">
        <v>118</v>
      </c>
      <c r="L187" s="98" t="s">
        <v>119</v>
      </c>
      <c r="V187" s="378"/>
    </row>
    <row r="188" spans="1:22" x14ac:dyDescent="0.2">
      <c r="A188" s="203"/>
      <c r="B188" s="204" t="s">
        <v>96</v>
      </c>
      <c r="I188" s="92" t="str">
        <f t="shared" si="0"/>
        <v>Periode</v>
      </c>
      <c r="J188" t="s">
        <v>120</v>
      </c>
      <c r="K188" t="s">
        <v>121</v>
      </c>
      <c r="L188" s="98" t="s">
        <v>122</v>
      </c>
      <c r="V188" s="378"/>
    </row>
    <row r="189" spans="1:22" x14ac:dyDescent="0.2">
      <c r="A189" s="203"/>
      <c r="B189" s="204" t="s">
        <v>97</v>
      </c>
      <c r="I189" s="92" t="str">
        <f t="shared" si="0"/>
        <v>%-∆ Vorjahr</v>
      </c>
      <c r="J189" s="96" t="s">
        <v>65</v>
      </c>
      <c r="K189" s="96" t="s">
        <v>123</v>
      </c>
      <c r="L189" s="97" t="s">
        <v>124</v>
      </c>
      <c r="V189" s="378"/>
    </row>
    <row r="190" spans="1:22" x14ac:dyDescent="0.2">
      <c r="A190" s="203"/>
      <c r="B190" s="204" t="s">
        <v>99</v>
      </c>
      <c r="I190" s="92" t="str">
        <f t="shared" si="0"/>
        <v>%-∆ VM</v>
      </c>
      <c r="J190" s="96" t="s">
        <v>66</v>
      </c>
      <c r="K190" s="96" t="s">
        <v>125</v>
      </c>
      <c r="L190" s="97" t="s">
        <v>125</v>
      </c>
      <c r="V190" s="378"/>
    </row>
    <row r="191" spans="1:22" x14ac:dyDescent="0.2">
      <c r="A191" s="203"/>
      <c r="B191" s="204" t="s">
        <v>101</v>
      </c>
      <c r="I191" s="92" t="str">
        <f t="shared" si="0"/>
        <v>%-∆ VP</v>
      </c>
      <c r="J191" t="s">
        <v>126</v>
      </c>
      <c r="K191" t="s">
        <v>127</v>
      </c>
      <c r="L191" s="98" t="s">
        <v>127</v>
      </c>
      <c r="V191" s="378"/>
    </row>
    <row r="192" spans="1:22" x14ac:dyDescent="0.2">
      <c r="A192" s="203"/>
      <c r="B192" s="204" t="s">
        <v>102</v>
      </c>
      <c r="I192" s="92" t="str">
        <f t="shared" si="0"/>
        <v>Vorvorjahr</v>
      </c>
      <c r="J192" s="96" t="s">
        <v>128</v>
      </c>
      <c r="K192" s="96" t="s">
        <v>129</v>
      </c>
      <c r="L192" s="97" t="s">
        <v>130</v>
      </c>
    </row>
    <row r="193" spans="1:12" x14ac:dyDescent="0.2">
      <c r="A193" s="203"/>
      <c r="B193" s="204" t="s">
        <v>103</v>
      </c>
      <c r="H193" t="s">
        <v>202</v>
      </c>
      <c r="I193" s="92" t="str">
        <f t="shared" ref="I193:I194" si="22">IF($I$1="d",J193,IF($I$1="f",K193,IF($I$1="i",L193)))</f>
        <v>Quelle Themenbilder:</v>
      </c>
      <c r="J193" s="96" t="s">
        <v>131</v>
      </c>
      <c r="K193" t="s">
        <v>132</v>
      </c>
      <c r="L193" s="97" t="s">
        <v>346</v>
      </c>
    </row>
    <row r="194" spans="1:12" x14ac:dyDescent="0.2">
      <c r="A194" s="203"/>
      <c r="B194" s="204" t="s">
        <v>104</v>
      </c>
      <c r="I194" s="92" t="str">
        <f t="shared" si="22"/>
        <v>Zu Haftung, Datenschutz, Copyright und Weiterem siehe:</v>
      </c>
      <c r="J194" s="96" t="s">
        <v>133</v>
      </c>
      <c r="K194" s="96" t="s">
        <v>134</v>
      </c>
      <c r="L194" s="97" t="s">
        <v>135</v>
      </c>
    </row>
    <row r="195" spans="1:12" ht="25.5" x14ac:dyDescent="0.2">
      <c r="A195" s="203"/>
      <c r="B195" s="204" t="s">
        <v>106</v>
      </c>
      <c r="I195" s="92" t="str">
        <f>IF($I$1="d",J195,IF($I$1="f",K195,IF($I$1="i",L195)))</f>
        <v>Quelle: BLW, Fachbereich Agrardaten und Marktanalysen; NielsenIQ Switzerland, Retail/Consumer Panel</v>
      </c>
      <c r="J195" s="360" t="s">
        <v>553</v>
      </c>
      <c r="K195" s="360" t="s">
        <v>558</v>
      </c>
      <c r="L195" s="361" t="s">
        <v>563</v>
      </c>
    </row>
    <row r="196" spans="1:12" x14ac:dyDescent="0.2">
      <c r="A196" s="203"/>
      <c r="B196" s="204" t="s">
        <v>107</v>
      </c>
      <c r="I196" s="92" t="str">
        <f>IF($I$1="d",J196,IF($I$1="f",K196,IF($I$1="i",L196)))</f>
        <v>Quelle: BLW, Fachbereich Agrardaten und Marktanalysen</v>
      </c>
      <c r="J196" s="90" t="s">
        <v>554</v>
      </c>
      <c r="K196" s="90" t="s">
        <v>559</v>
      </c>
      <c r="L196" s="93" t="s">
        <v>564</v>
      </c>
    </row>
    <row r="197" spans="1:12" ht="25.5" x14ac:dyDescent="0.2">
      <c r="A197" s="203">
        <v>2014</v>
      </c>
      <c r="B197" s="204" t="s">
        <v>90</v>
      </c>
      <c r="I197" s="92" t="str">
        <f t="shared" ref="I197:I200" si="23">IF($I$1="d",J197,IF($I$1="f",K197,IF($I$1="i",L197)))</f>
        <v xml:space="preserve">Für detaillierte Informationen zum Vergleich der Warenkörbe klicken Sie hier: </v>
      </c>
      <c r="J197" s="96" t="s">
        <v>302</v>
      </c>
      <c r="K197" s="96" t="s">
        <v>388</v>
      </c>
      <c r="L197" s="97" t="s">
        <v>347</v>
      </c>
    </row>
    <row r="198" spans="1:12" x14ac:dyDescent="0.2">
      <c r="A198" s="203"/>
      <c r="B198" s="204" t="s">
        <v>92</v>
      </c>
      <c r="I198" s="92" t="str">
        <f t="shared" si="23"/>
        <v>Warenkorb Bio / nicht-Bio</v>
      </c>
      <c r="J198" s="96" t="s">
        <v>303</v>
      </c>
      <c r="K198" s="96" t="s">
        <v>389</v>
      </c>
      <c r="L198" s="97" t="s">
        <v>348</v>
      </c>
    </row>
    <row r="199" spans="1:12" ht="38.25" x14ac:dyDescent="0.2">
      <c r="A199" s="203"/>
      <c r="B199" s="204" t="s">
        <v>94</v>
      </c>
      <c r="H199" t="s">
        <v>349</v>
      </c>
      <c r="I199" s="92" t="str">
        <f t="shared" si="23"/>
        <v>Publikationsrecht: Weiterverarbeitung und Publikation unter Quellenangabe "BLW, Fachbereich Agrardaten und Marktanalysen" gestattet.</v>
      </c>
      <c r="J199" s="205" t="s">
        <v>555</v>
      </c>
      <c r="K199" s="205" t="s">
        <v>560</v>
      </c>
      <c r="L199" s="206" t="s">
        <v>565</v>
      </c>
    </row>
    <row r="200" spans="1:12" ht="51" x14ac:dyDescent="0.2">
      <c r="A200" s="203"/>
      <c r="B200" s="204" t="s">
        <v>96</v>
      </c>
      <c r="I200" s="92" t="str">
        <f t="shared" si="23"/>
        <v>Publikationsrecht: Weiterverarbeitung und Publikation unter Quellenangabe "BLW, Fachbereich Agrardaten und Marktanalysen; NielsenIQ Switzerland, Retail/Consumer Panel" gestattet.</v>
      </c>
      <c r="J200" s="362" t="s">
        <v>556</v>
      </c>
      <c r="K200" s="362" t="s">
        <v>561</v>
      </c>
      <c r="L200" s="206" t="s">
        <v>566</v>
      </c>
    </row>
    <row r="201" spans="1:12" ht="25.5" x14ac:dyDescent="0.2">
      <c r="A201" s="203"/>
      <c r="B201" s="204" t="s">
        <v>97</v>
      </c>
      <c r="I201" s="92" t="str">
        <f t="shared" ref="I201:I204" si="24">IF($I$1="d",J201,IF($I$1="f",K201,IF($I$1="i",L201)))</f>
        <v>Eidgenössisches Departement für  Wirtschaft, Bildung und Forschung WBF</v>
      </c>
      <c r="J201" s="96" t="s">
        <v>350</v>
      </c>
      <c r="K201" s="96" t="s">
        <v>351</v>
      </c>
      <c r="L201" s="97" t="s">
        <v>352</v>
      </c>
    </row>
    <row r="202" spans="1:12" x14ac:dyDescent="0.2">
      <c r="A202" s="203"/>
      <c r="B202" s="204" t="s">
        <v>99</v>
      </c>
      <c r="I202" s="92" t="str">
        <f t="shared" si="24"/>
        <v>Bundesamt für Landwirtschaft BLW</v>
      </c>
      <c r="J202" s="96" t="s">
        <v>353</v>
      </c>
      <c r="K202" s="96" t="s">
        <v>354</v>
      </c>
      <c r="L202" s="97" t="s">
        <v>355</v>
      </c>
    </row>
    <row r="203" spans="1:12" x14ac:dyDescent="0.2">
      <c r="A203" s="203"/>
      <c r="B203" s="204" t="s">
        <v>101</v>
      </c>
      <c r="I203" s="92" t="str">
        <f t="shared" si="24"/>
        <v>Fachbereich Agrardaten und Marktanalysen</v>
      </c>
      <c r="J203" s="96" t="s">
        <v>557</v>
      </c>
      <c r="K203" s="96" t="s">
        <v>562</v>
      </c>
      <c r="L203" s="97" t="s">
        <v>567</v>
      </c>
    </row>
    <row r="204" spans="1:12" x14ac:dyDescent="0.2">
      <c r="A204" s="203"/>
      <c r="B204" s="204" t="s">
        <v>102</v>
      </c>
      <c r="H204" t="s">
        <v>394</v>
      </c>
      <c r="I204" s="92" t="str">
        <f t="shared" si="24"/>
        <v>Anleitung</v>
      </c>
      <c r="J204" s="96" t="s">
        <v>394</v>
      </c>
      <c r="K204" s="96" t="s">
        <v>471</v>
      </c>
      <c r="L204" s="97" t="s">
        <v>449</v>
      </c>
    </row>
    <row r="205" spans="1:12" x14ac:dyDescent="0.2">
      <c r="A205" s="203"/>
      <c r="B205" s="204" t="s">
        <v>103</v>
      </c>
      <c r="I205" s="92" t="str">
        <f t="shared" ref="I205:I229" si="25">IF($I$1="d",J205,IF($I$1="f",K205,IF($I$1="i",L205)))</f>
        <v>Tabelle und Graphen</v>
      </c>
      <c r="J205" s="96" t="s">
        <v>395</v>
      </c>
      <c r="K205" s="96" t="s">
        <v>472</v>
      </c>
      <c r="L205" s="97" t="s">
        <v>450</v>
      </c>
    </row>
    <row r="206" spans="1:12" x14ac:dyDescent="0.2">
      <c r="A206" s="203"/>
      <c r="B206" s="204" t="s">
        <v>104</v>
      </c>
      <c r="I206" s="92" t="str">
        <f t="shared" si="25"/>
        <v>Bio - Rohdaten</v>
      </c>
      <c r="J206" s="96" t="s">
        <v>396</v>
      </c>
      <c r="K206" s="96" t="s">
        <v>473</v>
      </c>
      <c r="L206" s="97" t="s">
        <v>451</v>
      </c>
    </row>
    <row r="207" spans="1:12" x14ac:dyDescent="0.2">
      <c r="A207" s="203"/>
      <c r="B207" s="204" t="s">
        <v>106</v>
      </c>
      <c r="I207" s="92" t="str">
        <f t="shared" si="25"/>
        <v>nicht Bio - Rohdaten</v>
      </c>
      <c r="J207" s="96" t="s">
        <v>397</v>
      </c>
      <c r="K207" s="96" t="s">
        <v>474</v>
      </c>
      <c r="L207" s="97" t="s">
        <v>452</v>
      </c>
    </row>
    <row r="208" spans="1:12" x14ac:dyDescent="0.2">
      <c r="A208" s="203"/>
      <c r="B208" s="204" t="s">
        <v>107</v>
      </c>
      <c r="I208" s="92" t="str">
        <f t="shared" si="25"/>
        <v>Differenz</v>
      </c>
      <c r="J208" s="96" t="s">
        <v>136</v>
      </c>
      <c r="K208" s="96" t="s">
        <v>379</v>
      </c>
      <c r="L208" s="97" t="s">
        <v>337</v>
      </c>
    </row>
    <row r="209" spans="1:12" x14ac:dyDescent="0.2">
      <c r="A209" s="203">
        <v>2015</v>
      </c>
      <c r="B209" s="204" t="s">
        <v>90</v>
      </c>
      <c r="I209" s="92" t="str">
        <f t="shared" si="25"/>
        <v>Zurück zum Inhaltsverzeichnis</v>
      </c>
      <c r="J209" s="96" t="s">
        <v>439</v>
      </c>
      <c r="K209" s="96" t="s">
        <v>440</v>
      </c>
      <c r="L209" s="97" t="s">
        <v>441</v>
      </c>
    </row>
    <row r="210" spans="1:12" x14ac:dyDescent="0.2">
      <c r="A210" s="203"/>
      <c r="B210" s="204" t="s">
        <v>92</v>
      </c>
      <c r="I210" s="92" t="str">
        <f>IF($I$1="d",J210,IF($I$1="f",K210,IF($I$1="i",L210)))</f>
        <v>Bestellformular für Abonnemente:</v>
      </c>
      <c r="J210" s="96" t="s">
        <v>435</v>
      </c>
      <c r="K210" s="96" t="s">
        <v>436</v>
      </c>
      <c r="L210" s="97" t="s">
        <v>437</v>
      </c>
    </row>
    <row r="211" spans="1:12" x14ac:dyDescent="0.2">
      <c r="A211" s="203"/>
      <c r="B211" s="204" t="s">
        <v>94</v>
      </c>
      <c r="I211" s="92" t="str">
        <f t="shared" si="25"/>
        <v>Zu Haftung, Datenschutz, Copyright und Weiterem siehe:</v>
      </c>
      <c r="J211" s="96" t="s">
        <v>133</v>
      </c>
      <c r="K211" s="96" t="s">
        <v>134</v>
      </c>
      <c r="L211" s="97" t="s">
        <v>453</v>
      </c>
    </row>
    <row r="212" spans="1:12" x14ac:dyDescent="0.2">
      <c r="A212" s="203"/>
      <c r="B212" s="204" t="s">
        <v>96</v>
      </c>
      <c r="I212" s="92" t="str">
        <f t="shared" si="25"/>
        <v>Inhaltsverzeichnis:</v>
      </c>
      <c r="J212" s="96" t="s">
        <v>405</v>
      </c>
      <c r="K212" s="96" t="s">
        <v>407</v>
      </c>
      <c r="L212" s="97" t="s">
        <v>406</v>
      </c>
    </row>
    <row r="213" spans="1:12" x14ac:dyDescent="0.2">
      <c r="A213" s="203"/>
      <c r="B213" s="204" t="s">
        <v>97</v>
      </c>
      <c r="I213" s="92" t="str">
        <f t="shared" si="25"/>
        <v>Inhaltsverzeichnis</v>
      </c>
      <c r="J213" s="96" t="s">
        <v>402</v>
      </c>
      <c r="K213" s="96" t="s">
        <v>403</v>
      </c>
      <c r="L213" s="97" t="s">
        <v>404</v>
      </c>
    </row>
    <row r="214" spans="1:12" x14ac:dyDescent="0.2">
      <c r="A214" s="203"/>
      <c r="B214" s="204" t="s">
        <v>99</v>
      </c>
      <c r="I214" s="92" t="str">
        <f t="shared" si="25"/>
        <v>Verknüpftes Inhaltsverzeichnis</v>
      </c>
      <c r="J214" s="96" t="s">
        <v>410</v>
      </c>
      <c r="K214" s="96" t="s">
        <v>475</v>
      </c>
      <c r="L214" s="97" t="s">
        <v>454</v>
      </c>
    </row>
    <row r="215" spans="1:12" ht="25.5" x14ac:dyDescent="0.2">
      <c r="A215" s="203"/>
      <c r="B215" s="204" t="s">
        <v>101</v>
      </c>
      <c r="I215" s="92" t="str">
        <f t="shared" si="25"/>
        <v>Klicken Sie auf die jeweilige Zelle, um zum Arbeitsblatt mit den entsprechenden Informationen zu gelangen</v>
      </c>
      <c r="J215" s="96" t="s">
        <v>411</v>
      </c>
      <c r="K215" s="96" t="s">
        <v>476</v>
      </c>
      <c r="L215" s="97" t="s">
        <v>455</v>
      </c>
    </row>
    <row r="216" spans="1:12" x14ac:dyDescent="0.2">
      <c r="A216" s="203"/>
      <c r="B216" s="204" t="s">
        <v>102</v>
      </c>
      <c r="I216" s="92" t="str">
        <f t="shared" si="25"/>
        <v>Bestellformular im Internet</v>
      </c>
      <c r="J216" s="96" t="s">
        <v>412</v>
      </c>
      <c r="K216" s="96" t="s">
        <v>477</v>
      </c>
      <c r="L216" s="97" t="s">
        <v>456</v>
      </c>
    </row>
    <row r="217" spans="1:12" ht="25.5" x14ac:dyDescent="0.2">
      <c r="A217" s="203"/>
      <c r="B217" s="204" t="s">
        <v>103</v>
      </c>
      <c r="I217" s="92" t="str">
        <f t="shared" si="25"/>
        <v>Klicken Sie auf die die gewünschte Sprache, in welcher Sie unsere Publikationen abbonnieren wollen</v>
      </c>
      <c r="J217" s="96" t="s">
        <v>413</v>
      </c>
      <c r="K217" s="96" t="s">
        <v>478</v>
      </c>
      <c r="L217" s="97" t="s">
        <v>457</v>
      </c>
    </row>
    <row r="218" spans="1:12" x14ac:dyDescent="0.2">
      <c r="A218" s="203"/>
      <c r="B218" s="204" t="s">
        <v>104</v>
      </c>
      <c r="I218" s="92" t="str">
        <f t="shared" si="25"/>
        <v>Sprachauswahl</v>
      </c>
      <c r="J218" s="96" t="s">
        <v>416</v>
      </c>
      <c r="K218" s="96" t="s">
        <v>479</v>
      </c>
      <c r="L218" s="97" t="s">
        <v>458</v>
      </c>
    </row>
    <row r="219" spans="1:12" ht="25.5" x14ac:dyDescent="0.2">
      <c r="A219" s="203"/>
      <c r="B219" s="204" t="s">
        <v>106</v>
      </c>
      <c r="I219" s="92" t="str">
        <f t="shared" si="25"/>
        <v>Klicken Sie auf das Dreieckssymbol, um die gewünschte Sprache im Dokument zu wählen</v>
      </c>
      <c r="J219" s="96" t="s">
        <v>417</v>
      </c>
      <c r="K219" s="96" t="s">
        <v>480</v>
      </c>
      <c r="L219" s="97" t="s">
        <v>459</v>
      </c>
    </row>
    <row r="220" spans="1:12" x14ac:dyDescent="0.2">
      <c r="A220" s="203"/>
      <c r="B220" s="204" t="s">
        <v>107</v>
      </c>
      <c r="I220" s="92" t="str">
        <f t="shared" si="25"/>
        <v xml:space="preserve">Detailanzeige einzeln </v>
      </c>
      <c r="J220" s="96" t="s">
        <v>419</v>
      </c>
      <c r="K220" s="96" t="s">
        <v>481</v>
      </c>
      <c r="L220" s="97" t="s">
        <v>460</v>
      </c>
    </row>
    <row r="221" spans="1:12" ht="25.5" x14ac:dyDescent="0.2">
      <c r="A221" s="203">
        <v>2016</v>
      </c>
      <c r="B221" s="204" t="s">
        <v>90</v>
      </c>
      <c r="I221" s="92" t="str">
        <f t="shared" si="25"/>
        <v>Klicken Sie auf ein "+"-Feld, um die einzelnen Produkte einer Kategorie und Detailangaben zu einzublenden.</v>
      </c>
      <c r="J221" s="96" t="s">
        <v>418</v>
      </c>
      <c r="K221" s="96" t="s">
        <v>482</v>
      </c>
      <c r="L221" s="97" t="s">
        <v>461</v>
      </c>
    </row>
    <row r="222" spans="1:12" x14ac:dyDescent="0.2">
      <c r="A222" s="203"/>
      <c r="B222" s="204" t="s">
        <v>92</v>
      </c>
      <c r="I222" s="92" t="str">
        <f t="shared" si="25"/>
        <v>Detailanzeige Total</v>
      </c>
      <c r="J222" s="96" t="s">
        <v>420</v>
      </c>
      <c r="K222" s="96" t="s">
        <v>483</v>
      </c>
      <c r="L222" s="97" t="s">
        <v>462</v>
      </c>
    </row>
    <row r="223" spans="1:12" ht="25.5" x14ac:dyDescent="0.2">
      <c r="A223" s="203"/>
      <c r="B223" s="204" t="s">
        <v>94</v>
      </c>
      <c r="I223" s="92" t="str">
        <f t="shared" si="25"/>
        <v>Klicken Sie auf das "2"-Feld, um alle Detailangaben einzublenden (Ausblenden mit dem "1"-Feld).</v>
      </c>
      <c r="J223" s="96" t="s">
        <v>421</v>
      </c>
      <c r="K223" s="96" t="s">
        <v>484</v>
      </c>
      <c r="L223" s="97" t="s">
        <v>463</v>
      </c>
    </row>
    <row r="224" spans="1:12" x14ac:dyDescent="0.2">
      <c r="A224" s="203"/>
      <c r="B224" s="204" t="s">
        <v>96</v>
      </c>
      <c r="I224" s="92" t="str">
        <f t="shared" si="25"/>
        <v>Zurück zum Inhaltsverzeichnis</v>
      </c>
      <c r="J224" s="96" t="s">
        <v>439</v>
      </c>
      <c r="K224" s="96" t="s">
        <v>440</v>
      </c>
      <c r="L224" s="97" t="s">
        <v>441</v>
      </c>
    </row>
    <row r="225" spans="1:12" ht="25.5" x14ac:dyDescent="0.2">
      <c r="A225" s="203"/>
      <c r="B225" s="204" t="s">
        <v>97</v>
      </c>
      <c r="I225" s="92" t="str">
        <f t="shared" si="25"/>
        <v>Klicken Sie auf das Feld, um zurück zum Inhaltsverzeichnis und zur Anleitung zu gelangen</v>
      </c>
      <c r="J225" s="96" t="s">
        <v>422</v>
      </c>
      <c r="K225" s="96" t="s">
        <v>485</v>
      </c>
      <c r="L225" s="97" t="s">
        <v>464</v>
      </c>
    </row>
    <row r="226" spans="1:12" x14ac:dyDescent="0.2">
      <c r="A226" s="203"/>
      <c r="B226" s="204" t="s">
        <v>99</v>
      </c>
      <c r="I226" s="92" t="str">
        <f t="shared" si="25"/>
        <v>Ausgewertete Daten</v>
      </c>
      <c r="J226" s="96" t="s">
        <v>424</v>
      </c>
      <c r="K226" s="96" t="s">
        <v>486</v>
      </c>
      <c r="L226" s="97" t="s">
        <v>465</v>
      </c>
    </row>
    <row r="227" spans="1:12" x14ac:dyDescent="0.2">
      <c r="A227" s="203"/>
      <c r="B227" s="204" t="s">
        <v>101</v>
      </c>
      <c r="I227" s="92" t="str">
        <f t="shared" si="25"/>
        <v>Preisreihen Produkte Bio</v>
      </c>
      <c r="J227" s="96" t="s">
        <v>425</v>
      </c>
      <c r="K227" s="96" t="s">
        <v>487</v>
      </c>
      <c r="L227" s="97" t="s">
        <v>466</v>
      </c>
    </row>
    <row r="228" spans="1:12" x14ac:dyDescent="0.2">
      <c r="A228" s="203"/>
      <c r="B228" s="204" t="s">
        <v>102</v>
      </c>
      <c r="I228" s="92" t="str">
        <f t="shared" si="25"/>
        <v>Preisreihen Produkte nicht Bio</v>
      </c>
      <c r="J228" s="96" t="s">
        <v>426</v>
      </c>
      <c r="K228" s="96" t="s">
        <v>488</v>
      </c>
      <c r="L228" s="97" t="s">
        <v>467</v>
      </c>
    </row>
    <row r="229" spans="1:12" x14ac:dyDescent="0.2">
      <c r="A229" s="203"/>
      <c r="B229" s="204" t="s">
        <v>103</v>
      </c>
      <c r="I229" s="92" t="str">
        <f t="shared" si="25"/>
        <v>Differenz Warenkorb Bio vs nicht-Bio</v>
      </c>
      <c r="J229" s="96" t="s">
        <v>434</v>
      </c>
      <c r="K229" s="96" t="s">
        <v>489</v>
      </c>
      <c r="L229" s="97" t="s">
        <v>468</v>
      </c>
    </row>
    <row r="230" spans="1:12" x14ac:dyDescent="0.2">
      <c r="A230" s="203"/>
      <c r="B230" s="204" t="s">
        <v>104</v>
      </c>
      <c r="I230" s="92" t="str">
        <f t="shared" ref="I230:I244" si="26">IF($I$1="d",J230,IF($I$1="f",K230,IF($I$1="i",L230)))</f>
        <v>Hinweis zu "Inhaltsverzeichnis</v>
      </c>
      <c r="J230" s="96" t="s">
        <v>438</v>
      </c>
      <c r="K230" s="96" t="s">
        <v>490</v>
      </c>
      <c r="L230" s="97" t="s">
        <v>469</v>
      </c>
    </row>
    <row r="231" spans="1:12" x14ac:dyDescent="0.2">
      <c r="A231" s="203"/>
      <c r="B231" s="204" t="s">
        <v>106</v>
      </c>
      <c r="I231" s="92" t="str">
        <f t="shared" si="26"/>
        <v>Hinweis zu "Tabelle und Graphen"</v>
      </c>
      <c r="J231" s="96" t="s">
        <v>423</v>
      </c>
      <c r="K231" s="96" t="s">
        <v>491</v>
      </c>
      <c r="L231" s="97" t="s">
        <v>470</v>
      </c>
    </row>
    <row r="232" spans="1:12" x14ac:dyDescent="0.2">
      <c r="A232" s="203"/>
      <c r="B232" s="204" t="s">
        <v>107</v>
      </c>
      <c r="I232" s="92">
        <f t="shared" si="26"/>
        <v>0</v>
      </c>
      <c r="L232" s="97"/>
    </row>
    <row r="233" spans="1:12" x14ac:dyDescent="0.2">
      <c r="A233" s="203">
        <v>2017</v>
      </c>
      <c r="B233" s="204" t="s">
        <v>90</v>
      </c>
      <c r="I233" s="92">
        <f t="shared" si="26"/>
        <v>0</v>
      </c>
      <c r="L233" s="97"/>
    </row>
    <row r="234" spans="1:12" x14ac:dyDescent="0.2">
      <c r="A234" s="203"/>
      <c r="B234" s="204" t="s">
        <v>92</v>
      </c>
      <c r="I234" s="92">
        <f t="shared" si="26"/>
        <v>0</v>
      </c>
      <c r="L234" s="97"/>
    </row>
    <row r="235" spans="1:12" x14ac:dyDescent="0.2">
      <c r="A235" s="203"/>
      <c r="B235" s="204" t="s">
        <v>94</v>
      </c>
      <c r="I235" s="92">
        <f t="shared" si="26"/>
        <v>0</v>
      </c>
      <c r="L235" s="97"/>
    </row>
    <row r="236" spans="1:12" x14ac:dyDescent="0.2">
      <c r="A236" s="203"/>
      <c r="B236" s="204" t="s">
        <v>96</v>
      </c>
      <c r="I236" s="92">
        <f t="shared" si="26"/>
        <v>0</v>
      </c>
      <c r="L236" s="97"/>
    </row>
    <row r="237" spans="1:12" x14ac:dyDescent="0.2">
      <c r="A237" s="203"/>
      <c r="B237" s="204" t="s">
        <v>97</v>
      </c>
      <c r="I237" s="92">
        <f t="shared" si="26"/>
        <v>0</v>
      </c>
      <c r="L237" s="97"/>
    </row>
    <row r="238" spans="1:12" x14ac:dyDescent="0.2">
      <c r="A238" s="203"/>
      <c r="B238" s="204" t="s">
        <v>99</v>
      </c>
      <c r="I238" s="92">
        <f t="shared" si="26"/>
        <v>0</v>
      </c>
      <c r="L238" s="97"/>
    </row>
    <row r="239" spans="1:12" x14ac:dyDescent="0.2">
      <c r="A239" s="203"/>
      <c r="B239" s="204" t="s">
        <v>101</v>
      </c>
      <c r="I239" s="92">
        <f t="shared" si="26"/>
        <v>0</v>
      </c>
      <c r="L239" s="97"/>
    </row>
    <row r="240" spans="1:12" x14ac:dyDescent="0.2">
      <c r="A240" s="203"/>
      <c r="B240" s="204" t="s">
        <v>102</v>
      </c>
      <c r="I240" s="92">
        <f t="shared" si="26"/>
        <v>0</v>
      </c>
      <c r="L240" s="97"/>
    </row>
    <row r="241" spans="1:13" x14ac:dyDescent="0.2">
      <c r="A241" s="203"/>
      <c r="B241" s="204" t="s">
        <v>103</v>
      </c>
      <c r="I241" s="92">
        <f t="shared" si="26"/>
        <v>0</v>
      </c>
      <c r="L241" s="97"/>
    </row>
    <row r="242" spans="1:13" ht="51" x14ac:dyDescent="0.2">
      <c r="A242" s="203"/>
      <c r="B242" s="204" t="s">
        <v>104</v>
      </c>
      <c r="H242" t="s">
        <v>528</v>
      </c>
      <c r="I242" s="92" t="str">
        <f t="shared" si="26"/>
        <v>*Provisorische Angaben. Diese Daten werden bis auf weiteres nicht aktualisiert, da die internen Prozesse konzeptionell überarbeitet werden. Als provisorischer Wert wird der Wert des Vorjahresmonats verwendet.</v>
      </c>
      <c r="J242" s="96" t="s">
        <v>527</v>
      </c>
      <c r="K242" s="96" t="s">
        <v>529</v>
      </c>
      <c r="L242" s="96" t="s">
        <v>530</v>
      </c>
    </row>
    <row r="243" spans="1:13" ht="38.25" x14ac:dyDescent="0.2">
      <c r="A243" s="203"/>
      <c r="B243" s="204" t="s">
        <v>106</v>
      </c>
      <c r="I243" s="92" t="str">
        <f t="shared" si="26"/>
        <v>** Seit 2020 werden die Preise für Eier nach einer neuen Methode berechnet. Weitere Informationen finden Sie hier: https://www.agrarmarktdaten.ch/methoden/methoden-eier</v>
      </c>
      <c r="J243" s="96" t="s">
        <v>546</v>
      </c>
      <c r="K243" s="96" t="s">
        <v>547</v>
      </c>
      <c r="L243" s="96" t="s">
        <v>548</v>
      </c>
      <c r="M243" s="96"/>
    </row>
    <row r="244" spans="1:13" ht="140.25" x14ac:dyDescent="0.2">
      <c r="A244" s="203"/>
      <c r="B244" s="204" t="s">
        <v>107</v>
      </c>
      <c r="I244" s="92" t="str">
        <f t="shared" si="26"/>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J244" s="347" t="s">
        <v>568</v>
      </c>
      <c r="K244" s="421" t="s">
        <v>569</v>
      </c>
      <c r="L244" s="421" t="s">
        <v>570</v>
      </c>
    </row>
    <row r="245" spans="1:13" x14ac:dyDescent="0.2">
      <c r="A245" s="203">
        <v>2018</v>
      </c>
      <c r="B245" s="204" t="s">
        <v>90</v>
      </c>
    </row>
    <row r="246" spans="1:13" x14ac:dyDescent="0.2">
      <c r="A246" s="203"/>
      <c r="B246" s="204" t="s">
        <v>92</v>
      </c>
    </row>
    <row r="247" spans="1:13" x14ac:dyDescent="0.2">
      <c r="A247" s="203"/>
      <c r="B247" s="204" t="s">
        <v>94</v>
      </c>
    </row>
    <row r="248" spans="1:13" x14ac:dyDescent="0.2">
      <c r="A248" s="203"/>
      <c r="B248" s="204" t="s">
        <v>96</v>
      </c>
    </row>
    <row r="249" spans="1:13" x14ac:dyDescent="0.2">
      <c r="A249" s="203"/>
      <c r="B249" s="204" t="s">
        <v>97</v>
      </c>
    </row>
    <row r="250" spans="1:13" x14ac:dyDescent="0.2">
      <c r="A250" s="203"/>
      <c r="B250" s="204" t="s">
        <v>99</v>
      </c>
    </row>
    <row r="251" spans="1:13" x14ac:dyDescent="0.2">
      <c r="A251" s="203"/>
      <c r="B251" s="204" t="s">
        <v>101</v>
      </c>
    </row>
    <row r="252" spans="1:13" x14ac:dyDescent="0.2">
      <c r="A252" s="203"/>
      <c r="B252" s="204" t="s">
        <v>102</v>
      </c>
    </row>
    <row r="253" spans="1:13" x14ac:dyDescent="0.2">
      <c r="A253" s="203"/>
      <c r="B253" s="204" t="s">
        <v>103</v>
      </c>
    </row>
    <row r="254" spans="1:13" x14ac:dyDescent="0.2">
      <c r="A254" s="203"/>
      <c r="B254" s="204" t="s">
        <v>104</v>
      </c>
    </row>
    <row r="255" spans="1:13" x14ac:dyDescent="0.2">
      <c r="A255" s="203"/>
      <c r="B255" s="204" t="s">
        <v>106</v>
      </c>
    </row>
    <row r="256" spans="1:13" x14ac:dyDescent="0.2">
      <c r="A256" s="203"/>
      <c r="B256" s="204" t="s">
        <v>107</v>
      </c>
    </row>
    <row r="257" spans="1:2" x14ac:dyDescent="0.2">
      <c r="A257" s="203">
        <v>2019</v>
      </c>
      <c r="B257" s="204" t="s">
        <v>90</v>
      </c>
    </row>
    <row r="258" spans="1:2" x14ac:dyDescent="0.2">
      <c r="A258" s="203"/>
      <c r="B258" s="204" t="s">
        <v>92</v>
      </c>
    </row>
    <row r="259" spans="1:2" x14ac:dyDescent="0.2">
      <c r="A259" s="203"/>
      <c r="B259" s="204" t="s">
        <v>94</v>
      </c>
    </row>
    <row r="260" spans="1:2" x14ac:dyDescent="0.2">
      <c r="A260" s="203"/>
      <c r="B260" s="204" t="s">
        <v>96</v>
      </c>
    </row>
    <row r="261" spans="1:2" x14ac:dyDescent="0.2">
      <c r="A261" s="203"/>
      <c r="B261" s="204" t="s">
        <v>97</v>
      </c>
    </row>
    <row r="262" spans="1:2" x14ac:dyDescent="0.2">
      <c r="A262" s="203"/>
      <c r="B262" s="204" t="s">
        <v>99</v>
      </c>
    </row>
    <row r="263" spans="1:2" x14ac:dyDescent="0.2">
      <c r="A263" s="203"/>
      <c r="B263" s="204" t="s">
        <v>101</v>
      </c>
    </row>
    <row r="264" spans="1:2" x14ac:dyDescent="0.2">
      <c r="A264" s="203"/>
      <c r="B264" s="204" t="s">
        <v>102</v>
      </c>
    </row>
    <row r="265" spans="1:2" x14ac:dyDescent="0.2">
      <c r="A265" s="203"/>
      <c r="B265" s="204" t="s">
        <v>103</v>
      </c>
    </row>
    <row r="266" spans="1:2" x14ac:dyDescent="0.2">
      <c r="A266" s="203"/>
      <c r="B266" s="204" t="s">
        <v>104</v>
      </c>
    </row>
    <row r="267" spans="1:2" x14ac:dyDescent="0.2">
      <c r="A267" s="203"/>
      <c r="B267" s="204" t="s">
        <v>106</v>
      </c>
    </row>
    <row r="268" spans="1:2" x14ac:dyDescent="0.2">
      <c r="A268" s="203"/>
      <c r="B268" s="204" t="s">
        <v>107</v>
      </c>
    </row>
    <row r="269" spans="1:2" x14ac:dyDescent="0.2">
      <c r="A269" s="203">
        <v>2020</v>
      </c>
      <c r="B269" s="204" t="s">
        <v>90</v>
      </c>
    </row>
    <row r="270" spans="1:2" x14ac:dyDescent="0.2">
      <c r="A270" s="203"/>
      <c r="B270" s="204" t="s">
        <v>92</v>
      </c>
    </row>
    <row r="271" spans="1:2" x14ac:dyDescent="0.2">
      <c r="A271" s="203"/>
      <c r="B271" s="204" t="s">
        <v>94</v>
      </c>
    </row>
    <row r="272" spans="1:2" x14ac:dyDescent="0.2">
      <c r="A272" s="203"/>
      <c r="B272" s="204" t="s">
        <v>96</v>
      </c>
    </row>
    <row r="273" spans="1:2" x14ac:dyDescent="0.2">
      <c r="A273" s="203"/>
      <c r="B273" s="204" t="s">
        <v>97</v>
      </c>
    </row>
    <row r="274" spans="1:2" x14ac:dyDescent="0.2">
      <c r="A274" s="203"/>
      <c r="B274" s="204" t="s">
        <v>99</v>
      </c>
    </row>
    <row r="275" spans="1:2" x14ac:dyDescent="0.2">
      <c r="A275" s="203"/>
      <c r="B275" s="204" t="s">
        <v>101</v>
      </c>
    </row>
    <row r="276" spans="1:2" x14ac:dyDescent="0.2">
      <c r="A276" s="203"/>
      <c r="B276" s="204" t="s">
        <v>102</v>
      </c>
    </row>
    <row r="277" spans="1:2" x14ac:dyDescent="0.2">
      <c r="A277" s="203"/>
      <c r="B277" s="204" t="s">
        <v>103</v>
      </c>
    </row>
    <row r="278" spans="1:2" x14ac:dyDescent="0.2">
      <c r="A278" s="203"/>
      <c r="B278" s="204" t="s">
        <v>104</v>
      </c>
    </row>
    <row r="279" spans="1:2" x14ac:dyDescent="0.2">
      <c r="A279" s="203"/>
      <c r="B279" s="204" t="s">
        <v>106</v>
      </c>
    </row>
    <row r="280" spans="1:2" x14ac:dyDescent="0.2">
      <c r="A280" s="203"/>
      <c r="B280" s="204" t="s">
        <v>107</v>
      </c>
    </row>
    <row r="281" spans="1:2" x14ac:dyDescent="0.2">
      <c r="A281" s="203">
        <v>2021</v>
      </c>
      <c r="B281" s="204" t="s">
        <v>90</v>
      </c>
    </row>
    <row r="282" spans="1:2" x14ac:dyDescent="0.2">
      <c r="A282" s="203"/>
      <c r="B282" s="204" t="s">
        <v>92</v>
      </c>
    </row>
    <row r="283" spans="1:2" x14ac:dyDescent="0.2">
      <c r="A283" s="203"/>
      <c r="B283" s="204" t="s">
        <v>94</v>
      </c>
    </row>
    <row r="284" spans="1:2" x14ac:dyDescent="0.2">
      <c r="A284" s="203"/>
      <c r="B284" s="204" t="s">
        <v>96</v>
      </c>
    </row>
    <row r="285" spans="1:2" x14ac:dyDescent="0.2">
      <c r="A285" s="203"/>
      <c r="B285" s="204" t="s">
        <v>97</v>
      </c>
    </row>
    <row r="286" spans="1:2" x14ac:dyDescent="0.2">
      <c r="A286" s="203"/>
      <c r="B286" s="204" t="s">
        <v>99</v>
      </c>
    </row>
    <row r="287" spans="1:2" x14ac:dyDescent="0.2">
      <c r="A287" s="203"/>
      <c r="B287" s="204" t="s">
        <v>101</v>
      </c>
    </row>
    <row r="288" spans="1:2" x14ac:dyDescent="0.2">
      <c r="A288" s="203"/>
      <c r="B288" s="204" t="s">
        <v>102</v>
      </c>
    </row>
    <row r="289" spans="1:2" x14ac:dyDescent="0.2">
      <c r="A289" s="203"/>
      <c r="B289" s="204" t="s">
        <v>103</v>
      </c>
    </row>
    <row r="290" spans="1:2" x14ac:dyDescent="0.2">
      <c r="A290" s="203"/>
      <c r="B290" s="204" t="s">
        <v>104</v>
      </c>
    </row>
    <row r="291" spans="1:2" x14ac:dyDescent="0.2">
      <c r="A291" s="203"/>
      <c r="B291" s="204" t="s">
        <v>106</v>
      </c>
    </row>
    <row r="292" spans="1:2" x14ac:dyDescent="0.2">
      <c r="A292" s="203"/>
      <c r="B292" s="204" t="s">
        <v>107</v>
      </c>
    </row>
  </sheetData>
  <autoFilter ref="N23:R30" xr:uid="{00000000-0009-0000-0000-000008000000}">
    <sortState xmlns:xlrd2="http://schemas.microsoft.com/office/spreadsheetml/2017/richdata2" ref="N24:R30">
      <sortCondition descending="1" ref="R23:R30"/>
    </sortState>
  </autoFilter>
  <mergeCells count="2">
    <mergeCell ref="A1:B1"/>
    <mergeCell ref="A6:B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92D050"/>
  </sheetPr>
  <dimension ref="A1:BJ123"/>
  <sheetViews>
    <sheetView zoomScale="85" zoomScaleNormal="85" workbookViewId="0">
      <pane xSplit="3" ySplit="20" topLeftCell="D21" activePane="bottomRight" state="frozen"/>
      <selection pane="topRight" activeCell="D1" sqref="D1"/>
      <selection pane="bottomLeft" activeCell="A6" sqref="A6"/>
      <selection pane="bottomRight" activeCell="A15" sqref="A15"/>
    </sheetView>
  </sheetViews>
  <sheetFormatPr baseColWidth="10" defaultColWidth="11" defaultRowHeight="15" outlineLevelRow="1" x14ac:dyDescent="0.25"/>
  <cols>
    <col min="1" max="1" width="31.75" style="214" customWidth="1"/>
    <col min="2" max="2" width="13" style="214" customWidth="1"/>
    <col min="3" max="3" width="11.125" style="214" customWidth="1"/>
    <col min="4" max="4" width="11" style="214"/>
    <col min="5" max="5" width="11" style="214" customWidth="1"/>
    <col min="6" max="6" width="11" style="371"/>
    <col min="7" max="7" width="13.375" style="214" customWidth="1"/>
    <col min="8" max="8" width="12.5" style="214" customWidth="1"/>
    <col min="9" max="11" width="11" style="214"/>
    <col min="12" max="12" width="11" style="371"/>
    <col min="13" max="17" width="11" style="214"/>
    <col min="18" max="18" width="11" style="252"/>
    <col min="19" max="23" width="11" style="214"/>
    <col min="24" max="24" width="11" style="252"/>
    <col min="25" max="16384" width="11" style="214"/>
  </cols>
  <sheetData>
    <row r="1" spans="1:62" s="215" customFormat="1" ht="15.75" x14ac:dyDescent="0.25">
      <c r="E1" s="216" t="str">
        <f>Codierung!I201</f>
        <v>Eidgenössisches Departement für  Wirtschaft, Bildung und Forschung WBF</v>
      </c>
      <c r="F1" s="249"/>
      <c r="L1" s="249"/>
    </row>
    <row r="2" spans="1:62" s="215" customFormat="1" ht="15.75" x14ac:dyDescent="0.25">
      <c r="E2" s="217" t="str">
        <f>Codierung!I202</f>
        <v>Bundesamt für Landwirtschaft BLW</v>
      </c>
      <c r="F2" s="249"/>
      <c r="L2" s="249"/>
    </row>
    <row r="3" spans="1:62" s="215" customFormat="1" ht="15.75" x14ac:dyDescent="0.25">
      <c r="E3" s="216" t="str">
        <f>Codierung!I203</f>
        <v>Fachbereich Agrardaten und Marktanalysen</v>
      </c>
      <c r="F3" s="249"/>
      <c r="L3" s="249"/>
    </row>
    <row r="4" spans="1:62" s="215" customFormat="1" ht="15.75" x14ac:dyDescent="0.25">
      <c r="F4" s="249"/>
      <c r="H4" s="216"/>
      <c r="L4" s="249"/>
    </row>
    <row r="5" spans="1:62" s="215" customFormat="1" ht="15.75" x14ac:dyDescent="0.25">
      <c r="F5" s="249"/>
      <c r="H5" s="216"/>
      <c r="I5" s="249"/>
      <c r="L5" s="249"/>
    </row>
    <row r="6" spans="1:62" s="215" customFormat="1" ht="15.75" x14ac:dyDescent="0.25">
      <c r="F6" s="249"/>
      <c r="H6" s="216"/>
      <c r="L6" s="249"/>
    </row>
    <row r="7" spans="1:62" s="215" customFormat="1" ht="15.75" x14ac:dyDescent="0.25">
      <c r="A7" s="309" t="str">
        <f>Codierung!$I$209</f>
        <v>Zurück zum Inhaltsverzeichnis</v>
      </c>
      <c r="F7" s="249"/>
      <c r="H7" s="241"/>
      <c r="L7" s="249"/>
    </row>
    <row r="8" spans="1:62" s="215" customFormat="1" ht="18.75" x14ac:dyDescent="0.3">
      <c r="A8" s="242"/>
      <c r="B8" s="242"/>
      <c r="C8" s="243"/>
      <c r="D8" s="243"/>
      <c r="E8" s="243"/>
      <c r="F8" s="363"/>
      <c r="G8" s="243"/>
      <c r="H8" s="243"/>
      <c r="I8" s="243"/>
      <c r="J8" s="243"/>
      <c r="K8" s="243"/>
      <c r="L8" s="36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363"/>
      <c r="G9" s="243"/>
      <c r="H9" s="243"/>
      <c r="I9" s="243"/>
      <c r="J9" s="243"/>
      <c r="K9" s="243"/>
      <c r="L9" s="36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363"/>
      <c r="G10" s="243"/>
      <c r="H10" s="243"/>
      <c r="I10" s="243"/>
      <c r="J10" s="243"/>
      <c r="K10" s="243"/>
      <c r="L10" s="36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363"/>
      <c r="G11" s="243"/>
      <c r="H11" s="243"/>
      <c r="I11" s="243"/>
      <c r="J11" s="243"/>
      <c r="K11" s="243"/>
      <c r="L11" s="36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363"/>
      <c r="G12" s="243"/>
      <c r="H12" s="243"/>
      <c r="I12" s="243"/>
      <c r="J12" s="243"/>
      <c r="K12" s="243"/>
      <c r="L12" s="36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363"/>
      <c r="G13" s="245"/>
      <c r="H13" s="225"/>
      <c r="I13" s="225"/>
      <c r="J13" s="225"/>
      <c r="K13" s="243"/>
      <c r="L13" s="36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s="250" customFormat="1" ht="17.45" customHeight="1" x14ac:dyDescent="0.3">
      <c r="C14" s="251"/>
      <c r="F14" s="364"/>
      <c r="L14" s="364"/>
    </row>
    <row r="16" spans="1:62" ht="18.75" hidden="1" x14ac:dyDescent="0.3">
      <c r="A16" s="253"/>
      <c r="B16" s="253"/>
      <c r="D16" s="259">
        <v>323</v>
      </c>
      <c r="E16" s="259">
        <v>334</v>
      </c>
      <c r="F16" s="365">
        <v>335</v>
      </c>
      <c r="G16" s="259"/>
      <c r="H16" s="259"/>
      <c r="I16" s="259"/>
      <c r="J16" s="259">
        <v>323</v>
      </c>
      <c r="K16" s="259">
        <v>334</v>
      </c>
      <c r="L16" s="365">
        <v>335</v>
      </c>
      <c r="M16" s="225"/>
      <c r="N16" s="225"/>
    </row>
    <row r="17" spans="1:26" s="258" customFormat="1" ht="15.75" x14ac:dyDescent="0.25">
      <c r="C17" s="259"/>
      <c r="D17" s="429" t="str">
        <f>Codierung!$I$6</f>
        <v>Warenkorb Bio</v>
      </c>
      <c r="E17" s="429"/>
      <c r="F17" s="430"/>
      <c r="G17" s="429"/>
      <c r="H17" s="429"/>
      <c r="I17" s="260"/>
      <c r="J17" s="429" t="str">
        <f>Codierung!$I$7</f>
        <v>Warenkorb nicht-Bio</v>
      </c>
      <c r="K17" s="429"/>
      <c r="L17" s="430"/>
      <c r="M17" s="429"/>
      <c r="N17" s="429"/>
      <c r="P17" s="429" t="str">
        <f>Codierung!$I$8</f>
        <v>∆ Bio / nicht-Bio absolut</v>
      </c>
      <c r="Q17" s="429"/>
      <c r="R17" s="429"/>
      <c r="S17" s="429"/>
      <c r="T17" s="429"/>
      <c r="V17" s="429" t="str">
        <f>Codierung!$I$9</f>
        <v>%-∆ Bio / Nicht-Bio</v>
      </c>
      <c r="W17" s="429"/>
      <c r="X17" s="429"/>
    </row>
    <row r="18" spans="1:26" s="225" customFormat="1" ht="15.75" hidden="1" outlineLevel="1" x14ac:dyDescent="0.25">
      <c r="A18" s="261"/>
      <c r="B18" s="225" t="str">
        <f>Codierung!$I$108</f>
        <v>Einheit</v>
      </c>
      <c r="C18" s="225" t="str">
        <f>Codierung!$I$109</f>
        <v>Gewichtung</v>
      </c>
      <c r="F18" s="365"/>
      <c r="L18" s="365"/>
      <c r="R18" s="245"/>
      <c r="X18" s="245"/>
    </row>
    <row r="19" spans="1:26" s="263" customFormat="1" ht="15.75" collapsed="1" x14ac:dyDescent="0.2">
      <c r="A19" s="262" t="str">
        <f>Codierung!$I$35</f>
        <v>Zusammensetzung des Warenkorbs*</v>
      </c>
      <c r="D19" s="264">
        <f>'Bio - Rohdaten'!$A$323</f>
        <v>45717</v>
      </c>
      <c r="E19" s="264">
        <f>'Bio - Rohdaten'!$A$334</f>
        <v>46054</v>
      </c>
      <c r="F19" s="366">
        <f>'Bio - Rohdaten'!$A$335</f>
        <v>46082</v>
      </c>
      <c r="G19" s="266" t="str">
        <f>Codierung!$I$189</f>
        <v>%-∆ Vorjahr</v>
      </c>
      <c r="H19" s="267" t="str">
        <f>Codierung!$I$190</f>
        <v>%-∆ VM</v>
      </c>
      <c r="I19" s="267"/>
      <c r="J19" s="264">
        <f>'nicht Bio - Rohdaten'!$A$323</f>
        <v>45717</v>
      </c>
      <c r="K19" s="264">
        <f>'nicht Bio - Rohdaten'!$A$334</f>
        <v>46054</v>
      </c>
      <c r="L19" s="366">
        <f>'nicht Bio - Rohdaten'!$A$335</f>
        <v>46082</v>
      </c>
      <c r="M19" s="266" t="str">
        <f>Codierung!$I$189</f>
        <v>%-∆ Vorjahr</v>
      </c>
      <c r="N19" s="267" t="str">
        <f>Codierung!$I$190</f>
        <v>%-∆ VM</v>
      </c>
      <c r="O19" s="268"/>
      <c r="P19" s="264">
        <f>J19</f>
        <v>45717</v>
      </c>
      <c r="Q19" s="264">
        <f t="shared" ref="Q19:R19" si="0">K19</f>
        <v>46054</v>
      </c>
      <c r="R19" s="265">
        <f t="shared" si="0"/>
        <v>46082</v>
      </c>
      <c r="S19" s="266" t="str">
        <f>Codierung!$I$189</f>
        <v>%-∆ Vorjahr</v>
      </c>
      <c r="T19" s="267" t="str">
        <f>Codierung!$I$190</f>
        <v>%-∆ VM</v>
      </c>
      <c r="U19" s="268"/>
      <c r="V19" s="264">
        <f>J19</f>
        <v>45717</v>
      </c>
      <c r="W19" s="264">
        <f t="shared" ref="W19:X19" si="1">K19</f>
        <v>46054</v>
      </c>
      <c r="X19" s="265">
        <f t="shared" si="1"/>
        <v>46082</v>
      </c>
    </row>
    <row r="20" spans="1:26" s="269" customFormat="1" ht="2.25" customHeight="1" x14ac:dyDescent="0.2">
      <c r="A20" s="344"/>
      <c r="B20" s="344"/>
      <c r="C20" s="344"/>
      <c r="D20" s="344"/>
      <c r="E20" s="344"/>
      <c r="F20" s="367"/>
      <c r="G20" s="344"/>
      <c r="H20" s="344"/>
      <c r="I20" s="344"/>
      <c r="J20" s="344"/>
      <c r="K20" s="344"/>
      <c r="L20" s="367"/>
      <c r="M20" s="344"/>
      <c r="N20" s="344"/>
      <c r="O20" s="344"/>
      <c r="P20" s="344"/>
      <c r="Q20" s="344"/>
      <c r="R20" s="344"/>
      <c r="S20" s="344"/>
      <c r="T20" s="344"/>
      <c r="U20" s="344"/>
      <c r="V20" s="344"/>
      <c r="W20" s="344"/>
      <c r="X20" s="344"/>
      <c r="Y20" s="344"/>
      <c r="Z20" s="344"/>
    </row>
    <row r="21" spans="1:26" s="277" customFormat="1" x14ac:dyDescent="0.2">
      <c r="A21" s="270" t="str">
        <f>Codierung!I43</f>
        <v>Milch</v>
      </c>
      <c r="B21" s="270" t="str">
        <f>Codierung!$I$110</f>
        <v>In CHF</v>
      </c>
      <c r="C21" s="270"/>
      <c r="D21" s="271">
        <f>'Bio - Rohdaten'!$J$323</f>
        <v>40.583755629999999</v>
      </c>
      <c r="E21" s="271">
        <f>'Bio - Rohdaten'!$J$334</f>
        <v>40.561642820000003</v>
      </c>
      <c r="F21" s="368">
        <f>'Bio - Rohdaten'!$J$335</f>
        <v>40.67193039</v>
      </c>
      <c r="G21" s="273">
        <f t="shared" ref="G21:G47" si="2">IFERROR((F21-D21)/D21*100,"-")</f>
        <v>0.21726614166487165</v>
      </c>
      <c r="H21" s="273">
        <f t="shared" ref="H21:H47" si="3">IFERROR((F21-E21)/E21*100,"-")</f>
        <v>0.27190114189757808</v>
      </c>
      <c r="I21" s="274"/>
      <c r="J21" s="271">
        <f>'nicht Bio - Rohdaten'!$J$323</f>
        <v>30.820697240000001</v>
      </c>
      <c r="K21" s="271">
        <f>'nicht Bio - Rohdaten'!$J$334</f>
        <v>29.866250015000002</v>
      </c>
      <c r="L21" s="368">
        <f>'nicht Bio - Rohdaten'!$J$335</f>
        <v>30.078121715000002</v>
      </c>
      <c r="M21" s="273">
        <f t="shared" ref="M21:M47" si="4">IFERROR((L21-J21)/J21*100,"-")</f>
        <v>-2.4093404481332215</v>
      </c>
      <c r="N21" s="273">
        <f t="shared" ref="N21:N47" si="5">IFERROR((L21-K21)/K21*100,"-")</f>
        <v>0.70940174911008047</v>
      </c>
      <c r="O21" s="275"/>
      <c r="P21" s="271">
        <f>D21-J21</f>
        <v>9.7630583899999976</v>
      </c>
      <c r="Q21" s="271">
        <f>E21-K21</f>
        <v>10.695392805000001</v>
      </c>
      <c r="R21" s="272">
        <f>F21-L21</f>
        <v>10.593808674999998</v>
      </c>
      <c r="S21" s="273">
        <f t="shared" ref="S21:S47" si="6">IFERROR((R21-P21)/P21*100,"-")</f>
        <v>8.5091192924843373</v>
      </c>
      <c r="T21" s="273">
        <f t="shared" ref="T21:T47" si="7">IFERROR((R21-Q21)/Q21*100,"-")</f>
        <v>-0.94979335356914596</v>
      </c>
      <c r="U21" s="275"/>
      <c r="V21" s="273">
        <f>(D21/J21-1)*100</f>
        <v>31.676954982475912</v>
      </c>
      <c r="W21" s="273">
        <f>(E21/K21-1)*100</f>
        <v>35.810966557998938</v>
      </c>
      <c r="X21" s="276">
        <f>(F21/L21-1)*100</f>
        <v>35.220978142783601</v>
      </c>
    </row>
    <row r="22" spans="1:26" s="269" customFormat="1" hidden="1" outlineLevel="1" x14ac:dyDescent="0.2">
      <c r="A22" s="263" t="str">
        <f>Codierung!I44</f>
        <v xml:space="preserve">Vollmilch </v>
      </c>
      <c r="B22" s="263" t="str">
        <f>Codierung!$I$112</f>
        <v>In CHF / Liter</v>
      </c>
      <c r="C22" s="278" t="str">
        <f>Codierung!I119</f>
        <v>8.6 l</v>
      </c>
      <c r="D22" s="274">
        <f>'Bio - Rohdaten'!$B$323</f>
        <v>1.8811690000000001</v>
      </c>
      <c r="E22" s="274">
        <f>'Bio - Rohdaten'!$B$334</f>
        <v>1.8777165</v>
      </c>
      <c r="F22" s="369">
        <f>'Bio - Rohdaten'!$B$335</f>
        <v>1.8777165</v>
      </c>
      <c r="G22" s="280">
        <f t="shared" si="2"/>
        <v>-0.18352949681820613</v>
      </c>
      <c r="H22" s="280">
        <f t="shared" si="3"/>
        <v>0</v>
      </c>
      <c r="I22" s="275"/>
      <c r="J22" s="274">
        <f>'nicht Bio - Rohdaten'!$B$323</f>
        <v>1.5815315000000001</v>
      </c>
      <c r="K22" s="274">
        <f>'nicht Bio - Rohdaten'!$B$334</f>
        <v>1.5656895</v>
      </c>
      <c r="L22" s="369">
        <f>'nicht Bio - Rohdaten'!$B$335</f>
        <v>1.6028340000000001</v>
      </c>
      <c r="M22" s="280">
        <f t="shared" si="4"/>
        <v>1.3469538861540222</v>
      </c>
      <c r="N22" s="280">
        <f t="shared" si="5"/>
        <v>2.3724052565978209</v>
      </c>
      <c r="O22" s="275"/>
      <c r="P22" s="274">
        <f>D22-J22</f>
        <v>0.2996375</v>
      </c>
      <c r="Q22" s="274">
        <f t="shared" ref="Q22:R35" si="8">E22-K22</f>
        <v>0.31202700000000005</v>
      </c>
      <c r="R22" s="279">
        <f t="shared" si="8"/>
        <v>0.27488249999999992</v>
      </c>
      <c r="S22" s="280">
        <f t="shared" si="6"/>
        <v>-8.2616494931375684</v>
      </c>
      <c r="T22" s="280">
        <f t="shared" si="7"/>
        <v>-11.904258285340733</v>
      </c>
      <c r="U22" s="275"/>
      <c r="V22" s="280">
        <f t="shared" ref="V22:X69" si="9">(D22/J22-1)*100</f>
        <v>18.946034271211154</v>
      </c>
      <c r="W22" s="280">
        <f t="shared" si="9"/>
        <v>19.929047234461251</v>
      </c>
      <c r="X22" s="281">
        <f t="shared" si="9"/>
        <v>17.149779702701572</v>
      </c>
    </row>
    <row r="23" spans="1:26" s="269" customFormat="1" hidden="1" outlineLevel="1" x14ac:dyDescent="0.2">
      <c r="A23" s="263" t="str">
        <f>Codierung!I45</f>
        <v>Gruyère</v>
      </c>
      <c r="B23" s="263" t="str">
        <f>Codierung!$I$113</f>
        <v>In CHF / kg</v>
      </c>
      <c r="C23" s="278" t="str">
        <f>Codierung!I120</f>
        <v>200 g</v>
      </c>
      <c r="D23" s="274">
        <f>'Bio - Rohdaten'!$C$323</f>
        <v>25.661456999999999</v>
      </c>
      <c r="E23" s="274">
        <f>'Bio - Rohdaten'!$C$334</f>
        <v>25.618963999999998</v>
      </c>
      <c r="F23" s="369">
        <f>'Bio - Rohdaten'!$C$335</f>
        <v>25.544601</v>
      </c>
      <c r="G23" s="280">
        <f t="shared" si="2"/>
        <v>-0.45537554629107196</v>
      </c>
      <c r="H23" s="280">
        <f t="shared" si="3"/>
        <v>-0.29026544555040623</v>
      </c>
      <c r="I23" s="275"/>
      <c r="J23" s="274">
        <f>'nicht Bio - Rohdaten'!$C$323</f>
        <v>20.565674000000001</v>
      </c>
      <c r="K23" s="274">
        <f>'nicht Bio - Rohdaten'!$C$334</f>
        <v>19.906306999999998</v>
      </c>
      <c r="L23" s="369">
        <f>'nicht Bio - Rohdaten'!$C$335</f>
        <v>19.400002000000001</v>
      </c>
      <c r="M23" s="280">
        <f t="shared" si="4"/>
        <v>-5.6680466684437407</v>
      </c>
      <c r="N23" s="280">
        <f t="shared" si="5"/>
        <v>-2.5434401267899545</v>
      </c>
      <c r="O23" s="275"/>
      <c r="P23" s="274">
        <f t="shared" ref="P23:R68" si="10">D23-J23</f>
        <v>5.0957829999999973</v>
      </c>
      <c r="Q23" s="274">
        <f t="shared" si="8"/>
        <v>5.7126570000000001</v>
      </c>
      <c r="R23" s="279">
        <f t="shared" si="8"/>
        <v>6.1445989999999995</v>
      </c>
      <c r="S23" s="280">
        <f t="shared" si="6"/>
        <v>20.582038128389744</v>
      </c>
      <c r="T23" s="280">
        <f t="shared" si="7"/>
        <v>7.5611401139609704</v>
      </c>
      <c r="U23" s="275"/>
      <c r="V23" s="280">
        <f t="shared" si="9"/>
        <v>24.778098690079386</v>
      </c>
      <c r="W23" s="280">
        <f t="shared" si="9"/>
        <v>28.697723791761078</v>
      </c>
      <c r="X23" s="281">
        <f t="shared" si="9"/>
        <v>31.673187456372421</v>
      </c>
    </row>
    <row r="24" spans="1:26" s="269" customFormat="1" hidden="1" outlineLevel="1" x14ac:dyDescent="0.2">
      <c r="A24" s="263" t="str">
        <f>Codierung!I46</f>
        <v>Mozzarella</v>
      </c>
      <c r="B24" s="263" t="str">
        <f>Codierung!$I$113</f>
        <v>In CHF / kg</v>
      </c>
      <c r="C24" s="278" t="str">
        <f>Codierung!I121</f>
        <v>210 g</v>
      </c>
      <c r="D24" s="274">
        <f>'Bio - Rohdaten'!$D$323</f>
        <v>15.333332999999998</v>
      </c>
      <c r="E24" s="274">
        <f>'Bio - Rohdaten'!$D$334</f>
        <v>15.473051999999999</v>
      </c>
      <c r="F24" s="369">
        <f>'Bio - Rohdaten'!$D$335</f>
        <v>16</v>
      </c>
      <c r="G24" s="280">
        <f t="shared" si="2"/>
        <v>4.3478283553875876</v>
      </c>
      <c r="H24" s="280">
        <f t="shared" si="3"/>
        <v>3.4055854009926478</v>
      </c>
      <c r="I24" s="275"/>
      <c r="J24" s="274">
        <f>'nicht Bio - Rohdaten'!$D$323</f>
        <v>10.712911999999999</v>
      </c>
      <c r="K24" s="274">
        <f>'nicht Bio - Rohdaten'!$D$334</f>
        <v>9.9223020000000002</v>
      </c>
      <c r="L24" s="369">
        <f>'nicht Bio - Rohdaten'!$D$335</f>
        <v>9.9223020000000002</v>
      </c>
      <c r="M24" s="280">
        <f t="shared" si="4"/>
        <v>-7.3799728775892044</v>
      </c>
      <c r="N24" s="280">
        <f t="shared" si="5"/>
        <v>0</v>
      </c>
      <c r="O24" s="275"/>
      <c r="P24" s="274">
        <f t="shared" si="10"/>
        <v>4.6204209999999986</v>
      </c>
      <c r="Q24" s="274">
        <f t="shared" si="8"/>
        <v>5.550749999999999</v>
      </c>
      <c r="R24" s="279">
        <f t="shared" si="8"/>
        <v>6.0776979999999998</v>
      </c>
      <c r="S24" s="280">
        <f t="shared" si="6"/>
        <v>31.539918115686898</v>
      </c>
      <c r="T24" s="280">
        <f t="shared" si="7"/>
        <v>9.4932756834662158</v>
      </c>
      <c r="U24" s="275"/>
      <c r="V24" s="280">
        <f t="shared" si="9"/>
        <v>43.129459105050039</v>
      </c>
      <c r="W24" s="280">
        <f t="shared" si="9"/>
        <v>55.942159390028621</v>
      </c>
      <c r="X24" s="281">
        <f t="shared" si="9"/>
        <v>61.252902804208141</v>
      </c>
    </row>
    <row r="25" spans="1:26" s="269" customFormat="1" hidden="1" outlineLevel="1" x14ac:dyDescent="0.2">
      <c r="A25" s="263" t="str">
        <f>Codierung!I47</f>
        <v>Emmentaler</v>
      </c>
      <c r="B25" s="263" t="str">
        <f>Codierung!$I$113</f>
        <v>In CHF / kg</v>
      </c>
      <c r="C25" s="278" t="str">
        <f>Codierung!I122</f>
        <v>150 g</v>
      </c>
      <c r="D25" s="274">
        <f>'Bio - Rohdaten'!$E$323</f>
        <v>22.437664999999999</v>
      </c>
      <c r="E25" s="274">
        <f>'Bio - Rohdaten'!$E$334</f>
        <v>23.075066</v>
      </c>
      <c r="F25" s="369">
        <f>'Bio - Rohdaten'!$E$335</f>
        <v>22.5</v>
      </c>
      <c r="G25" s="280">
        <f t="shared" si="2"/>
        <v>0.27781411301042658</v>
      </c>
      <c r="H25" s="280">
        <f t="shared" si="3"/>
        <v>-2.4921532185433386</v>
      </c>
      <c r="I25" s="275"/>
      <c r="J25" s="274">
        <f>'nicht Bio - Rohdaten'!$E$323</f>
        <v>19.422167000000002</v>
      </c>
      <c r="K25" s="274">
        <f>'nicht Bio - Rohdaten'!$E$334</f>
        <v>18.207492500000001</v>
      </c>
      <c r="L25" s="369">
        <f>'nicht Bio - Rohdaten'!$E$335</f>
        <v>18.207492500000001</v>
      </c>
      <c r="M25" s="280">
        <f t="shared" si="4"/>
        <v>-6.2540626903269905</v>
      </c>
      <c r="N25" s="280">
        <f t="shared" si="5"/>
        <v>0</v>
      </c>
      <c r="O25" s="275"/>
      <c r="P25" s="274">
        <f t="shared" si="10"/>
        <v>3.0154979999999973</v>
      </c>
      <c r="Q25" s="274">
        <f t="shared" si="8"/>
        <v>4.8675734999999989</v>
      </c>
      <c r="R25" s="279">
        <f t="shared" si="8"/>
        <v>4.2925074999999993</v>
      </c>
      <c r="S25" s="280">
        <f t="shared" si="6"/>
        <v>42.348212467725169</v>
      </c>
      <c r="T25" s="280">
        <f t="shared" si="7"/>
        <v>-11.814223246962777</v>
      </c>
      <c r="U25" s="275"/>
      <c r="V25" s="280">
        <f t="shared" si="9"/>
        <v>15.526063595272333</v>
      </c>
      <c r="W25" s="280">
        <f t="shared" si="9"/>
        <v>26.73390363884538</v>
      </c>
      <c r="X25" s="281">
        <f t="shared" si="9"/>
        <v>23.57550058032427</v>
      </c>
    </row>
    <row r="26" spans="1:26" s="269" customFormat="1" hidden="1" outlineLevel="1" x14ac:dyDescent="0.2">
      <c r="A26" s="263" t="str">
        <f>Codierung!I48</f>
        <v xml:space="preserve">Vorzugsbutter </v>
      </c>
      <c r="B26" s="263" t="str">
        <f>Codierung!$I$113</f>
        <v>In CHF / kg</v>
      </c>
      <c r="C26" s="278" t="str">
        <f>Codierung!I123</f>
        <v>110 g</v>
      </c>
      <c r="D26" s="274">
        <f>'Bio - Rohdaten'!$F$323</f>
        <v>22.194265000000001</v>
      </c>
      <c r="E26" s="274">
        <f>'Bio - Rohdaten'!$F$334</f>
        <v>22.446059999999999</v>
      </c>
      <c r="F26" s="369">
        <f>'Bio - Rohdaten'!$F$335</f>
        <v>23.036003999999995</v>
      </c>
      <c r="G26" s="280">
        <f t="shared" si="2"/>
        <v>3.792596871308842</v>
      </c>
      <c r="H26" s="280">
        <f t="shared" si="3"/>
        <v>2.6282741826404976</v>
      </c>
      <c r="I26" s="275"/>
      <c r="J26" s="274">
        <f>'nicht Bio - Rohdaten'!$F$323</f>
        <v>18.129902000000001</v>
      </c>
      <c r="K26" s="274">
        <f>'nicht Bio - Rohdaten'!$F$334</f>
        <v>17.631831999999999</v>
      </c>
      <c r="L26" s="369">
        <f>'nicht Bio - Rohdaten'!$F$335</f>
        <v>17.631831999999999</v>
      </c>
      <c r="M26" s="280">
        <f t="shared" si="4"/>
        <v>-2.747229411388997</v>
      </c>
      <c r="N26" s="280">
        <f t="shared" si="5"/>
        <v>0</v>
      </c>
      <c r="O26" s="275"/>
      <c r="P26" s="274">
        <f t="shared" si="10"/>
        <v>4.0643630000000002</v>
      </c>
      <c r="Q26" s="274">
        <f t="shared" si="8"/>
        <v>4.814228</v>
      </c>
      <c r="R26" s="279">
        <f t="shared" si="8"/>
        <v>5.4041719999999955</v>
      </c>
      <c r="S26" s="280">
        <f t="shared" si="6"/>
        <v>32.964796697538958</v>
      </c>
      <c r="T26" s="280">
        <f t="shared" si="7"/>
        <v>12.254176578259186</v>
      </c>
      <c r="U26" s="275"/>
      <c r="V26" s="280">
        <f t="shared" si="9"/>
        <v>22.418008657741218</v>
      </c>
      <c r="W26" s="280">
        <f t="shared" si="9"/>
        <v>27.30418484023669</v>
      </c>
      <c r="X26" s="281">
        <f t="shared" si="9"/>
        <v>30.650087863813557</v>
      </c>
    </row>
    <row r="27" spans="1:26" s="269" customFormat="1" hidden="1" outlineLevel="1" x14ac:dyDescent="0.2">
      <c r="A27" s="263" t="str">
        <f>Codierung!I49</f>
        <v>Vollrahm</v>
      </c>
      <c r="B27" s="263" t="str">
        <f>Codierung!$I$112</f>
        <v>In CHF / Liter</v>
      </c>
      <c r="C27" s="278" t="str">
        <f>Codierung!I124</f>
        <v>4.5 dl</v>
      </c>
      <c r="D27" s="274">
        <f>'Bio - Rohdaten'!$G$323</f>
        <v>14.481846000000001</v>
      </c>
      <c r="E27" s="274">
        <f>'Bio - Rohdaten'!$G$334</f>
        <v>14.625928999999999</v>
      </c>
      <c r="F27" s="369">
        <f>'Bio - Rohdaten'!$G$335</f>
        <v>14.625928999999999</v>
      </c>
      <c r="G27" s="280">
        <f t="shared" si="2"/>
        <v>0.99492150379170174</v>
      </c>
      <c r="H27" s="280">
        <f t="shared" si="3"/>
        <v>0</v>
      </c>
      <c r="I27" s="274"/>
      <c r="J27" s="274">
        <f>'nicht Bio - Rohdaten'!$G$323</f>
        <v>7.1221209999999999</v>
      </c>
      <c r="K27" s="274">
        <f>'nicht Bio - Rohdaten'!$G$334</f>
        <v>6.708304</v>
      </c>
      <c r="L27" s="369">
        <f>'nicht Bio - Rohdaten'!$G$335</f>
        <v>6.708304</v>
      </c>
      <c r="M27" s="280">
        <f t="shared" si="4"/>
        <v>-5.8103056659666397</v>
      </c>
      <c r="N27" s="280">
        <f t="shared" si="5"/>
        <v>0</v>
      </c>
      <c r="O27" s="275"/>
      <c r="P27" s="274">
        <f t="shared" si="10"/>
        <v>7.359725000000001</v>
      </c>
      <c r="Q27" s="274">
        <f t="shared" si="8"/>
        <v>7.9176249999999992</v>
      </c>
      <c r="R27" s="279">
        <f t="shared" si="8"/>
        <v>7.9176249999999992</v>
      </c>
      <c r="S27" s="280">
        <f t="shared" si="6"/>
        <v>7.580446280261806</v>
      </c>
      <c r="T27" s="280">
        <f t="shared" si="7"/>
        <v>0</v>
      </c>
      <c r="U27" s="275"/>
      <c r="V27" s="280">
        <f t="shared" si="9"/>
        <v>103.3361410175424</v>
      </c>
      <c r="W27" s="280">
        <f t="shared" si="9"/>
        <v>118.02722416873178</v>
      </c>
      <c r="X27" s="281">
        <f t="shared" si="9"/>
        <v>118.02722416873178</v>
      </c>
    </row>
    <row r="28" spans="1:26" s="269" customFormat="1" hidden="1" outlineLevel="1" x14ac:dyDescent="0.2">
      <c r="A28" s="263" t="str">
        <f>Codierung!I50</f>
        <v>Fruchtjoghurt, Beeren</v>
      </c>
      <c r="B28" s="263" t="str">
        <f>Codierung!$I$113</f>
        <v>In CHF / kg</v>
      </c>
      <c r="C28" s="278" t="str">
        <f>Codierung!I125</f>
        <v>500 g</v>
      </c>
      <c r="D28" s="274">
        <f>'Bio - Rohdaten'!$H$323</f>
        <v>4.7755270000000003</v>
      </c>
      <c r="E28" s="274">
        <f>'Bio - Rohdaten'!$H$334</f>
        <v>4.3340829999999997</v>
      </c>
      <c r="F28" s="369">
        <f>'Bio - Rohdaten'!$H$335</f>
        <v>4.4444439999999998</v>
      </c>
      <c r="G28" s="280">
        <f t="shared" si="2"/>
        <v>-6.9329102316875275</v>
      </c>
      <c r="H28" s="280">
        <f t="shared" si="3"/>
        <v>2.5463517888328435</v>
      </c>
      <c r="I28" s="274"/>
      <c r="J28" s="274">
        <f>'nicht Bio - Rohdaten'!$H$323</f>
        <v>3.6297240000000004</v>
      </c>
      <c r="K28" s="274">
        <f>'nicht Bio - Rohdaten'!$H$334</f>
        <v>3.5545770000000001</v>
      </c>
      <c r="L28" s="369">
        <f>'nicht Bio - Rohdaten'!$H$335</f>
        <v>3.541957</v>
      </c>
      <c r="M28" s="280">
        <f t="shared" si="4"/>
        <v>-2.4180075399672361</v>
      </c>
      <c r="N28" s="280">
        <f t="shared" si="5"/>
        <v>-0.3550352123473503</v>
      </c>
      <c r="O28" s="275"/>
      <c r="P28" s="274">
        <f t="shared" si="10"/>
        <v>1.1458029999999999</v>
      </c>
      <c r="Q28" s="274">
        <f t="shared" si="8"/>
        <v>0.77950599999999959</v>
      </c>
      <c r="R28" s="279">
        <f t="shared" si="8"/>
        <v>0.90248699999999982</v>
      </c>
      <c r="S28" s="280">
        <f t="shared" si="6"/>
        <v>-21.235413068389601</v>
      </c>
      <c r="T28" s="280">
        <f t="shared" si="7"/>
        <v>15.776786836791546</v>
      </c>
      <c r="U28" s="275"/>
      <c r="V28" s="280">
        <f t="shared" si="9"/>
        <v>31.567221088986376</v>
      </c>
      <c r="W28" s="280">
        <f t="shared" si="9"/>
        <v>21.929641698576209</v>
      </c>
      <c r="X28" s="281">
        <f t="shared" si="9"/>
        <v>25.479897130315244</v>
      </c>
    </row>
    <row r="29" spans="1:26" s="269" customFormat="1" hidden="1" outlineLevel="1" x14ac:dyDescent="0.2">
      <c r="A29" s="263" t="str">
        <f>Codierung!I51</f>
        <v>Joghurt nature</v>
      </c>
      <c r="B29" s="263" t="str">
        <f>Codierung!$I$113</f>
        <v>In CHF / kg</v>
      </c>
      <c r="C29" s="278" t="str">
        <f>Codierung!I126</f>
        <v>350 g</v>
      </c>
      <c r="D29" s="274">
        <f>'Bio - Rohdaten'!$I$323</f>
        <v>3.8337080000000001</v>
      </c>
      <c r="E29" s="274">
        <f>'Bio - Rohdaten'!$I$334</f>
        <v>3.8888889999999994</v>
      </c>
      <c r="F29" s="369">
        <f>'Bio - Rohdaten'!$I$335</f>
        <v>3.8337080000000001</v>
      </c>
      <c r="G29" s="280">
        <f t="shared" si="2"/>
        <v>0</v>
      </c>
      <c r="H29" s="280">
        <f t="shared" si="3"/>
        <v>-1.4189399594588394</v>
      </c>
      <c r="I29" s="274"/>
      <c r="J29" s="274">
        <f>'nicht Bio - Rohdaten'!$I$323</f>
        <v>2.654998</v>
      </c>
      <c r="K29" s="274">
        <f>'nicht Bio - Rohdaten'!$I$334</f>
        <v>2.484928</v>
      </c>
      <c r="L29" s="369">
        <f>'nicht Bio - Rohdaten'!$I$335</f>
        <v>2.484928</v>
      </c>
      <c r="M29" s="280">
        <f t="shared" si="4"/>
        <v>-6.4056545428659435</v>
      </c>
      <c r="N29" s="280">
        <f t="shared" si="5"/>
        <v>0</v>
      </c>
      <c r="O29" s="275"/>
      <c r="P29" s="274">
        <f t="shared" si="10"/>
        <v>1.1787100000000001</v>
      </c>
      <c r="Q29" s="274">
        <f t="shared" si="8"/>
        <v>1.4039609999999993</v>
      </c>
      <c r="R29" s="279">
        <f t="shared" si="8"/>
        <v>1.3487800000000001</v>
      </c>
      <c r="S29" s="280">
        <f t="shared" si="6"/>
        <v>14.428485378082812</v>
      </c>
      <c r="T29" s="280">
        <f t="shared" si="7"/>
        <v>-3.9303798324881734</v>
      </c>
      <c r="U29" s="275"/>
      <c r="V29" s="280">
        <f t="shared" si="9"/>
        <v>44.395890317054864</v>
      </c>
      <c r="W29" s="280">
        <f t="shared" si="9"/>
        <v>56.499061542225746</v>
      </c>
      <c r="X29" s="281">
        <f t="shared" si="9"/>
        <v>54.278433821825026</v>
      </c>
    </row>
    <row r="30" spans="1:26" s="277" customFormat="1" collapsed="1" x14ac:dyDescent="0.2">
      <c r="A30" s="270" t="str">
        <f>Codierung!I52</f>
        <v>Fleisch</v>
      </c>
      <c r="B30" s="270" t="str">
        <f>Codierung!$I$110</f>
        <v>In CHF</v>
      </c>
      <c r="C30" s="270"/>
      <c r="D30" s="271">
        <f>'Bio - Rohdaten'!$U$323</f>
        <v>62.268415399999995</v>
      </c>
      <c r="E30" s="271">
        <f>'Bio - Rohdaten'!$U$334</f>
        <v>60.777631400000004</v>
      </c>
      <c r="F30" s="368">
        <f>'Bio - Rohdaten'!$U$335</f>
        <v>60.112097099999993</v>
      </c>
      <c r="G30" s="273">
        <f t="shared" si="2"/>
        <v>-3.4629406997885517</v>
      </c>
      <c r="H30" s="273">
        <f t="shared" si="3"/>
        <v>-1.0950316500817296</v>
      </c>
      <c r="I30" s="274"/>
      <c r="J30" s="271">
        <f>'nicht Bio - Rohdaten'!$U$323</f>
        <v>36.073477099999998</v>
      </c>
      <c r="K30" s="271">
        <f>'nicht Bio - Rohdaten'!$U$334</f>
        <v>48.029250599999997</v>
      </c>
      <c r="L30" s="368">
        <f>'nicht Bio - Rohdaten'!$U$335</f>
        <v>48.191399099999998</v>
      </c>
      <c r="M30" s="273">
        <f t="shared" si="4"/>
        <v>33.592331469482886</v>
      </c>
      <c r="N30" s="273">
        <f t="shared" si="5"/>
        <v>0.33760364355966177</v>
      </c>
      <c r="O30" s="275"/>
      <c r="P30" s="271">
        <f>D30-J30</f>
        <v>26.194938299999997</v>
      </c>
      <c r="Q30" s="271">
        <f>E30-K30</f>
        <v>12.748380800000007</v>
      </c>
      <c r="R30" s="272">
        <f>F30-L30</f>
        <v>11.920697999999994</v>
      </c>
      <c r="S30" s="273">
        <f t="shared" si="6"/>
        <v>-54.49236083904043</v>
      </c>
      <c r="T30" s="273">
        <f t="shared" si="7"/>
        <v>-6.4924543201597169</v>
      </c>
      <c r="U30" s="275"/>
      <c r="V30" s="273">
        <f t="shared" si="9"/>
        <v>72.615507031341878</v>
      </c>
      <c r="W30" s="273">
        <f t="shared" si="9"/>
        <v>26.54295172367318</v>
      </c>
      <c r="X30" s="276">
        <f t="shared" si="9"/>
        <v>24.736152555487845</v>
      </c>
    </row>
    <row r="31" spans="1:26" s="269" customFormat="1" hidden="1" outlineLevel="1" x14ac:dyDescent="0.2">
      <c r="A31" s="263" t="str">
        <f>Codierung!I53</f>
        <v>Rindsentrecôte</v>
      </c>
      <c r="B31" s="263" t="str">
        <f>Codierung!$I$113</f>
        <v>In CHF / kg</v>
      </c>
      <c r="C31" s="282" t="str">
        <f>Codierung!I128</f>
        <v>120 g</v>
      </c>
      <c r="D31" s="274">
        <f>'Bio - Rohdaten'!$K$323</f>
        <v>91.427499999999995</v>
      </c>
      <c r="E31" s="274">
        <f>'Bio - Rohdaten'!$K$334</f>
        <v>93.625</v>
      </c>
      <c r="F31" s="369">
        <f>'Bio - Rohdaten'!$K$335</f>
        <v>93.491200000000006</v>
      </c>
      <c r="G31" s="280">
        <f t="shared" si="2"/>
        <v>2.2571983265429019</v>
      </c>
      <c r="H31" s="280">
        <f t="shared" si="3"/>
        <v>-0.14291054739652198</v>
      </c>
      <c r="I31" s="274"/>
      <c r="J31" s="274">
        <f>'nicht Bio - Rohdaten'!$K$323</f>
        <v>56.939500000000002</v>
      </c>
      <c r="K31" s="274">
        <f>'nicht Bio - Rohdaten'!$K$334</f>
        <v>58.256300000000003</v>
      </c>
      <c r="L31" s="369">
        <f>'nicht Bio - Rohdaten'!$K$335</f>
        <v>62.628599999999999</v>
      </c>
      <c r="M31" s="280">
        <f t="shared" si="4"/>
        <v>9.991482187233812</v>
      </c>
      <c r="N31" s="280">
        <f t="shared" si="5"/>
        <v>7.5052826904557888</v>
      </c>
      <c r="O31" s="275"/>
      <c r="P31" s="274">
        <f t="shared" si="10"/>
        <v>34.487999999999992</v>
      </c>
      <c r="Q31" s="274">
        <f t="shared" si="8"/>
        <v>35.368699999999997</v>
      </c>
      <c r="R31" s="279">
        <f t="shared" si="8"/>
        <v>30.862600000000008</v>
      </c>
      <c r="S31" s="280">
        <f t="shared" si="6"/>
        <v>-10.512062166550642</v>
      </c>
      <c r="T31" s="280">
        <f t="shared" si="7"/>
        <v>-12.740360827511301</v>
      </c>
      <c r="U31" s="275"/>
      <c r="V31" s="280">
        <f t="shared" si="9"/>
        <v>60.569551892798486</v>
      </c>
      <c r="W31" s="280">
        <f t="shared" si="9"/>
        <v>60.712231981777066</v>
      </c>
      <c r="X31" s="281">
        <f t="shared" si="9"/>
        <v>49.278764015162423</v>
      </c>
    </row>
    <row r="32" spans="1:26" s="269" customFormat="1" hidden="1" outlineLevel="1" x14ac:dyDescent="0.2">
      <c r="A32" s="263" t="str">
        <f>Codierung!I54</f>
        <v>Rindsplätzli</v>
      </c>
      <c r="B32" s="263" t="str">
        <f>Codierung!$I$113</f>
        <v>In CHF / kg</v>
      </c>
      <c r="C32" s="282" t="str">
        <f>Codierung!I129</f>
        <v>100 g</v>
      </c>
      <c r="D32" s="274">
        <f>'Bio - Rohdaten'!$L$323</f>
        <v>55.914099999999998</v>
      </c>
      <c r="E32" s="274">
        <f>'Bio - Rohdaten'!$L$334</f>
        <v>56.472099999999998</v>
      </c>
      <c r="F32" s="369">
        <f>'Bio - Rohdaten'!$L$335</f>
        <v>54.576799999999999</v>
      </c>
      <c r="G32" s="280">
        <f t="shared" si="2"/>
        <v>-2.391704418026936</v>
      </c>
      <c r="H32" s="280">
        <f t="shared" si="3"/>
        <v>-3.3561705691837189</v>
      </c>
      <c r="I32" s="274"/>
      <c r="J32" s="274">
        <f>'nicht Bio - Rohdaten'!$L$323</f>
        <v>39.4009</v>
      </c>
      <c r="K32" s="274">
        <f>'nicht Bio - Rohdaten'!$L$334</f>
        <v>32.284999999999997</v>
      </c>
      <c r="L32" s="369">
        <f>'nicht Bio - Rohdaten'!$L$335</f>
        <v>31.145499999999998</v>
      </c>
      <c r="M32" s="280">
        <f t="shared" si="4"/>
        <v>-20.952313272031862</v>
      </c>
      <c r="N32" s="280">
        <f t="shared" si="5"/>
        <v>-3.5295028651076295</v>
      </c>
      <c r="O32" s="275"/>
      <c r="P32" s="274">
        <f t="shared" si="10"/>
        <v>16.513199999999998</v>
      </c>
      <c r="Q32" s="274">
        <f t="shared" si="8"/>
        <v>24.187100000000001</v>
      </c>
      <c r="R32" s="279">
        <f t="shared" si="8"/>
        <v>23.4313</v>
      </c>
      <c r="S32" s="280">
        <f t="shared" si="6"/>
        <v>41.894363297241014</v>
      </c>
      <c r="T32" s="280">
        <f t="shared" si="7"/>
        <v>-3.1248061983454019</v>
      </c>
      <c r="U32" s="275"/>
      <c r="V32" s="280">
        <f t="shared" si="9"/>
        <v>41.910717775482276</v>
      </c>
      <c r="W32" s="280">
        <f t="shared" si="9"/>
        <v>74.917453925971827</v>
      </c>
      <c r="X32" s="281">
        <f t="shared" si="9"/>
        <v>75.231734921577754</v>
      </c>
    </row>
    <row r="33" spans="1:24" s="269" customFormat="1" hidden="1" outlineLevel="1" x14ac:dyDescent="0.2">
      <c r="A33" s="263" t="str">
        <f>Codierung!I57</f>
        <v>Schweinsnierstücksteak</v>
      </c>
      <c r="B33" s="263" t="str">
        <f>Codierung!$I$113</f>
        <v>In CHF / kg</v>
      </c>
      <c r="C33" s="282" t="str">
        <f>Codierung!I130</f>
        <v>170 g</v>
      </c>
      <c r="D33" s="274">
        <f>'Bio - Rohdaten'!$M$323</f>
        <v>40.003799999999998</v>
      </c>
      <c r="E33" s="274">
        <f>'Bio - Rohdaten'!$M$334</f>
        <v>33.604300000000002</v>
      </c>
      <c r="F33" s="369">
        <f>'Bio - Rohdaten'!$M$335</f>
        <v>29.214099999999998</v>
      </c>
      <c r="G33" s="280">
        <f t="shared" si="2"/>
        <v>-26.971687689669483</v>
      </c>
      <c r="H33" s="280">
        <f t="shared" si="3"/>
        <v>-13.064399496493017</v>
      </c>
      <c r="I33" s="274"/>
      <c r="J33" s="274">
        <f>'nicht Bio - Rohdaten'!$M$323</f>
        <v>24.745899999999999</v>
      </c>
      <c r="K33" s="274">
        <f>'nicht Bio - Rohdaten'!$M$334</f>
        <v>19.769100000000002</v>
      </c>
      <c r="L33" s="369">
        <f>'nicht Bio - Rohdaten'!$M$335</f>
        <v>19.471699999999998</v>
      </c>
      <c r="M33" s="280">
        <f t="shared" si="4"/>
        <v>-21.31342969946537</v>
      </c>
      <c r="N33" s="280">
        <f t="shared" si="5"/>
        <v>-1.5043679277256081</v>
      </c>
      <c r="O33" s="275"/>
      <c r="P33" s="274">
        <f t="shared" si="10"/>
        <v>15.257899999999999</v>
      </c>
      <c r="Q33" s="274">
        <f t="shared" si="8"/>
        <v>13.8352</v>
      </c>
      <c r="R33" s="279">
        <f t="shared" si="8"/>
        <v>9.7423999999999999</v>
      </c>
      <c r="S33" s="280">
        <f t="shared" si="6"/>
        <v>-36.148487013284921</v>
      </c>
      <c r="T33" s="280">
        <f t="shared" si="7"/>
        <v>-29.58251416676304</v>
      </c>
      <c r="U33" s="275"/>
      <c r="V33" s="280">
        <f t="shared" si="9"/>
        <v>61.658294909459755</v>
      </c>
      <c r="W33" s="280">
        <f t="shared" si="9"/>
        <v>69.983964874475816</v>
      </c>
      <c r="X33" s="281">
        <f t="shared" si="9"/>
        <v>50.033638562631921</v>
      </c>
    </row>
    <row r="34" spans="1:24" s="269" customFormat="1" hidden="1" outlineLevel="1" x14ac:dyDescent="0.2">
      <c r="A34" s="263" t="str">
        <f>Codierung!I58</f>
        <v>Schweinskoteletten</v>
      </c>
      <c r="B34" s="263" t="str">
        <f>Codierung!$I$113</f>
        <v>In CHF / kg</v>
      </c>
      <c r="C34" s="282" t="str">
        <f>Codierung!I131</f>
        <v>210 g</v>
      </c>
      <c r="D34" s="274">
        <f>'Bio - Rohdaten'!$N$323</f>
        <v>31.276700000000002</v>
      </c>
      <c r="E34" s="274">
        <f>'Bio - Rohdaten'!$N$334</f>
        <v>28.934200000000001</v>
      </c>
      <c r="F34" s="369">
        <f>'Bio - Rohdaten'!$N$335</f>
        <v>28.728000000000002</v>
      </c>
      <c r="G34" s="280">
        <f t="shared" si="2"/>
        <v>-8.148877598979432</v>
      </c>
      <c r="H34" s="280">
        <f t="shared" si="3"/>
        <v>-0.71265146435705518</v>
      </c>
      <c r="I34" s="274"/>
      <c r="J34" s="274">
        <f>'nicht Bio - Rohdaten'!$N$323</f>
        <v>16.296500000000002</v>
      </c>
      <c r="K34" s="274">
        <f>'nicht Bio - Rohdaten'!$N$334</f>
        <v>15.003399999999999</v>
      </c>
      <c r="L34" s="369">
        <f>'nicht Bio - Rohdaten'!$N$335</f>
        <v>14.7256</v>
      </c>
      <c r="M34" s="280">
        <f t="shared" si="4"/>
        <v>-9.6394931426993615</v>
      </c>
      <c r="N34" s="280">
        <f t="shared" si="5"/>
        <v>-1.8515803084634095</v>
      </c>
      <c r="O34" s="275"/>
      <c r="P34" s="274">
        <f t="shared" si="10"/>
        <v>14.9802</v>
      </c>
      <c r="Q34" s="274">
        <f t="shared" si="8"/>
        <v>13.930800000000001</v>
      </c>
      <c r="R34" s="279">
        <f t="shared" si="8"/>
        <v>14.002400000000002</v>
      </c>
      <c r="S34" s="280">
        <f t="shared" si="6"/>
        <v>-6.5272826798039976</v>
      </c>
      <c r="T34" s="280">
        <f t="shared" si="7"/>
        <v>0.51396904700376211</v>
      </c>
      <c r="U34" s="275"/>
      <c r="V34" s="280">
        <f t="shared" si="9"/>
        <v>91.922805510385658</v>
      </c>
      <c r="W34" s="280">
        <f t="shared" si="9"/>
        <v>92.850953783809004</v>
      </c>
      <c r="X34" s="281">
        <f t="shared" si="9"/>
        <v>95.088824903569318</v>
      </c>
    </row>
    <row r="35" spans="1:24" s="269" customFormat="1" ht="30" hidden="1" outlineLevel="1" x14ac:dyDescent="0.2">
      <c r="A35" s="263" t="str">
        <f>Codierung!I59</f>
        <v>Schweinsplätzli (Schweinsstotzenplätzli)</v>
      </c>
      <c r="B35" s="263" t="str">
        <f>Codierung!$I$113</f>
        <v>In CHF / kg</v>
      </c>
      <c r="C35" s="282" t="str">
        <f>Codierung!I132</f>
        <v>180 g</v>
      </c>
      <c r="D35" s="274">
        <f>'Bio - Rohdaten'!$O$323</f>
        <v>41.474499999999999</v>
      </c>
      <c r="E35" s="274">
        <f>'Bio - Rohdaten'!$O$334</f>
        <v>39.142499999999998</v>
      </c>
      <c r="F35" s="369">
        <f>'Bio - Rohdaten'!$O$335</f>
        <v>42.493000000000002</v>
      </c>
      <c r="G35" s="280">
        <f t="shared" si="2"/>
        <v>2.4557258074238462</v>
      </c>
      <c r="H35" s="280">
        <f t="shared" si="3"/>
        <v>8.5597496327521334</v>
      </c>
      <c r="I35" s="274"/>
      <c r="J35" s="274">
        <f>'nicht Bio - Rohdaten'!$O$323</f>
        <v>25.7197</v>
      </c>
      <c r="K35" s="274">
        <f>'nicht Bio - Rohdaten'!$O$334</f>
        <v>26.459700000000002</v>
      </c>
      <c r="L35" s="369">
        <f>'nicht Bio - Rohdaten'!$O$335</f>
        <v>25.308900000000001</v>
      </c>
      <c r="M35" s="280">
        <f t="shared" si="4"/>
        <v>-1.5972192521685646</v>
      </c>
      <c r="N35" s="280">
        <f t="shared" si="5"/>
        <v>-4.3492556604950172</v>
      </c>
      <c r="O35" s="275"/>
      <c r="P35" s="274">
        <f t="shared" si="10"/>
        <v>15.754799999999999</v>
      </c>
      <c r="Q35" s="274">
        <f t="shared" si="8"/>
        <v>12.682799999999997</v>
      </c>
      <c r="R35" s="279">
        <f t="shared" si="8"/>
        <v>17.184100000000001</v>
      </c>
      <c r="S35" s="280">
        <f t="shared" si="6"/>
        <v>9.0721557874425667</v>
      </c>
      <c r="T35" s="280">
        <f t="shared" si="7"/>
        <v>35.491374144510715</v>
      </c>
      <c r="U35" s="275"/>
      <c r="V35" s="280">
        <f t="shared" si="9"/>
        <v>61.255768924209853</v>
      </c>
      <c r="W35" s="280">
        <f t="shared" si="9"/>
        <v>47.93251624168073</v>
      </c>
      <c r="X35" s="281">
        <f t="shared" si="9"/>
        <v>67.897458996637553</v>
      </c>
    </row>
    <row r="36" spans="1:24" s="269" customFormat="1" hidden="1" outlineLevel="1" x14ac:dyDescent="0.2">
      <c r="A36" s="263" t="str">
        <f>Codierung!I60</f>
        <v>Salami CH</v>
      </c>
      <c r="B36" s="263" t="str">
        <f>Codierung!$I$114</f>
        <v>In CHF / 100g</v>
      </c>
      <c r="C36" s="282" t="str">
        <f>Codierung!I133</f>
        <v>80 g</v>
      </c>
      <c r="D36" s="274">
        <f>'Bio - Rohdaten'!$P$323</f>
        <v>5.98956</v>
      </c>
      <c r="E36" s="274">
        <f>'Bio - Rohdaten'!$P$334</f>
        <v>5.8516300000000001</v>
      </c>
      <c r="F36" s="369">
        <f>'Bio - Rohdaten'!$P$335</f>
        <v>5.7325299999999997</v>
      </c>
      <c r="G36" s="280">
        <f t="shared" si="2"/>
        <v>-4.291300195673811</v>
      </c>
      <c r="H36" s="280">
        <f t="shared" si="3"/>
        <v>-2.0353303267636611</v>
      </c>
      <c r="I36" s="274"/>
      <c r="J36" s="274">
        <f>'nicht Bio - Rohdaten'!$P$323</f>
        <v>3.0221100000000001</v>
      </c>
      <c r="K36" s="274">
        <f>'nicht Bio - Rohdaten'!$P$334</f>
        <v>1.05436</v>
      </c>
      <c r="L36" s="369">
        <f>'nicht Bio - Rohdaten'!$P$335</f>
        <v>0.96531</v>
      </c>
      <c r="M36" s="280">
        <f t="shared" si="4"/>
        <v>-68.058409521824146</v>
      </c>
      <c r="N36" s="280">
        <f t="shared" si="5"/>
        <v>-8.4458818619826204</v>
      </c>
      <c r="O36" s="275"/>
      <c r="P36" s="274">
        <f t="shared" si="10"/>
        <v>2.9674499999999999</v>
      </c>
      <c r="Q36" s="274">
        <f t="shared" si="10"/>
        <v>4.7972700000000001</v>
      </c>
      <c r="R36" s="279">
        <f t="shared" si="10"/>
        <v>4.76722</v>
      </c>
      <c r="S36" s="280">
        <f t="shared" si="6"/>
        <v>60.650390065544492</v>
      </c>
      <c r="T36" s="280">
        <f t="shared" si="7"/>
        <v>-0.62639793048963543</v>
      </c>
      <c r="U36" s="275"/>
      <c r="V36" s="280">
        <f t="shared" si="9"/>
        <v>98.191329898646956</v>
      </c>
      <c r="W36" s="280">
        <f t="shared" si="9"/>
        <v>454.99355058993143</v>
      </c>
      <c r="X36" s="281">
        <f t="shared" si="9"/>
        <v>493.85378790233182</v>
      </c>
    </row>
    <row r="37" spans="1:24" s="269" customFormat="1" hidden="1" outlineLevel="1" x14ac:dyDescent="0.2">
      <c r="A37" s="263" t="str">
        <f>Codierung!I61</f>
        <v>Wienerli</v>
      </c>
      <c r="B37" s="263" t="str">
        <f>Codierung!$I$114</f>
        <v>In CHF / 100g</v>
      </c>
      <c r="C37" s="282" t="str">
        <f>Codierung!I134</f>
        <v>310 g</v>
      </c>
      <c r="D37" s="274">
        <f>'Bio - Rohdaten'!$Q$323</f>
        <v>2.0807200000000003</v>
      </c>
      <c r="E37" s="274">
        <f>'Bio - Rohdaten'!$Q$334</f>
        <v>2.8603800000000001</v>
      </c>
      <c r="F37" s="369">
        <f>'Bio - Rohdaten'!$Q$335</f>
        <v>2.8222800000000001</v>
      </c>
      <c r="G37" s="280">
        <f t="shared" si="2"/>
        <v>35.639586297051004</v>
      </c>
      <c r="H37" s="280">
        <f t="shared" si="3"/>
        <v>-1.3319908543620087</v>
      </c>
      <c r="I37" s="274"/>
      <c r="J37" s="274">
        <f>'nicht Bio - Rohdaten'!$Q$323</f>
        <v>1.12436</v>
      </c>
      <c r="K37" s="274">
        <f>'nicht Bio - Rohdaten'!$Q$334</f>
        <v>0.98952000000000007</v>
      </c>
      <c r="L37" s="369">
        <f>'nicht Bio - Rohdaten'!$Q$335</f>
        <v>0.97857000000000005</v>
      </c>
      <c r="M37" s="280">
        <f t="shared" si="4"/>
        <v>-12.966487601835707</v>
      </c>
      <c r="N37" s="280">
        <f t="shared" si="5"/>
        <v>-1.1065971380063075</v>
      </c>
      <c r="O37" s="275"/>
      <c r="P37" s="274">
        <f t="shared" si="10"/>
        <v>0.95636000000000032</v>
      </c>
      <c r="Q37" s="274">
        <f t="shared" si="10"/>
        <v>1.87086</v>
      </c>
      <c r="R37" s="279">
        <f t="shared" si="10"/>
        <v>1.8437100000000002</v>
      </c>
      <c r="S37" s="280">
        <f t="shared" si="6"/>
        <v>92.784098038395541</v>
      </c>
      <c r="T37" s="280">
        <f t="shared" si="7"/>
        <v>-1.4512042590038692</v>
      </c>
      <c r="U37" s="275"/>
      <c r="V37" s="280">
        <f t="shared" si="9"/>
        <v>85.058166423565424</v>
      </c>
      <c r="W37" s="280">
        <f t="shared" si="9"/>
        <v>189.06742663109384</v>
      </c>
      <c r="X37" s="281">
        <f t="shared" si="9"/>
        <v>188.4085962169288</v>
      </c>
    </row>
    <row r="38" spans="1:24" s="269" customFormat="1" hidden="1" outlineLevel="1" x14ac:dyDescent="0.2">
      <c r="A38" s="263" t="str">
        <f>Codierung!I62</f>
        <v>Bratwurst (Kalbsbratwurst)</v>
      </c>
      <c r="B38" s="263" t="str">
        <f>Codierung!$I$114</f>
        <v>In CHF / 100g</v>
      </c>
      <c r="C38" s="282" t="str">
        <f>Codierung!I135</f>
        <v>470 g</v>
      </c>
      <c r="D38" s="274">
        <f>'Bio - Rohdaten'!$R$323</f>
        <v>2.6223199999999998</v>
      </c>
      <c r="E38" s="274">
        <f>'Bio - Rohdaten'!$R$334</f>
        <v>2.5706600000000002</v>
      </c>
      <c r="F38" s="369">
        <f>'Bio - Rohdaten'!$R$335</f>
        <v>2.3966699999999999</v>
      </c>
      <c r="G38" s="280">
        <f t="shared" si="2"/>
        <v>-8.6049757466670709</v>
      </c>
      <c r="H38" s="280">
        <f t="shared" si="3"/>
        <v>-6.7683007476679258</v>
      </c>
      <c r="I38" s="274"/>
      <c r="J38" s="274">
        <f>'nicht Bio - Rohdaten'!$R$323</f>
        <v>1.43801</v>
      </c>
      <c r="K38" s="274">
        <f>'nicht Bio - Rohdaten'!$R$334</f>
        <v>2.8046800000000003</v>
      </c>
      <c r="L38" s="369">
        <f>'nicht Bio - Rohdaten'!$R$335</f>
        <v>2.8121800000000001</v>
      </c>
      <c r="M38" s="280">
        <f t="shared" si="4"/>
        <v>95.560531567930681</v>
      </c>
      <c r="N38" s="280">
        <f t="shared" si="5"/>
        <v>0.26741018583224607</v>
      </c>
      <c r="O38" s="275"/>
      <c r="P38" s="274">
        <f t="shared" si="10"/>
        <v>1.1843099999999998</v>
      </c>
      <c r="Q38" s="274">
        <f t="shared" si="10"/>
        <v>-0.23402000000000012</v>
      </c>
      <c r="R38" s="279">
        <f t="shared" si="10"/>
        <v>-0.41551000000000027</v>
      </c>
      <c r="S38" s="280">
        <f t="shared" si="6"/>
        <v>-135.08456400773449</v>
      </c>
      <c r="T38" s="280">
        <f t="shared" si="7"/>
        <v>77.553200581146939</v>
      </c>
      <c r="U38" s="275"/>
      <c r="V38" s="280">
        <f t="shared" si="9"/>
        <v>82.357563577443813</v>
      </c>
      <c r="W38" s="280">
        <f t="shared" si="9"/>
        <v>-8.3439108917951472</v>
      </c>
      <c r="X38" s="281">
        <f t="shared" si="9"/>
        <v>-14.775369997653076</v>
      </c>
    </row>
    <row r="39" spans="1:24" s="269" customFormat="1" hidden="1" outlineLevel="1" x14ac:dyDescent="0.2">
      <c r="A39" s="263" t="str">
        <f>Codierung!I63</f>
        <v>Poulet halb/ganz (Poulet ganz)</v>
      </c>
      <c r="B39" s="263" t="str">
        <f>Codierung!$I$113</f>
        <v>In CHF / kg</v>
      </c>
      <c r="C39" s="282" t="str">
        <f>Codierung!I136</f>
        <v>720 g</v>
      </c>
      <c r="D39" s="274">
        <f>'Bio - Rohdaten'!$S$323</f>
        <v>18.6694</v>
      </c>
      <c r="E39" s="274">
        <f>'Bio - Rohdaten'!$S$334</f>
        <v>18.6097</v>
      </c>
      <c r="F39" s="369">
        <f>'Bio - Rohdaten'!$S$335</f>
        <v>18.264099999999999</v>
      </c>
      <c r="G39" s="280">
        <f t="shared" si="2"/>
        <v>-2.1709321135119524</v>
      </c>
      <c r="H39" s="280">
        <f t="shared" si="3"/>
        <v>-1.8570960305647108</v>
      </c>
      <c r="I39" s="274"/>
      <c r="J39" s="274">
        <f>'nicht Bio - Rohdaten'!$S$323</f>
        <v>10.162100000000001</v>
      </c>
      <c r="K39" s="274">
        <f>'nicht Bio - Rohdaten'!$S$334</f>
        <v>31.4361</v>
      </c>
      <c r="L39" s="369">
        <f>'nicht Bio - Rohdaten'!$S$335</f>
        <v>31.444600000000001</v>
      </c>
      <c r="M39" s="280">
        <f t="shared" si="4"/>
        <v>209.4301374715856</v>
      </c>
      <c r="N39" s="280">
        <f t="shared" si="5"/>
        <v>2.7038977481308131E-2</v>
      </c>
      <c r="O39" s="275"/>
      <c r="P39" s="274">
        <f t="shared" si="10"/>
        <v>8.507299999999999</v>
      </c>
      <c r="Q39" s="274">
        <f t="shared" si="10"/>
        <v>-12.8264</v>
      </c>
      <c r="R39" s="279">
        <f t="shared" si="10"/>
        <v>-13.180500000000002</v>
      </c>
      <c r="S39" s="280">
        <f t="shared" si="6"/>
        <v>-254.9316469385117</v>
      </c>
      <c r="T39" s="280">
        <f t="shared" si="7"/>
        <v>2.7607122809206208</v>
      </c>
      <c r="U39" s="275"/>
      <c r="V39" s="280">
        <f t="shared" si="9"/>
        <v>83.715964219993879</v>
      </c>
      <c r="W39" s="280">
        <f t="shared" si="9"/>
        <v>-40.80149891366932</v>
      </c>
      <c r="X39" s="281">
        <f t="shared" si="9"/>
        <v>-41.916577091138073</v>
      </c>
    </row>
    <row r="40" spans="1:24" s="269" customFormat="1" hidden="1" outlineLevel="1" x14ac:dyDescent="0.2">
      <c r="A40" s="263" t="str">
        <f>Codierung!I64</f>
        <v>Pouletbrust</v>
      </c>
      <c r="B40" s="263" t="str">
        <f>Codierung!$I$113</f>
        <v>In CHF / kg</v>
      </c>
      <c r="C40" s="282" t="str">
        <f>Codierung!I137</f>
        <v>160 g</v>
      </c>
      <c r="D40" s="274">
        <f>'Bio - Rohdaten'!$T$323</f>
        <v>56.705599999999997</v>
      </c>
      <c r="E40" s="274">
        <f>'Bio - Rohdaten'!$T$334</f>
        <v>56.867600000000003</v>
      </c>
      <c r="F40" s="369">
        <f>'Bio - Rohdaten'!$T$335</f>
        <v>57.358499999999999</v>
      </c>
      <c r="G40" s="280">
        <f t="shared" si="2"/>
        <v>1.1513854010891384</v>
      </c>
      <c r="H40" s="280">
        <f t="shared" si="3"/>
        <v>0.8632331942969218</v>
      </c>
      <c r="I40" s="274"/>
      <c r="J40" s="274">
        <f>'nicht Bio - Rohdaten'!$T$323</f>
        <v>27.869599999999998</v>
      </c>
      <c r="K40" s="274">
        <f>'nicht Bio - Rohdaten'!$T$334</f>
        <v>13.703099999999999</v>
      </c>
      <c r="L40" s="369">
        <f>'nicht Bio - Rohdaten'!$T$335</f>
        <v>14.1302</v>
      </c>
      <c r="M40" s="280">
        <f t="shared" si="4"/>
        <v>-49.29887763010592</v>
      </c>
      <c r="N40" s="280">
        <f t="shared" si="5"/>
        <v>3.1168129839233543</v>
      </c>
      <c r="O40" s="275"/>
      <c r="P40" s="274">
        <f t="shared" si="10"/>
        <v>28.835999999999999</v>
      </c>
      <c r="Q40" s="274">
        <f t="shared" si="10"/>
        <v>43.164500000000004</v>
      </c>
      <c r="R40" s="279">
        <f t="shared" si="10"/>
        <v>43.228299999999997</v>
      </c>
      <c r="S40" s="280">
        <f t="shared" si="6"/>
        <v>49.91087529477042</v>
      </c>
      <c r="T40" s="280">
        <f t="shared" si="7"/>
        <v>0.1478066466656475</v>
      </c>
      <c r="U40" s="275"/>
      <c r="V40" s="280">
        <f t="shared" si="9"/>
        <v>103.4675775755662</v>
      </c>
      <c r="W40" s="280">
        <f t="shared" si="9"/>
        <v>314.99806613102146</v>
      </c>
      <c r="X40" s="281">
        <f t="shared" si="9"/>
        <v>305.92843696479878</v>
      </c>
    </row>
    <row r="41" spans="1:24" s="277" customFormat="1" collapsed="1" x14ac:dyDescent="0.2">
      <c r="A41" s="270" t="str">
        <f>Codierung!I65</f>
        <v>Eier Freiland, frisch</v>
      </c>
      <c r="B41" s="270" t="str">
        <f>Codierung!$I$110</f>
        <v>In CHF</v>
      </c>
      <c r="C41" s="270"/>
      <c r="D41" s="271">
        <f>'Bio - Rohdaten'!$W$323</f>
        <v>24.004399999999997</v>
      </c>
      <c r="E41" s="271">
        <f>'Bio - Rohdaten'!$W$334</f>
        <v>24.64</v>
      </c>
      <c r="F41" s="368">
        <f>'Bio - Rohdaten'!$W$335</f>
        <v>24.64</v>
      </c>
      <c r="G41" s="273">
        <f t="shared" si="2"/>
        <v>2.6478478945526813</v>
      </c>
      <c r="H41" s="273">
        <f t="shared" si="3"/>
        <v>0</v>
      </c>
      <c r="I41" s="274"/>
      <c r="J41" s="271">
        <f>'nicht Bio - Rohdaten'!$W$323</f>
        <v>17.3292</v>
      </c>
      <c r="K41" s="271">
        <f>'nicht Bio - Rohdaten'!$W$334</f>
        <v>17.4468</v>
      </c>
      <c r="L41" s="368">
        <f>'nicht Bio - Rohdaten'!$W$335</f>
        <v>17.897600000000001</v>
      </c>
      <c r="M41" s="273">
        <f t="shared" si="4"/>
        <v>3.2800129261593174</v>
      </c>
      <c r="N41" s="273">
        <f t="shared" si="5"/>
        <v>2.5838549189536248</v>
      </c>
      <c r="O41" s="275"/>
      <c r="P41" s="271">
        <f>D41-J41</f>
        <v>6.6751999999999967</v>
      </c>
      <c r="Q41" s="271">
        <f>E41-K41</f>
        <v>7.1932000000000009</v>
      </c>
      <c r="R41" s="272">
        <f>F41-L41</f>
        <v>6.7423999999999999</v>
      </c>
      <c r="S41" s="273">
        <f t="shared" si="6"/>
        <v>1.0067114093960225</v>
      </c>
      <c r="T41" s="273">
        <f t="shared" si="7"/>
        <v>-6.2670299727520566</v>
      </c>
      <c r="U41" s="275"/>
      <c r="V41" s="273">
        <f t="shared" si="9"/>
        <v>38.519954758442388</v>
      </c>
      <c r="W41" s="273">
        <f t="shared" si="9"/>
        <v>41.229337185042539</v>
      </c>
      <c r="X41" s="276">
        <f t="shared" si="9"/>
        <v>37.672090112640809</v>
      </c>
    </row>
    <row r="42" spans="1:24" s="269" customFormat="1" hidden="1" outlineLevel="1" x14ac:dyDescent="0.2">
      <c r="A42" s="263" t="str">
        <f>Codierung!I66</f>
        <v>CH gesamt</v>
      </c>
      <c r="B42" s="263" t="str">
        <f>Codierung!$I$115</f>
        <v>In CHF / Ei</v>
      </c>
      <c r="C42" s="282" t="str">
        <f>Codierung!I139</f>
        <v>28 Stk.</v>
      </c>
      <c r="D42" s="274">
        <f>'Bio - Rohdaten'!$V$323</f>
        <v>0.85729999999999995</v>
      </c>
      <c r="E42" s="274">
        <f>'Bio - Rohdaten'!$V$334</f>
        <v>0.88</v>
      </c>
      <c r="F42" s="369">
        <f>'Bio - Rohdaten'!$V$335</f>
        <v>0.88</v>
      </c>
      <c r="G42" s="280">
        <f t="shared" si="2"/>
        <v>2.6478478945526716</v>
      </c>
      <c r="H42" s="280">
        <f t="shared" si="3"/>
        <v>0</v>
      </c>
      <c r="I42" s="274"/>
      <c r="J42" s="274">
        <f>'nicht Bio - Rohdaten'!$V$323</f>
        <v>0.61890000000000001</v>
      </c>
      <c r="K42" s="274">
        <f>'nicht Bio - Rohdaten'!$V$334</f>
        <v>0.62309999999999999</v>
      </c>
      <c r="L42" s="369">
        <f>'nicht Bio - Rohdaten'!$V$335</f>
        <v>0.63919999999999999</v>
      </c>
      <c r="M42" s="280">
        <f t="shared" si="4"/>
        <v>3.2800129261593125</v>
      </c>
      <c r="N42" s="280">
        <f t="shared" si="5"/>
        <v>2.5838549189536195</v>
      </c>
      <c r="O42" s="275"/>
      <c r="P42" s="274">
        <f t="shared" si="10"/>
        <v>0.23839999999999995</v>
      </c>
      <c r="Q42" s="274">
        <f t="shared" si="10"/>
        <v>0.25690000000000002</v>
      </c>
      <c r="R42" s="279">
        <f t="shared" si="10"/>
        <v>0.24080000000000001</v>
      </c>
      <c r="S42" s="280">
        <f t="shared" si="6"/>
        <v>1.0067114093960021</v>
      </c>
      <c r="T42" s="280">
        <f t="shared" si="7"/>
        <v>-6.2670299727520442</v>
      </c>
      <c r="U42" s="275"/>
      <c r="V42" s="280">
        <f t="shared" si="9"/>
        <v>38.519954758442388</v>
      </c>
      <c r="W42" s="280">
        <f t="shared" si="9"/>
        <v>41.229337185042539</v>
      </c>
      <c r="X42" s="281">
        <f t="shared" si="9"/>
        <v>37.672090112640809</v>
      </c>
    </row>
    <row r="43" spans="1:24" s="277" customFormat="1" collapsed="1" x14ac:dyDescent="0.2">
      <c r="A43" s="270" t="str">
        <f>Codierung!I69</f>
        <v>Speisekartoffeln</v>
      </c>
      <c r="B43" s="270" t="str">
        <f>Codierung!$I$110</f>
        <v>In CHF</v>
      </c>
      <c r="C43" s="270"/>
      <c r="D43" s="271">
        <f>'Bio - Rohdaten'!$Z$323</f>
        <v>6.7762377499999999</v>
      </c>
      <c r="E43" s="271">
        <f>'Bio - Rohdaten'!$Z$334</f>
        <v>6.2349999999999994</v>
      </c>
      <c r="F43" s="368">
        <f>'Bio - Rohdaten'!$Z$335</f>
        <v>6.2349999999999994</v>
      </c>
      <c r="G43" s="273">
        <f t="shared" si="2"/>
        <v>-7.9872898497400051</v>
      </c>
      <c r="H43" s="273">
        <f t="shared" si="3"/>
        <v>0</v>
      </c>
      <c r="I43" s="274"/>
      <c r="J43" s="271">
        <f>'nicht Bio - Rohdaten'!$Z$323</f>
        <v>2.7696559499999998</v>
      </c>
      <c r="K43" s="271">
        <f>'nicht Bio - Rohdaten'!$Z$334</f>
        <v>2.6738851500000003</v>
      </c>
      <c r="L43" s="368">
        <f>'nicht Bio - Rohdaten'!$Z$335</f>
        <v>2.6653296500000003</v>
      </c>
      <c r="M43" s="273">
        <f t="shared" si="4"/>
        <v>-3.7667602721558042</v>
      </c>
      <c r="N43" s="273">
        <f t="shared" si="5"/>
        <v>-0.31996512640043412</v>
      </c>
      <c r="O43" s="275"/>
      <c r="P43" s="271">
        <f>D43-J43</f>
        <v>4.0065818000000002</v>
      </c>
      <c r="Q43" s="271">
        <f>E43-K43</f>
        <v>3.5611148499999992</v>
      </c>
      <c r="R43" s="272">
        <f>F43-L43</f>
        <v>3.5696703499999991</v>
      </c>
      <c r="S43" s="273">
        <f t="shared" si="6"/>
        <v>-10.904842876289237</v>
      </c>
      <c r="T43" s="273">
        <f t="shared" si="7"/>
        <v>0.24024779768054774</v>
      </c>
      <c r="U43" s="275"/>
      <c r="V43" s="273">
        <f t="shared" si="9"/>
        <v>144.65990983464937</v>
      </c>
      <c r="W43" s="273">
        <f t="shared" si="9"/>
        <v>133.18129426763144</v>
      </c>
      <c r="X43" s="276">
        <f t="shared" si="9"/>
        <v>133.9297880095244</v>
      </c>
    </row>
    <row r="44" spans="1:24" s="269" customFormat="1" hidden="1" outlineLevel="1" x14ac:dyDescent="0.2">
      <c r="A44" s="269" t="str">
        <f>Codierung!I70</f>
        <v>Festkochende</v>
      </c>
      <c r="B44" s="263" t="str">
        <f>Codierung!$I$113</f>
        <v>In CHF / kg</v>
      </c>
      <c r="C44" s="282" t="str">
        <f>Codierung!I141</f>
        <v>1.5 kg</v>
      </c>
      <c r="D44" s="274">
        <f>'Bio - Rohdaten'!$X$323</f>
        <v>2.938618</v>
      </c>
      <c r="E44" s="274">
        <f>'Bio - Rohdaten'!$X$334</f>
        <v>2.9</v>
      </c>
      <c r="F44" s="369">
        <f>'Bio - Rohdaten'!$X$335</f>
        <v>2.9</v>
      </c>
      <c r="G44" s="280">
        <f t="shared" si="2"/>
        <v>-1.3141551572882233</v>
      </c>
      <c r="H44" s="280">
        <f t="shared" si="3"/>
        <v>0</v>
      </c>
      <c r="I44" s="274"/>
      <c r="J44" s="274">
        <f>'nicht Bio - Rohdaten'!$X$323</f>
        <v>1.2526349999999999</v>
      </c>
      <c r="K44" s="274">
        <f>'nicht Bio - Rohdaten'!$X$334</f>
        <v>1.20581</v>
      </c>
      <c r="L44" s="369">
        <f>'nicht Bio - Rohdaten'!$X$335</f>
        <v>1.1998420000000001</v>
      </c>
      <c r="M44" s="280">
        <f t="shared" si="4"/>
        <v>-4.2145557165495031</v>
      </c>
      <c r="N44" s="280">
        <f t="shared" si="5"/>
        <v>-0.49493701329396617</v>
      </c>
      <c r="O44" s="275"/>
      <c r="P44" s="274">
        <f t="shared" si="10"/>
        <v>1.685983</v>
      </c>
      <c r="Q44" s="274">
        <f t="shared" si="10"/>
        <v>1.6941899999999999</v>
      </c>
      <c r="R44" s="279">
        <f t="shared" si="10"/>
        <v>1.7001579999999998</v>
      </c>
      <c r="S44" s="280">
        <f t="shared" si="6"/>
        <v>0.84075580833257668</v>
      </c>
      <c r="T44" s="280">
        <f t="shared" si="7"/>
        <v>0.35226273322354479</v>
      </c>
      <c r="U44" s="275"/>
      <c r="V44" s="280">
        <f t="shared" si="9"/>
        <v>134.59491392145361</v>
      </c>
      <c r="W44" s="280">
        <f t="shared" si="9"/>
        <v>140.50223501214953</v>
      </c>
      <c r="X44" s="281">
        <f t="shared" si="9"/>
        <v>141.69849030122296</v>
      </c>
    </row>
    <row r="45" spans="1:24" s="269" customFormat="1" hidden="1" outlineLevel="1" x14ac:dyDescent="0.2">
      <c r="A45" s="269" t="str">
        <f>Codierung!I71</f>
        <v>Mehligkochende</v>
      </c>
      <c r="B45" s="269" t="str">
        <f>Codierung!$I$113</f>
        <v>In CHF / kg</v>
      </c>
      <c r="C45" s="283" t="str">
        <f>Codierung!I142</f>
        <v>650 g</v>
      </c>
      <c r="D45" s="274">
        <f>'Bio - Rohdaten'!$Y$323</f>
        <v>3.6435550000000001</v>
      </c>
      <c r="E45" s="274">
        <f>'Bio - Rohdaten'!$Y$334</f>
        <v>2.9</v>
      </c>
      <c r="F45" s="369">
        <f>'Bio - Rohdaten'!$Y$335</f>
        <v>2.9</v>
      </c>
      <c r="G45" s="280">
        <f t="shared" si="2"/>
        <v>-20.407404307057263</v>
      </c>
      <c r="H45" s="280">
        <f t="shared" si="3"/>
        <v>0</v>
      </c>
      <c r="I45" s="274"/>
      <c r="J45" s="274">
        <f>'nicht Bio - Rohdaten'!$Y$323</f>
        <v>1.3703129999999999</v>
      </c>
      <c r="K45" s="274">
        <f>'nicht Bio - Rohdaten'!$Y$334</f>
        <v>1.3310310000000001</v>
      </c>
      <c r="L45" s="369">
        <f>'nicht Bio - Rohdaten'!$Y$335</f>
        <v>1.3316410000000001</v>
      </c>
      <c r="M45" s="280">
        <f t="shared" si="4"/>
        <v>-2.8221289588582916</v>
      </c>
      <c r="N45" s="280">
        <f t="shared" si="5"/>
        <v>4.5829135459654918E-2</v>
      </c>
      <c r="O45" s="275"/>
      <c r="P45" s="274">
        <f t="shared" si="10"/>
        <v>2.2732420000000002</v>
      </c>
      <c r="Q45" s="274">
        <f t="shared" si="10"/>
        <v>1.5689689999999998</v>
      </c>
      <c r="R45" s="279">
        <f t="shared" si="10"/>
        <v>1.5683589999999998</v>
      </c>
      <c r="S45" s="280">
        <f t="shared" si="6"/>
        <v>-31.007829346809544</v>
      </c>
      <c r="T45" s="280">
        <f t="shared" si="7"/>
        <v>-3.8879034576208928E-2</v>
      </c>
      <c r="U45" s="275"/>
      <c r="V45" s="280">
        <f t="shared" si="9"/>
        <v>165.89217208039332</v>
      </c>
      <c r="W45" s="280">
        <f t="shared" si="9"/>
        <v>117.87621775901536</v>
      </c>
      <c r="X45" s="281">
        <f t="shared" si="9"/>
        <v>117.77641271183445</v>
      </c>
    </row>
    <row r="46" spans="1:24" s="277" customFormat="1" collapsed="1" x14ac:dyDescent="0.2">
      <c r="A46" s="270" t="str">
        <f>Codierung!I74</f>
        <v>Früchte</v>
      </c>
      <c r="B46" s="270" t="str">
        <f>Codierung!$I$110</f>
        <v>In CHF</v>
      </c>
      <c r="C46" s="270"/>
      <c r="D46" s="271">
        <f>'Bio - Rohdaten'!$AE$323</f>
        <v>15.711252211764707</v>
      </c>
      <c r="E46" s="271">
        <f>'Bio - Rohdaten'!$AE$334</f>
        <v>15.517673672941173</v>
      </c>
      <c r="F46" s="368">
        <f>'Bio - Rohdaten'!$AE$335</f>
        <v>15.442127039411764</v>
      </c>
      <c r="G46" s="273">
        <f t="shared" si="2"/>
        <v>-1.7129454019675165</v>
      </c>
      <c r="H46" s="273">
        <f t="shared" si="3"/>
        <v>-0.48684251983687071</v>
      </c>
      <c r="I46" s="274"/>
      <c r="J46" s="271">
        <f>'nicht Bio - Rohdaten'!$AE$323</f>
        <v>11.086732170588233</v>
      </c>
      <c r="K46" s="271">
        <f>'nicht Bio - Rohdaten'!$AE$334</f>
        <v>11.145349162941175</v>
      </c>
      <c r="L46" s="368">
        <f>'nicht Bio - Rohdaten'!$AE$335</f>
        <v>11.464714469999997</v>
      </c>
      <c r="M46" s="273">
        <f t="shared" si="4"/>
        <v>3.409321101979045</v>
      </c>
      <c r="N46" s="273">
        <f t="shared" si="5"/>
        <v>2.8654580703557264</v>
      </c>
      <c r="O46" s="275"/>
      <c r="P46" s="271">
        <f>D46-J46</f>
        <v>4.6245200411764742</v>
      </c>
      <c r="Q46" s="271">
        <f>E46-K46</f>
        <v>4.3723245099999986</v>
      </c>
      <c r="R46" s="272">
        <f>F46-L46</f>
        <v>3.9774125694117668</v>
      </c>
      <c r="S46" s="273">
        <f t="shared" si="6"/>
        <v>-13.992965021297296</v>
      </c>
      <c r="T46" s="273">
        <f t="shared" si="7"/>
        <v>-9.0320821266816687</v>
      </c>
      <c r="U46" s="275"/>
      <c r="V46" s="273">
        <f t="shared" si="9"/>
        <v>41.712201305311304</v>
      </c>
      <c r="W46" s="273">
        <f t="shared" si="9"/>
        <v>39.230036188890253</v>
      </c>
      <c r="X46" s="276">
        <f t="shared" si="9"/>
        <v>34.692643936484949</v>
      </c>
    </row>
    <row r="47" spans="1:24" s="269" customFormat="1" hidden="1" outlineLevel="1" x14ac:dyDescent="0.2">
      <c r="A47" s="269" t="str">
        <f>Codierung!I75</f>
        <v>Äpfel, Gala, Klasse I</v>
      </c>
      <c r="B47" s="263" t="str">
        <f>Codierung!$I$113</f>
        <v>In CHF / kg</v>
      </c>
      <c r="C47" s="282" t="str">
        <f>Codierung!I144</f>
        <v>1.5 kg</v>
      </c>
      <c r="D47" s="274">
        <f>'Bio - Rohdaten'!$AA$323</f>
        <v>5.2214200000000002</v>
      </c>
      <c r="E47" s="274">
        <f>'Bio - Rohdaten'!$AA$334</f>
        <v>5.0286309999999999</v>
      </c>
      <c r="F47" s="369">
        <f>'Bio - Rohdaten'!$AA$335</f>
        <v>5.023943</v>
      </c>
      <c r="G47" s="280">
        <f t="shared" si="2"/>
        <v>-3.7820554561785893</v>
      </c>
      <c r="H47" s="280">
        <f t="shared" si="3"/>
        <v>-9.3226168314990768E-2</v>
      </c>
      <c r="I47" s="274"/>
      <c r="J47" s="274">
        <f>'nicht Bio - Rohdaten'!$AA$323</f>
        <v>2.646604</v>
      </c>
      <c r="K47" s="274">
        <f>'nicht Bio - Rohdaten'!$AA$334</f>
        <v>2.8682639999999999</v>
      </c>
      <c r="L47" s="369">
        <f>'nicht Bio - Rohdaten'!$AA$335</f>
        <v>2.9489969999999999</v>
      </c>
      <c r="M47" s="280">
        <f t="shared" si="4"/>
        <v>11.425698744504274</v>
      </c>
      <c r="N47" s="280">
        <f t="shared" si="5"/>
        <v>2.8146990653579986</v>
      </c>
      <c r="O47" s="275"/>
      <c r="P47" s="274">
        <f t="shared" si="10"/>
        <v>2.5748160000000002</v>
      </c>
      <c r="Q47" s="274">
        <f t="shared" si="10"/>
        <v>2.1603669999999999</v>
      </c>
      <c r="R47" s="279">
        <f t="shared" si="10"/>
        <v>2.0749460000000002</v>
      </c>
      <c r="S47" s="280">
        <f t="shared" si="6"/>
        <v>-19.413814424020977</v>
      </c>
      <c r="T47" s="280">
        <f t="shared" si="7"/>
        <v>-3.9540041113384787</v>
      </c>
      <c r="U47" s="275"/>
      <c r="V47" s="280">
        <f t="shared" si="9"/>
        <v>97.287542828470009</v>
      </c>
      <c r="W47" s="280">
        <f t="shared" si="9"/>
        <v>75.319670713713947</v>
      </c>
      <c r="X47" s="281">
        <f t="shared" si="9"/>
        <v>70.3610753079776</v>
      </c>
    </row>
    <row r="48" spans="1:24" s="269" customFormat="1" hidden="1" outlineLevel="1" x14ac:dyDescent="0.2">
      <c r="A48" s="269" t="str">
        <f>Codierung!I76</f>
        <v>Bananen</v>
      </c>
      <c r="B48" s="269" t="str">
        <f>Codierung!$I$113</f>
        <v>In CHF / kg</v>
      </c>
      <c r="C48" s="283" t="str">
        <f>Codierung!I145</f>
        <v>1.2 kg</v>
      </c>
      <c r="D48" s="274">
        <f>'Bio - Rohdaten'!$AB$323</f>
        <v>2.9533200000000002</v>
      </c>
      <c r="E48" s="274">
        <f>'Bio - Rohdaten'!$AB$334</f>
        <v>3.0710139999999999</v>
      </c>
      <c r="F48" s="369">
        <f>'Bio - Rohdaten'!$AB$335</f>
        <v>3.0686819999999999</v>
      </c>
      <c r="G48" s="280">
        <f t="shared" ref="G48:G69" si="11">IFERROR((F48-D48)/D48*100,"-")</f>
        <v>3.906180163341586</v>
      </c>
      <c r="H48" s="280">
        <f t="shared" ref="H48:H69" si="12">IFERROR((F48-E48)/E48*100,"-")</f>
        <v>-7.5935830966579784E-2</v>
      </c>
      <c r="I48" s="274"/>
      <c r="J48" s="274">
        <f>'nicht Bio - Rohdaten'!$AB$323</f>
        <v>2.5502980000000002</v>
      </c>
      <c r="K48" s="274">
        <f>'nicht Bio - Rohdaten'!$AB$334</f>
        <v>2.5648689999999998</v>
      </c>
      <c r="L48" s="369">
        <f>'nicht Bio - Rohdaten'!$AB$335</f>
        <v>2.5521060000000002</v>
      </c>
      <c r="M48" s="280">
        <f t="shared" ref="M48:M69" si="13">IFERROR((L48-J48)/J48*100,"-")</f>
        <v>7.089367595473281E-2</v>
      </c>
      <c r="N48" s="280">
        <f t="shared" ref="N48:N69" si="14">IFERROR((L48-K48)/K48*100,"-")</f>
        <v>-0.49760825991501456</v>
      </c>
      <c r="O48" s="275"/>
      <c r="P48" s="274">
        <f t="shared" si="10"/>
        <v>0.40302199999999999</v>
      </c>
      <c r="Q48" s="274">
        <f t="shared" si="10"/>
        <v>0.50614500000000007</v>
      </c>
      <c r="R48" s="279">
        <f t="shared" si="10"/>
        <v>0.5165759999999997</v>
      </c>
      <c r="S48" s="280">
        <f t="shared" ref="S48:S69" si="15">IFERROR((R48-P48)/P48*100,"-")</f>
        <v>28.175633091989944</v>
      </c>
      <c r="T48" s="280">
        <f t="shared" ref="T48:T69" si="16">IFERROR((R48-Q48)/Q48*100,"-")</f>
        <v>2.0608718845389431</v>
      </c>
      <c r="U48" s="275"/>
      <c r="V48" s="280">
        <f t="shared" si="9"/>
        <v>15.802937539064054</v>
      </c>
      <c r="W48" s="280">
        <f t="shared" si="9"/>
        <v>19.733756382879598</v>
      </c>
      <c r="X48" s="281">
        <f t="shared" si="9"/>
        <v>20.241165531525706</v>
      </c>
    </row>
    <row r="49" spans="1:24" s="269" customFormat="1" hidden="1" outlineLevel="1" x14ac:dyDescent="0.2">
      <c r="A49" s="269" t="str">
        <f>Codierung!I77</f>
        <v>Orangen</v>
      </c>
      <c r="B49" s="269" t="str">
        <f>Codierung!$I$113</f>
        <v>In CHF / kg</v>
      </c>
      <c r="C49" s="283" t="str">
        <f>Codierung!I146</f>
        <v>890 g</v>
      </c>
      <c r="D49" s="274">
        <f>'Bio - Rohdaten'!$AC$323</f>
        <v>2.292678</v>
      </c>
      <c r="E49" s="274">
        <f>'Bio - Rohdaten'!$AC$334</f>
        <v>2.6047940000000001</v>
      </c>
      <c r="F49" s="369">
        <f>'Bio - Rohdaten'!$AC$335</f>
        <v>2.5253839999999999</v>
      </c>
      <c r="G49" s="280">
        <f t="shared" si="11"/>
        <v>10.149964364817034</v>
      </c>
      <c r="H49" s="280">
        <f t="shared" si="12"/>
        <v>-3.0486096021412905</v>
      </c>
      <c r="I49" s="274"/>
      <c r="J49" s="274">
        <f>'nicht Bio - Rohdaten'!$AC$323</f>
        <v>1.593877</v>
      </c>
      <c r="K49" s="274">
        <f>'nicht Bio - Rohdaten'!$AC$334</f>
        <v>1.5632550000000001</v>
      </c>
      <c r="L49" s="369">
        <f>'nicht Bio - Rohdaten'!$AC$335</f>
        <v>1.4617830000000001</v>
      </c>
      <c r="M49" s="280">
        <f t="shared" si="13"/>
        <v>-8.2875905731747128</v>
      </c>
      <c r="N49" s="280">
        <f t="shared" si="14"/>
        <v>-6.4910715142443181</v>
      </c>
      <c r="O49" s="275"/>
      <c r="P49" s="274">
        <f t="shared" si="10"/>
        <v>0.69880100000000001</v>
      </c>
      <c r="Q49" s="274">
        <f t="shared" si="10"/>
        <v>1.041539</v>
      </c>
      <c r="R49" s="279">
        <f t="shared" si="10"/>
        <v>1.0636009999999998</v>
      </c>
      <c r="S49" s="280">
        <f t="shared" si="15"/>
        <v>52.20370320019574</v>
      </c>
      <c r="T49" s="280">
        <f t="shared" si="16"/>
        <v>2.1182116080146596</v>
      </c>
      <c r="U49" s="275"/>
      <c r="V49" s="280">
        <f t="shared" si="9"/>
        <v>43.842843582032984</v>
      </c>
      <c r="W49" s="280">
        <f t="shared" si="9"/>
        <v>66.626302170791064</v>
      </c>
      <c r="X49" s="281">
        <f t="shared" si="9"/>
        <v>72.760526015147235</v>
      </c>
    </row>
    <row r="50" spans="1:24" s="269" customFormat="1" hidden="1" outlineLevel="1" x14ac:dyDescent="0.2">
      <c r="A50" s="269" t="str">
        <f>Codierung!I78</f>
        <v>Kiwi</v>
      </c>
      <c r="B50" s="269" t="str">
        <f>Codierung!$I$116</f>
        <v>In CHF / Stück</v>
      </c>
      <c r="C50" s="283" t="str">
        <f>Codierung!I147</f>
        <v>2.5 Stk.</v>
      </c>
      <c r="D50" s="274">
        <f>'Bio - Rohdaten'!$AD$323</f>
        <v>0.91764599999999996</v>
      </c>
      <c r="E50" s="274">
        <f>'Bio - Rohdaten'!$AD$334</f>
        <v>0.78831200000000001</v>
      </c>
      <c r="F50" s="369">
        <f>'Bio - Rohdaten'!$AD$335</f>
        <v>0.79029499999999997</v>
      </c>
      <c r="G50" s="280">
        <f t="shared" si="11"/>
        <v>-13.878009602831593</v>
      </c>
      <c r="H50" s="280">
        <f t="shared" si="12"/>
        <v>0.2515501476572673</v>
      </c>
      <c r="I50" s="274"/>
      <c r="J50" s="274">
        <f>'nicht Bio - Rohdaten'!$AD$323</f>
        <v>1.0549189999999999</v>
      </c>
      <c r="K50" s="274">
        <f>'nicht Bio - Rohdaten'!$AD$334</f>
        <v>0.94930199999999998</v>
      </c>
      <c r="L50" s="369">
        <f>'nicht Bio - Rohdaten'!$AD$335</f>
        <v>1.0708299999999999</v>
      </c>
      <c r="M50" s="280">
        <f t="shared" si="13"/>
        <v>1.5082674593973575</v>
      </c>
      <c r="N50" s="280">
        <f t="shared" si="14"/>
        <v>12.801827026594273</v>
      </c>
      <c r="O50" s="275"/>
      <c r="P50" s="274">
        <f t="shared" si="10"/>
        <v>-0.13727299999999998</v>
      </c>
      <c r="Q50" s="274">
        <f t="shared" si="10"/>
        <v>-0.16098999999999997</v>
      </c>
      <c r="R50" s="279">
        <f t="shared" si="10"/>
        <v>-0.28053499999999998</v>
      </c>
      <c r="S50" s="280">
        <f t="shared" si="15"/>
        <v>104.36283901422713</v>
      </c>
      <c r="T50" s="280">
        <f t="shared" si="16"/>
        <v>74.256164979191269</v>
      </c>
      <c r="U50" s="275"/>
      <c r="V50" s="280">
        <f t="shared" si="9"/>
        <v>-13.012657843872377</v>
      </c>
      <c r="W50" s="280">
        <f t="shared" si="9"/>
        <v>-16.958776027017741</v>
      </c>
      <c r="X50" s="281">
        <f t="shared" si="9"/>
        <v>-26.197902561564391</v>
      </c>
    </row>
    <row r="51" spans="1:24" s="277" customFormat="1" collapsed="1" x14ac:dyDescent="0.2">
      <c r="A51" s="270" t="str">
        <f>Codierung!I79</f>
        <v>Gemüse</v>
      </c>
      <c r="B51" s="270" t="str">
        <f>Codierung!$I$110</f>
        <v>In CHF</v>
      </c>
      <c r="C51" s="270"/>
      <c r="D51" s="271">
        <f>'Bio - Rohdaten'!$AU$323</f>
        <v>29.08090571333333</v>
      </c>
      <c r="E51" s="271">
        <f>'Bio - Rohdaten'!$AU$334</f>
        <v>29.567253829999995</v>
      </c>
      <c r="F51" s="368">
        <f>'Bio - Rohdaten'!$AU$335</f>
        <v>29.468473363333331</v>
      </c>
      <c r="G51" s="273">
        <f t="shared" si="11"/>
        <v>1.3327220748228104</v>
      </c>
      <c r="H51" s="273">
        <f t="shared" si="12"/>
        <v>-0.33408739017364497</v>
      </c>
      <c r="I51" s="274"/>
      <c r="J51" s="271">
        <f>'nicht Bio - Rohdaten'!$AU$323</f>
        <v>15.453127439999999</v>
      </c>
      <c r="K51" s="271">
        <f>'nicht Bio - Rohdaten'!$AU$334</f>
        <v>16.516317436666668</v>
      </c>
      <c r="L51" s="368">
        <f>'nicht Bio - Rohdaten'!$AU$335</f>
        <v>16.284873319999999</v>
      </c>
      <c r="M51" s="273">
        <f t="shared" si="13"/>
        <v>5.3823789600482304</v>
      </c>
      <c r="N51" s="273">
        <f t="shared" si="14"/>
        <v>-1.4013058150169531</v>
      </c>
      <c r="O51" s="275"/>
      <c r="P51" s="271">
        <f>D51-J51</f>
        <v>13.62777827333333</v>
      </c>
      <c r="Q51" s="271">
        <f>E51-K51</f>
        <v>13.050936393333327</v>
      </c>
      <c r="R51" s="272">
        <f>F51-L51</f>
        <v>13.183600043333332</v>
      </c>
      <c r="S51" s="273">
        <f t="shared" si="15"/>
        <v>-3.2593590906095171</v>
      </c>
      <c r="T51" s="273">
        <f t="shared" si="16"/>
        <v>1.0165067547779338</v>
      </c>
      <c r="U51" s="275"/>
      <c r="V51" s="273">
        <f t="shared" si="9"/>
        <v>88.187833344713113</v>
      </c>
      <c r="W51" s="273">
        <f t="shared" si="9"/>
        <v>79.018440057103149</v>
      </c>
      <c r="X51" s="276">
        <f t="shared" si="9"/>
        <v>80.956110522162362</v>
      </c>
    </row>
    <row r="52" spans="1:24" s="269" customFormat="1" hidden="1" outlineLevel="1" x14ac:dyDescent="0.2">
      <c r="A52" s="269" t="str">
        <f>Codierung!I80</f>
        <v>Karotten</v>
      </c>
      <c r="B52" s="263" t="str">
        <f>Codierung!$I$113</f>
        <v>In CHF / kg</v>
      </c>
      <c r="C52" s="282" t="str">
        <f>Codierung!I149</f>
        <v>1.2 kg</v>
      </c>
      <c r="D52" s="274">
        <f>'Bio - Rohdaten'!$AF$323</f>
        <v>2.949843</v>
      </c>
      <c r="E52" s="274">
        <f>'Bio - Rohdaten'!$AF$334</f>
        <v>2.83866</v>
      </c>
      <c r="F52" s="369">
        <f>'Bio - Rohdaten'!$AF$335</f>
        <v>2.8389669999999998</v>
      </c>
      <c r="G52" s="280">
        <f t="shared" si="11"/>
        <v>-3.7587085143175485</v>
      </c>
      <c r="H52" s="280">
        <f t="shared" si="12"/>
        <v>1.0814961989101731E-2</v>
      </c>
      <c r="I52" s="274"/>
      <c r="J52" s="274">
        <f>'nicht Bio - Rohdaten'!$AF$323</f>
        <v>1.3642080000000001</v>
      </c>
      <c r="K52" s="274">
        <f>'nicht Bio - Rohdaten'!$AF$334</f>
        <v>1.4290309999999999</v>
      </c>
      <c r="L52" s="369">
        <f>'nicht Bio - Rohdaten'!$AF$335</f>
        <v>1.489552</v>
      </c>
      <c r="M52" s="280">
        <f t="shared" si="13"/>
        <v>9.1880417062500648</v>
      </c>
      <c r="N52" s="280">
        <f t="shared" si="14"/>
        <v>4.2351075658960546</v>
      </c>
      <c r="O52" s="275"/>
      <c r="P52" s="274">
        <f t="shared" si="10"/>
        <v>1.5856349999999999</v>
      </c>
      <c r="Q52" s="274">
        <f t="shared" si="10"/>
        <v>1.409629</v>
      </c>
      <c r="R52" s="279">
        <f t="shared" si="10"/>
        <v>1.3494149999999998</v>
      </c>
      <c r="S52" s="280">
        <f t="shared" si="15"/>
        <v>-14.897501631838356</v>
      </c>
      <c r="T52" s="280">
        <f t="shared" si="16"/>
        <v>-4.2716204050853248</v>
      </c>
      <c r="U52" s="275"/>
      <c r="V52" s="280">
        <f t="shared" si="9"/>
        <v>116.23117589106644</v>
      </c>
      <c r="W52" s="280">
        <f t="shared" si="9"/>
        <v>98.642296773128081</v>
      </c>
      <c r="X52" s="281">
        <f t="shared" si="9"/>
        <v>90.592003501724008</v>
      </c>
    </row>
    <row r="53" spans="1:24" s="269" customFormat="1" hidden="1" outlineLevel="1" x14ac:dyDescent="0.2">
      <c r="A53" s="269" t="str">
        <f>Codierung!I82</f>
        <v>Tomaten Rispe</v>
      </c>
      <c r="B53" s="269" t="str">
        <f>Codierung!$I$113</f>
        <v>In CHF / kg</v>
      </c>
      <c r="C53" s="283" t="str">
        <f>Codierung!I150</f>
        <v>900 g</v>
      </c>
      <c r="D53" s="274">
        <f>'Bio - Rohdaten'!$AG$323</f>
        <v>6.1476350000000002</v>
      </c>
      <c r="E53" s="274">
        <f>'Bio - Rohdaten'!$AG$334</f>
        <v>5.5602099999999997</v>
      </c>
      <c r="F53" s="369">
        <f>'Bio - Rohdaten'!$AG$335</f>
        <v>5.6913600000000004</v>
      </c>
      <c r="G53" s="280">
        <f t="shared" si="11"/>
        <v>-7.4219598268277105</v>
      </c>
      <c r="H53" s="280">
        <f t="shared" si="12"/>
        <v>2.358723861149143</v>
      </c>
      <c r="I53" s="274"/>
      <c r="J53" s="274">
        <f>'nicht Bio - Rohdaten'!$AG$323</f>
        <v>2.2584149999999998</v>
      </c>
      <c r="K53" s="274">
        <f>'nicht Bio - Rohdaten'!$AG$334</f>
        <v>2.272262</v>
      </c>
      <c r="L53" s="369">
        <f>'nicht Bio - Rohdaten'!$AG$335</f>
        <v>2.3672970000000002</v>
      </c>
      <c r="M53" s="280">
        <f t="shared" si="13"/>
        <v>4.8211688285811229</v>
      </c>
      <c r="N53" s="280">
        <f t="shared" si="14"/>
        <v>4.1823962201541987</v>
      </c>
      <c r="O53" s="275"/>
      <c r="P53" s="274">
        <f t="shared" si="10"/>
        <v>3.8892200000000003</v>
      </c>
      <c r="Q53" s="274">
        <f t="shared" si="10"/>
        <v>3.2879479999999996</v>
      </c>
      <c r="R53" s="279">
        <f t="shared" si="10"/>
        <v>3.3240630000000002</v>
      </c>
      <c r="S53" s="280">
        <f t="shared" si="15"/>
        <v>-14.531371328955423</v>
      </c>
      <c r="T53" s="280">
        <f t="shared" si="16"/>
        <v>1.0984054492346158</v>
      </c>
      <c r="U53" s="275"/>
      <c r="V53" s="280">
        <f t="shared" si="9"/>
        <v>172.21015623789256</v>
      </c>
      <c r="W53" s="280">
        <f t="shared" si="9"/>
        <v>144.69933484783004</v>
      </c>
      <c r="X53" s="281">
        <f t="shared" si="9"/>
        <v>140.41596808511986</v>
      </c>
    </row>
    <row r="54" spans="1:24" s="269" customFormat="1" hidden="1" outlineLevel="1" x14ac:dyDescent="0.2">
      <c r="A54" s="269" t="str">
        <f>Codierung!I83</f>
        <v>Salatgurke</v>
      </c>
      <c r="B54" s="269" t="str">
        <f>Codierung!$I$116</f>
        <v>In CHF / Stück</v>
      </c>
      <c r="C54" s="283" t="str">
        <f>Codierung!I151</f>
        <v>1.5 Stk.</v>
      </c>
      <c r="D54" s="274">
        <f>'Bio - Rohdaten'!$AH$323</f>
        <v>1.0936870000000001</v>
      </c>
      <c r="E54" s="274">
        <f>'Bio - Rohdaten'!$AH$334</f>
        <v>1.5702389999999999</v>
      </c>
      <c r="F54" s="369">
        <f>'Bio - Rohdaten'!$AH$335</f>
        <v>1.4953270000000001</v>
      </c>
      <c r="G54" s="280">
        <f t="shared" si="11"/>
        <v>36.723486701405427</v>
      </c>
      <c r="H54" s="280">
        <f t="shared" si="12"/>
        <v>-4.7707387219397726</v>
      </c>
      <c r="I54" s="274"/>
      <c r="J54" s="274">
        <f>'nicht Bio - Rohdaten'!$AH$323</f>
        <v>0.97093200000000002</v>
      </c>
      <c r="K54" s="274">
        <f>'nicht Bio - Rohdaten'!$AH$334</f>
        <v>1.355969</v>
      </c>
      <c r="L54" s="369">
        <f>'nicht Bio - Rohdaten'!$AH$335</f>
        <v>1.3479509999999999</v>
      </c>
      <c r="M54" s="280">
        <f t="shared" si="13"/>
        <v>38.830628715502208</v>
      </c>
      <c r="N54" s="280">
        <f t="shared" si="14"/>
        <v>-0.59131145328544243</v>
      </c>
      <c r="O54" s="275"/>
      <c r="P54" s="274">
        <f t="shared" si="10"/>
        <v>0.12275500000000006</v>
      </c>
      <c r="Q54" s="274">
        <f t="shared" si="10"/>
        <v>0.21426999999999996</v>
      </c>
      <c r="R54" s="279">
        <f t="shared" si="10"/>
        <v>0.14737600000000017</v>
      </c>
      <c r="S54" s="280">
        <f t="shared" si="15"/>
        <v>20.057024153802374</v>
      </c>
      <c r="T54" s="280">
        <f t="shared" si="16"/>
        <v>-31.219489429224716</v>
      </c>
      <c r="U54" s="275"/>
      <c r="V54" s="280">
        <f t="shared" si="9"/>
        <v>12.643006925304757</v>
      </c>
      <c r="W54" s="280">
        <f t="shared" si="9"/>
        <v>15.801983673668051</v>
      </c>
      <c r="X54" s="281">
        <f t="shared" si="9"/>
        <v>10.933335113813492</v>
      </c>
    </row>
    <row r="55" spans="1:24" s="269" customFormat="1" hidden="1" outlineLevel="1" x14ac:dyDescent="0.2">
      <c r="A55" s="269" t="str">
        <f>Codierung!I84</f>
        <v>Zucchetti</v>
      </c>
      <c r="B55" s="269" t="str">
        <f>Codierung!$I$113</f>
        <v>In CHF / kg</v>
      </c>
      <c r="C55" s="283" t="str">
        <f>Codierung!I152</f>
        <v>370 g</v>
      </c>
      <c r="D55" s="274">
        <f>'Bio - Rohdaten'!$AI$323</f>
        <v>3.8988070000000001</v>
      </c>
      <c r="E55" s="274">
        <f>'Bio - Rohdaten'!$AI$334</f>
        <v>5.3810560000000001</v>
      </c>
      <c r="F55" s="369">
        <f>'Bio - Rohdaten'!$AI$335</f>
        <v>5.1765759999999998</v>
      </c>
      <c r="G55" s="280">
        <f t="shared" si="11"/>
        <v>32.773332970829273</v>
      </c>
      <c r="H55" s="280">
        <f t="shared" si="12"/>
        <v>-3.7999976212847479</v>
      </c>
      <c r="I55" s="274"/>
      <c r="J55" s="274">
        <f>'nicht Bio - Rohdaten'!$AI$323</f>
        <v>2.6565569999999998</v>
      </c>
      <c r="K55" s="274">
        <f>'nicht Bio - Rohdaten'!$AI$334</f>
        <v>4.194979</v>
      </c>
      <c r="L55" s="369">
        <f>'nicht Bio - Rohdaten'!$AI$335</f>
        <v>3.4052380000000002</v>
      </c>
      <c r="M55" s="280">
        <f t="shared" si="13"/>
        <v>28.182380426996311</v>
      </c>
      <c r="N55" s="280">
        <f t="shared" si="14"/>
        <v>-18.825863013855368</v>
      </c>
      <c r="O55" s="275"/>
      <c r="P55" s="274">
        <f t="shared" si="10"/>
        <v>1.2422500000000003</v>
      </c>
      <c r="Q55" s="274">
        <f t="shared" si="10"/>
        <v>1.186077</v>
      </c>
      <c r="R55" s="279">
        <f t="shared" si="10"/>
        <v>1.7713379999999996</v>
      </c>
      <c r="S55" s="280">
        <f t="shared" si="15"/>
        <v>42.591104850070373</v>
      </c>
      <c r="T55" s="280">
        <f t="shared" si="16"/>
        <v>49.344266856199013</v>
      </c>
      <c r="U55" s="275"/>
      <c r="V55" s="280">
        <f t="shared" si="9"/>
        <v>46.761654276569267</v>
      </c>
      <c r="W55" s="280">
        <f t="shared" si="9"/>
        <v>28.273729141433137</v>
      </c>
      <c r="X55" s="281">
        <f t="shared" si="9"/>
        <v>52.018038093078943</v>
      </c>
    </row>
    <row r="56" spans="1:24" s="269" customFormat="1" hidden="1" outlineLevel="1" x14ac:dyDescent="0.2">
      <c r="A56" s="269" t="str">
        <f>Codierung!I85</f>
        <v>Eisbergsalat</v>
      </c>
      <c r="B56" s="269" t="str">
        <f>Codierung!$I$116</f>
        <v>In CHF / Stück</v>
      </c>
      <c r="C56" s="283" t="str">
        <f>Codierung!I138</f>
        <v>1 Stk.</v>
      </c>
      <c r="D56" s="274">
        <f>'Bio - Rohdaten'!$AJ$323</f>
        <v>2.2075589999999998</v>
      </c>
      <c r="E56" s="274">
        <f>'Bio - Rohdaten'!$AJ$334</f>
        <v>2.1952609999999999</v>
      </c>
      <c r="F56" s="369">
        <f>'Bio - Rohdaten'!$AJ$335</f>
        <v>2.2075589999999998</v>
      </c>
      <c r="G56" s="280">
        <f t="shared" si="11"/>
        <v>0</v>
      </c>
      <c r="H56" s="280">
        <f t="shared" si="12"/>
        <v>0.56020673623773765</v>
      </c>
      <c r="I56" s="274"/>
      <c r="J56" s="274">
        <f>'nicht Bio - Rohdaten'!$AJ$323</f>
        <v>1.3168550000000001</v>
      </c>
      <c r="K56" s="274">
        <f>'nicht Bio - Rohdaten'!$AJ$334</f>
        <v>1.2002459999999999</v>
      </c>
      <c r="L56" s="369">
        <f>'nicht Bio - Rohdaten'!$AJ$335</f>
        <v>1.160995</v>
      </c>
      <c r="M56" s="280">
        <f t="shared" si="13"/>
        <v>-11.835775389089923</v>
      </c>
      <c r="N56" s="280">
        <f t="shared" si="14"/>
        <v>-3.2702462661820935</v>
      </c>
      <c r="O56" s="275"/>
      <c r="P56" s="274">
        <f t="shared" si="10"/>
        <v>0.89070399999999972</v>
      </c>
      <c r="Q56" s="274">
        <f t="shared" si="10"/>
        <v>0.99501499999999998</v>
      </c>
      <c r="R56" s="279">
        <f t="shared" si="10"/>
        <v>1.0465639999999998</v>
      </c>
      <c r="S56" s="280">
        <f t="shared" si="15"/>
        <v>17.498518026190538</v>
      </c>
      <c r="T56" s="280">
        <f t="shared" si="16"/>
        <v>5.1807259187047272</v>
      </c>
      <c r="U56" s="275"/>
      <c r="V56" s="280">
        <f t="shared" si="9"/>
        <v>67.638730156319383</v>
      </c>
      <c r="W56" s="280">
        <f t="shared" si="9"/>
        <v>82.900921977661255</v>
      </c>
      <c r="X56" s="281">
        <f t="shared" si="9"/>
        <v>90.143712935886882</v>
      </c>
    </row>
    <row r="57" spans="1:24" s="269" customFormat="1" hidden="1" outlineLevel="1" x14ac:dyDescent="0.2">
      <c r="A57" s="269" t="str">
        <f>Codierung!I86</f>
        <v>Zwiebeln (gelb)</v>
      </c>
      <c r="B57" s="269" t="str">
        <f>Codierung!$I$113</f>
        <v>In CHF / kg</v>
      </c>
      <c r="C57" s="283" t="str">
        <f>Codierung!I154</f>
        <v>240 g</v>
      </c>
      <c r="D57" s="274">
        <f>'Bio - Rohdaten'!$AK$323</f>
        <v>5.7</v>
      </c>
      <c r="E57" s="274">
        <f>'Bio - Rohdaten'!$AK$334</f>
        <v>4.9999989999999999</v>
      </c>
      <c r="F57" s="369">
        <f>'Bio - Rohdaten'!$AK$335</f>
        <v>5</v>
      </c>
      <c r="G57" s="280">
        <f t="shared" si="11"/>
        <v>-12.280701754385968</v>
      </c>
      <c r="H57" s="280">
        <f t="shared" si="12"/>
        <v>2.000000400279636E-5</v>
      </c>
      <c r="I57" s="274"/>
      <c r="J57" s="274">
        <f>'nicht Bio - Rohdaten'!$AK$323</f>
        <v>1.6788209999999999</v>
      </c>
      <c r="K57" s="274">
        <f>'nicht Bio - Rohdaten'!$AK$334</f>
        <v>1.4494610000000001</v>
      </c>
      <c r="L57" s="369">
        <f>'nicht Bio - Rohdaten'!$AK$335</f>
        <v>1.4735499999999999</v>
      </c>
      <c r="M57" s="280">
        <f t="shared" si="13"/>
        <v>-12.227092703748642</v>
      </c>
      <c r="N57" s="280">
        <f t="shared" si="14"/>
        <v>1.6619281236266312</v>
      </c>
      <c r="O57" s="275"/>
      <c r="P57" s="274">
        <f t="shared" si="10"/>
        <v>4.0211790000000001</v>
      </c>
      <c r="Q57" s="274">
        <f t="shared" si="10"/>
        <v>3.5505379999999995</v>
      </c>
      <c r="R57" s="279">
        <f t="shared" si="10"/>
        <v>3.5264500000000001</v>
      </c>
      <c r="S57" s="280">
        <f t="shared" si="15"/>
        <v>-12.303083249962262</v>
      </c>
      <c r="T57" s="280">
        <f t="shared" si="16"/>
        <v>-0.6784323953158492</v>
      </c>
      <c r="U57" s="275"/>
      <c r="V57" s="280">
        <f t="shared" si="9"/>
        <v>239.5239873697077</v>
      </c>
      <c r="W57" s="280">
        <f t="shared" si="9"/>
        <v>244.95574561854369</v>
      </c>
      <c r="X57" s="281">
        <f t="shared" si="9"/>
        <v>239.31661633470193</v>
      </c>
    </row>
    <row r="58" spans="1:24" s="269" customFormat="1" hidden="1" outlineLevel="1" x14ac:dyDescent="0.2">
      <c r="A58" s="269" t="str">
        <f>Codierung!I87</f>
        <v>Blumenkohl</v>
      </c>
      <c r="B58" s="269" t="str">
        <f>Codierung!$I$113</f>
        <v>In CHF / kg</v>
      </c>
      <c r="C58" s="283" t="str">
        <f>Codierung!I155</f>
        <v>330 g</v>
      </c>
      <c r="D58" s="274">
        <f>'Bio - Rohdaten'!$AL$323</f>
        <v>5.3</v>
      </c>
      <c r="E58" s="274">
        <f>'Bio - Rohdaten'!$AL$334</f>
        <v>5.0100569999999998</v>
      </c>
      <c r="F58" s="369">
        <f>'Bio - Rohdaten'!$AL$335</f>
        <v>4.9669629999999998</v>
      </c>
      <c r="G58" s="280">
        <f t="shared" si="11"/>
        <v>-6.2837169811320761</v>
      </c>
      <c r="H58" s="280">
        <f t="shared" si="12"/>
        <v>-0.8601498945021977</v>
      </c>
      <c r="I58" s="274"/>
      <c r="J58" s="274">
        <f>'nicht Bio - Rohdaten'!$AL$323</f>
        <v>2.4928050000000002</v>
      </c>
      <c r="K58" s="274">
        <f>'nicht Bio - Rohdaten'!$AL$334</f>
        <v>2.0573109999999999</v>
      </c>
      <c r="L58" s="369">
        <f>'nicht Bio - Rohdaten'!$AL$335</f>
        <v>2.1470210000000001</v>
      </c>
      <c r="M58" s="280">
        <f t="shared" si="13"/>
        <v>-13.871281548296</v>
      </c>
      <c r="N58" s="280">
        <f t="shared" si="14"/>
        <v>4.3605463636756996</v>
      </c>
      <c r="O58" s="275"/>
      <c r="P58" s="274">
        <f t="shared" si="10"/>
        <v>2.8071949999999997</v>
      </c>
      <c r="Q58" s="274">
        <f t="shared" si="10"/>
        <v>2.9527459999999999</v>
      </c>
      <c r="R58" s="279">
        <f t="shared" si="10"/>
        <v>2.8199419999999997</v>
      </c>
      <c r="S58" s="280">
        <f t="shared" si="15"/>
        <v>0.45408316842969815</v>
      </c>
      <c r="T58" s="280">
        <f t="shared" si="16"/>
        <v>-4.497643888096035</v>
      </c>
      <c r="U58" s="275"/>
      <c r="V58" s="280">
        <f t="shared" si="9"/>
        <v>112.6118970396802</v>
      </c>
      <c r="W58" s="280">
        <f t="shared" si="9"/>
        <v>143.52453275173272</v>
      </c>
      <c r="X58" s="281">
        <f t="shared" si="9"/>
        <v>131.34207816318514</v>
      </c>
    </row>
    <row r="59" spans="1:24" s="269" customFormat="1" hidden="1" outlineLevel="1" x14ac:dyDescent="0.2">
      <c r="A59" s="269" t="str">
        <f>Codierung!I88</f>
        <v>Fenchel</v>
      </c>
      <c r="B59" s="269" t="str">
        <f>Codierung!$I$113</f>
        <v>In CHF / kg</v>
      </c>
      <c r="C59" s="283" t="str">
        <f>Codierung!I156</f>
        <v>260 g</v>
      </c>
      <c r="D59" s="274">
        <f>'Bio - Rohdaten'!$AM$323</f>
        <v>4.9082689999999998</v>
      </c>
      <c r="E59" s="274">
        <f>'Bio - Rohdaten'!$AM$334</f>
        <v>3.9556070000000001</v>
      </c>
      <c r="F59" s="369">
        <f>'Bio - Rohdaten'!$AM$335</f>
        <v>4.1462969999999997</v>
      </c>
      <c r="G59" s="280">
        <f t="shared" si="11"/>
        <v>-15.524251013952172</v>
      </c>
      <c r="H59" s="280">
        <f t="shared" si="12"/>
        <v>4.8207519098838585</v>
      </c>
      <c r="I59" s="274"/>
      <c r="J59" s="274">
        <f>'nicht Bio - Rohdaten'!$AM$323</f>
        <v>2.4534470000000002</v>
      </c>
      <c r="K59" s="274">
        <f>'nicht Bio - Rohdaten'!$AM$334</f>
        <v>2.1269179999999999</v>
      </c>
      <c r="L59" s="369">
        <f>'nicht Bio - Rohdaten'!$AM$335</f>
        <v>2.1899579999999998</v>
      </c>
      <c r="M59" s="280">
        <f t="shared" si="13"/>
        <v>-10.739543181491197</v>
      </c>
      <c r="N59" s="280">
        <f t="shared" si="14"/>
        <v>2.9639130422517459</v>
      </c>
      <c r="O59" s="275"/>
      <c r="P59" s="274">
        <f t="shared" si="10"/>
        <v>2.4548219999999996</v>
      </c>
      <c r="Q59" s="274">
        <f t="shared" si="10"/>
        <v>1.8286890000000002</v>
      </c>
      <c r="R59" s="279">
        <f t="shared" si="10"/>
        <v>1.9563389999999998</v>
      </c>
      <c r="S59" s="280">
        <f t="shared" si="15"/>
        <v>-20.306278825918941</v>
      </c>
      <c r="T59" s="280">
        <f t="shared" si="16"/>
        <v>6.9804105564149825</v>
      </c>
      <c r="U59" s="275"/>
      <c r="V59" s="280">
        <f t="shared" si="9"/>
        <v>100.0560435990669</v>
      </c>
      <c r="W59" s="280">
        <f t="shared" si="9"/>
        <v>85.978349894072096</v>
      </c>
      <c r="X59" s="281">
        <f t="shared" si="9"/>
        <v>89.332261166652515</v>
      </c>
    </row>
    <row r="60" spans="1:24" s="269" customFormat="1" hidden="1" outlineLevel="1" x14ac:dyDescent="0.2">
      <c r="A60" s="269" t="str">
        <f>Codierung!I89</f>
        <v>Broccoli</v>
      </c>
      <c r="B60" s="269" t="str">
        <f>Codierung!$I$113</f>
        <v>In CHF / kg</v>
      </c>
      <c r="C60" s="283" t="str">
        <f>Codierung!I157</f>
        <v>250 g</v>
      </c>
      <c r="D60" s="274">
        <f>'Bio - Rohdaten'!$AN$323</f>
        <v>3.7456360000000002</v>
      </c>
      <c r="E60" s="274">
        <f>'Bio - Rohdaten'!$AN$334</f>
        <v>4.1254280000000003</v>
      </c>
      <c r="F60" s="369">
        <f>'Bio - Rohdaten'!$AN$335</f>
        <v>4.1452669999999996</v>
      </c>
      <c r="G60" s="280">
        <f t="shared" si="11"/>
        <v>10.669242820177919</v>
      </c>
      <c r="H60" s="280">
        <f t="shared" si="12"/>
        <v>0.48089555798814748</v>
      </c>
      <c r="I60" s="274"/>
      <c r="J60" s="274">
        <f>'nicht Bio - Rohdaten'!$AN$323</f>
        <v>2.8425509999999998</v>
      </c>
      <c r="K60" s="274">
        <f>'nicht Bio - Rohdaten'!$AN$334</f>
        <v>2.8659340000000002</v>
      </c>
      <c r="L60" s="369">
        <f>'nicht Bio - Rohdaten'!$AN$335</f>
        <v>2.521782</v>
      </c>
      <c r="M60" s="280">
        <f t="shared" si="13"/>
        <v>-11.284546873565326</v>
      </c>
      <c r="N60" s="280">
        <f t="shared" si="14"/>
        <v>-12.008371441910393</v>
      </c>
      <c r="O60" s="275"/>
      <c r="P60" s="274">
        <f t="shared" si="10"/>
        <v>0.90308500000000036</v>
      </c>
      <c r="Q60" s="274">
        <f t="shared" si="10"/>
        <v>1.2594940000000001</v>
      </c>
      <c r="R60" s="279">
        <f t="shared" si="10"/>
        <v>1.6234849999999996</v>
      </c>
      <c r="S60" s="280">
        <f t="shared" si="15"/>
        <v>79.771007158794461</v>
      </c>
      <c r="T60" s="280">
        <f t="shared" si="16"/>
        <v>28.899780387997044</v>
      </c>
      <c r="U60" s="275"/>
      <c r="V60" s="280">
        <f t="shared" si="9"/>
        <v>31.770230331839279</v>
      </c>
      <c r="W60" s="280">
        <f t="shared" si="9"/>
        <v>43.947069262585956</v>
      </c>
      <c r="X60" s="281">
        <f t="shared" si="9"/>
        <v>64.378483151993308</v>
      </c>
    </row>
    <row r="61" spans="1:24" s="269" customFormat="1" ht="17.45" hidden="1" customHeight="1" outlineLevel="1" x14ac:dyDescent="0.2">
      <c r="A61" s="269" t="str">
        <f>Codierung!I91</f>
        <v>Lauch grün</v>
      </c>
      <c r="B61" s="269" t="str">
        <f>Codierung!$I$113</f>
        <v>In CHF / kg</v>
      </c>
      <c r="C61" s="283" t="str">
        <f>Codierung!I158</f>
        <v>160 g</v>
      </c>
      <c r="D61" s="274">
        <f>'Bio - Rohdaten'!$AO$323</f>
        <v>7.5</v>
      </c>
      <c r="E61" s="274">
        <f>'Bio - Rohdaten'!$AO$334</f>
        <v>8.0889950000000006</v>
      </c>
      <c r="F61" s="369">
        <f>'Bio - Rohdaten'!$AO$335</f>
        <v>8.0747640000000001</v>
      </c>
      <c r="G61" s="280">
        <f t="shared" si="11"/>
        <v>7.6635200000000001</v>
      </c>
      <c r="H61" s="280">
        <f t="shared" si="12"/>
        <v>-0.17593038442971651</v>
      </c>
      <c r="I61" s="274"/>
      <c r="J61" s="274">
        <f>'nicht Bio - Rohdaten'!$AO$323</f>
        <v>4.312754</v>
      </c>
      <c r="K61" s="274">
        <f>'nicht Bio - Rohdaten'!$AO$334</f>
        <v>4.3130290000000002</v>
      </c>
      <c r="L61" s="369">
        <f>'nicht Bio - Rohdaten'!$AO$335</f>
        <v>4.3126429999999996</v>
      </c>
      <c r="M61" s="280">
        <f t="shared" si="13"/>
        <v>-2.5737614526684417E-3</v>
      </c>
      <c r="N61" s="280">
        <f t="shared" si="14"/>
        <v>-8.9496268168070183E-3</v>
      </c>
      <c r="O61" s="275"/>
      <c r="P61" s="274">
        <f t="shared" si="10"/>
        <v>3.187246</v>
      </c>
      <c r="Q61" s="274">
        <f t="shared" si="10"/>
        <v>3.7759660000000004</v>
      </c>
      <c r="R61" s="279">
        <f t="shared" si="10"/>
        <v>3.7621210000000005</v>
      </c>
      <c r="S61" s="280">
        <f t="shared" si="15"/>
        <v>18.036731397576482</v>
      </c>
      <c r="T61" s="280">
        <f t="shared" si="16"/>
        <v>-0.36666114048696108</v>
      </c>
      <c r="U61" s="275"/>
      <c r="V61" s="280">
        <f t="shared" si="9"/>
        <v>73.902800855323548</v>
      </c>
      <c r="W61" s="280">
        <f t="shared" si="9"/>
        <v>87.547892675889742</v>
      </c>
      <c r="X61" s="281">
        <f t="shared" si="9"/>
        <v>87.234695753856755</v>
      </c>
    </row>
    <row r="62" spans="1:24" s="269" customFormat="1" hidden="1" outlineLevel="1" x14ac:dyDescent="0.2">
      <c r="A62" s="269" t="str">
        <f>Codierung!I92</f>
        <v>Champignons</v>
      </c>
      <c r="B62" s="269" t="str">
        <f>Codierung!$I$113</f>
        <v>In CHF / kg</v>
      </c>
      <c r="C62" s="283" t="str">
        <f>Codierung!I159</f>
        <v>210 g</v>
      </c>
      <c r="D62" s="274">
        <f>'Bio - Rohdaten'!$AP$323</f>
        <v>15.729812000000001</v>
      </c>
      <c r="E62" s="274">
        <f>'Bio - Rohdaten'!$AP$334</f>
        <v>15.411187</v>
      </c>
      <c r="F62" s="369">
        <f>'Bio - Rohdaten'!$AP$335</f>
        <v>14.890243999999999</v>
      </c>
      <c r="G62" s="280">
        <f t="shared" si="11"/>
        <v>-5.3374318777618042</v>
      </c>
      <c r="H62" s="280">
        <f t="shared" si="12"/>
        <v>-3.3802912131297922</v>
      </c>
      <c r="I62" s="274"/>
      <c r="J62" s="274">
        <f>'nicht Bio - Rohdaten'!$AP$323</f>
        <v>9.8052600000000005</v>
      </c>
      <c r="K62" s="274">
        <f>'nicht Bio - Rohdaten'!$AP$334</f>
        <v>8.8379250000000003</v>
      </c>
      <c r="L62" s="369">
        <f>'nicht Bio - Rohdaten'!$AP$335</f>
        <v>8.8396869999999996</v>
      </c>
      <c r="M62" s="280">
        <f t="shared" si="13"/>
        <v>-9.8475002192700742</v>
      </c>
      <c r="N62" s="280">
        <f t="shared" si="14"/>
        <v>1.9936806433629786E-2</v>
      </c>
      <c r="O62" s="275"/>
      <c r="P62" s="274">
        <f t="shared" si="10"/>
        <v>5.9245520000000003</v>
      </c>
      <c r="Q62" s="274">
        <f t="shared" si="10"/>
        <v>6.5732619999999997</v>
      </c>
      <c r="R62" s="279">
        <f t="shared" si="10"/>
        <v>6.0505569999999995</v>
      </c>
      <c r="S62" s="280">
        <f t="shared" si="15"/>
        <v>2.1268274799512139</v>
      </c>
      <c r="T62" s="280">
        <f t="shared" si="16"/>
        <v>-7.9519879171102605</v>
      </c>
      <c r="U62" s="275"/>
      <c r="V62" s="280">
        <f t="shared" si="9"/>
        <v>60.422181563772902</v>
      </c>
      <c r="W62" s="280">
        <f t="shared" si="9"/>
        <v>74.375625500329548</v>
      </c>
      <c r="X62" s="281">
        <f t="shared" si="9"/>
        <v>68.447638474077195</v>
      </c>
    </row>
    <row r="63" spans="1:24" s="269" customFormat="1" hidden="1" outlineLevel="1" x14ac:dyDescent="0.2">
      <c r="A63" s="269" t="str">
        <f>Codierung!I93</f>
        <v>Randen gedämpft</v>
      </c>
      <c r="B63" s="269" t="str">
        <f>Codierung!$I$113</f>
        <v>In CHF / kg</v>
      </c>
      <c r="C63" s="283" t="str">
        <f>Codierung!I160</f>
        <v>180 g</v>
      </c>
      <c r="D63" s="274">
        <f>'Bio - Rohdaten'!$AQ$323</f>
        <v>5.1740469999999998</v>
      </c>
      <c r="E63" s="274">
        <f>'Bio - Rohdaten'!$AQ$334</f>
        <v>5.1706050000000001</v>
      </c>
      <c r="F63" s="369">
        <f>'Bio - Rohdaten'!$AQ$335</f>
        <v>5.1740469999999998</v>
      </c>
      <c r="G63" s="280">
        <f t="shared" si="11"/>
        <v>0</v>
      </c>
      <c r="H63" s="280">
        <f t="shared" si="12"/>
        <v>6.6568612377076244E-2</v>
      </c>
      <c r="I63" s="274"/>
      <c r="J63" s="274">
        <f>'nicht Bio - Rohdaten'!$AQ$323</f>
        <v>3.9076550000000001</v>
      </c>
      <c r="K63" s="274">
        <f>'nicht Bio - Rohdaten'!$AQ$334</f>
        <v>3.9697809999999998</v>
      </c>
      <c r="L63" s="369">
        <f>'nicht Bio - Rohdaten'!$AQ$335</f>
        <v>3.9320919999999999</v>
      </c>
      <c r="M63" s="280">
        <f t="shared" si="13"/>
        <v>0.62536226969883013</v>
      </c>
      <c r="N63" s="280">
        <f t="shared" si="14"/>
        <v>-0.94939746046444029</v>
      </c>
      <c r="O63" s="275"/>
      <c r="P63" s="274">
        <f t="shared" si="10"/>
        <v>1.2663919999999997</v>
      </c>
      <c r="Q63" s="274">
        <f t="shared" si="10"/>
        <v>1.2008240000000003</v>
      </c>
      <c r="R63" s="279">
        <f t="shared" si="10"/>
        <v>1.2419549999999999</v>
      </c>
      <c r="S63" s="280">
        <f t="shared" si="15"/>
        <v>-1.929655272616996</v>
      </c>
      <c r="T63" s="280">
        <f t="shared" si="16"/>
        <v>3.4252313411457109</v>
      </c>
      <c r="U63" s="275"/>
      <c r="V63" s="280">
        <f t="shared" si="9"/>
        <v>32.407978698221804</v>
      </c>
      <c r="W63" s="280">
        <f t="shared" si="9"/>
        <v>30.249124573874496</v>
      </c>
      <c r="X63" s="281">
        <f t="shared" si="9"/>
        <v>31.58509516054049</v>
      </c>
    </row>
    <row r="64" spans="1:24" s="269" customFormat="1" hidden="1" outlineLevel="1" x14ac:dyDescent="0.2">
      <c r="A64" s="269" t="str">
        <f>Codierung!I94</f>
        <v>Knollensellerie</v>
      </c>
      <c r="B64" s="269" t="str">
        <f>Codierung!$I$113</f>
        <v>In CHF / kg</v>
      </c>
      <c r="C64" s="283" t="str">
        <f>Codierung!I161</f>
        <v>150 g</v>
      </c>
      <c r="D64" s="274">
        <f>'Bio - Rohdaten'!$AR$323</f>
        <v>5.3</v>
      </c>
      <c r="E64" s="274">
        <f>'Bio - Rohdaten'!$AR$334</f>
        <v>5.95</v>
      </c>
      <c r="F64" s="369">
        <f>'Bio - Rohdaten'!$AR$335</f>
        <v>5.95</v>
      </c>
      <c r="G64" s="280">
        <f t="shared" si="11"/>
        <v>12.264150943396233</v>
      </c>
      <c r="H64" s="280">
        <f t="shared" si="12"/>
        <v>0</v>
      </c>
      <c r="I64" s="274"/>
      <c r="J64" s="274">
        <f>'nicht Bio - Rohdaten'!$AR$323</f>
        <v>2.3594270000000002</v>
      </c>
      <c r="K64" s="274">
        <f>'nicht Bio - Rohdaten'!$AR$334</f>
        <v>2.33005</v>
      </c>
      <c r="L64" s="369">
        <f>'nicht Bio - Rohdaten'!$AR$335</f>
        <v>2.3331019999999998</v>
      </c>
      <c r="M64" s="280">
        <f t="shared" si="13"/>
        <v>-1.1157369988560939</v>
      </c>
      <c r="N64" s="280">
        <f t="shared" si="14"/>
        <v>0.13098431364133098</v>
      </c>
      <c r="O64" s="275"/>
      <c r="P64" s="274">
        <f t="shared" si="10"/>
        <v>2.9405729999999997</v>
      </c>
      <c r="Q64" s="274">
        <f t="shared" si="10"/>
        <v>3.6199500000000002</v>
      </c>
      <c r="R64" s="279">
        <f t="shared" si="10"/>
        <v>3.6168980000000004</v>
      </c>
      <c r="S64" s="280">
        <f t="shared" si="15"/>
        <v>22.999769092622451</v>
      </c>
      <c r="T64" s="280">
        <f t="shared" si="16"/>
        <v>-8.4310556775641435E-2</v>
      </c>
      <c r="U64" s="275"/>
      <c r="V64" s="280">
        <f t="shared" si="9"/>
        <v>124.63081078583906</v>
      </c>
      <c r="W64" s="280">
        <f t="shared" si="9"/>
        <v>155.35932705306755</v>
      </c>
      <c r="X64" s="281">
        <f t="shared" si="9"/>
        <v>155.02528393529303</v>
      </c>
    </row>
    <row r="65" spans="1:24" s="269" customFormat="1" hidden="1" outlineLevel="1" x14ac:dyDescent="0.2">
      <c r="A65" s="269" t="str">
        <f>Codierung!I96</f>
        <v>Aubergine</v>
      </c>
      <c r="B65" s="269" t="str">
        <f>Codierung!$I$113</f>
        <v>In CHF / kg</v>
      </c>
      <c r="C65" s="283" t="str">
        <f>Codierung!I162</f>
        <v>150 g</v>
      </c>
      <c r="D65" s="274">
        <f>'Bio - Rohdaten'!$AS$323</f>
        <v>4.9289839999999998</v>
      </c>
      <c r="E65" s="274">
        <f>'Bio - Rohdaten'!$AS$334</f>
        <v>6.1462539999999999</v>
      </c>
      <c r="F65" s="369">
        <f>'Bio - Rohdaten'!$AS$335</f>
        <v>6.2296560000000003</v>
      </c>
      <c r="G65" s="280">
        <f t="shared" si="11"/>
        <v>26.388237413633327</v>
      </c>
      <c r="H65" s="280">
        <f t="shared" si="12"/>
        <v>1.3569566112952771</v>
      </c>
      <c r="I65" s="274"/>
      <c r="J65" s="274">
        <f>'nicht Bio - Rohdaten'!$AS$323</f>
        <v>2.3208760000000002</v>
      </c>
      <c r="K65" s="274">
        <f>'nicht Bio - Rohdaten'!$AS$334</f>
        <v>3.5325510000000002</v>
      </c>
      <c r="L65" s="369">
        <f>'nicht Bio - Rohdaten'!$AS$335</f>
        <v>3.7061609999999998</v>
      </c>
      <c r="M65" s="280">
        <f t="shared" si="13"/>
        <v>59.688022970636936</v>
      </c>
      <c r="N65" s="280">
        <f t="shared" si="14"/>
        <v>4.9145787279504134</v>
      </c>
      <c r="O65" s="275"/>
      <c r="P65" s="274">
        <f t="shared" si="10"/>
        <v>2.6081079999999996</v>
      </c>
      <c r="Q65" s="274">
        <f t="shared" si="10"/>
        <v>2.6137029999999997</v>
      </c>
      <c r="R65" s="279">
        <f t="shared" si="10"/>
        <v>2.5234950000000005</v>
      </c>
      <c r="S65" s="280">
        <f t="shared" si="15"/>
        <v>-3.2442291500198297</v>
      </c>
      <c r="T65" s="280">
        <f t="shared" si="16"/>
        <v>-3.4513485273575153</v>
      </c>
      <c r="U65" s="275"/>
      <c r="V65" s="280">
        <f t="shared" si="9"/>
        <v>112.37601664199204</v>
      </c>
      <c r="W65" s="280">
        <f t="shared" si="9"/>
        <v>73.989108720581797</v>
      </c>
      <c r="X65" s="281">
        <f t="shared" si="9"/>
        <v>68.089189865200154</v>
      </c>
    </row>
    <row r="66" spans="1:24" s="269" customFormat="1" hidden="1" outlineLevel="1" x14ac:dyDescent="0.2">
      <c r="A66" s="269" t="str">
        <f>Codierung!I97</f>
        <v>Nüsslisalat</v>
      </c>
      <c r="B66" s="269" t="str">
        <f>Codierung!$I$113</f>
        <v>In CHF / kg</v>
      </c>
      <c r="C66" s="283" t="str">
        <f>Codierung!I163</f>
        <v>60 g</v>
      </c>
      <c r="D66" s="274">
        <f>'Bio - Rohdaten'!$AT$323</f>
        <v>40.257223000000003</v>
      </c>
      <c r="E66" s="274">
        <f>'Bio - Rohdaten'!$AT$334</f>
        <v>40.349327000000002</v>
      </c>
      <c r="F66" s="369">
        <f>'Bio - Rohdaten'!$AT$335</f>
        <v>40.632997000000003</v>
      </c>
      <c r="G66" s="280">
        <f t="shared" si="11"/>
        <v>0.93343249235050274</v>
      </c>
      <c r="H66" s="280">
        <f t="shared" si="12"/>
        <v>0.70303526995630117</v>
      </c>
      <c r="I66" s="274"/>
      <c r="J66" s="274">
        <f>'nicht Bio - Rohdaten'!$AT$323</f>
        <v>21.590726</v>
      </c>
      <c r="K66" s="274">
        <f>'nicht Bio - Rohdaten'!$AT$334</f>
        <v>25.488629</v>
      </c>
      <c r="L66" s="369">
        <f>'nicht Bio - Rohdaten'!$AT$335</f>
        <v>24.957737000000002</v>
      </c>
      <c r="M66" s="280">
        <f t="shared" si="13"/>
        <v>15.594709506294516</v>
      </c>
      <c r="N66" s="280">
        <f t="shared" si="14"/>
        <v>-2.0828582031618801</v>
      </c>
      <c r="O66" s="275"/>
      <c r="P66" s="274">
        <f t="shared" si="10"/>
        <v>18.666497000000003</v>
      </c>
      <c r="Q66" s="274">
        <f t="shared" si="10"/>
        <v>14.860698000000003</v>
      </c>
      <c r="R66" s="279">
        <f t="shared" si="10"/>
        <v>15.675260000000002</v>
      </c>
      <c r="S66" s="280">
        <f t="shared" si="15"/>
        <v>-16.024629581008163</v>
      </c>
      <c r="T66" s="280">
        <f t="shared" si="16"/>
        <v>5.4813172301866206</v>
      </c>
      <c r="U66" s="275"/>
      <c r="V66" s="280">
        <f t="shared" si="9"/>
        <v>86.45608767393928</v>
      </c>
      <c r="W66" s="280">
        <f t="shared" si="9"/>
        <v>58.303245733617139</v>
      </c>
      <c r="X66" s="281">
        <f t="shared" si="9"/>
        <v>62.807216856239819</v>
      </c>
    </row>
    <row r="67" spans="1:24" s="277" customFormat="1" collapsed="1" x14ac:dyDescent="0.2">
      <c r="A67" s="270" t="str">
        <f>Codierung!I98</f>
        <v>Mehl</v>
      </c>
      <c r="B67" s="270" t="str">
        <f>Codierung!$I$110</f>
        <v>In CHF</v>
      </c>
      <c r="C67" s="270"/>
      <c r="D67" s="271">
        <f>'Bio - Rohdaten'!$AX$323</f>
        <v>4.3504637706138274</v>
      </c>
      <c r="E67" s="271">
        <f>'Bio - Rohdaten'!$AX$334</f>
        <v>4.307109632929544</v>
      </c>
      <c r="F67" s="368">
        <f>'Bio - Rohdaten'!$AX$335</f>
        <v>4.307109632929544</v>
      </c>
      <c r="G67" s="273">
        <f t="shared" si="11"/>
        <v>-0.99654059820308261</v>
      </c>
      <c r="H67" s="273">
        <f t="shared" si="12"/>
        <v>0</v>
      </c>
      <c r="I67" s="274"/>
      <c r="J67" s="271">
        <f>'nicht Bio - Rohdaten'!$AX$323</f>
        <v>3.0355946037578558</v>
      </c>
      <c r="K67" s="271">
        <f>'nicht Bio - Rohdaten'!$AX$334</f>
        <v>2.6924266184208259</v>
      </c>
      <c r="L67" s="368">
        <f>'nicht Bio - Rohdaten'!$AX$335</f>
        <v>2.6924266184208259</v>
      </c>
      <c r="M67" s="273">
        <f t="shared" si="13"/>
        <v>-11.304802851876589</v>
      </c>
      <c r="N67" s="273">
        <f t="shared" si="14"/>
        <v>0</v>
      </c>
      <c r="O67" s="275"/>
      <c r="P67" s="271">
        <f>D67-J67</f>
        <v>1.3148691668559715</v>
      </c>
      <c r="Q67" s="271">
        <f>E67-K67</f>
        <v>1.6146830145087181</v>
      </c>
      <c r="R67" s="272">
        <f>F67-L67</f>
        <v>1.6146830145087181</v>
      </c>
      <c r="S67" s="273">
        <f t="shared" si="15"/>
        <v>22.801800757838262</v>
      </c>
      <c r="T67" s="273">
        <f t="shared" si="16"/>
        <v>0</v>
      </c>
      <c r="U67" s="275"/>
      <c r="V67" s="273">
        <f t="shared" si="9"/>
        <v>43.31504494138494</v>
      </c>
      <c r="W67" s="273">
        <f t="shared" si="9"/>
        <v>59.971291453646728</v>
      </c>
      <c r="X67" s="276">
        <f t="shared" si="9"/>
        <v>59.971291453646728</v>
      </c>
    </row>
    <row r="68" spans="1:24" s="269" customFormat="1" hidden="1" outlineLevel="1" x14ac:dyDescent="0.2">
      <c r="A68" s="269" t="str">
        <f>Codierung!I99</f>
        <v>Weissmehl</v>
      </c>
      <c r="B68" s="263" t="str">
        <f>Codierung!$I$113</f>
        <v>In CHF / kg</v>
      </c>
      <c r="C68" s="282" t="str">
        <f>Codierung!I165</f>
        <v>1.4 kg</v>
      </c>
      <c r="D68" s="274">
        <f>'Bio - Rohdaten'!$AV$323</f>
        <v>3.1074741218670199</v>
      </c>
      <c r="E68" s="274">
        <f>'Bio - Rohdaten'!$AV$334</f>
        <v>3.0765068806639602</v>
      </c>
      <c r="F68" s="369">
        <f>'Bio - Rohdaten'!$AV$335</f>
        <v>3.0765068806639602</v>
      </c>
      <c r="G68" s="280">
        <f t="shared" si="11"/>
        <v>-0.9965405982030866</v>
      </c>
      <c r="H68" s="280">
        <f t="shared" si="12"/>
        <v>0</v>
      </c>
      <c r="I68" s="274"/>
      <c r="J68" s="274">
        <f>'nicht Bio - Rohdaten'!$AV$323</f>
        <v>2.1682818598270401</v>
      </c>
      <c r="K68" s="274">
        <f>'nicht Bio - Rohdaten'!$AV$334</f>
        <v>1.9231618703005899</v>
      </c>
      <c r="L68" s="369">
        <f>'nicht Bio - Rohdaten'!$AV$335</f>
        <v>1.9231618703005899</v>
      </c>
      <c r="M68" s="280">
        <f t="shared" si="13"/>
        <v>-11.3048028518766</v>
      </c>
      <c r="N68" s="280">
        <f t="shared" si="14"/>
        <v>0</v>
      </c>
      <c r="O68" s="275"/>
      <c r="P68" s="274">
        <f t="shared" si="10"/>
        <v>0.93919226203997974</v>
      </c>
      <c r="Q68" s="274">
        <f t="shared" si="10"/>
        <v>1.1533450103633702</v>
      </c>
      <c r="R68" s="279">
        <f t="shared" si="10"/>
        <v>1.1533450103633702</v>
      </c>
      <c r="S68" s="280">
        <f t="shared" si="15"/>
        <v>22.801800757838269</v>
      </c>
      <c r="T68" s="280">
        <f t="shared" si="16"/>
        <v>0</v>
      </c>
      <c r="U68" s="275"/>
      <c r="V68" s="280">
        <f t="shared" si="9"/>
        <v>43.31504494138494</v>
      </c>
      <c r="W68" s="280">
        <f t="shared" si="9"/>
        <v>59.971291453646728</v>
      </c>
      <c r="X68" s="281">
        <f t="shared" si="9"/>
        <v>59.971291453646728</v>
      </c>
    </row>
    <row r="69" spans="1:24" s="241" customFormat="1" ht="15.75" collapsed="1" x14ac:dyDescent="0.2">
      <c r="A69" s="284" t="str">
        <f>Codierung!I16</f>
        <v>Warenkorb Total</v>
      </c>
      <c r="B69" s="284" t="str">
        <f>Codierung!$I$110</f>
        <v>In CHF</v>
      </c>
      <c r="C69" s="284"/>
      <c r="D69" s="304">
        <f>'Bio - Rohdaten'!$AY$323</f>
        <v>182.77543047571186</v>
      </c>
      <c r="E69" s="304">
        <f>'Bio - Rohdaten'!$AY$334</f>
        <v>181.60631135587073</v>
      </c>
      <c r="F69" s="370">
        <f>'Bio - Rohdaten'!$AY$335</f>
        <v>180.87673752567463</v>
      </c>
      <c r="G69" s="287">
        <f t="shared" si="11"/>
        <v>-1.0388119153080249</v>
      </c>
      <c r="H69" s="287">
        <f t="shared" si="12"/>
        <v>-0.4017337419328173</v>
      </c>
      <c r="I69" s="288"/>
      <c r="J69" s="304">
        <f>'nicht Bio - Rohdaten'!$AY$323</f>
        <v>116.5684845043461</v>
      </c>
      <c r="K69" s="304">
        <f>'nicht Bio - Rohdaten'!$AY$334</f>
        <v>128.37027898302867</v>
      </c>
      <c r="L69" s="370">
        <f>'nicht Bio - Rohdaten'!$AY$335</f>
        <v>129.27446487342081</v>
      </c>
      <c r="M69" s="287">
        <f t="shared" si="13"/>
        <v>10.900013346747237</v>
      </c>
      <c r="N69" s="287">
        <f t="shared" si="14"/>
        <v>0.70435765782800952</v>
      </c>
      <c r="O69" s="289"/>
      <c r="P69" s="285">
        <f t="shared" ref="P69:R69" si="17">D69-J69</f>
        <v>66.206945971365755</v>
      </c>
      <c r="Q69" s="285">
        <f t="shared" si="17"/>
        <v>53.236032372842061</v>
      </c>
      <c r="R69" s="286">
        <f t="shared" si="17"/>
        <v>51.602272652253816</v>
      </c>
      <c r="S69" s="287">
        <f t="shared" si="15"/>
        <v>-22.059125526539773</v>
      </c>
      <c r="T69" s="287">
        <f t="shared" si="16"/>
        <v>-3.0688983528037941</v>
      </c>
      <c r="U69" s="289"/>
      <c r="V69" s="287">
        <f t="shared" si="9"/>
        <v>56.796608665610052</v>
      </c>
      <c r="W69" s="287">
        <f t="shared" si="9"/>
        <v>41.47068370855547</v>
      </c>
      <c r="X69" s="290">
        <f t="shared" si="9"/>
        <v>39.916833307165668</v>
      </c>
    </row>
    <row r="70" spans="1:24" s="225" customFormat="1" x14ac:dyDescent="0.25">
      <c r="A70" s="225" t="str">
        <f>Codierung!I20</f>
        <v>* Es wird nicht der Gesamtkonsum angeschaut, sondern eine spezifische Auswahl von (vorwiegend Frische-)Produkten, bei welchen die</v>
      </c>
      <c r="F70" s="365"/>
      <c r="L70" s="365"/>
      <c r="R70" s="245"/>
      <c r="X70" s="245"/>
    </row>
    <row r="71" spans="1:24" s="225" customFormat="1" x14ac:dyDescent="0.25">
      <c r="A71" s="225" t="str">
        <f>Codierung!I21</f>
        <v>Marktanalysen Preiserhebungen im Detailhandel durchführt. Die Detailhandelspreiserhebungen enthalten keine</v>
      </c>
      <c r="F71" s="365"/>
      <c r="L71" s="365"/>
      <c r="R71" s="245"/>
      <c r="X71" s="245"/>
    </row>
    <row r="72" spans="1:24" s="225" customFormat="1" x14ac:dyDescent="0.25">
      <c r="A72" s="225" t="str">
        <f>Codierung!I22</f>
        <v>Discounterpreise, ausser für Milch und Eier werden auch Discounterpreise einbezogen.</v>
      </c>
      <c r="F72" s="365"/>
      <c r="L72" s="365"/>
      <c r="R72" s="245"/>
      <c r="X72" s="245"/>
    </row>
    <row r="74" spans="1:24" x14ac:dyDescent="0.25">
      <c r="F74" s="214"/>
    </row>
    <row r="100" spans="2:6" x14ac:dyDescent="0.25">
      <c r="B100" s="254"/>
      <c r="C100" s="255"/>
      <c r="D100" s="255"/>
      <c r="E100" s="256"/>
    </row>
    <row r="101" spans="2:6" x14ac:dyDescent="0.25">
      <c r="B101" s="254"/>
      <c r="C101" s="255"/>
      <c r="D101" s="255"/>
      <c r="E101" s="256"/>
    </row>
    <row r="102" spans="2:6" x14ac:dyDescent="0.25">
      <c r="B102" s="254"/>
      <c r="C102" s="255"/>
      <c r="D102" s="255"/>
      <c r="E102" s="256"/>
    </row>
    <row r="103" spans="2:6" x14ac:dyDescent="0.25">
      <c r="B103" s="254"/>
      <c r="C103" s="255"/>
      <c r="D103" s="255"/>
      <c r="E103" s="256"/>
    </row>
    <row r="104" spans="2:6" x14ac:dyDescent="0.25">
      <c r="B104" s="254"/>
      <c r="C104" s="255"/>
      <c r="D104" s="255"/>
      <c r="E104" s="256"/>
    </row>
    <row r="105" spans="2:6" x14ac:dyDescent="0.25">
      <c r="B105" s="254"/>
      <c r="C105" s="255"/>
      <c r="D105" s="255"/>
      <c r="E105" s="256"/>
    </row>
    <row r="106" spans="2:6" x14ac:dyDescent="0.25">
      <c r="B106" s="254"/>
      <c r="C106" s="255"/>
      <c r="D106" s="255"/>
      <c r="E106" s="256"/>
    </row>
    <row r="107" spans="2:6" x14ac:dyDescent="0.25">
      <c r="B107" s="254"/>
      <c r="C107" s="255"/>
      <c r="D107" s="255"/>
      <c r="E107" s="256"/>
    </row>
    <row r="108" spans="2:6" x14ac:dyDescent="0.25">
      <c r="B108" s="254"/>
      <c r="C108" s="255"/>
      <c r="D108" s="255"/>
      <c r="E108" s="256"/>
    </row>
    <row r="109" spans="2:6" x14ac:dyDescent="0.25">
      <c r="B109" s="257"/>
      <c r="C109" s="257"/>
      <c r="D109" s="257"/>
      <c r="E109" s="257"/>
    </row>
    <row r="111" spans="2:6" x14ac:dyDescent="0.25">
      <c r="F111" s="372"/>
    </row>
    <row r="120" spans="1:5" x14ac:dyDescent="0.25">
      <c r="B120" s="257"/>
      <c r="C120" s="257"/>
      <c r="D120" s="257"/>
      <c r="E120" s="257"/>
    </row>
    <row r="121" spans="1:5" x14ac:dyDescent="0.25">
      <c r="B121" s="257"/>
      <c r="C121" s="257"/>
      <c r="D121" s="257"/>
      <c r="E121" s="257"/>
    </row>
    <row r="123" spans="1:5" x14ac:dyDescent="0.25">
      <c r="A123" s="255"/>
    </row>
  </sheetData>
  <mergeCells count="4">
    <mergeCell ref="D17:H17"/>
    <mergeCell ref="J17:N17"/>
    <mergeCell ref="P17:T17"/>
    <mergeCell ref="V17:X17"/>
  </mergeCells>
  <hyperlinks>
    <hyperlink ref="A7" location="'Tabelle und Graphen'!A1" display="'Tabelle und Graphen'!A1" xr:uid="{00000000-0004-0000-0100-000000000000}"/>
  </hyperlinks>
  <pageMargins left="0.23622047244094491" right="0.23622047244094491" top="0.27559055118110237" bottom="0.27559055118110237" header="0.31496062992125984" footer="0.31496062992125984"/>
  <pageSetup paperSize="9" scale="45" fitToWidth="0" fitToHeight="0" orientation="portrait" r:id="rId1"/>
  <colBreaks count="1" manualBreakCount="1">
    <brk id="14" min="13" max="180" man="1"/>
  </colBreaks>
  <ignoredErrors>
    <ignoredError sqref="B27 B30:B32 B39:B42 B43:B45 B51:B52 B46:B49 B65:B68 B61:B64 B53:B56 B33:B35 B57:B6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84" r:id="rId4" name="Drop Down 12">
              <controlPr defaultSize="0" autoLine="0" autoPict="0">
                <anchor moveWithCells="1">
                  <from>
                    <xdr:col>0</xdr:col>
                    <xdr:colOff>180975</xdr:colOff>
                    <xdr:row>4</xdr:row>
                    <xdr:rowOff>152400</xdr:rowOff>
                  </from>
                  <to>
                    <xdr:col>0</xdr:col>
                    <xdr:colOff>1905000</xdr:colOff>
                    <xdr:row>5</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2"/>
  <sheetViews>
    <sheetView zoomScale="70" zoomScaleNormal="70" workbookViewId="0">
      <pane xSplit="3" ySplit="3" topLeftCell="D52" activePane="bottomRight" state="frozen"/>
      <selection pane="topRight" activeCell="D1" sqref="D1"/>
      <selection pane="bottomLeft" activeCell="A4" sqref="A4"/>
      <selection pane="bottomRight" activeCell="W69" sqref="W69"/>
    </sheetView>
  </sheetViews>
  <sheetFormatPr baseColWidth="10" defaultColWidth="10.625" defaultRowHeight="14.25" outlineLevelRow="1" x14ac:dyDescent="0.2"/>
  <cols>
    <col min="1" max="1" width="3.375" customWidth="1"/>
    <col min="2" max="2" width="29.5" customWidth="1"/>
    <col min="3" max="3" width="15.375" customWidth="1"/>
    <col min="7" max="7" width="12.625" customWidth="1"/>
    <col min="8" max="8" width="12.5" customWidth="1"/>
  </cols>
  <sheetData>
    <row r="1" spans="1:24" ht="18.75" thickBot="1" x14ac:dyDescent="0.3">
      <c r="D1" s="431" t="s">
        <v>83</v>
      </c>
      <c r="E1" s="432"/>
      <c r="F1" s="432"/>
      <c r="G1" s="432"/>
      <c r="H1" s="433"/>
      <c r="I1" s="15"/>
      <c r="J1" s="431" t="s">
        <v>84</v>
      </c>
      <c r="K1" s="432"/>
      <c r="L1" s="432"/>
      <c r="M1" s="432"/>
      <c r="N1" s="433"/>
      <c r="P1" s="431" t="s">
        <v>80</v>
      </c>
      <c r="Q1" s="432"/>
      <c r="R1" s="432"/>
      <c r="S1" s="432"/>
      <c r="T1" s="433"/>
      <c r="V1" s="431" t="s">
        <v>81</v>
      </c>
      <c r="W1" s="432"/>
      <c r="X1" s="432"/>
    </row>
    <row r="2" spans="1:24" ht="18" x14ac:dyDescent="0.25">
      <c r="B2" s="9"/>
      <c r="C2" s="9"/>
      <c r="D2" s="5">
        <v>187</v>
      </c>
      <c r="E2" s="5">
        <v>198</v>
      </c>
      <c r="F2" s="5">
        <v>199</v>
      </c>
      <c r="G2" s="5"/>
      <c r="H2" s="5"/>
      <c r="I2" s="5"/>
      <c r="J2" s="5">
        <v>187</v>
      </c>
      <c r="K2" s="5">
        <v>198</v>
      </c>
      <c r="L2" s="5">
        <v>199</v>
      </c>
    </row>
    <row r="3" spans="1:24" ht="15.75" thickBot="1" x14ac:dyDescent="0.3">
      <c r="B3" s="14"/>
      <c r="C3" s="14"/>
      <c r="D3" s="21">
        <f>'Bio - Rohdaten'!$A$201</f>
        <v>42005</v>
      </c>
      <c r="E3" s="22">
        <f>'Bio - Rohdaten'!$A$212</f>
        <v>42339</v>
      </c>
      <c r="F3" s="23">
        <f>'Bio - Rohdaten'!$A$213</f>
        <v>42370</v>
      </c>
      <c r="G3" s="24" t="s">
        <v>65</v>
      </c>
      <c r="H3" s="25" t="s">
        <v>66</v>
      </c>
      <c r="I3" s="26"/>
      <c r="J3" s="27">
        <f>'nicht Bio - Rohdaten'!$A$201</f>
        <v>42005</v>
      </c>
      <c r="K3" s="24">
        <f>'nicht Bio - Rohdaten'!$A$212</f>
        <v>42339</v>
      </c>
      <c r="L3" s="24">
        <f>'nicht Bio - Rohdaten'!$A$213</f>
        <v>42370</v>
      </c>
      <c r="M3" s="24" t="s">
        <v>65</v>
      </c>
      <c r="N3" s="25" t="s">
        <v>66</v>
      </c>
      <c r="P3" s="27">
        <f>J3</f>
        <v>42005</v>
      </c>
      <c r="Q3" s="24">
        <f t="shared" ref="Q3:R3" si="0">K3</f>
        <v>42339</v>
      </c>
      <c r="R3" s="24">
        <f t="shared" si="0"/>
        <v>42370</v>
      </c>
      <c r="S3" s="24" t="s">
        <v>65</v>
      </c>
      <c r="T3" s="25" t="s">
        <v>66</v>
      </c>
      <c r="V3" s="27">
        <f>J3</f>
        <v>42005</v>
      </c>
      <c r="W3" s="24">
        <f t="shared" ref="W3:X3" si="1">K3</f>
        <v>42339</v>
      </c>
      <c r="X3" s="24">
        <f t="shared" si="1"/>
        <v>42370</v>
      </c>
    </row>
    <row r="4" spans="1:24" ht="15" outlineLevel="1" thickBot="1" x14ac:dyDescent="0.25">
      <c r="A4" s="437" t="s">
        <v>0</v>
      </c>
      <c r="B4" s="2" t="s">
        <v>1</v>
      </c>
      <c r="C4" s="2" t="s">
        <v>69</v>
      </c>
      <c r="D4" s="19">
        <f>'Bio - Rohdaten'!$B$201</f>
        <v>1.8031690973270211</v>
      </c>
      <c r="E4" s="7">
        <f>'Bio - Rohdaten'!$B$212</f>
        <v>1.7917096254847618</v>
      </c>
      <c r="F4" s="17">
        <f>'Bio - Rohdaten'!$B$213</f>
        <v>1.7917096254847618</v>
      </c>
      <c r="G4" s="28">
        <f>IFERROR((F4-D4)/D4*100,"-")</f>
        <v>-0.63551842471383546</v>
      </c>
      <c r="H4" s="29">
        <f>IFERROR((F4-E4)/E4*100,"-")</f>
        <v>0</v>
      </c>
      <c r="I4" s="50"/>
      <c r="J4" s="31">
        <f>'nicht Bio - Rohdaten'!$B$201</f>
        <v>1.4010724054966595</v>
      </c>
      <c r="K4" s="30">
        <f>'nicht Bio - Rohdaten'!$B$212</f>
        <v>1.3847607462888711</v>
      </c>
      <c r="L4" s="32">
        <f>'nicht Bio - Rohdaten'!$B$213</f>
        <v>1.380195458750799</v>
      </c>
      <c r="M4" s="28">
        <f>IFERROR((L4-J4)/J4*100,"-")</f>
        <v>-1.490069083079252</v>
      </c>
      <c r="N4" s="29">
        <f>IFERROR((L4-K4)/K4*100,"-")</f>
        <v>-0.32968060008250838</v>
      </c>
      <c r="O4" s="50"/>
      <c r="P4" s="33">
        <f>D4-J4</f>
        <v>0.40209669183036167</v>
      </c>
      <c r="Q4" s="34">
        <f t="shared" ref="Q4:R4" si="2">E4-K4</f>
        <v>0.40694887919589062</v>
      </c>
      <c r="R4" s="35">
        <f t="shared" si="2"/>
        <v>0.41151416673396279</v>
      </c>
      <c r="S4" s="28">
        <f>IFERROR((R4-P4)/P4*100,"-")</f>
        <v>2.3420921124051937</v>
      </c>
      <c r="T4" s="29">
        <f>IFERROR((R4-Q4)/Q4*100,"-")</f>
        <v>1.1218331764650482</v>
      </c>
      <c r="V4" s="68">
        <f>D4/J4-1</f>
        <v>0.2869920856715642</v>
      </c>
      <c r="W4" s="69">
        <f t="shared" ref="W4:X4" si="3">E4/K4-1</f>
        <v>0.29387667168245835</v>
      </c>
      <c r="X4" s="70">
        <f t="shared" si="3"/>
        <v>0.29815644162923127</v>
      </c>
    </row>
    <row r="5" spans="1:24" ht="15" outlineLevel="1" thickBot="1" x14ac:dyDescent="0.25">
      <c r="A5" s="437"/>
      <c r="B5" s="2" t="s">
        <v>2</v>
      </c>
      <c r="C5" s="2" t="s">
        <v>68</v>
      </c>
      <c r="D5" s="19">
        <f>'Bio - Rohdaten'!$C$201</f>
        <v>21.922208861344927</v>
      </c>
      <c r="E5" s="7">
        <f>'Bio - Rohdaten'!$C$212</f>
        <v>21.447223892331884</v>
      </c>
      <c r="F5" s="17">
        <f>'Bio - Rohdaten'!$C$213</f>
        <v>21.922208861344927</v>
      </c>
      <c r="G5" s="28">
        <f>IFERROR((F5-D5)/D5*100,"-")</f>
        <v>0</v>
      </c>
      <c r="H5" s="29">
        <f>IFERROR((F5-E5)/E5*100,"-")</f>
        <v>2.214668767377705</v>
      </c>
      <c r="I5" s="50"/>
      <c r="J5" s="31">
        <f>'nicht Bio - Rohdaten'!$C$201</f>
        <v>17.680834462360522</v>
      </c>
      <c r="K5" s="30">
        <f>'nicht Bio - Rohdaten'!$C$212</f>
        <v>17.901163186921345</v>
      </c>
      <c r="L5" s="32">
        <f>'nicht Bio - Rohdaten'!$C$213</f>
        <v>18.156564404621427</v>
      </c>
      <c r="M5" s="28">
        <f>IFERROR((L5-J5)/J5*100,"-")</f>
        <v>2.69065322269519</v>
      </c>
      <c r="N5" s="29">
        <f>IFERROR((L5-K5)/K5*100,"-")</f>
        <v>1.4267297327733424</v>
      </c>
      <c r="O5" s="50"/>
      <c r="P5" s="33">
        <f t="shared" ref="P5:P60" si="4">D5-J5</f>
        <v>4.241374398984405</v>
      </c>
      <c r="Q5" s="34">
        <f t="shared" ref="Q5:Q60" si="5">E5-K5</f>
        <v>3.5460607054105395</v>
      </c>
      <c r="R5" s="35">
        <f t="shared" ref="R5:R60" si="6">F5-L5</f>
        <v>3.7656444567234999</v>
      </c>
      <c r="S5" s="28">
        <f>IFERROR((R5-P5)/P5*100,"-")</f>
        <v>-11.216410000843558</v>
      </c>
      <c r="T5" s="29">
        <f>IFERROR((R5-Q5)/Q5*100,"-")</f>
        <v>6.1923291662187836</v>
      </c>
      <c r="V5" s="68">
        <f t="shared" ref="V5:V61" si="7">D5/J5-1</f>
        <v>0.23988541988861245</v>
      </c>
      <c r="W5" s="69">
        <f t="shared" ref="W5:W60" si="8">E5/K5-1</f>
        <v>0.19809107756759103</v>
      </c>
      <c r="X5" s="70">
        <f t="shared" ref="X5:X61" si="9">F5/L5-1</f>
        <v>0.20739851289074385</v>
      </c>
    </row>
    <row r="6" spans="1:24" ht="15" outlineLevel="1" thickBot="1" x14ac:dyDescent="0.25">
      <c r="A6" s="437"/>
      <c r="B6" s="2" t="s">
        <v>3</v>
      </c>
      <c r="C6" s="2" t="s">
        <v>68</v>
      </c>
      <c r="D6" s="19">
        <f>'Bio - Rohdaten'!$D$201</f>
        <v>14</v>
      </c>
      <c r="E6" s="7">
        <f>'Bio - Rohdaten'!$D$212</f>
        <v>14</v>
      </c>
      <c r="F6" s="17">
        <f>'Bio - Rohdaten'!$D$213</f>
        <v>14</v>
      </c>
      <c r="G6" s="28">
        <f>IFERROR((F6-D6)/D6*100,"-")</f>
        <v>0</v>
      </c>
      <c r="H6" s="29">
        <f>IFERROR((F6-E6)/E6*100,"-")</f>
        <v>0</v>
      </c>
      <c r="I6" s="50"/>
      <c r="J6" s="31">
        <f>'nicht Bio - Rohdaten'!$D$201</f>
        <v>10.130247607350258</v>
      </c>
      <c r="K6" s="30">
        <f>'nicht Bio - Rohdaten'!$D$212</f>
        <v>9.9656524435711535</v>
      </c>
      <c r="L6" s="32">
        <f>'nicht Bio - Rohdaten'!$D$213</f>
        <v>9.9536126223906916</v>
      </c>
      <c r="M6" s="28">
        <f>IFERROR((L6-J6)/J6*100,"-")</f>
        <v>-1.7436393640704726</v>
      </c>
      <c r="N6" s="29">
        <f>IFERROR((L6-K6)/K6*100,"-")</f>
        <v>-0.12081317554104426</v>
      </c>
      <c r="O6" s="50"/>
      <c r="P6" s="33">
        <f t="shared" si="4"/>
        <v>3.8697523926497421</v>
      </c>
      <c r="Q6" s="34">
        <f t="shared" si="5"/>
        <v>4.0343475564288465</v>
      </c>
      <c r="R6" s="35">
        <f t="shared" si="6"/>
        <v>4.0463873776093084</v>
      </c>
      <c r="S6" s="28">
        <f>IFERROR((R6-P6)/P6*100,"-")</f>
        <v>4.5645035402024456</v>
      </c>
      <c r="T6" s="29">
        <f>IFERROR((R6-Q6)/Q6*100,"-")</f>
        <v>0.29843291912904701</v>
      </c>
      <c r="V6" s="68">
        <f t="shared" si="7"/>
        <v>0.38199978348426011</v>
      </c>
      <c r="W6" s="69">
        <f t="shared" si="8"/>
        <v>0.4048252313907863</v>
      </c>
      <c r="X6" s="70">
        <f t="shared" si="9"/>
        <v>0.40652449830194759</v>
      </c>
    </row>
    <row r="7" spans="1:24" ht="15" outlineLevel="1" thickBot="1" x14ac:dyDescent="0.25">
      <c r="A7" s="437"/>
      <c r="B7" s="2" t="s">
        <v>4</v>
      </c>
      <c r="C7" s="2" t="s">
        <v>68</v>
      </c>
      <c r="D7" s="19">
        <f>'Bio - Rohdaten'!$E$201</f>
        <v>19.566656646008695</v>
      </c>
      <c r="E7" s="7">
        <f>'Bio - Rohdaten'!$E$212</f>
        <v>20</v>
      </c>
      <c r="F7" s="17">
        <f>'Bio - Rohdaten'!$E$213</f>
        <v>20</v>
      </c>
      <c r="G7" s="28">
        <f>IFERROR((F7-D7)/D7*100,"-")</f>
        <v>2.2147031137263813</v>
      </c>
      <c r="H7" s="29">
        <f>IFERROR((F7-E7)/E7*100,"-")</f>
        <v>0</v>
      </c>
      <c r="I7" s="50"/>
      <c r="J7" s="31">
        <f>'nicht Bio - Rohdaten'!$E$201</f>
        <v>17.097222793698851</v>
      </c>
      <c r="K7" s="30">
        <f>'nicht Bio - Rohdaten'!$E$212</f>
        <v>17.576353578558688</v>
      </c>
      <c r="L7" s="32">
        <f>'nicht Bio - Rohdaten'!$E$213</f>
        <v>17.253947025666136</v>
      </c>
      <c r="M7" s="28">
        <f>IFERROR((L7-J7)/J7*100,"-")</f>
        <v>0.91666485170354939</v>
      </c>
      <c r="N7" s="29">
        <f>IFERROR((L7-K7)/K7*100,"-")</f>
        <v>-1.8343199085722444</v>
      </c>
      <c r="O7" s="50"/>
      <c r="P7" s="33">
        <f t="shared" si="4"/>
        <v>2.4694338523098445</v>
      </c>
      <c r="Q7" s="34">
        <f t="shared" si="5"/>
        <v>2.4236464214413118</v>
      </c>
      <c r="R7" s="35">
        <f t="shared" si="6"/>
        <v>2.746052974333864</v>
      </c>
      <c r="S7" s="28">
        <f>IFERROR((R7-P7)/P7*100,"-")</f>
        <v>11.201722279998599</v>
      </c>
      <c r="T7" s="29">
        <f>IFERROR((R7-Q7)/Q7*100,"-")</f>
        <v>13.302540751832154</v>
      </c>
      <c r="V7" s="68">
        <f t="shared" si="7"/>
        <v>0.14443479400759451</v>
      </c>
      <c r="W7" s="69">
        <f t="shared" si="8"/>
        <v>0.13789244797612099</v>
      </c>
      <c r="X7" s="70">
        <f t="shared" si="9"/>
        <v>0.15915506001316504</v>
      </c>
    </row>
    <row r="8" spans="1:24" ht="15" outlineLevel="1" thickBot="1" x14ac:dyDescent="0.25">
      <c r="A8" s="437"/>
      <c r="B8" s="2" t="s">
        <v>5</v>
      </c>
      <c r="C8" s="2" t="s">
        <v>68</v>
      </c>
      <c r="D8" s="19">
        <f>'Bio - Rohdaten'!$F$201</f>
        <v>18.95065642494809</v>
      </c>
      <c r="E8" s="7">
        <f>'Bio - Rohdaten'!$F$212</f>
        <v>18.95065642494809</v>
      </c>
      <c r="F8" s="17">
        <f>'Bio - Rohdaten'!$F$213</f>
        <v>18.95065642494809</v>
      </c>
      <c r="G8" s="28">
        <f>IFERROR((F8-D8)/D8*100,"-")</f>
        <v>0</v>
      </c>
      <c r="H8" s="29">
        <f>IFERROR((F8-E8)/E8*100,"-")</f>
        <v>0</v>
      </c>
      <c r="I8" s="50"/>
      <c r="J8" s="31">
        <f>'nicht Bio - Rohdaten'!$F$201</f>
        <v>15.073361180566126</v>
      </c>
      <c r="K8" s="30">
        <f>'nicht Bio - Rohdaten'!$F$212</f>
        <v>14.94536539483085</v>
      </c>
      <c r="L8" s="32">
        <f>'nicht Bio - Rohdaten'!$F$213</f>
        <v>14.94536539483085</v>
      </c>
      <c r="M8" s="28">
        <f>IFERROR((L8-J8)/J8*100,"-")</f>
        <v>-0.84915225079526013</v>
      </c>
      <c r="N8" s="29">
        <f>IFERROR((L8-K8)/K8*100,"-")</f>
        <v>0</v>
      </c>
      <c r="O8" s="50"/>
      <c r="P8" s="33">
        <f t="shared" si="4"/>
        <v>3.8772952443819637</v>
      </c>
      <c r="Q8" s="34">
        <f t="shared" si="5"/>
        <v>4.00529103011724</v>
      </c>
      <c r="R8" s="35">
        <f t="shared" si="6"/>
        <v>4.00529103011724</v>
      </c>
      <c r="S8" s="28">
        <f>IFERROR((R8-P8)/P8*100,"-")</f>
        <v>3.3011617033997278</v>
      </c>
      <c r="T8" s="29">
        <f>IFERROR((R8-Q8)/Q8*100,"-")</f>
        <v>0</v>
      </c>
      <c r="V8" s="68">
        <f t="shared" si="7"/>
        <v>0.25722831145192138</v>
      </c>
      <c r="W8" s="69">
        <f t="shared" si="8"/>
        <v>0.26799552398381299</v>
      </c>
      <c r="X8" s="70">
        <f t="shared" si="9"/>
        <v>0.26799552398381299</v>
      </c>
    </row>
    <row r="9" spans="1:24" ht="15" outlineLevel="1" thickBot="1" x14ac:dyDescent="0.25">
      <c r="A9" s="437"/>
      <c r="B9" s="2" t="s">
        <v>6</v>
      </c>
      <c r="C9" s="2" t="s">
        <v>69</v>
      </c>
      <c r="D9" s="19">
        <f>'Bio - Rohdaten'!$G$201</f>
        <v>13.140825639392975</v>
      </c>
      <c r="E9" s="7">
        <f>'Bio - Rohdaten'!$G$212</f>
        <v>13.140825639392975</v>
      </c>
      <c r="F9" s="17">
        <f>'Bio - Rohdaten'!$G$213</f>
        <v>13.140825639392975</v>
      </c>
      <c r="G9" s="28">
        <f t="shared" ref="G9:G61" si="10">IFERROR((F9-D9)/D9*100,"-")</f>
        <v>0</v>
      </c>
      <c r="H9" s="29">
        <f t="shared" ref="H9:H61" si="11">IFERROR((F9-E9)/E9*100,"-")</f>
        <v>0</v>
      </c>
      <c r="I9" s="30"/>
      <c r="J9" s="31">
        <f>'nicht Bio - Rohdaten'!$G$201</f>
        <v>6.6545895462464131</v>
      </c>
      <c r="K9" s="30">
        <f>'nicht Bio - Rohdaten'!$G$212</f>
        <v>6.1645758159694806</v>
      </c>
      <c r="L9" s="32">
        <f>'nicht Bio - Rohdaten'!$G$213</f>
        <v>6.4351740389213701</v>
      </c>
      <c r="M9" s="28">
        <f t="shared" ref="M9:M61" si="12">IFERROR((L9-J9)/J9*100,"-")</f>
        <v>-3.2972057224597195</v>
      </c>
      <c r="N9" s="29">
        <f t="shared" ref="N9:N61" si="13">IFERROR((L9-K9)/K9*100,"-")</f>
        <v>4.3895676041634264</v>
      </c>
      <c r="O9" s="50"/>
      <c r="P9" s="33">
        <f t="shared" si="4"/>
        <v>6.4862360931465624</v>
      </c>
      <c r="Q9" s="34">
        <f t="shared" si="5"/>
        <v>6.9762498234234949</v>
      </c>
      <c r="R9" s="35">
        <f t="shared" si="6"/>
        <v>6.7056516004716054</v>
      </c>
      <c r="S9" s="28">
        <f t="shared" ref="S9:S61" si="14">IFERROR((R9-P9)/P9*100,"-")</f>
        <v>3.3827863212823868</v>
      </c>
      <c r="T9" s="29">
        <f t="shared" ref="T9:T61" si="15">IFERROR((R9-Q9)/Q9*100,"-")</f>
        <v>-3.8788493789790532</v>
      </c>
      <c r="V9" s="68">
        <f t="shared" si="7"/>
        <v>0.97470115144895564</v>
      </c>
      <c r="W9" s="69">
        <f t="shared" si="8"/>
        <v>1.1316674547746421</v>
      </c>
      <c r="X9" s="70">
        <f t="shared" si="9"/>
        <v>1.0420311183371771</v>
      </c>
    </row>
    <row r="10" spans="1:24" ht="15" outlineLevel="1" thickBot="1" x14ac:dyDescent="0.25">
      <c r="A10" s="437"/>
      <c r="B10" s="2" t="s">
        <v>7</v>
      </c>
      <c r="C10" s="2" t="s">
        <v>68</v>
      </c>
      <c r="D10" s="19">
        <f>'Bio - Rohdaten'!$H$201</f>
        <v>4.0890713451601144</v>
      </c>
      <c r="E10" s="7">
        <f>'Bio - Rohdaten'!$H$212</f>
        <v>4.166666666666667</v>
      </c>
      <c r="F10" s="17">
        <f>'Bio - Rohdaten'!$H$213</f>
        <v>4.166666666666667</v>
      </c>
      <c r="G10" s="28">
        <f t="shared" si="10"/>
        <v>1.8976269904998246</v>
      </c>
      <c r="H10" s="29">
        <f t="shared" si="11"/>
        <v>0</v>
      </c>
      <c r="I10" s="30"/>
      <c r="J10" s="31">
        <f>'nicht Bio - Rohdaten'!$H$201</f>
        <v>3.1682531201860096</v>
      </c>
      <c r="K10" s="30">
        <f>'nicht Bio - Rohdaten'!$H$212</f>
        <v>3.0183559424000306</v>
      </c>
      <c r="L10" s="32">
        <f>'nicht Bio - Rohdaten'!$H$213</f>
        <v>3.0059740159227712</v>
      </c>
      <c r="M10" s="28">
        <f t="shared" si="12"/>
        <v>-5.1220372270543475</v>
      </c>
      <c r="N10" s="29">
        <f t="shared" si="13"/>
        <v>-0.4102208855929001</v>
      </c>
      <c r="O10" s="50"/>
      <c r="P10" s="33">
        <f t="shared" si="4"/>
        <v>0.92081822497410482</v>
      </c>
      <c r="Q10" s="34">
        <f t="shared" si="5"/>
        <v>1.1483107242666364</v>
      </c>
      <c r="R10" s="35">
        <f t="shared" si="6"/>
        <v>1.1606926507438957</v>
      </c>
      <c r="S10" s="28">
        <f t="shared" si="14"/>
        <v>26.050138807421696</v>
      </c>
      <c r="T10" s="29">
        <f t="shared" si="15"/>
        <v>1.0782731725480483</v>
      </c>
      <c r="V10" s="68">
        <f t="shared" si="7"/>
        <v>0.29063909670198429</v>
      </c>
      <c r="W10" s="69">
        <f t="shared" si="8"/>
        <v>0.38044244820031503</v>
      </c>
      <c r="X10" s="70">
        <f t="shared" si="9"/>
        <v>0.38612863737199921</v>
      </c>
    </row>
    <row r="11" spans="1:24" ht="15" outlineLevel="1" thickBot="1" x14ac:dyDescent="0.25">
      <c r="A11" s="437"/>
      <c r="B11" s="2" t="s">
        <v>8</v>
      </c>
      <c r="C11" s="2" t="s">
        <v>68</v>
      </c>
      <c r="D11" s="19">
        <f>'Bio - Rohdaten'!$I$201</f>
        <v>3.333333333333333</v>
      </c>
      <c r="E11" s="7">
        <f>'Bio - Rohdaten'!$I$212</f>
        <v>3.333333333333333</v>
      </c>
      <c r="F11" s="17">
        <f>'Bio - Rohdaten'!$I$213</f>
        <v>3.333333333333333</v>
      </c>
      <c r="G11" s="28">
        <f t="shared" si="10"/>
        <v>0</v>
      </c>
      <c r="H11" s="29">
        <f t="shared" si="11"/>
        <v>0</v>
      </c>
      <c r="I11" s="30"/>
      <c r="J11" s="31">
        <f>'nicht Bio - Rohdaten'!$I$201</f>
        <v>2.411954699559542</v>
      </c>
      <c r="K11" s="30">
        <f>'nicht Bio - Rohdaten'!$I$212</f>
        <v>2.3018865707853595</v>
      </c>
      <c r="L11" s="32">
        <f>'nicht Bio - Rohdaten'!$I$213</f>
        <v>2.3018865707853595</v>
      </c>
      <c r="M11" s="28">
        <f t="shared" si="12"/>
        <v>-4.5634409632271495</v>
      </c>
      <c r="N11" s="29">
        <f t="shared" si="13"/>
        <v>0</v>
      </c>
      <c r="O11" s="50"/>
      <c r="P11" s="33">
        <f t="shared" si="4"/>
        <v>0.92137863377379103</v>
      </c>
      <c r="Q11" s="34">
        <f t="shared" si="5"/>
        <v>1.0314467625479735</v>
      </c>
      <c r="R11" s="35">
        <f t="shared" si="6"/>
        <v>1.0314467625479735</v>
      </c>
      <c r="S11" s="28">
        <f t="shared" si="14"/>
        <v>11.946025742247183</v>
      </c>
      <c r="T11" s="29">
        <f t="shared" si="15"/>
        <v>0</v>
      </c>
      <c r="V11" s="68">
        <f t="shared" si="7"/>
        <v>0.38200494973725996</v>
      </c>
      <c r="W11" s="69">
        <f t="shared" si="8"/>
        <v>0.44808757114216258</v>
      </c>
      <c r="X11" s="70">
        <f t="shared" si="9"/>
        <v>0.44808757114216258</v>
      </c>
    </row>
    <row r="12" spans="1:24" s="8" customFormat="1" ht="15.75" thickBot="1" x14ac:dyDescent="0.3">
      <c r="A12" s="437"/>
      <c r="B12" s="6" t="s">
        <v>73</v>
      </c>
      <c r="C12" s="6" t="s">
        <v>67</v>
      </c>
      <c r="D12" s="36">
        <f>'Bio - Rohdaten'!$J$201</f>
        <v>36.975840589900521</v>
      </c>
      <c r="E12" s="37">
        <f>'Bio - Rohdaten'!$J$212</f>
        <v>36.886091302106458</v>
      </c>
      <c r="F12" s="38">
        <f>'Bio - Rohdaten'!$J$213</f>
        <v>36.981088295909061</v>
      </c>
      <c r="G12" s="42">
        <f t="shared" si="10"/>
        <v>1.4192256145686527E-2</v>
      </c>
      <c r="H12" s="43">
        <f t="shared" si="11"/>
        <v>0.2575415026345661</v>
      </c>
      <c r="I12" s="44"/>
      <c r="J12" s="45">
        <f>'nicht Bio - Rohdaten'!$J$201</f>
        <v>27.358270726953762</v>
      </c>
      <c r="K12" s="44">
        <f>'nicht Bio - Rohdaten'!$J$212</f>
        <v>26.95130268699485</v>
      </c>
      <c r="L12" s="46">
        <f>'nicht Bio - Rohdaten'!$J$213</f>
        <v>27.027810349415393</v>
      </c>
      <c r="M12" s="42">
        <f t="shared" si="12"/>
        <v>-1.2078993619022662</v>
      </c>
      <c r="N12" s="43">
        <f t="shared" si="13"/>
        <v>0.28387370847740484</v>
      </c>
      <c r="O12" s="51"/>
      <c r="P12" s="47">
        <f t="shared" si="4"/>
        <v>9.617569862946759</v>
      </c>
      <c r="Q12" s="48">
        <f t="shared" si="5"/>
        <v>9.9347886151116072</v>
      </c>
      <c r="R12" s="49">
        <f t="shared" si="6"/>
        <v>9.9532779464936674</v>
      </c>
      <c r="S12" s="42">
        <f t="shared" si="14"/>
        <v>3.4905707817135596</v>
      </c>
      <c r="T12" s="43">
        <f t="shared" si="15"/>
        <v>0.18610694296944039</v>
      </c>
      <c r="V12" s="71">
        <f t="shared" si="7"/>
        <v>0.35154158531925739</v>
      </c>
      <c r="W12" s="72">
        <f t="shared" si="8"/>
        <v>0.36861997842893013</v>
      </c>
      <c r="X12" s="73">
        <f t="shared" si="9"/>
        <v>0.36826061074936312</v>
      </c>
    </row>
    <row r="13" spans="1:24" ht="15" outlineLevel="1" thickBot="1" x14ac:dyDescent="0.25">
      <c r="A13" s="438" t="s">
        <v>9</v>
      </c>
      <c r="B13" s="13" t="s">
        <v>10</v>
      </c>
      <c r="C13" s="16" t="s">
        <v>68</v>
      </c>
      <c r="D13" s="20">
        <f>'Bio - Rohdaten'!$K$201</f>
        <v>79.163636363636357</v>
      </c>
      <c r="E13" s="11">
        <f>'Bio - Rohdaten'!$K$212</f>
        <v>84.86363636363636</v>
      </c>
      <c r="F13" s="18">
        <f>'Bio - Rohdaten'!$K$213</f>
        <v>85.13636363636364</v>
      </c>
      <c r="G13" s="52">
        <f t="shared" si="10"/>
        <v>7.5447864033073175</v>
      </c>
      <c r="H13" s="53">
        <f t="shared" si="11"/>
        <v>0.32137118371720252</v>
      </c>
      <c r="I13" s="30"/>
      <c r="J13" s="54">
        <f>'nicht Bio - Rohdaten'!$K$201</f>
        <v>67.81596141409706</v>
      </c>
      <c r="K13" s="55">
        <f>'nicht Bio - Rohdaten'!$K$212</f>
        <v>67.175175690537131</v>
      </c>
      <c r="L13" s="56">
        <f>'nicht Bio - Rohdaten'!$K$213</f>
        <v>73.756305380057611</v>
      </c>
      <c r="M13" s="52">
        <f t="shared" si="12"/>
        <v>8.7595071161605897</v>
      </c>
      <c r="N13" s="53">
        <f t="shared" si="13"/>
        <v>9.7969668435828972</v>
      </c>
      <c r="O13" s="50"/>
      <c r="P13" s="57">
        <f t="shared" si="4"/>
        <v>11.347674949539297</v>
      </c>
      <c r="Q13" s="58">
        <f t="shared" si="5"/>
        <v>17.688460673099229</v>
      </c>
      <c r="R13" s="59">
        <f t="shared" si="6"/>
        <v>11.380058256306029</v>
      </c>
      <c r="S13" s="52">
        <f t="shared" si="14"/>
        <v>0.28537393704643449</v>
      </c>
      <c r="T13" s="53">
        <f t="shared" si="15"/>
        <v>-35.663942348511284</v>
      </c>
      <c r="V13" s="74">
        <f t="shared" si="7"/>
        <v>0.16733044423344889</v>
      </c>
      <c r="W13" s="75">
        <f t="shared" si="8"/>
        <v>0.26331841325710115</v>
      </c>
      <c r="X13" s="76">
        <f t="shared" si="9"/>
        <v>0.15429268314981237</v>
      </c>
    </row>
    <row r="14" spans="1:24" ht="15" outlineLevel="1" thickBot="1" x14ac:dyDescent="0.25">
      <c r="A14" s="438"/>
      <c r="B14" s="1" t="s">
        <v>11</v>
      </c>
      <c r="C14" s="2" t="s">
        <v>68</v>
      </c>
      <c r="D14" s="19">
        <f>'Bio - Rohdaten'!$L$201</f>
        <v>54.327272727272728</v>
      </c>
      <c r="E14" s="7">
        <f>'Bio - Rohdaten'!$L$212</f>
        <v>55.090909090909093</v>
      </c>
      <c r="F14" s="17">
        <f>'Bio - Rohdaten'!$L$213</f>
        <v>55.090909090909093</v>
      </c>
      <c r="G14" s="28">
        <f t="shared" si="10"/>
        <v>1.4056224899598426</v>
      </c>
      <c r="H14" s="29">
        <f t="shared" si="11"/>
        <v>0</v>
      </c>
      <c r="I14" s="30"/>
      <c r="J14" s="31">
        <f>'nicht Bio - Rohdaten'!$L$201</f>
        <v>46.306337101199119</v>
      </c>
      <c r="K14" s="30">
        <f>'nicht Bio - Rohdaten'!$L$212</f>
        <v>44.403850062958831</v>
      </c>
      <c r="L14" s="32">
        <f>'nicht Bio - Rohdaten'!$L$213</f>
        <v>47.843792735959731</v>
      </c>
      <c r="M14" s="28">
        <f t="shared" si="12"/>
        <v>3.3201840849571291</v>
      </c>
      <c r="N14" s="29">
        <f t="shared" si="13"/>
        <v>7.7469468708760898</v>
      </c>
      <c r="O14" s="50"/>
      <c r="P14" s="33">
        <f t="shared" si="4"/>
        <v>8.0209356260736087</v>
      </c>
      <c r="Q14" s="34">
        <f t="shared" si="5"/>
        <v>10.687059027950262</v>
      </c>
      <c r="R14" s="35">
        <f t="shared" si="6"/>
        <v>7.2471163549493625</v>
      </c>
      <c r="S14" s="28">
        <f t="shared" si="14"/>
        <v>-9.647493848582906</v>
      </c>
      <c r="T14" s="29">
        <f t="shared" si="15"/>
        <v>-32.187926201252282</v>
      </c>
      <c r="V14" s="68">
        <f t="shared" si="7"/>
        <v>0.17321464249146801</v>
      </c>
      <c r="W14" s="69">
        <f t="shared" si="8"/>
        <v>0.24067865765687912</v>
      </c>
      <c r="X14" s="70">
        <f t="shared" si="9"/>
        <v>0.15147453704067182</v>
      </c>
    </row>
    <row r="15" spans="1:24" ht="15" outlineLevel="1" thickBot="1" x14ac:dyDescent="0.25">
      <c r="A15" s="438"/>
      <c r="B15" s="1" t="s">
        <v>12</v>
      </c>
      <c r="C15" s="2" t="s">
        <v>68</v>
      </c>
      <c r="D15" s="19" t="e">
        <f>'Bio - Rohdaten'!#REF!</f>
        <v>#REF!</v>
      </c>
      <c r="E15" s="7" t="e">
        <f>'Bio - Rohdaten'!#REF!</f>
        <v>#REF!</v>
      </c>
      <c r="F15" s="17" t="e">
        <f>'Bio - Rohdaten'!#REF!</f>
        <v>#REF!</v>
      </c>
      <c r="G15" s="28" t="str">
        <f t="shared" si="10"/>
        <v>-</v>
      </c>
      <c r="H15" s="29" t="str">
        <f t="shared" si="11"/>
        <v>-</v>
      </c>
      <c r="I15" s="30"/>
      <c r="J15" s="31" t="e">
        <f>'nicht Bio - Rohdaten'!#REF!</f>
        <v>#REF!</v>
      </c>
      <c r="K15" s="30" t="e">
        <f>'nicht Bio - Rohdaten'!#REF!</f>
        <v>#REF!</v>
      </c>
      <c r="L15" s="32" t="e">
        <f>'nicht Bio - Rohdaten'!#REF!</f>
        <v>#REF!</v>
      </c>
      <c r="M15" s="28" t="str">
        <f t="shared" si="12"/>
        <v>-</v>
      </c>
      <c r="N15" s="29" t="str">
        <f t="shared" si="13"/>
        <v>-</v>
      </c>
      <c r="O15" s="50"/>
      <c r="P15" s="33" t="e">
        <f t="shared" si="4"/>
        <v>#REF!</v>
      </c>
      <c r="Q15" s="34" t="e">
        <f t="shared" si="5"/>
        <v>#REF!</v>
      </c>
      <c r="R15" s="35" t="e">
        <f t="shared" si="6"/>
        <v>#REF!</v>
      </c>
      <c r="S15" s="28" t="str">
        <f t="shared" si="14"/>
        <v>-</v>
      </c>
      <c r="T15" s="29" t="str">
        <f t="shared" si="15"/>
        <v>-</v>
      </c>
      <c r="V15" s="68" t="e">
        <f t="shared" si="7"/>
        <v>#REF!</v>
      </c>
      <c r="W15" s="69" t="e">
        <f t="shared" si="8"/>
        <v>#REF!</v>
      </c>
      <c r="X15" s="70" t="e">
        <f t="shared" si="9"/>
        <v>#REF!</v>
      </c>
    </row>
    <row r="16" spans="1:24" ht="15" outlineLevel="1" thickBot="1" x14ac:dyDescent="0.25">
      <c r="A16" s="438"/>
      <c r="B16" s="1" t="s">
        <v>13</v>
      </c>
      <c r="C16" s="2" t="s">
        <v>68</v>
      </c>
      <c r="D16" s="19" t="e">
        <f>'Bio - Rohdaten'!#REF!</f>
        <v>#REF!</v>
      </c>
      <c r="E16" s="7" t="e">
        <f>'Bio - Rohdaten'!#REF!</f>
        <v>#REF!</v>
      </c>
      <c r="F16" s="17" t="e">
        <f>'Bio - Rohdaten'!#REF!</f>
        <v>#REF!</v>
      </c>
      <c r="G16" s="28" t="str">
        <f t="shared" si="10"/>
        <v>-</v>
      </c>
      <c r="H16" s="29" t="str">
        <f t="shared" si="11"/>
        <v>-</v>
      </c>
      <c r="I16" s="30"/>
      <c r="J16" s="31" t="e">
        <f>'nicht Bio - Rohdaten'!#REF!</f>
        <v>#REF!</v>
      </c>
      <c r="K16" s="30" t="e">
        <f>'nicht Bio - Rohdaten'!#REF!</f>
        <v>#REF!</v>
      </c>
      <c r="L16" s="32" t="e">
        <f>'nicht Bio - Rohdaten'!#REF!</f>
        <v>#REF!</v>
      </c>
      <c r="M16" s="28" t="str">
        <f t="shared" si="12"/>
        <v>-</v>
      </c>
      <c r="N16" s="29" t="str">
        <f t="shared" si="13"/>
        <v>-</v>
      </c>
      <c r="O16" s="50"/>
      <c r="P16" s="33" t="e">
        <f t="shared" si="4"/>
        <v>#REF!</v>
      </c>
      <c r="Q16" s="34" t="e">
        <f t="shared" si="5"/>
        <v>#REF!</v>
      </c>
      <c r="R16" s="35" t="e">
        <f t="shared" si="6"/>
        <v>#REF!</v>
      </c>
      <c r="S16" s="28" t="str">
        <f t="shared" si="14"/>
        <v>-</v>
      </c>
      <c r="T16" s="29" t="str">
        <f t="shared" si="15"/>
        <v>-</v>
      </c>
      <c r="V16" s="68" t="e">
        <f t="shared" si="7"/>
        <v>#REF!</v>
      </c>
      <c r="W16" s="69" t="e">
        <f t="shared" si="8"/>
        <v>#REF!</v>
      </c>
      <c r="X16" s="70" t="e">
        <f t="shared" si="9"/>
        <v>#REF!</v>
      </c>
    </row>
    <row r="17" spans="1:24" ht="15" outlineLevel="1" thickBot="1" x14ac:dyDescent="0.25">
      <c r="A17" s="438"/>
      <c r="B17" s="1" t="s">
        <v>14</v>
      </c>
      <c r="C17" s="2" t="s">
        <v>68</v>
      </c>
      <c r="D17" s="19">
        <f>'Bio - Rohdaten'!$M$201</f>
        <v>43.972727272727276</v>
      </c>
      <c r="E17" s="7">
        <f>'Bio - Rohdaten'!$M$212</f>
        <v>43.977272727272727</v>
      </c>
      <c r="F17" s="17">
        <f>'Bio - Rohdaten'!$M$213</f>
        <v>43.93181818181818</v>
      </c>
      <c r="G17" s="28">
        <f t="shared" si="10"/>
        <v>-9.3032871614649501E-2</v>
      </c>
      <c r="H17" s="29">
        <f t="shared" si="11"/>
        <v>-0.10335917312661792</v>
      </c>
      <c r="I17" s="30"/>
      <c r="J17" s="31">
        <f>'nicht Bio - Rohdaten'!$M$201</f>
        <v>32.41636316750354</v>
      </c>
      <c r="K17" s="30">
        <f>'nicht Bio - Rohdaten'!$M$212</f>
        <v>33.919569902923705</v>
      </c>
      <c r="L17" s="32">
        <f>'nicht Bio - Rohdaten'!$M$213</f>
        <v>36.08500550156802</v>
      </c>
      <c r="M17" s="28">
        <f t="shared" si="12"/>
        <v>11.317254545513565</v>
      </c>
      <c r="N17" s="29">
        <f t="shared" si="13"/>
        <v>6.3840302363552812</v>
      </c>
      <c r="O17" s="50"/>
      <c r="P17" s="33">
        <f t="shared" si="4"/>
        <v>11.556364105223736</v>
      </c>
      <c r="Q17" s="34">
        <f t="shared" si="5"/>
        <v>10.057702824349022</v>
      </c>
      <c r="R17" s="35">
        <f t="shared" si="6"/>
        <v>7.8468126802501601</v>
      </c>
      <c r="S17" s="28">
        <f t="shared" si="14"/>
        <v>-32.09964129891663</v>
      </c>
      <c r="T17" s="29">
        <f t="shared" si="15"/>
        <v>-21.98205875348042</v>
      </c>
      <c r="V17" s="68">
        <f t="shared" si="7"/>
        <v>0.35649786021673946</v>
      </c>
      <c r="W17" s="69">
        <f t="shared" si="8"/>
        <v>0.29651622509170128</v>
      </c>
      <c r="X17" s="70">
        <f t="shared" si="9"/>
        <v>0.21745355366259234</v>
      </c>
    </row>
    <row r="18" spans="1:24" ht="15" outlineLevel="1" thickBot="1" x14ac:dyDescent="0.25">
      <c r="A18" s="438"/>
      <c r="B18" s="1" t="s">
        <v>15</v>
      </c>
      <c r="C18" s="2" t="s">
        <v>68</v>
      </c>
      <c r="D18" s="19">
        <f>'Bio - Rohdaten'!$N$201</f>
        <v>26.008333333333333</v>
      </c>
      <c r="E18" s="7">
        <f>'Bio - Rohdaten'!$N$212</f>
        <v>26.958333333333332</v>
      </c>
      <c r="F18" s="17">
        <f>'Bio - Rohdaten'!$N$213</f>
        <v>26.958333333333332</v>
      </c>
      <c r="G18" s="28">
        <f t="shared" si="10"/>
        <v>3.6526754245434128</v>
      </c>
      <c r="H18" s="29">
        <f t="shared" si="11"/>
        <v>0</v>
      </c>
      <c r="I18" s="30"/>
      <c r="J18" s="31">
        <f>'nicht Bio - Rohdaten'!$N$201</f>
        <v>16.90603292380937</v>
      </c>
      <c r="K18" s="30">
        <f>'nicht Bio - Rohdaten'!$N$212</f>
        <v>18.618152442017688</v>
      </c>
      <c r="L18" s="32">
        <f>'nicht Bio - Rohdaten'!$N$213</f>
        <v>19.555690918874316</v>
      </c>
      <c r="M18" s="28">
        <f t="shared" si="12"/>
        <v>15.6728548146463</v>
      </c>
      <c r="N18" s="29">
        <f t="shared" si="13"/>
        <v>5.0356149987298311</v>
      </c>
      <c r="O18" s="50"/>
      <c r="P18" s="33">
        <f t="shared" si="4"/>
        <v>9.1023004095239628</v>
      </c>
      <c r="Q18" s="34">
        <f t="shared" si="5"/>
        <v>8.3401808913156437</v>
      </c>
      <c r="R18" s="35">
        <f t="shared" si="6"/>
        <v>7.4026424144590166</v>
      </c>
      <c r="S18" s="28">
        <f t="shared" si="14"/>
        <v>-18.672840035982023</v>
      </c>
      <c r="T18" s="29">
        <f t="shared" si="15"/>
        <v>-11.241224729704065</v>
      </c>
      <c r="V18" s="68">
        <f t="shared" si="7"/>
        <v>0.53840545860435829</v>
      </c>
      <c r="W18" s="69">
        <f t="shared" si="8"/>
        <v>0.44795964139241962</v>
      </c>
      <c r="X18" s="70">
        <f t="shared" si="9"/>
        <v>0.37854159411541444</v>
      </c>
    </row>
    <row r="19" spans="1:24" ht="15" outlineLevel="1" thickBot="1" x14ac:dyDescent="0.25">
      <c r="A19" s="438"/>
      <c r="B19" s="1" t="s">
        <v>16</v>
      </c>
      <c r="C19" s="2" t="s">
        <v>68</v>
      </c>
      <c r="D19" s="19">
        <f>'Bio - Rohdaten'!$O$201</f>
        <v>38.950000000000003</v>
      </c>
      <c r="E19" s="7">
        <f>'Bio - Rohdaten'!$O$212</f>
        <v>38.875</v>
      </c>
      <c r="F19" s="17">
        <f>'Bio - Rohdaten'!$O$213</f>
        <v>38.875</v>
      </c>
      <c r="G19" s="28">
        <f t="shared" si="10"/>
        <v>-0.1925545571245259</v>
      </c>
      <c r="H19" s="29">
        <f t="shared" si="11"/>
        <v>0</v>
      </c>
      <c r="I19" s="30"/>
      <c r="J19" s="31">
        <f>'nicht Bio - Rohdaten'!$O$201</f>
        <v>24.63348460987326</v>
      </c>
      <c r="K19" s="30">
        <f>'nicht Bio - Rohdaten'!$O$212</f>
        <v>23.733072269246389</v>
      </c>
      <c r="L19" s="32">
        <f>'nicht Bio - Rohdaten'!$O$213</f>
        <v>24.251614752108743</v>
      </c>
      <c r="M19" s="28">
        <f t="shared" si="12"/>
        <v>-1.5502064113635847</v>
      </c>
      <c r="N19" s="29">
        <f t="shared" si="13"/>
        <v>2.1848940456574955</v>
      </c>
      <c r="O19" s="50"/>
      <c r="P19" s="33">
        <f t="shared" si="4"/>
        <v>14.316515390126742</v>
      </c>
      <c r="Q19" s="34">
        <f t="shared" si="5"/>
        <v>15.141927730753611</v>
      </c>
      <c r="R19" s="35">
        <f t="shared" si="6"/>
        <v>14.623385247891257</v>
      </c>
      <c r="S19" s="28">
        <f t="shared" si="14"/>
        <v>2.1434675226636815</v>
      </c>
      <c r="T19" s="29">
        <f t="shared" si="15"/>
        <v>-3.4245473369231756</v>
      </c>
      <c r="V19" s="68">
        <f t="shared" si="7"/>
        <v>0.58118108813515534</v>
      </c>
      <c r="W19" s="69">
        <f t="shared" si="8"/>
        <v>0.63800959096116316</v>
      </c>
      <c r="X19" s="70">
        <f t="shared" si="9"/>
        <v>0.60298604432596448</v>
      </c>
    </row>
    <row r="20" spans="1:24" ht="15" outlineLevel="1" thickBot="1" x14ac:dyDescent="0.25">
      <c r="A20" s="438"/>
      <c r="B20" s="1" t="s">
        <v>17</v>
      </c>
      <c r="C20" s="2" t="s">
        <v>70</v>
      </c>
      <c r="D20" s="19">
        <f>'Bio - Rohdaten'!$P$201</f>
        <v>5.3568181818181788</v>
      </c>
      <c r="E20" s="7">
        <f>'Bio - Rohdaten'!$P$212</f>
        <v>5.3068181818181808</v>
      </c>
      <c r="F20" s="17">
        <f>'Bio - Rohdaten'!$P$213</f>
        <v>5.3068181818181808</v>
      </c>
      <c r="G20" s="28">
        <f t="shared" si="10"/>
        <v>-0.93338990241829245</v>
      </c>
      <c r="H20" s="29">
        <f t="shared" si="11"/>
        <v>0</v>
      </c>
      <c r="I20" s="30"/>
      <c r="J20" s="31">
        <f>'nicht Bio - Rohdaten'!$P$201</f>
        <v>4.8598612676762452</v>
      </c>
      <c r="K20" s="30">
        <f>'nicht Bio - Rohdaten'!$P$212</f>
        <v>4.9391256389167966</v>
      </c>
      <c r="L20" s="32">
        <f>'nicht Bio - Rohdaten'!$P$213</f>
        <v>4.7043636363059447</v>
      </c>
      <c r="M20" s="28">
        <f t="shared" si="12"/>
        <v>-3.1996310759844397</v>
      </c>
      <c r="N20" s="29">
        <f t="shared" si="13"/>
        <v>-4.7531085413396719</v>
      </c>
      <c r="O20" s="50"/>
      <c r="P20" s="33">
        <f t="shared" si="4"/>
        <v>0.49695691414193366</v>
      </c>
      <c r="Q20" s="34">
        <f t="shared" si="5"/>
        <v>0.3676925429013842</v>
      </c>
      <c r="R20" s="35">
        <f t="shared" si="6"/>
        <v>0.60245454551223609</v>
      </c>
      <c r="S20" s="28">
        <f t="shared" si="14"/>
        <v>21.228727957726274</v>
      </c>
      <c r="T20" s="29">
        <f t="shared" si="15"/>
        <v>63.847365725286274</v>
      </c>
      <c r="V20" s="68">
        <f t="shared" si="7"/>
        <v>0.10225742809723348</v>
      </c>
      <c r="W20" s="69">
        <f t="shared" si="8"/>
        <v>7.4444865302520036E-2</v>
      </c>
      <c r="X20" s="70">
        <f t="shared" si="9"/>
        <v>0.1280629203199326</v>
      </c>
    </row>
    <row r="21" spans="1:24" ht="15" outlineLevel="1" thickBot="1" x14ac:dyDescent="0.25">
      <c r="A21" s="438"/>
      <c r="B21" s="1" t="s">
        <v>18</v>
      </c>
      <c r="C21" s="2" t="s">
        <v>70</v>
      </c>
      <c r="D21" s="19">
        <f>'Bio - Rohdaten'!$Q$201</f>
        <v>1.9192307692307713</v>
      </c>
      <c r="E21" s="7">
        <f>'Bio - Rohdaten'!$Q$212</f>
        <v>1.9903846153846159</v>
      </c>
      <c r="F21" s="17">
        <f>'Bio - Rohdaten'!$Q$213</f>
        <v>1.9903846153846159</v>
      </c>
      <c r="G21" s="28">
        <f t="shared" si="10"/>
        <v>3.707414829659232</v>
      </c>
      <c r="H21" s="29">
        <f t="shared" si="11"/>
        <v>0</v>
      </c>
      <c r="I21" s="30"/>
      <c r="J21" s="31">
        <f>'nicht Bio - Rohdaten'!$Q$201</f>
        <v>1.423308030067719</v>
      </c>
      <c r="K21" s="30">
        <f>'nicht Bio - Rohdaten'!$Q$212</f>
        <v>1.3967475130772371</v>
      </c>
      <c r="L21" s="32">
        <f>'nicht Bio - Rohdaten'!$Q$213</f>
        <v>1.3595398264457996</v>
      </c>
      <c r="M21" s="28">
        <f t="shared" si="12"/>
        <v>-4.4802813076861074</v>
      </c>
      <c r="N21" s="29">
        <f t="shared" si="13"/>
        <v>-2.6638806429276221</v>
      </c>
      <c r="O21" s="50"/>
      <c r="P21" s="33">
        <f t="shared" si="4"/>
        <v>0.4959227391630523</v>
      </c>
      <c r="Q21" s="34">
        <f t="shared" si="5"/>
        <v>0.59363710230737876</v>
      </c>
      <c r="R21" s="35">
        <f t="shared" si="6"/>
        <v>0.63084478893881624</v>
      </c>
      <c r="S21" s="28">
        <f t="shared" si="14"/>
        <v>27.206264024808814</v>
      </c>
      <c r="T21" s="29">
        <f t="shared" si="15"/>
        <v>6.2677495201726368</v>
      </c>
      <c r="V21" s="68">
        <f t="shared" si="7"/>
        <v>0.34842966433587597</v>
      </c>
      <c r="W21" s="69">
        <f t="shared" si="8"/>
        <v>0.42501389603301343</v>
      </c>
      <c r="X21" s="70">
        <f t="shared" si="9"/>
        <v>0.46401346740096105</v>
      </c>
    </row>
    <row r="22" spans="1:24" ht="15" outlineLevel="1" thickBot="1" x14ac:dyDescent="0.25">
      <c r="A22" s="438"/>
      <c r="B22" s="1" t="s">
        <v>19</v>
      </c>
      <c r="C22" s="2" t="s">
        <v>70</v>
      </c>
      <c r="D22" s="19">
        <f>'Bio - Rohdaten'!$R$201</f>
        <v>2.2470238095238102</v>
      </c>
      <c r="E22" s="7">
        <f>'Bio - Rohdaten'!$R$212</f>
        <v>2.2857142857142856</v>
      </c>
      <c r="F22" s="17">
        <f>'Bio - Rohdaten'!$R$213</f>
        <v>2.2948809523809524</v>
      </c>
      <c r="G22" s="28">
        <f t="shared" si="10"/>
        <v>2.1298013245032794</v>
      </c>
      <c r="H22" s="29">
        <f t="shared" si="11"/>
        <v>0.40104166666667107</v>
      </c>
      <c r="I22" s="30"/>
      <c r="J22" s="31">
        <f>'nicht Bio - Rohdaten'!$R$201</f>
        <v>1.7273851843743682</v>
      </c>
      <c r="K22" s="30">
        <f>'nicht Bio - Rohdaten'!$R$212</f>
        <v>1.8600680726498595</v>
      </c>
      <c r="L22" s="32">
        <f>'nicht Bio - Rohdaten'!$R$213</f>
        <v>1.9241127820645085</v>
      </c>
      <c r="M22" s="28">
        <f t="shared" si="12"/>
        <v>11.388751013364285</v>
      </c>
      <c r="N22" s="29">
        <f t="shared" si="13"/>
        <v>3.4431379343773529</v>
      </c>
      <c r="O22" s="50"/>
      <c r="P22" s="33">
        <f t="shared" si="4"/>
        <v>0.51963862514944203</v>
      </c>
      <c r="Q22" s="34">
        <f t="shared" si="5"/>
        <v>0.42564621306442607</v>
      </c>
      <c r="R22" s="35">
        <f t="shared" si="6"/>
        <v>0.37076817031644382</v>
      </c>
      <c r="S22" s="28">
        <f t="shared" si="14"/>
        <v>-28.648843182160448</v>
      </c>
      <c r="T22" s="29">
        <f t="shared" si="15"/>
        <v>-12.89287700996787</v>
      </c>
      <c r="V22" s="68">
        <f t="shared" si="7"/>
        <v>0.3008238289004701</v>
      </c>
      <c r="W22" s="69">
        <f t="shared" si="8"/>
        <v>0.22883367513429165</v>
      </c>
      <c r="X22" s="70">
        <f t="shared" si="9"/>
        <v>0.19269565369168329</v>
      </c>
    </row>
    <row r="23" spans="1:24" ht="15" outlineLevel="1" thickBot="1" x14ac:dyDescent="0.25">
      <c r="A23" s="438"/>
      <c r="B23" s="1" t="s">
        <v>20</v>
      </c>
      <c r="C23" s="2" t="s">
        <v>68</v>
      </c>
      <c r="D23" s="19">
        <f>'Bio - Rohdaten'!$S$201</f>
        <v>18.625</v>
      </c>
      <c r="E23" s="7">
        <f>'Bio - Rohdaten'!$S$212</f>
        <v>19.166666666666668</v>
      </c>
      <c r="F23" s="17">
        <f>'Bio - Rohdaten'!$S$213</f>
        <v>19.166666666666668</v>
      </c>
      <c r="G23" s="28">
        <f t="shared" si="10"/>
        <v>2.9082774049217068</v>
      </c>
      <c r="H23" s="29">
        <f t="shared" si="11"/>
        <v>0</v>
      </c>
      <c r="I23" s="30"/>
      <c r="J23" s="31">
        <f>'nicht Bio - Rohdaten'!$S$201</f>
        <v>8.7314936252983397</v>
      </c>
      <c r="K23" s="30">
        <f>'nicht Bio - Rohdaten'!$S$212</f>
        <v>9.0639534155099124</v>
      </c>
      <c r="L23" s="32">
        <f>'nicht Bio - Rohdaten'!$S$213</f>
        <v>9.0212685586256089</v>
      </c>
      <c r="M23" s="28">
        <f t="shared" si="12"/>
        <v>3.3187326906783157</v>
      </c>
      <c r="N23" s="29">
        <f t="shared" si="13"/>
        <v>-0.47092979109162958</v>
      </c>
      <c r="O23" s="50"/>
      <c r="P23" s="33">
        <f t="shared" si="4"/>
        <v>9.8935063747016603</v>
      </c>
      <c r="Q23" s="34">
        <f t="shared" si="5"/>
        <v>10.102713251156755</v>
      </c>
      <c r="R23" s="35">
        <f t="shared" si="6"/>
        <v>10.145398108041059</v>
      </c>
      <c r="S23" s="28">
        <f t="shared" si="14"/>
        <v>2.5460309398849952</v>
      </c>
      <c r="T23" s="29">
        <f t="shared" si="15"/>
        <v>0.42250884315078485</v>
      </c>
      <c r="V23" s="68">
        <f t="shared" si="7"/>
        <v>1.1330829293669233</v>
      </c>
      <c r="W23" s="69">
        <f t="shared" si="8"/>
        <v>1.1146033952325212</v>
      </c>
      <c r="X23" s="70">
        <f t="shared" si="9"/>
        <v>1.1246088110679979</v>
      </c>
    </row>
    <row r="24" spans="1:24" ht="15" outlineLevel="1" thickBot="1" x14ac:dyDescent="0.25">
      <c r="A24" s="438"/>
      <c r="B24" s="1" t="s">
        <v>21</v>
      </c>
      <c r="C24" s="2" t="s">
        <v>68</v>
      </c>
      <c r="D24" s="19">
        <f>'Bio - Rohdaten'!$T$201</f>
        <v>52.81818181818182</v>
      </c>
      <c r="E24" s="7">
        <f>'Bio - Rohdaten'!$T$212</f>
        <v>53.636363636363633</v>
      </c>
      <c r="F24" s="17">
        <f>'Bio - Rohdaten'!$T$213</f>
        <v>53.636363636363633</v>
      </c>
      <c r="G24" s="28">
        <f t="shared" si="10"/>
        <v>1.5490533562822622</v>
      </c>
      <c r="H24" s="29">
        <f t="shared" si="11"/>
        <v>0</v>
      </c>
      <c r="I24" s="30"/>
      <c r="J24" s="31">
        <f>'nicht Bio - Rohdaten'!$T$201</f>
        <v>31.011886322578508</v>
      </c>
      <c r="K24" s="30">
        <f>'nicht Bio - Rohdaten'!$T$212</f>
        <v>28.044310208579855</v>
      </c>
      <c r="L24" s="32">
        <f>'nicht Bio - Rohdaten'!$T$213</f>
        <v>29.368088276561402</v>
      </c>
      <c r="M24" s="28">
        <f t="shared" si="12"/>
        <v>-5.3005419564572689</v>
      </c>
      <c r="N24" s="29">
        <f t="shared" si="13"/>
        <v>4.7203088902381021</v>
      </c>
      <c r="O24" s="50"/>
      <c r="P24" s="33">
        <f t="shared" si="4"/>
        <v>21.806295495603312</v>
      </c>
      <c r="Q24" s="34">
        <f t="shared" si="5"/>
        <v>25.592053427783778</v>
      </c>
      <c r="R24" s="35">
        <f t="shared" si="6"/>
        <v>24.268275359802232</v>
      </c>
      <c r="S24" s="28">
        <f t="shared" si="14"/>
        <v>11.290225176923407</v>
      </c>
      <c r="T24" s="29">
        <f t="shared" si="15"/>
        <v>-5.1726137244790173</v>
      </c>
      <c r="V24" s="68">
        <f t="shared" si="7"/>
        <v>0.70315927476256168</v>
      </c>
      <c r="W24" s="69">
        <f t="shared" si="8"/>
        <v>0.91255777865251853</v>
      </c>
      <c r="X24" s="70">
        <f t="shared" si="9"/>
        <v>0.82634848857937682</v>
      </c>
    </row>
    <row r="25" spans="1:24" s="8" customFormat="1" ht="15.75" thickBot="1" x14ac:dyDescent="0.3">
      <c r="A25" s="438"/>
      <c r="B25" s="12" t="s">
        <v>74</v>
      </c>
      <c r="C25" s="6" t="s">
        <v>67</v>
      </c>
      <c r="D25" s="39">
        <f>'Bio - Rohdaten'!$U$201</f>
        <v>58.820994547119554</v>
      </c>
      <c r="E25" s="40">
        <f>'Bio - Rohdaten'!$U$212</f>
        <v>60.325282217782217</v>
      </c>
      <c r="F25" s="41">
        <f>'Bio - Rohdaten'!$U$213</f>
        <v>60.35459055111555</v>
      </c>
      <c r="G25" s="60">
        <f t="shared" si="10"/>
        <v>2.6072255591793549</v>
      </c>
      <c r="H25" s="61">
        <f t="shared" si="11"/>
        <v>4.8583831282422982E-2</v>
      </c>
      <c r="I25" s="44"/>
      <c r="J25" s="62">
        <f>'nicht Bio - Rohdaten'!$U$201</f>
        <v>39.154087611282726</v>
      </c>
      <c r="K25" s="63">
        <f>'nicht Bio - Rohdaten'!$U$212</f>
        <v>39.164987860798064</v>
      </c>
      <c r="L25" s="64">
        <f>'nicht Bio - Rohdaten'!$U$213</f>
        <v>41.137919533945883</v>
      </c>
      <c r="M25" s="60">
        <f t="shared" si="12"/>
        <v>5.0667300496398022</v>
      </c>
      <c r="N25" s="61">
        <f t="shared" si="13"/>
        <v>5.0374882794808986</v>
      </c>
      <c r="O25" s="51"/>
      <c r="P25" s="65">
        <f t="shared" si="4"/>
        <v>19.666906935836828</v>
      </c>
      <c r="Q25" s="66">
        <f t="shared" si="5"/>
        <v>21.160294356984153</v>
      </c>
      <c r="R25" s="67">
        <f t="shared" si="6"/>
        <v>19.216671017169666</v>
      </c>
      <c r="S25" s="60">
        <f t="shared" si="14"/>
        <v>-2.2893072110223196</v>
      </c>
      <c r="T25" s="61">
        <f t="shared" si="15"/>
        <v>-9.1852377241291787</v>
      </c>
      <c r="V25" s="77">
        <f t="shared" si="7"/>
        <v>0.50229511490824708</v>
      </c>
      <c r="W25" s="78">
        <f t="shared" si="8"/>
        <v>0.54028599299438085</v>
      </c>
      <c r="X25" s="79">
        <f t="shared" si="9"/>
        <v>0.4671279256432157</v>
      </c>
    </row>
    <row r="26" spans="1:24" ht="15" outlineLevel="1" thickBot="1" x14ac:dyDescent="0.25">
      <c r="A26" s="439" t="s">
        <v>22</v>
      </c>
      <c r="B26" s="2" t="s">
        <v>62</v>
      </c>
      <c r="C26" s="16" t="s">
        <v>71</v>
      </c>
      <c r="D26" s="19">
        <f>'Bio - Rohdaten'!$V$201</f>
        <v>0.81334475997034816</v>
      </c>
      <c r="E26" s="7">
        <f>'Bio - Rohdaten'!$V$212</f>
        <v>0.81362630335664754</v>
      </c>
      <c r="F26" s="17">
        <f>'Bio - Rohdaten'!$V$213</f>
        <v>0.80658063559853277</v>
      </c>
      <c r="G26" s="28">
        <f t="shared" si="10"/>
        <v>-0.83164295200746019</v>
      </c>
      <c r="H26" s="29">
        <f t="shared" si="11"/>
        <v>-0.86595869984138785</v>
      </c>
      <c r="I26" s="30"/>
      <c r="J26" s="31">
        <f>'nicht Bio - Rohdaten'!$V$201</f>
        <v>0.63640960375543876</v>
      </c>
      <c r="K26" s="30">
        <f>'nicht Bio - Rohdaten'!$V$212</f>
        <v>0.62385393187709515</v>
      </c>
      <c r="L26" s="32">
        <f>'nicht Bio - Rohdaten'!$V$213</f>
        <v>0.61399828100461218</v>
      </c>
      <c r="M26" s="28">
        <f t="shared" si="12"/>
        <v>-3.5215249139198823</v>
      </c>
      <c r="N26" s="29">
        <f t="shared" si="13"/>
        <v>-1.5798010349680092</v>
      </c>
      <c r="O26" s="50"/>
      <c r="P26" s="33">
        <f t="shared" si="4"/>
        <v>0.17693515621490941</v>
      </c>
      <c r="Q26" s="34">
        <f t="shared" si="5"/>
        <v>0.18977237147955239</v>
      </c>
      <c r="R26" s="35">
        <f t="shared" si="6"/>
        <v>0.19258235459392059</v>
      </c>
      <c r="S26" s="28">
        <f t="shared" si="14"/>
        <v>8.8434648680026857</v>
      </c>
      <c r="T26" s="29">
        <f t="shared" si="15"/>
        <v>1.480712441152672</v>
      </c>
      <c r="V26" s="68">
        <f t="shared" si="7"/>
        <v>0.27802087707479428</v>
      </c>
      <c r="W26" s="69">
        <f t="shared" si="8"/>
        <v>0.3041935969026468</v>
      </c>
      <c r="X26" s="70">
        <f t="shared" si="9"/>
        <v>0.31365292143623114</v>
      </c>
    </row>
    <row r="27" spans="1:24" ht="15" outlineLevel="1" thickBot="1" x14ac:dyDescent="0.25">
      <c r="A27" s="439"/>
      <c r="B27" s="2" t="s">
        <v>63</v>
      </c>
      <c r="C27" s="2" t="s">
        <v>71</v>
      </c>
      <c r="D27" s="19" t="e">
        <f>'Bio - Rohdaten'!#REF!</f>
        <v>#REF!</v>
      </c>
      <c r="E27" s="7" t="e">
        <f>'Bio - Rohdaten'!#REF!</f>
        <v>#REF!</v>
      </c>
      <c r="F27" s="17" t="e">
        <f>'Bio - Rohdaten'!#REF!</f>
        <v>#REF!</v>
      </c>
      <c r="G27" s="28" t="str">
        <f t="shared" si="10"/>
        <v>-</v>
      </c>
      <c r="H27" s="29" t="str">
        <f t="shared" si="11"/>
        <v>-</v>
      </c>
      <c r="I27" s="30"/>
      <c r="J27" s="31" t="e">
        <f>'nicht Bio - Rohdaten'!#REF!</f>
        <v>#REF!</v>
      </c>
      <c r="K27" s="30" t="e">
        <f>'nicht Bio - Rohdaten'!#REF!</f>
        <v>#REF!</v>
      </c>
      <c r="L27" s="32" t="e">
        <f>'nicht Bio - Rohdaten'!#REF!</f>
        <v>#REF!</v>
      </c>
      <c r="M27" s="28" t="str">
        <f t="shared" si="12"/>
        <v>-</v>
      </c>
      <c r="N27" s="29" t="str">
        <f t="shared" si="13"/>
        <v>-</v>
      </c>
      <c r="O27" s="50"/>
      <c r="P27" s="33" t="e">
        <f t="shared" si="4"/>
        <v>#REF!</v>
      </c>
      <c r="Q27" s="34" t="e">
        <f t="shared" si="5"/>
        <v>#REF!</v>
      </c>
      <c r="R27" s="35" t="e">
        <f t="shared" si="6"/>
        <v>#REF!</v>
      </c>
      <c r="S27" s="28" t="str">
        <f t="shared" si="14"/>
        <v>-</v>
      </c>
      <c r="T27" s="29" t="str">
        <f t="shared" si="15"/>
        <v>-</v>
      </c>
      <c r="V27" s="68" t="e">
        <f t="shared" si="7"/>
        <v>#REF!</v>
      </c>
      <c r="W27" s="69" t="e">
        <f t="shared" si="8"/>
        <v>#REF!</v>
      </c>
      <c r="X27" s="70" t="e">
        <f t="shared" si="9"/>
        <v>#REF!</v>
      </c>
    </row>
    <row r="28" spans="1:24" s="8" customFormat="1" ht="15.75" thickBot="1" x14ac:dyDescent="0.3">
      <c r="A28" s="439"/>
      <c r="B28" s="6" t="s">
        <v>75</v>
      </c>
      <c r="C28" s="6" t="s">
        <v>67</v>
      </c>
      <c r="D28" s="36">
        <f>'Bio - Rohdaten'!$W$201</f>
        <v>22.77365327916975</v>
      </c>
      <c r="E28" s="37">
        <f>'Bio - Rohdaten'!$W$212</f>
        <v>22.781536493986131</v>
      </c>
      <c r="F28" s="38">
        <f>'Bio - Rohdaten'!$W$213</f>
        <v>22.584257796758919</v>
      </c>
      <c r="G28" s="42">
        <f t="shared" si="10"/>
        <v>-0.83164295200745808</v>
      </c>
      <c r="H28" s="43">
        <f t="shared" si="11"/>
        <v>-0.86595869984137996</v>
      </c>
      <c r="I28" s="44"/>
      <c r="J28" s="45">
        <f>'nicht Bio - Rohdaten'!$W$201</f>
        <v>17.819468905152284</v>
      </c>
      <c r="K28" s="44">
        <f>'nicht Bio - Rohdaten'!$W$212</f>
        <v>17.467910092558665</v>
      </c>
      <c r="L28" s="46">
        <f>'nicht Bio - Rohdaten'!$W$213</f>
        <v>17.191951868129141</v>
      </c>
      <c r="M28" s="42">
        <f t="shared" si="12"/>
        <v>-3.5215249139198748</v>
      </c>
      <c r="N28" s="43">
        <f t="shared" si="13"/>
        <v>-1.5798010349680092</v>
      </c>
      <c r="O28" s="51"/>
      <c r="P28" s="47">
        <f t="shared" si="4"/>
        <v>4.9541843740174656</v>
      </c>
      <c r="Q28" s="48">
        <f t="shared" si="5"/>
        <v>5.3136264014274666</v>
      </c>
      <c r="R28" s="49">
        <f t="shared" si="6"/>
        <v>5.3923059286297779</v>
      </c>
      <c r="S28" s="42">
        <f t="shared" si="14"/>
        <v>8.8434648680026644</v>
      </c>
      <c r="T28" s="43">
        <f t="shared" si="15"/>
        <v>1.4807124411527057</v>
      </c>
      <c r="V28" s="71">
        <f t="shared" si="7"/>
        <v>0.2780208770747945</v>
      </c>
      <c r="W28" s="72">
        <f t="shared" si="8"/>
        <v>0.3041935969026468</v>
      </c>
      <c r="X28" s="73">
        <f t="shared" si="9"/>
        <v>0.31365292143623114</v>
      </c>
    </row>
    <row r="29" spans="1:24" ht="15" outlineLevel="1" thickBot="1" x14ac:dyDescent="0.25">
      <c r="A29" s="440" t="s">
        <v>23</v>
      </c>
      <c r="B29" s="10" t="s">
        <v>24</v>
      </c>
      <c r="C29" s="16" t="s">
        <v>68</v>
      </c>
      <c r="D29" s="20">
        <f>'Bio - Rohdaten'!$X$201</f>
        <v>2.9030465000000003</v>
      </c>
      <c r="E29" s="11">
        <f>'Bio - Rohdaten'!$X$212</f>
        <v>3.0888930000000001</v>
      </c>
      <c r="F29" s="18">
        <f>'Bio - Rohdaten'!$X$213</f>
        <v>3.0240070000000001</v>
      </c>
      <c r="G29" s="52">
        <f t="shared" si="10"/>
        <v>4.1666745606727211</v>
      </c>
      <c r="H29" s="53">
        <f t="shared" si="11"/>
        <v>-2.1006231034872362</v>
      </c>
      <c r="I29" s="30"/>
      <c r="J29" s="54">
        <f>'nicht Bio - Rohdaten'!$X$201</f>
        <v>1.4654940000000001</v>
      </c>
      <c r="K29" s="55">
        <f>'nicht Bio - Rohdaten'!$X$212</f>
        <v>1.677475</v>
      </c>
      <c r="L29" s="56">
        <f>'nicht Bio - Rohdaten'!$X$213</f>
        <v>1.679994</v>
      </c>
      <c r="M29" s="52">
        <f t="shared" si="12"/>
        <v>14.636702709120602</v>
      </c>
      <c r="N29" s="53">
        <f t="shared" si="13"/>
        <v>0.15016617237216281</v>
      </c>
      <c r="O29" s="50"/>
      <c r="P29" s="57">
        <f t="shared" si="4"/>
        <v>1.4375525000000002</v>
      </c>
      <c r="Q29" s="58">
        <f t="shared" si="5"/>
        <v>1.4114180000000001</v>
      </c>
      <c r="R29" s="59">
        <f t="shared" si="6"/>
        <v>1.3440130000000001</v>
      </c>
      <c r="S29" s="52">
        <f t="shared" si="14"/>
        <v>-6.5068580104031053</v>
      </c>
      <c r="T29" s="53">
        <f t="shared" si="15"/>
        <v>-4.775693664102338</v>
      </c>
      <c r="V29" s="74">
        <f t="shared" si="7"/>
        <v>0.98093373292555275</v>
      </c>
      <c r="W29" s="75">
        <f t="shared" si="8"/>
        <v>0.84139435759102232</v>
      </c>
      <c r="X29" s="76">
        <f t="shared" si="9"/>
        <v>0.80001059527593554</v>
      </c>
    </row>
    <row r="30" spans="1:24" ht="15" outlineLevel="1" thickBot="1" x14ac:dyDescent="0.25">
      <c r="A30" s="440"/>
      <c r="B30" s="4" t="s">
        <v>25</v>
      </c>
      <c r="C30" s="3" t="s">
        <v>68</v>
      </c>
      <c r="D30" s="19">
        <f>'Bio - Rohdaten'!$Y$201</f>
        <v>2.9239715000000004</v>
      </c>
      <c r="E30" s="7">
        <f>'Bio - Rohdaten'!$Y$212</f>
        <v>2.954637</v>
      </c>
      <c r="F30" s="17">
        <f>'Bio - Rohdaten'!$Y$213</f>
        <v>3.0325359999999999</v>
      </c>
      <c r="G30" s="28">
        <f t="shared" si="10"/>
        <v>3.7129123864579219</v>
      </c>
      <c r="H30" s="29">
        <f t="shared" si="11"/>
        <v>2.6364998475277992</v>
      </c>
      <c r="I30" s="30"/>
      <c r="J30" s="31">
        <f>'nicht Bio - Rohdaten'!$Y$201</f>
        <v>1.585304</v>
      </c>
      <c r="K30" s="30">
        <f>'nicht Bio - Rohdaten'!$Y$212</f>
        <v>1.7446109999999999</v>
      </c>
      <c r="L30" s="32">
        <f>'nicht Bio - Rohdaten'!$Y$213</f>
        <v>1.7464759999999999</v>
      </c>
      <c r="M30" s="28">
        <f t="shared" si="12"/>
        <v>10.166630501153083</v>
      </c>
      <c r="N30" s="29">
        <f t="shared" si="13"/>
        <v>0.10690062139926927</v>
      </c>
      <c r="O30" s="50"/>
      <c r="P30" s="33">
        <f t="shared" si="4"/>
        <v>1.3386675000000003</v>
      </c>
      <c r="Q30" s="34">
        <f t="shared" si="5"/>
        <v>1.210026</v>
      </c>
      <c r="R30" s="35">
        <f t="shared" si="6"/>
        <v>1.28606</v>
      </c>
      <c r="S30" s="28">
        <f t="shared" si="14"/>
        <v>-3.9298406811250999</v>
      </c>
      <c r="T30" s="29">
        <f t="shared" si="15"/>
        <v>6.2836666319566632</v>
      </c>
      <c r="V30" s="68">
        <f t="shared" si="7"/>
        <v>0.84442321472727011</v>
      </c>
      <c r="W30" s="69">
        <f t="shared" si="8"/>
        <v>0.69357925634998296</v>
      </c>
      <c r="X30" s="70">
        <f t="shared" si="9"/>
        <v>0.73637427597058314</v>
      </c>
    </row>
    <row r="31" spans="1:24" ht="15" outlineLevel="1" thickBot="1" x14ac:dyDescent="0.25">
      <c r="A31" s="440"/>
      <c r="B31" s="4" t="s">
        <v>26</v>
      </c>
      <c r="C31" s="3" t="s">
        <v>68</v>
      </c>
      <c r="D31" s="19" t="e">
        <f>'Bio - Rohdaten'!#REF!</f>
        <v>#REF!</v>
      </c>
      <c r="E31" s="7" t="e">
        <f>'Bio - Rohdaten'!#REF!</f>
        <v>#REF!</v>
      </c>
      <c r="F31" s="17" t="e">
        <f>'Bio - Rohdaten'!#REF!</f>
        <v>#REF!</v>
      </c>
      <c r="G31" s="28" t="str">
        <f t="shared" si="10"/>
        <v>-</v>
      </c>
      <c r="H31" s="29" t="str">
        <f t="shared" si="11"/>
        <v>-</v>
      </c>
      <c r="I31" s="30"/>
      <c r="J31" s="31" t="e">
        <f>'nicht Bio - Rohdaten'!#REF!</f>
        <v>#REF!</v>
      </c>
      <c r="K31" s="30" t="e">
        <f>'nicht Bio - Rohdaten'!#REF!</f>
        <v>#REF!</v>
      </c>
      <c r="L31" s="32" t="e">
        <f>'nicht Bio - Rohdaten'!#REF!</f>
        <v>#REF!</v>
      </c>
      <c r="M31" s="28" t="str">
        <f t="shared" si="12"/>
        <v>-</v>
      </c>
      <c r="N31" s="29" t="str">
        <f t="shared" si="13"/>
        <v>-</v>
      </c>
      <c r="O31" s="50"/>
      <c r="P31" s="33" t="e">
        <f t="shared" si="4"/>
        <v>#REF!</v>
      </c>
      <c r="Q31" s="34" t="e">
        <f t="shared" si="5"/>
        <v>#REF!</v>
      </c>
      <c r="R31" s="35" t="e">
        <f t="shared" si="6"/>
        <v>#REF!</v>
      </c>
      <c r="S31" s="28" t="str">
        <f t="shared" si="14"/>
        <v>-</v>
      </c>
      <c r="T31" s="29" t="str">
        <f t="shared" si="15"/>
        <v>-</v>
      </c>
      <c r="V31" s="68" t="e">
        <f t="shared" si="7"/>
        <v>#REF!</v>
      </c>
      <c r="W31" s="69" t="e">
        <f t="shared" si="8"/>
        <v>#REF!</v>
      </c>
      <c r="X31" s="70" t="e">
        <f t="shared" si="9"/>
        <v>#REF!</v>
      </c>
    </row>
    <row r="32" spans="1:24" ht="15" outlineLevel="1" thickBot="1" x14ac:dyDescent="0.25">
      <c r="A32" s="440"/>
      <c r="B32" s="4" t="s">
        <v>27</v>
      </c>
      <c r="C32" s="3" t="s">
        <v>68</v>
      </c>
      <c r="D32" s="19" t="e">
        <f>'Bio - Rohdaten'!#REF!</f>
        <v>#REF!</v>
      </c>
      <c r="E32" s="7" t="e">
        <f>'Bio - Rohdaten'!#REF!</f>
        <v>#REF!</v>
      </c>
      <c r="F32" s="17" t="e">
        <f>'Bio - Rohdaten'!#REF!</f>
        <v>#REF!</v>
      </c>
      <c r="G32" s="28" t="str">
        <f t="shared" si="10"/>
        <v>-</v>
      </c>
      <c r="H32" s="29" t="str">
        <f t="shared" si="11"/>
        <v>-</v>
      </c>
      <c r="I32" s="30"/>
      <c r="J32" s="31" t="e">
        <f>'nicht Bio - Rohdaten'!#REF!</f>
        <v>#REF!</v>
      </c>
      <c r="K32" s="30" t="e">
        <f>'nicht Bio - Rohdaten'!#REF!</f>
        <v>#REF!</v>
      </c>
      <c r="L32" s="32" t="e">
        <f>'nicht Bio - Rohdaten'!#REF!</f>
        <v>#REF!</v>
      </c>
      <c r="M32" s="28" t="str">
        <f t="shared" si="12"/>
        <v>-</v>
      </c>
      <c r="N32" s="29" t="str">
        <f t="shared" si="13"/>
        <v>-</v>
      </c>
      <c r="O32" s="50"/>
      <c r="P32" s="33" t="e">
        <f t="shared" si="4"/>
        <v>#REF!</v>
      </c>
      <c r="Q32" s="34" t="e">
        <f t="shared" si="5"/>
        <v>#REF!</v>
      </c>
      <c r="R32" s="35" t="e">
        <f t="shared" si="6"/>
        <v>#REF!</v>
      </c>
      <c r="S32" s="28" t="str">
        <f t="shared" si="14"/>
        <v>-</v>
      </c>
      <c r="T32" s="29" t="str">
        <f t="shared" si="15"/>
        <v>-</v>
      </c>
      <c r="V32" s="68" t="e">
        <f t="shared" si="7"/>
        <v>#REF!</v>
      </c>
      <c r="W32" s="69" t="e">
        <f t="shared" si="8"/>
        <v>#REF!</v>
      </c>
      <c r="X32" s="70" t="e">
        <f t="shared" si="9"/>
        <v>#REF!</v>
      </c>
    </row>
    <row r="33" spans="1:24" s="8" customFormat="1" ht="15.75" thickBot="1" x14ac:dyDescent="0.3">
      <c r="A33" s="440"/>
      <c r="B33" s="12" t="s">
        <v>76</v>
      </c>
      <c r="C33" s="6" t="s">
        <v>67</v>
      </c>
      <c r="D33" s="39">
        <f>'Bio - Rohdaten'!$Z$201</f>
        <v>6.2551512250000005</v>
      </c>
      <c r="E33" s="40">
        <f>'Bio - Rohdaten'!$Z$212</f>
        <v>6.5538535499999995</v>
      </c>
      <c r="F33" s="41">
        <f>'Bio - Rohdaten'!$Z$213</f>
        <v>6.5071588999999994</v>
      </c>
      <c r="G33" s="60">
        <f t="shared" si="10"/>
        <v>4.0288022772782579</v>
      </c>
      <c r="H33" s="61">
        <f t="shared" si="11"/>
        <v>-0.71247624994611092</v>
      </c>
      <c r="I33" s="44"/>
      <c r="J33" s="62">
        <f>'nicht Bio - Rohdaten'!$Z$201</f>
        <v>3.2286886000000004</v>
      </c>
      <c r="K33" s="63">
        <f>'nicht Bio - Rohdaten'!$Z$212</f>
        <v>3.6502096499999999</v>
      </c>
      <c r="L33" s="64">
        <f>'nicht Bio - Rohdaten'!$Z$213</f>
        <v>3.6552004</v>
      </c>
      <c r="M33" s="60">
        <f t="shared" si="12"/>
        <v>13.210063057799987</v>
      </c>
      <c r="N33" s="61">
        <f t="shared" si="13"/>
        <v>0.1367250234517394</v>
      </c>
      <c r="O33" s="51"/>
      <c r="P33" s="65">
        <f t="shared" si="4"/>
        <v>3.0264626250000002</v>
      </c>
      <c r="Q33" s="66">
        <f t="shared" si="5"/>
        <v>2.9036438999999996</v>
      </c>
      <c r="R33" s="67">
        <f t="shared" si="6"/>
        <v>2.8519584999999994</v>
      </c>
      <c r="S33" s="60">
        <f t="shared" si="14"/>
        <v>-5.7659434997979124</v>
      </c>
      <c r="T33" s="61">
        <f t="shared" si="15"/>
        <v>-1.7800185484177389</v>
      </c>
      <c r="V33" s="77">
        <f t="shared" si="7"/>
        <v>0.93736590918058793</v>
      </c>
      <c r="W33" s="78">
        <f t="shared" si="8"/>
        <v>0.7954731860401496</v>
      </c>
      <c r="X33" s="79">
        <f t="shared" si="9"/>
        <v>0.78024682312904092</v>
      </c>
    </row>
    <row r="34" spans="1:24" ht="15" outlineLevel="1" thickBot="1" x14ac:dyDescent="0.25">
      <c r="A34" s="441" t="s">
        <v>29</v>
      </c>
      <c r="B34" s="3" t="s">
        <v>30</v>
      </c>
      <c r="C34" s="16" t="s">
        <v>68</v>
      </c>
      <c r="D34" s="19">
        <f>'Bio - Rohdaten'!$AA$201</f>
        <v>6.31654102556206</v>
      </c>
      <c r="E34" s="7">
        <f>'Bio - Rohdaten'!$AA$212</f>
        <v>6.3741369818293796</v>
      </c>
      <c r="F34" s="17">
        <f>'Bio - Rohdaten'!$AA$213</f>
        <v>6.4113293451036704</v>
      </c>
      <c r="G34" s="28">
        <f t="shared" si="10"/>
        <v>1.5006364900982481</v>
      </c>
      <c r="H34" s="29">
        <f t="shared" si="11"/>
        <v>0.58348860999244712</v>
      </c>
      <c r="I34" s="30"/>
      <c r="J34" s="31">
        <f>'nicht Bio - Rohdaten'!$AA$201</f>
        <v>3.4200090690280698</v>
      </c>
      <c r="K34" s="30">
        <f>'nicht Bio - Rohdaten'!$AA$212</f>
        <v>3.61422133843215</v>
      </c>
      <c r="L34" s="32">
        <f>'nicht Bio - Rohdaten'!$AA$213</f>
        <v>3.702230339861722</v>
      </c>
      <c r="M34" s="28">
        <f t="shared" si="12"/>
        <v>8.2520620599949606</v>
      </c>
      <c r="N34" s="29">
        <f t="shared" si="13"/>
        <v>2.4350750324480774</v>
      </c>
      <c r="O34" s="50"/>
      <c r="P34" s="33">
        <f t="shared" si="4"/>
        <v>2.8965319565339902</v>
      </c>
      <c r="Q34" s="34">
        <f t="shared" si="5"/>
        <v>2.7599156433972296</v>
      </c>
      <c r="R34" s="35">
        <f t="shared" si="6"/>
        <v>2.7090990052419484</v>
      </c>
      <c r="S34" s="28">
        <f t="shared" si="14"/>
        <v>-6.4709436700406853</v>
      </c>
      <c r="T34" s="29">
        <f t="shared" si="15"/>
        <v>-1.8412388174563969</v>
      </c>
      <c r="V34" s="68">
        <f t="shared" si="7"/>
        <v>0.84693692270153953</v>
      </c>
      <c r="W34" s="69">
        <f t="shared" si="8"/>
        <v>0.76362662520123403</v>
      </c>
      <c r="X34" s="70">
        <f t="shared" si="9"/>
        <v>0.73174782672845073</v>
      </c>
    </row>
    <row r="35" spans="1:24" ht="15" outlineLevel="1" thickBot="1" x14ac:dyDescent="0.25">
      <c r="A35" s="441"/>
      <c r="B35" s="3" t="s">
        <v>31</v>
      </c>
      <c r="C35" s="3" t="s">
        <v>68</v>
      </c>
      <c r="D35" s="19">
        <f>'Bio - Rohdaten'!$AB$201</f>
        <v>3.2784108407760999</v>
      </c>
      <c r="E35" s="7">
        <f>'Bio - Rohdaten'!$AB$212</f>
        <v>3.1176162611641498</v>
      </c>
      <c r="F35" s="17">
        <f>'Bio - Rohdaten'!$AB$213</f>
        <v>3.11689591459659</v>
      </c>
      <c r="G35" s="28">
        <f t="shared" si="10"/>
        <v>-4.9266225016897032</v>
      </c>
      <c r="H35" s="29">
        <f t="shared" si="11"/>
        <v>-2.3105684189972456E-2</v>
      </c>
      <c r="I35" s="30"/>
      <c r="J35" s="31">
        <f>'nicht Bio - Rohdaten'!$AB$201</f>
        <v>2.840680833270699</v>
      </c>
      <c r="K35" s="30">
        <f>'nicht Bio - Rohdaten'!$AB$212</f>
        <v>2.7342836817403291</v>
      </c>
      <c r="L35" s="32">
        <f>'nicht Bio - Rohdaten'!$AB$213</f>
        <v>2.7066329019844479</v>
      </c>
      <c r="M35" s="28">
        <f t="shared" si="12"/>
        <v>-4.7188663265598594</v>
      </c>
      <c r="N35" s="29">
        <f t="shared" si="13"/>
        <v>-1.0112622892984484</v>
      </c>
      <c r="O35" s="50"/>
      <c r="P35" s="33">
        <f t="shared" si="4"/>
        <v>0.43773000750540092</v>
      </c>
      <c r="Q35" s="34">
        <f t="shared" si="5"/>
        <v>0.38333257942382071</v>
      </c>
      <c r="R35" s="35">
        <f t="shared" si="6"/>
        <v>0.41026301261214204</v>
      </c>
      <c r="S35" s="28">
        <f t="shared" si="14"/>
        <v>-6.2748713641524745</v>
      </c>
      <c r="T35" s="29">
        <f t="shared" si="15"/>
        <v>7.0253442138416498</v>
      </c>
      <c r="V35" s="68">
        <f t="shared" si="7"/>
        <v>0.15409334353180681</v>
      </c>
      <c r="W35" s="69">
        <f t="shared" si="8"/>
        <v>0.14019488247826417</v>
      </c>
      <c r="X35" s="70">
        <f t="shared" si="9"/>
        <v>0.15157689552629972</v>
      </c>
    </row>
    <row r="36" spans="1:24" ht="15" outlineLevel="1" thickBot="1" x14ac:dyDescent="0.25">
      <c r="A36" s="441"/>
      <c r="B36" s="3" t="s">
        <v>32</v>
      </c>
      <c r="C36" s="3" t="s">
        <v>68</v>
      </c>
      <c r="D36" s="19">
        <f>'Bio - Rohdaten'!$AC$201</f>
        <v>3.3472353803510901</v>
      </c>
      <c r="E36" s="7">
        <f>'Bio - Rohdaten'!$AC$212</f>
        <v>3.70511812596243</v>
      </c>
      <c r="F36" s="17">
        <f>'Bio - Rohdaten'!$AC$213</f>
        <v>3.62031385752412</v>
      </c>
      <c r="G36" s="28">
        <f t="shared" si="10"/>
        <v>8.1583290728836282</v>
      </c>
      <c r="H36" s="29">
        <f t="shared" si="11"/>
        <v>-2.2888411531084834</v>
      </c>
      <c r="I36" s="30"/>
      <c r="J36" s="31">
        <f>'nicht Bio - Rohdaten'!$AC$201</f>
        <v>2.6321553013272792</v>
      </c>
      <c r="K36" s="30">
        <f>'nicht Bio - Rohdaten'!$AC$212</f>
        <v>2.0686369331815997</v>
      </c>
      <c r="L36" s="32">
        <f>'nicht Bio - Rohdaten'!$AC$213</f>
        <v>2.3552997726501483</v>
      </c>
      <c r="M36" s="28">
        <f t="shared" si="12"/>
        <v>-10.518206449958512</v>
      </c>
      <c r="N36" s="29">
        <f t="shared" si="13"/>
        <v>13.85757137322576</v>
      </c>
      <c r="O36" s="50"/>
      <c r="P36" s="33">
        <f t="shared" si="4"/>
        <v>0.71508007902381099</v>
      </c>
      <c r="Q36" s="34">
        <f t="shared" si="5"/>
        <v>1.6364811927808303</v>
      </c>
      <c r="R36" s="35">
        <f t="shared" si="6"/>
        <v>1.2650140848739717</v>
      </c>
      <c r="S36" s="28">
        <f t="shared" si="14"/>
        <v>76.905233690875747</v>
      </c>
      <c r="T36" s="29">
        <f t="shared" si="15"/>
        <v>-22.699136998674216</v>
      </c>
      <c r="V36" s="68">
        <f t="shared" si="7"/>
        <v>0.2716709301549296</v>
      </c>
      <c r="W36" s="69">
        <f t="shared" si="8"/>
        <v>0.79109154754570365</v>
      </c>
      <c r="X36" s="70">
        <f t="shared" si="9"/>
        <v>0.53709260263316572</v>
      </c>
    </row>
    <row r="37" spans="1:24" ht="15" outlineLevel="1" thickBot="1" x14ac:dyDescent="0.25">
      <c r="A37" s="441"/>
      <c r="B37" s="3" t="s">
        <v>33</v>
      </c>
      <c r="C37" s="3" t="s">
        <v>72</v>
      </c>
      <c r="D37" s="19">
        <f>'Bio - Rohdaten'!$AD$201</f>
        <v>0.73528487834924605</v>
      </c>
      <c r="E37" s="7">
        <f>'Bio - Rohdaten'!$AD$212</f>
        <v>0.78364106493009</v>
      </c>
      <c r="F37" s="17">
        <f>'Bio - Rohdaten'!$AD$213</f>
        <v>0.74734975692876204</v>
      </c>
      <c r="G37" s="28">
        <f t="shared" si="10"/>
        <v>1.6408441047505682</v>
      </c>
      <c r="H37" s="29">
        <f t="shared" si="11"/>
        <v>-4.6311136086985911</v>
      </c>
      <c r="I37" s="30"/>
      <c r="J37" s="31">
        <f>'nicht Bio - Rohdaten'!$AD$201</f>
        <v>0.64181901139330777</v>
      </c>
      <c r="K37" s="30">
        <f>'nicht Bio - Rohdaten'!$AD$212</f>
        <v>0.57350299952499995</v>
      </c>
      <c r="L37" s="32">
        <f>'nicht Bio - Rohdaten'!$AD$213</f>
        <v>0.57682170905415553</v>
      </c>
      <c r="M37" s="28">
        <f t="shared" si="12"/>
        <v>-10.127045348508972</v>
      </c>
      <c r="N37" s="29">
        <f t="shared" si="13"/>
        <v>0.5786734388319299</v>
      </c>
      <c r="O37" s="50"/>
      <c r="P37" s="33">
        <f t="shared" si="4"/>
        <v>9.3465866955938282E-2</v>
      </c>
      <c r="Q37" s="34">
        <f t="shared" si="5"/>
        <v>0.21013806540509006</v>
      </c>
      <c r="R37" s="35">
        <f t="shared" si="6"/>
        <v>0.17052804787460651</v>
      </c>
      <c r="S37" s="28">
        <f t="shared" si="14"/>
        <v>82.449543805116491</v>
      </c>
      <c r="T37" s="29">
        <f t="shared" si="15"/>
        <v>-18.849520411319105</v>
      </c>
      <c r="V37" s="68">
        <f t="shared" si="7"/>
        <v>0.14562651666088189</v>
      </c>
      <c r="W37" s="69">
        <f t="shared" si="8"/>
        <v>0.36641144959858196</v>
      </c>
      <c r="X37" s="70">
        <f t="shared" si="9"/>
        <v>0.29563389379749627</v>
      </c>
    </row>
    <row r="38" spans="1:24" s="8" customFormat="1" ht="15.75" thickBot="1" x14ac:dyDescent="0.3">
      <c r="A38" s="441"/>
      <c r="B38" s="6" t="s">
        <v>77</v>
      </c>
      <c r="C38" s="6" t="s">
        <v>67</v>
      </c>
      <c r="D38" s="36">
        <f>'Bio - Rohdaten'!$AE$201</f>
        <v>18.226588752176671</v>
      </c>
      <c r="E38" s="37">
        <f>'Bio - Rohdaten'!$AE$212</f>
        <v>18.559463745905148</v>
      </c>
      <c r="F38" s="38">
        <f>'Bio - Rohdaten'!$AE$213</f>
        <v>18.448162458193863</v>
      </c>
      <c r="G38" s="42">
        <f t="shared" si="10"/>
        <v>1.2156619597330387</v>
      </c>
      <c r="H38" s="43">
        <f t="shared" si="11"/>
        <v>-0.5997009893986941</v>
      </c>
      <c r="I38" s="44"/>
      <c r="J38" s="45">
        <f>'nicht Bio - Rohdaten'!$AE$201</f>
        <v>12.48637389072643</v>
      </c>
      <c r="K38" s="44">
        <f>'nicht Bio - Rohdaten'!$AE$212</f>
        <v>11.977654149786346</v>
      </c>
      <c r="L38" s="46">
        <f>'nicht Bio - Rohdaten'!$AE$213</f>
        <v>12.339915369355621</v>
      </c>
      <c r="M38" s="42">
        <f t="shared" si="12"/>
        <v>-1.1729467870538681</v>
      </c>
      <c r="N38" s="43">
        <f t="shared" si="13"/>
        <v>3.0244755361861642</v>
      </c>
      <c r="O38" s="51"/>
      <c r="P38" s="47">
        <f t="shared" si="4"/>
        <v>5.7402148614502408</v>
      </c>
      <c r="Q38" s="48">
        <f t="shared" si="5"/>
        <v>6.5818095961188021</v>
      </c>
      <c r="R38" s="49">
        <f t="shared" si="6"/>
        <v>6.1082470888382421</v>
      </c>
      <c r="S38" s="42">
        <f t="shared" si="14"/>
        <v>6.4114712823662394</v>
      </c>
      <c r="T38" s="43">
        <f t="shared" si="15"/>
        <v>-7.1950198553269145</v>
      </c>
      <c r="V38" s="71">
        <f t="shared" si="7"/>
        <v>0.45971832268401558</v>
      </c>
      <c r="W38" s="72">
        <f t="shared" si="8"/>
        <v>0.54950740051516744</v>
      </c>
      <c r="X38" s="73">
        <f t="shared" si="9"/>
        <v>0.49499910704470329</v>
      </c>
    </row>
    <row r="39" spans="1:24" ht="15" outlineLevel="1" thickBot="1" x14ac:dyDescent="0.25">
      <c r="A39" s="434" t="s">
        <v>34</v>
      </c>
      <c r="B39" s="10" t="s">
        <v>35</v>
      </c>
      <c r="C39" s="16" t="s">
        <v>68</v>
      </c>
      <c r="D39" s="20">
        <f>'Bio - Rohdaten'!$AF$201</f>
        <v>3.9074658415135102</v>
      </c>
      <c r="E39" s="11">
        <f>'Bio - Rohdaten'!$AF$212</f>
        <v>2.9223127566651499</v>
      </c>
      <c r="F39" s="18">
        <f>'Bio - Rohdaten'!$AF$213</f>
        <v>4.0101843131991197</v>
      </c>
      <c r="G39" s="52">
        <f t="shared" si="10"/>
        <v>2.6287746547727409</v>
      </c>
      <c r="H39" s="53">
        <f t="shared" si="11"/>
        <v>37.226390435204962</v>
      </c>
      <c r="I39" s="30"/>
      <c r="J39" s="54">
        <f>'nicht Bio - Rohdaten'!$AF$201</f>
        <v>2.3871354868426611</v>
      </c>
      <c r="K39" s="55">
        <f>'nicht Bio - Rohdaten'!$AF$212</f>
        <v>2.2399351281620441</v>
      </c>
      <c r="L39" s="56">
        <f>'nicht Bio - Rohdaten'!$AF$213</f>
        <v>2.2429795649016309</v>
      </c>
      <c r="M39" s="52">
        <f t="shared" si="12"/>
        <v>-6.0388663624492338</v>
      </c>
      <c r="N39" s="53">
        <f t="shared" si="13"/>
        <v>0.13591629066886621</v>
      </c>
      <c r="O39" s="50"/>
      <c r="P39" s="57">
        <f t="shared" si="4"/>
        <v>1.5203303546708491</v>
      </c>
      <c r="Q39" s="58">
        <f t="shared" si="5"/>
        <v>0.68237762850310579</v>
      </c>
      <c r="R39" s="59">
        <f t="shared" si="6"/>
        <v>1.7672047482974889</v>
      </c>
      <c r="S39" s="52">
        <f t="shared" si="14"/>
        <v>16.238207233590884</v>
      </c>
      <c r="T39" s="53">
        <f t="shared" si="15"/>
        <v>158.97753303755115</v>
      </c>
      <c r="V39" s="74">
        <f t="shared" si="7"/>
        <v>0.63688481992352708</v>
      </c>
      <c r="W39" s="75">
        <f t="shared" si="8"/>
        <v>0.30464169248643547</v>
      </c>
      <c r="X39" s="76">
        <f t="shared" si="9"/>
        <v>0.78788267889323915</v>
      </c>
    </row>
    <row r="40" spans="1:24" ht="15" outlineLevel="1" thickBot="1" x14ac:dyDescent="0.25">
      <c r="A40" s="434"/>
      <c r="B40" s="4" t="s">
        <v>36</v>
      </c>
      <c r="C40" s="3" t="s">
        <v>68</v>
      </c>
      <c r="D40" s="19" t="e">
        <f>'Bio - Rohdaten'!#REF!</f>
        <v>#REF!</v>
      </c>
      <c r="E40" s="7" t="e">
        <f>'Bio - Rohdaten'!#REF!</f>
        <v>#REF!</v>
      </c>
      <c r="F40" s="17" t="e">
        <f>'Bio - Rohdaten'!#REF!</f>
        <v>#REF!</v>
      </c>
      <c r="G40" s="28" t="str">
        <f t="shared" si="10"/>
        <v>-</v>
      </c>
      <c r="H40" s="29" t="str">
        <f t="shared" si="11"/>
        <v>-</v>
      </c>
      <c r="I40" s="30"/>
      <c r="J40" s="31" t="e">
        <f>'nicht Bio - Rohdaten'!#REF!</f>
        <v>#REF!</v>
      </c>
      <c r="K40" s="30" t="e">
        <f>'nicht Bio - Rohdaten'!#REF!</f>
        <v>#REF!</v>
      </c>
      <c r="L40" s="32" t="e">
        <f>'nicht Bio - Rohdaten'!#REF!</f>
        <v>#REF!</v>
      </c>
      <c r="M40" s="28" t="str">
        <f t="shared" si="12"/>
        <v>-</v>
      </c>
      <c r="N40" s="29" t="str">
        <f t="shared" si="13"/>
        <v>-</v>
      </c>
      <c r="O40" s="50"/>
      <c r="P40" s="33" t="e">
        <f t="shared" si="4"/>
        <v>#REF!</v>
      </c>
      <c r="Q40" s="34" t="e">
        <f t="shared" si="5"/>
        <v>#REF!</v>
      </c>
      <c r="R40" s="35" t="e">
        <f t="shared" si="6"/>
        <v>#REF!</v>
      </c>
      <c r="S40" s="28" t="str">
        <f t="shared" si="14"/>
        <v>-</v>
      </c>
      <c r="T40" s="29" t="str">
        <f t="shared" si="15"/>
        <v>-</v>
      </c>
      <c r="V40" s="68" t="e">
        <f t="shared" si="7"/>
        <v>#REF!</v>
      </c>
      <c r="W40" s="69" t="e">
        <f t="shared" si="8"/>
        <v>#REF!</v>
      </c>
      <c r="X40" s="70" t="e">
        <f t="shared" si="9"/>
        <v>#REF!</v>
      </c>
    </row>
    <row r="41" spans="1:24" ht="15" outlineLevel="1" thickBot="1" x14ac:dyDescent="0.25">
      <c r="A41" s="434"/>
      <c r="B41" s="4" t="s">
        <v>37</v>
      </c>
      <c r="C41" s="3" t="s">
        <v>68</v>
      </c>
      <c r="D41" s="19">
        <f>'Bio - Rohdaten'!$AG$201</f>
        <v>5.7243709847535502</v>
      </c>
      <c r="E41" s="7">
        <f>'Bio - Rohdaten'!$AG$212</f>
        <v>6.4795948203842899</v>
      </c>
      <c r="F41" s="17">
        <f>'Bio - Rohdaten'!$AG$213</f>
        <v>6.3283238918467504</v>
      </c>
      <c r="G41" s="28">
        <f t="shared" si="10"/>
        <v>10.550554964061295</v>
      </c>
      <c r="H41" s="29">
        <f t="shared" si="11"/>
        <v>-2.3345738851085756</v>
      </c>
      <c r="I41" s="30"/>
      <c r="J41" s="31">
        <f>'nicht Bio - Rohdaten'!$AG$201</f>
        <v>4.2407902576496026</v>
      </c>
      <c r="K41" s="30">
        <f>'nicht Bio - Rohdaten'!$AG$212</f>
        <v>3.5455719878505598</v>
      </c>
      <c r="L41" s="32">
        <f>'nicht Bio - Rohdaten'!$AG$213</f>
        <v>3.7133564230032752</v>
      </c>
      <c r="M41" s="28">
        <f t="shared" si="12"/>
        <v>-12.437159175578989</v>
      </c>
      <c r="N41" s="29">
        <f t="shared" si="13"/>
        <v>4.7322247504113344</v>
      </c>
      <c r="O41" s="50"/>
      <c r="P41" s="33">
        <f t="shared" si="4"/>
        <v>1.4835807271039476</v>
      </c>
      <c r="Q41" s="34">
        <f t="shared" si="5"/>
        <v>2.9340228325337301</v>
      </c>
      <c r="R41" s="35">
        <f t="shared" si="6"/>
        <v>2.6149674688434752</v>
      </c>
      <c r="S41" s="28">
        <f t="shared" si="14"/>
        <v>76.260544577717255</v>
      </c>
      <c r="T41" s="29">
        <f t="shared" si="15"/>
        <v>-10.874331315776731</v>
      </c>
      <c r="V41" s="68">
        <f t="shared" si="7"/>
        <v>0.34983591193359342</v>
      </c>
      <c r="W41" s="69">
        <f t="shared" si="8"/>
        <v>0.82751749015041987</v>
      </c>
      <c r="X41" s="70">
        <f t="shared" si="9"/>
        <v>0.70420589110283971</v>
      </c>
    </row>
    <row r="42" spans="1:24" ht="15" outlineLevel="1" thickBot="1" x14ac:dyDescent="0.25">
      <c r="A42" s="434"/>
      <c r="B42" s="4" t="s">
        <v>38</v>
      </c>
      <c r="C42" s="3" t="s">
        <v>72</v>
      </c>
      <c r="D42" s="19">
        <f>'Bio - Rohdaten'!$AH$201</f>
        <v>1.80074217261905</v>
      </c>
      <c r="E42" s="7">
        <f>'Bio - Rohdaten'!$AH$212</f>
        <v>1.7198987050960699</v>
      </c>
      <c r="F42" s="17">
        <f>'Bio - Rohdaten'!$AH$213</f>
        <v>1.7197202213174601</v>
      </c>
      <c r="G42" s="28">
        <f t="shared" si="10"/>
        <v>-4.4993643472985001</v>
      </c>
      <c r="H42" s="29">
        <f t="shared" si="11"/>
        <v>-1.0377575032820354E-2</v>
      </c>
      <c r="I42" s="30"/>
      <c r="J42" s="31">
        <f>'nicht Bio - Rohdaten'!$AH$201</f>
        <v>1.0515826200496545</v>
      </c>
      <c r="K42" s="30">
        <f>'nicht Bio - Rohdaten'!$AH$212</f>
        <v>0.96122283541187026</v>
      </c>
      <c r="L42" s="32">
        <f>'nicht Bio - Rohdaten'!$AH$213</f>
        <v>0.91401712568261251</v>
      </c>
      <c r="M42" s="28">
        <f t="shared" si="12"/>
        <v>-13.081758080078037</v>
      </c>
      <c r="N42" s="29">
        <f t="shared" si="13"/>
        <v>-4.9110058552688027</v>
      </c>
      <c r="O42" s="50"/>
      <c r="P42" s="33">
        <f t="shared" si="4"/>
        <v>0.74915955256939548</v>
      </c>
      <c r="Q42" s="34">
        <f t="shared" si="5"/>
        <v>0.75867586968419964</v>
      </c>
      <c r="R42" s="35">
        <f t="shared" si="6"/>
        <v>0.80570309563484754</v>
      </c>
      <c r="S42" s="28">
        <f t="shared" si="14"/>
        <v>7.5475968866077254</v>
      </c>
      <c r="T42" s="29">
        <f t="shared" si="15"/>
        <v>6.1985925518130784</v>
      </c>
      <c r="V42" s="68">
        <f t="shared" si="7"/>
        <v>0.71241150080439808</v>
      </c>
      <c r="W42" s="69">
        <f t="shared" si="8"/>
        <v>0.78928198720863496</v>
      </c>
      <c r="X42" s="70">
        <f t="shared" si="9"/>
        <v>0.88149671706985444</v>
      </c>
    </row>
    <row r="43" spans="1:24" ht="15" outlineLevel="1" thickBot="1" x14ac:dyDescent="0.25">
      <c r="A43" s="434"/>
      <c r="B43" s="4" t="s">
        <v>39</v>
      </c>
      <c r="C43" s="3" t="s">
        <v>68</v>
      </c>
      <c r="D43" s="19">
        <f>'Bio - Rohdaten'!$AI$201</f>
        <v>5.4935357334308001</v>
      </c>
      <c r="E43" s="7">
        <f>'Bio - Rohdaten'!$AI$212</f>
        <v>5.1591896407685898</v>
      </c>
      <c r="F43" s="17">
        <f>'Bio - Rohdaten'!$AI$213</f>
        <v>5.1369522954379399</v>
      </c>
      <c r="G43" s="28">
        <f t="shared" si="10"/>
        <v>-6.4909642040349169</v>
      </c>
      <c r="H43" s="29">
        <f t="shared" si="11"/>
        <v>-0.43102399560829302</v>
      </c>
      <c r="I43" s="30"/>
      <c r="J43" s="31">
        <f>'nicht Bio - Rohdaten'!$AI$201</f>
        <v>4.4781531185064178</v>
      </c>
      <c r="K43" s="30">
        <f>'nicht Bio - Rohdaten'!$AI$212</f>
        <v>3.9399222843427517</v>
      </c>
      <c r="L43" s="32">
        <f>'nicht Bio - Rohdaten'!$AI$213</f>
        <v>3.8588630606982077</v>
      </c>
      <c r="M43" s="28">
        <f t="shared" si="12"/>
        <v>-13.829139857878726</v>
      </c>
      <c r="N43" s="29">
        <f t="shared" si="13"/>
        <v>-2.057381283043914</v>
      </c>
      <c r="O43" s="50"/>
      <c r="P43" s="33">
        <f t="shared" si="4"/>
        <v>1.0153826149243823</v>
      </c>
      <c r="Q43" s="34">
        <f t="shared" si="5"/>
        <v>1.2192673564258381</v>
      </c>
      <c r="R43" s="35">
        <f t="shared" si="6"/>
        <v>1.2780892347397321</v>
      </c>
      <c r="S43" s="28">
        <f t="shared" si="14"/>
        <v>25.872672621533326</v>
      </c>
      <c r="T43" s="29">
        <f t="shared" si="15"/>
        <v>4.8243625980707465</v>
      </c>
      <c r="V43" s="68">
        <f t="shared" si="7"/>
        <v>0.22674137932627003</v>
      </c>
      <c r="W43" s="69">
        <f t="shared" si="8"/>
        <v>0.30946482403249576</v>
      </c>
      <c r="X43" s="70">
        <f t="shared" si="9"/>
        <v>0.33120875621548485</v>
      </c>
    </row>
    <row r="44" spans="1:24" ht="15" outlineLevel="1" thickBot="1" x14ac:dyDescent="0.25">
      <c r="A44" s="434"/>
      <c r="B44" s="4" t="s">
        <v>40</v>
      </c>
      <c r="C44" s="3" t="s">
        <v>68</v>
      </c>
      <c r="D44" s="19">
        <f>'Bio - Rohdaten'!$AJ$201</f>
        <v>5.1596778643657704</v>
      </c>
      <c r="E44" s="7">
        <f>'Bio - Rohdaten'!$AJ$212</f>
        <v>6.9121968337510404</v>
      </c>
      <c r="F44" s="17">
        <f>'Bio - Rohdaten'!$AJ$213</f>
        <v>4.50720082861816</v>
      </c>
      <c r="G44" s="28">
        <f t="shared" si="10"/>
        <v>-12.645693256429938</v>
      </c>
      <c r="H44" s="29">
        <f t="shared" si="11"/>
        <v>-34.793511570586475</v>
      </c>
      <c r="I44" s="30"/>
      <c r="J44" s="31">
        <f>'nicht Bio - Rohdaten'!$AJ$201</f>
        <v>3.0503232789574999</v>
      </c>
      <c r="K44" s="30">
        <f>'nicht Bio - Rohdaten'!$AJ$212</f>
        <v>3.4934854375374997</v>
      </c>
      <c r="L44" s="32">
        <f>'nicht Bio - Rohdaten'!$AJ$213</f>
        <v>2.8508381396391327</v>
      </c>
      <c r="M44" s="28">
        <f t="shared" si="12"/>
        <v>-6.5398031970743977</v>
      </c>
      <c r="N44" s="29">
        <f t="shared" si="13"/>
        <v>-18.395591147829673</v>
      </c>
      <c r="O44" s="50"/>
      <c r="P44" s="33">
        <f t="shared" si="4"/>
        <v>2.1093545854082705</v>
      </c>
      <c r="Q44" s="34">
        <f t="shared" si="5"/>
        <v>3.4187113962135407</v>
      </c>
      <c r="R44" s="35">
        <f t="shared" si="6"/>
        <v>1.6563626889790273</v>
      </c>
      <c r="S44" s="28">
        <f t="shared" si="14"/>
        <v>-21.475379225611118</v>
      </c>
      <c r="T44" s="29">
        <f t="shared" si="15"/>
        <v>-51.55008724007638</v>
      </c>
      <c r="V44" s="68">
        <f t="shared" si="7"/>
        <v>0.69151837117053971</v>
      </c>
      <c r="W44" s="69">
        <f t="shared" si="8"/>
        <v>0.97859614912931603</v>
      </c>
      <c r="X44" s="70">
        <f t="shared" si="9"/>
        <v>0.58100902536286902</v>
      </c>
    </row>
    <row r="45" spans="1:24" ht="15" outlineLevel="1" thickBot="1" x14ac:dyDescent="0.25">
      <c r="A45" s="434"/>
      <c r="B45" s="4" t="s">
        <v>41</v>
      </c>
      <c r="C45" s="3" t="s">
        <v>68</v>
      </c>
      <c r="D45" s="19">
        <f>'Bio - Rohdaten'!$AK$201</f>
        <v>5.57086308305486</v>
      </c>
      <c r="E45" s="7">
        <f>'Bio - Rohdaten'!$AK$212</f>
        <v>6.1327701449805101</v>
      </c>
      <c r="F45" s="17">
        <f>'Bio - Rohdaten'!$AK$213</f>
        <v>6.0531191223857697</v>
      </c>
      <c r="G45" s="28">
        <f t="shared" si="10"/>
        <v>8.6567562717132489</v>
      </c>
      <c r="H45" s="29">
        <f t="shared" si="11"/>
        <v>-1.2987772362532197</v>
      </c>
      <c r="I45" s="30"/>
      <c r="J45" s="31">
        <f>'nicht Bio - Rohdaten'!$AK$201</f>
        <v>2.0025871884750002</v>
      </c>
      <c r="K45" s="30">
        <f>'nicht Bio - Rohdaten'!$AK$212</f>
        <v>2.3868061228749999</v>
      </c>
      <c r="L45" s="32">
        <f>'nicht Bio - Rohdaten'!$AK$213</f>
        <v>2.3791730777128821</v>
      </c>
      <c r="M45" s="28">
        <f t="shared" si="12"/>
        <v>18.804968463053921</v>
      </c>
      <c r="N45" s="29">
        <f t="shared" si="13"/>
        <v>-0.31980164157294549</v>
      </c>
      <c r="O45" s="50"/>
      <c r="P45" s="33">
        <f t="shared" si="4"/>
        <v>3.5682758945798598</v>
      </c>
      <c r="Q45" s="34">
        <f t="shared" si="5"/>
        <v>3.7459640221055102</v>
      </c>
      <c r="R45" s="35">
        <f t="shared" si="6"/>
        <v>3.6739460446728875</v>
      </c>
      <c r="S45" s="28">
        <f t="shared" si="14"/>
        <v>2.9613783579217787</v>
      </c>
      <c r="T45" s="29">
        <f t="shared" si="15"/>
        <v>-1.922548561802341</v>
      </c>
      <c r="V45" s="68">
        <f t="shared" si="7"/>
        <v>1.7818329784168623</v>
      </c>
      <c r="W45" s="69">
        <f>E45/K45-1</f>
        <v>1.5694462931883852</v>
      </c>
      <c r="X45" s="70">
        <f t="shared" si="9"/>
        <v>1.5442113392627497</v>
      </c>
    </row>
    <row r="46" spans="1:24" ht="15" outlineLevel="1" thickBot="1" x14ac:dyDescent="0.25">
      <c r="A46" s="434"/>
      <c r="B46" s="4" t="s">
        <v>42</v>
      </c>
      <c r="C46" s="3" t="s">
        <v>68</v>
      </c>
      <c r="D46" s="19">
        <f>'Bio - Rohdaten'!$AL$201</f>
        <v>5.5476166528299897</v>
      </c>
      <c r="E46" s="7">
        <f>'Bio - Rohdaten'!$AL$212</f>
        <v>5.5526651804859402</v>
      </c>
      <c r="F46" s="17">
        <f>'Bio - Rohdaten'!$AL$213</f>
        <v>4.7804332393778104</v>
      </c>
      <c r="G46" s="28">
        <f t="shared" si="10"/>
        <v>-13.829063207906017</v>
      </c>
      <c r="H46" s="29">
        <f t="shared" si="11"/>
        <v>-13.907410513820107</v>
      </c>
      <c r="I46" s="30"/>
      <c r="J46" s="31">
        <f>'nicht Bio - Rohdaten'!$AL$201</f>
        <v>3.5537376248824195</v>
      </c>
      <c r="K46" s="30">
        <f>'nicht Bio - Rohdaten'!$AL$212</f>
        <v>3.3593839892307322</v>
      </c>
      <c r="L46" s="32">
        <f>'nicht Bio - Rohdaten'!$AL$213</f>
        <v>3.1269560771604992</v>
      </c>
      <c r="M46" s="28">
        <f t="shared" si="12"/>
        <v>-12.009371337199971</v>
      </c>
      <c r="N46" s="29">
        <f t="shared" si="13"/>
        <v>-6.9187658456232901</v>
      </c>
      <c r="O46" s="50"/>
      <c r="P46" s="33">
        <f t="shared" si="4"/>
        <v>1.9938790279475702</v>
      </c>
      <c r="Q46" s="34">
        <f t="shared" si="5"/>
        <v>2.1932811912552079</v>
      </c>
      <c r="R46" s="35">
        <f t="shared" si="6"/>
        <v>1.6534771622173112</v>
      </c>
      <c r="S46" s="28">
        <f t="shared" si="14"/>
        <v>-17.072342953557058</v>
      </c>
      <c r="T46" s="29">
        <f t="shared" si="15"/>
        <v>-24.611711037788481</v>
      </c>
      <c r="V46" s="68">
        <f t="shared" si="7"/>
        <v>0.56106534539491792</v>
      </c>
      <c r="W46" s="69">
        <f t="shared" si="8"/>
        <v>0.65288195642006652</v>
      </c>
      <c r="X46" s="70">
        <f t="shared" si="9"/>
        <v>0.52878170380915201</v>
      </c>
    </row>
    <row r="47" spans="1:24" ht="15" outlineLevel="1" thickBot="1" x14ac:dyDescent="0.25">
      <c r="A47" s="434"/>
      <c r="B47" s="4" t="s">
        <v>43</v>
      </c>
      <c r="C47" s="3" t="s">
        <v>68</v>
      </c>
      <c r="D47" s="19">
        <f>'Bio - Rohdaten'!$AM$201</f>
        <v>5.3434451719576703</v>
      </c>
      <c r="E47" s="7">
        <f>'Bio - Rohdaten'!$AM$212</f>
        <v>4.4001196176204402</v>
      </c>
      <c r="F47" s="17">
        <f>'Bio - Rohdaten'!$AM$213</f>
        <v>5.7849530117966399</v>
      </c>
      <c r="G47" s="28">
        <f t="shared" si="10"/>
        <v>8.2626063453593002</v>
      </c>
      <c r="H47" s="29">
        <f t="shared" si="11"/>
        <v>31.472630621917268</v>
      </c>
      <c r="I47" s="30"/>
      <c r="J47" s="31">
        <f>'nicht Bio - Rohdaten'!$AM$201</f>
        <v>3.4659600444184853</v>
      </c>
      <c r="K47" s="30">
        <f>'nicht Bio - Rohdaten'!$AM$212</f>
        <v>2.8157062215669204</v>
      </c>
      <c r="L47" s="32">
        <f>'nicht Bio - Rohdaten'!$AM$213</f>
        <v>3.0740461151273322</v>
      </c>
      <c r="M47" s="28">
        <f t="shared" si="12"/>
        <v>-11.307514347209041</v>
      </c>
      <c r="N47" s="29">
        <f t="shared" si="13"/>
        <v>9.1749590771102341</v>
      </c>
      <c r="O47" s="50"/>
      <c r="P47" s="33">
        <f t="shared" si="4"/>
        <v>1.8774851275391851</v>
      </c>
      <c r="Q47" s="34">
        <f t="shared" si="5"/>
        <v>1.5844133960535198</v>
      </c>
      <c r="R47" s="35">
        <f t="shared" si="6"/>
        <v>2.7109068966693077</v>
      </c>
      <c r="S47" s="28">
        <f t="shared" si="14"/>
        <v>44.390326022048782</v>
      </c>
      <c r="T47" s="29">
        <f t="shared" si="15"/>
        <v>71.098458484488617</v>
      </c>
      <c r="V47" s="68">
        <f t="shared" si="7"/>
        <v>0.541692663353881</v>
      </c>
      <c r="W47" s="69">
        <f t="shared" si="8"/>
        <v>0.56270550667455832</v>
      </c>
      <c r="X47" s="70">
        <f t="shared" si="9"/>
        <v>0.88186930031042077</v>
      </c>
    </row>
    <row r="48" spans="1:24" ht="15" outlineLevel="1" thickBot="1" x14ac:dyDescent="0.25">
      <c r="A48" s="434"/>
      <c r="B48" s="4" t="s">
        <v>44</v>
      </c>
      <c r="C48" s="3" t="s">
        <v>68</v>
      </c>
      <c r="D48" s="19">
        <f>'Bio - Rohdaten'!$AN$201</f>
        <v>5.7796868770701</v>
      </c>
      <c r="E48" s="7">
        <f>'Bio - Rohdaten'!$AN$212</f>
        <v>5.6790883458646597</v>
      </c>
      <c r="F48" s="17">
        <f>'Bio - Rohdaten'!$AN$213</f>
        <v>5.4441580105787004</v>
      </c>
      <c r="G48" s="28">
        <f t="shared" si="10"/>
        <v>-5.8053121843425783</v>
      </c>
      <c r="H48" s="29">
        <f t="shared" si="11"/>
        <v>-4.1367614127191459</v>
      </c>
      <c r="I48" s="30"/>
      <c r="J48" s="31">
        <f>'nicht Bio - Rohdaten'!$AN$201</f>
        <v>3.8677813677214297</v>
      </c>
      <c r="K48" s="30">
        <f>'nicht Bio - Rohdaten'!$AN$212</f>
        <v>3.5998278209282888</v>
      </c>
      <c r="L48" s="32">
        <f>'nicht Bio - Rohdaten'!$AN$213</f>
        <v>3.0565640249486496</v>
      </c>
      <c r="M48" s="28">
        <f t="shared" si="12"/>
        <v>-20.973712463243</v>
      </c>
      <c r="N48" s="29">
        <f t="shared" si="13"/>
        <v>-15.091382782845084</v>
      </c>
      <c r="O48" s="50"/>
      <c r="P48" s="33">
        <f t="shared" si="4"/>
        <v>1.9119055093486703</v>
      </c>
      <c r="Q48" s="34">
        <f t="shared" si="5"/>
        <v>2.0792605249363709</v>
      </c>
      <c r="R48" s="35">
        <f t="shared" si="6"/>
        <v>2.3875939856300508</v>
      </c>
      <c r="S48" s="28">
        <f t="shared" si="14"/>
        <v>24.880333989070071</v>
      </c>
      <c r="T48" s="29">
        <f t="shared" si="15"/>
        <v>14.828996029880162</v>
      </c>
      <c r="V48" s="68">
        <f t="shared" si="7"/>
        <v>0.49431581766861954</v>
      </c>
      <c r="W48" s="69">
        <f t="shared" si="8"/>
        <v>0.57759999321306177</v>
      </c>
      <c r="X48" s="70">
        <f t="shared" si="9"/>
        <v>0.7811365854409551</v>
      </c>
    </row>
    <row r="49" spans="1:24" ht="15" outlineLevel="1" thickBot="1" x14ac:dyDescent="0.25">
      <c r="A49" s="434"/>
      <c r="B49" s="4" t="s">
        <v>45</v>
      </c>
      <c r="C49" s="3" t="s">
        <v>72</v>
      </c>
      <c r="D49" s="19" t="e">
        <f>'Bio - Rohdaten'!#REF!</f>
        <v>#REF!</v>
      </c>
      <c r="E49" s="7" t="e">
        <f>'Bio - Rohdaten'!#REF!</f>
        <v>#REF!</v>
      </c>
      <c r="F49" s="17" t="e">
        <f>'Bio - Rohdaten'!#REF!</f>
        <v>#REF!</v>
      </c>
      <c r="G49" s="28" t="str">
        <f t="shared" si="10"/>
        <v>-</v>
      </c>
      <c r="H49" s="29" t="str">
        <f t="shared" si="11"/>
        <v>-</v>
      </c>
      <c r="I49" s="30"/>
      <c r="J49" s="31" t="e">
        <f>'nicht Bio - Rohdaten'!#REF!</f>
        <v>#REF!</v>
      </c>
      <c r="K49" s="30" t="e">
        <f>'nicht Bio - Rohdaten'!#REF!</f>
        <v>#REF!</v>
      </c>
      <c r="L49" s="32" t="e">
        <f>'nicht Bio - Rohdaten'!#REF!</f>
        <v>#REF!</v>
      </c>
      <c r="M49" s="28" t="str">
        <f t="shared" si="12"/>
        <v>-</v>
      </c>
      <c r="N49" s="29" t="str">
        <f t="shared" si="13"/>
        <v>-</v>
      </c>
      <c r="O49" s="50"/>
      <c r="P49" s="33" t="e">
        <f t="shared" si="4"/>
        <v>#REF!</v>
      </c>
      <c r="Q49" s="34" t="e">
        <f t="shared" si="5"/>
        <v>#REF!</v>
      </c>
      <c r="R49" s="35" t="e">
        <f t="shared" si="6"/>
        <v>#REF!</v>
      </c>
      <c r="S49" s="28" t="str">
        <f t="shared" si="14"/>
        <v>-</v>
      </c>
      <c r="T49" s="29" t="str">
        <f t="shared" si="15"/>
        <v>-</v>
      </c>
      <c r="V49" s="68" t="e">
        <f t="shared" si="7"/>
        <v>#REF!</v>
      </c>
      <c r="W49" s="69" t="e">
        <f t="shared" si="8"/>
        <v>#REF!</v>
      </c>
      <c r="X49" s="70" t="e">
        <f t="shared" si="9"/>
        <v>#REF!</v>
      </c>
    </row>
    <row r="50" spans="1:24" ht="15" outlineLevel="1" thickBot="1" x14ac:dyDescent="0.25">
      <c r="A50" s="434"/>
      <c r="B50" s="4" t="s">
        <v>46</v>
      </c>
      <c r="C50" s="3" t="s">
        <v>68</v>
      </c>
      <c r="D50" s="19">
        <f>'Bio - Rohdaten'!$AO$201</f>
        <v>7.0081323395293804</v>
      </c>
      <c r="E50" s="7">
        <f>'Bio - Rohdaten'!$AO$212</f>
        <v>7.1419065075884198</v>
      </c>
      <c r="F50" s="17">
        <f>'Bio - Rohdaten'!$AO$213</f>
        <v>7.13705843337857</v>
      </c>
      <c r="G50" s="28">
        <f t="shared" si="10"/>
        <v>1.8396640874200079</v>
      </c>
      <c r="H50" s="29">
        <f t="shared" si="11"/>
        <v>-6.7882073290914793E-2</v>
      </c>
      <c r="I50" s="30"/>
      <c r="J50" s="31">
        <f>'nicht Bio - Rohdaten'!$AO$201</f>
        <v>3.8150982555048314</v>
      </c>
      <c r="K50" s="30">
        <f>'nicht Bio - Rohdaten'!$AO$212</f>
        <v>4.1023762038738507</v>
      </c>
      <c r="L50" s="32">
        <f>'nicht Bio - Rohdaten'!$AO$213</f>
        <v>3.8291251745222539</v>
      </c>
      <c r="M50" s="28">
        <f t="shared" si="12"/>
        <v>0.36766861763476055</v>
      </c>
      <c r="N50" s="29">
        <f t="shared" si="13"/>
        <v>-6.6607989070716478</v>
      </c>
      <c r="O50" s="50"/>
      <c r="P50" s="33">
        <f t="shared" si="4"/>
        <v>3.193034084024549</v>
      </c>
      <c r="Q50" s="34">
        <f t="shared" si="5"/>
        <v>3.0395303037145691</v>
      </c>
      <c r="R50" s="35">
        <f t="shared" si="6"/>
        <v>3.3079332588563162</v>
      </c>
      <c r="S50" s="28">
        <f t="shared" si="14"/>
        <v>3.5984324566603583</v>
      </c>
      <c r="T50" s="29">
        <f t="shared" si="15"/>
        <v>8.8304089225146214</v>
      </c>
      <c r="V50" s="68">
        <f t="shared" si="7"/>
        <v>0.83694674951485148</v>
      </c>
      <c r="W50" s="69">
        <f t="shared" si="8"/>
        <v>0.74091944586758229</v>
      </c>
      <c r="X50" s="70">
        <f t="shared" si="9"/>
        <v>0.86388746987594489</v>
      </c>
    </row>
    <row r="51" spans="1:24" ht="15" outlineLevel="1" thickBot="1" x14ac:dyDescent="0.25">
      <c r="A51" s="434"/>
      <c r="B51" s="4" t="s">
        <v>47</v>
      </c>
      <c r="C51" s="3" t="s">
        <v>68</v>
      </c>
      <c r="D51" s="19">
        <f>'Bio - Rohdaten'!$AP$201</f>
        <v>15.470458590225601</v>
      </c>
      <c r="E51" s="7">
        <f>'Bio - Rohdaten'!$AP$212</f>
        <v>13.753111946533</v>
      </c>
      <c r="F51" s="17">
        <f>'Bio - Rohdaten'!$AP$213</f>
        <v>13.7409750495876</v>
      </c>
      <c r="G51" s="28">
        <f t="shared" si="10"/>
        <v>-11.179264858578311</v>
      </c>
      <c r="H51" s="29">
        <f t="shared" si="11"/>
        <v>-8.8248368751620801E-2</v>
      </c>
      <c r="I51" s="30"/>
      <c r="J51" s="31">
        <f>'nicht Bio - Rohdaten'!$AP$201</f>
        <v>12.408093505977021</v>
      </c>
      <c r="K51" s="30">
        <f>'nicht Bio - Rohdaten'!$AP$212</f>
        <v>12.755208055931435</v>
      </c>
      <c r="L51" s="32">
        <f>'nicht Bio - Rohdaten'!$AP$213</f>
        <v>12.7087606763582</v>
      </c>
      <c r="M51" s="28">
        <f t="shared" si="12"/>
        <v>2.4231536475474327</v>
      </c>
      <c r="N51" s="29">
        <f t="shared" si="13"/>
        <v>-0.36414442923678259</v>
      </c>
      <c r="O51" s="50"/>
      <c r="P51" s="33">
        <f t="shared" si="4"/>
        <v>3.0623650842485794</v>
      </c>
      <c r="Q51" s="34">
        <f t="shared" si="5"/>
        <v>0.99790389060156492</v>
      </c>
      <c r="R51" s="35">
        <f t="shared" si="6"/>
        <v>1.0322143732294009</v>
      </c>
      <c r="S51" s="28">
        <f t="shared" si="14"/>
        <v>-66.293555966313605</v>
      </c>
      <c r="T51" s="29">
        <f t="shared" si="15"/>
        <v>3.4382552218683751</v>
      </c>
      <c r="V51" s="68">
        <f t="shared" si="7"/>
        <v>0.24680383676778606</v>
      </c>
      <c r="W51" s="69">
        <f t="shared" si="8"/>
        <v>7.8235014766185662E-2</v>
      </c>
      <c r="X51" s="70">
        <f t="shared" si="9"/>
        <v>8.1220694882515598E-2</v>
      </c>
    </row>
    <row r="52" spans="1:24" ht="15" outlineLevel="1" thickBot="1" x14ac:dyDescent="0.25">
      <c r="A52" s="434"/>
      <c r="B52" s="4" t="s">
        <v>48</v>
      </c>
      <c r="C52" s="3" t="s">
        <v>68</v>
      </c>
      <c r="D52" s="19">
        <f>'Bio - Rohdaten'!$AQ$201</f>
        <v>4.9000000000000004</v>
      </c>
      <c r="E52" s="7">
        <f>'Bio - Rohdaten'!$AQ$212</f>
        <v>4.9000000000000004</v>
      </c>
      <c r="F52" s="17">
        <f>'Bio - Rohdaten'!$AQ$213</f>
        <v>4.5481682184655403</v>
      </c>
      <c r="G52" s="28">
        <f t="shared" si="10"/>
        <v>-7.1802404394787755</v>
      </c>
      <c r="H52" s="29">
        <f t="shared" si="11"/>
        <v>-7.1802404394787755</v>
      </c>
      <c r="I52" s="30"/>
      <c r="J52" s="31">
        <f>'nicht Bio - Rohdaten'!$AQ$201</f>
        <v>4.1449114860319929</v>
      </c>
      <c r="K52" s="30">
        <f>'nicht Bio - Rohdaten'!$AQ$212</f>
        <v>4.1229743702386621</v>
      </c>
      <c r="L52" s="32">
        <f>'nicht Bio - Rohdaten'!$AQ$213</f>
        <v>4.001041211966994</v>
      </c>
      <c r="M52" s="28">
        <f t="shared" si="12"/>
        <v>-3.4710095631675064</v>
      </c>
      <c r="N52" s="29">
        <f t="shared" si="13"/>
        <v>-2.9574076218332119</v>
      </c>
      <c r="O52" s="50"/>
      <c r="P52" s="33">
        <f t="shared" si="4"/>
        <v>0.75508851396800747</v>
      </c>
      <c r="Q52" s="34">
        <f t="shared" si="5"/>
        <v>0.77702562976133827</v>
      </c>
      <c r="R52" s="35">
        <f t="shared" si="6"/>
        <v>0.54712700649854629</v>
      </c>
      <c r="S52" s="28">
        <f t="shared" si="14"/>
        <v>-27.541341660280157</v>
      </c>
      <c r="T52" s="29">
        <f t="shared" si="15"/>
        <v>-29.587006458642147</v>
      </c>
      <c r="V52" s="68">
        <f t="shared" si="7"/>
        <v>0.18217240983615524</v>
      </c>
      <c r="W52" s="69">
        <f t="shared" si="8"/>
        <v>0.1884623963152019</v>
      </c>
      <c r="X52" s="70">
        <f t="shared" si="9"/>
        <v>0.13674615619106989</v>
      </c>
    </row>
    <row r="53" spans="1:24" ht="15" outlineLevel="1" thickBot="1" x14ac:dyDescent="0.25">
      <c r="A53" s="434"/>
      <c r="B53" s="4" t="s">
        <v>49</v>
      </c>
      <c r="C53" s="3" t="s">
        <v>68</v>
      </c>
      <c r="D53" s="19">
        <f>'Bio - Rohdaten'!$AR$201</f>
        <v>8.2092596195349508</v>
      </c>
      <c r="E53" s="7">
        <f>'Bio - Rohdaten'!$AR$212</f>
        <v>8.4378478496588691</v>
      </c>
      <c r="F53" s="17">
        <f>'Bio - Rohdaten'!$AR$213</f>
        <v>8.4918648327939596</v>
      </c>
      <c r="G53" s="28">
        <f t="shared" si="10"/>
        <v>3.4425176734149661</v>
      </c>
      <c r="H53" s="29">
        <f t="shared" si="11"/>
        <v>0.64017488935018363</v>
      </c>
      <c r="I53" s="30"/>
      <c r="J53" s="31">
        <f>'nicht Bio - Rohdaten'!$AR$201</f>
        <v>4.3541156452500003</v>
      </c>
      <c r="K53" s="30">
        <f>'nicht Bio - Rohdaten'!$AR$212</f>
        <v>4.324018889325</v>
      </c>
      <c r="L53" s="32">
        <f>'nicht Bio - Rohdaten'!$AR$213</f>
        <v>4.0422930051875001</v>
      </c>
      <c r="M53" s="28">
        <f t="shared" si="12"/>
        <v>-7.1615608189615791</v>
      </c>
      <c r="N53" s="29">
        <f t="shared" si="13"/>
        <v>-6.5153712633637149</v>
      </c>
      <c r="O53" s="50"/>
      <c r="P53" s="33">
        <f t="shared" si="4"/>
        <v>3.8551439742849505</v>
      </c>
      <c r="Q53" s="34">
        <f t="shared" si="5"/>
        <v>4.1138289603338691</v>
      </c>
      <c r="R53" s="35">
        <f t="shared" si="6"/>
        <v>4.4495718276064595</v>
      </c>
      <c r="S53" s="28">
        <f t="shared" si="14"/>
        <v>15.419083107830314</v>
      </c>
      <c r="T53" s="29">
        <f t="shared" si="15"/>
        <v>8.1613229550832429</v>
      </c>
      <c r="V53" s="68">
        <f t="shared" si="7"/>
        <v>0.88540229253915448</v>
      </c>
      <c r="W53" s="69">
        <f t="shared" si="8"/>
        <v>0.95139014551716206</v>
      </c>
      <c r="X53" s="70">
        <f t="shared" si="9"/>
        <v>1.1007544039722741</v>
      </c>
    </row>
    <row r="54" spans="1:24" ht="15" outlineLevel="1" thickBot="1" x14ac:dyDescent="0.25">
      <c r="A54" s="434"/>
      <c r="B54" s="4" t="s">
        <v>50</v>
      </c>
      <c r="C54" s="3" t="s">
        <v>68</v>
      </c>
      <c r="D54" s="19" t="e">
        <f>'Bio - Rohdaten'!#REF!</f>
        <v>#REF!</v>
      </c>
      <c r="E54" s="7" t="e">
        <f>'Bio - Rohdaten'!#REF!</f>
        <v>#REF!</v>
      </c>
      <c r="F54" s="17" t="e">
        <f>'Bio - Rohdaten'!#REF!</f>
        <v>#REF!</v>
      </c>
      <c r="G54" s="28" t="str">
        <f t="shared" si="10"/>
        <v>-</v>
      </c>
      <c r="H54" s="29" t="str">
        <f t="shared" si="11"/>
        <v>-</v>
      </c>
      <c r="I54" s="30"/>
      <c r="J54" s="31" t="e">
        <f>'nicht Bio - Rohdaten'!#REF!</f>
        <v>#REF!</v>
      </c>
      <c r="K54" s="30" t="e">
        <f>'nicht Bio - Rohdaten'!#REF!</f>
        <v>#REF!</v>
      </c>
      <c r="L54" s="32" t="e">
        <f>'nicht Bio - Rohdaten'!#REF!</f>
        <v>#REF!</v>
      </c>
      <c r="M54" s="28" t="str">
        <f t="shared" si="12"/>
        <v>-</v>
      </c>
      <c r="N54" s="29" t="str">
        <f t="shared" si="13"/>
        <v>-</v>
      </c>
      <c r="O54" s="50"/>
      <c r="P54" s="33" t="e">
        <f t="shared" si="4"/>
        <v>#REF!</v>
      </c>
      <c r="Q54" s="34" t="e">
        <f t="shared" si="5"/>
        <v>#REF!</v>
      </c>
      <c r="R54" s="35" t="e">
        <f t="shared" si="6"/>
        <v>#REF!</v>
      </c>
      <c r="S54" s="28" t="str">
        <f t="shared" si="14"/>
        <v>-</v>
      </c>
      <c r="T54" s="29" t="str">
        <f t="shared" si="15"/>
        <v>-</v>
      </c>
      <c r="V54" s="68" t="e">
        <f t="shared" si="7"/>
        <v>#REF!</v>
      </c>
      <c r="W54" s="69" t="e">
        <f t="shared" si="8"/>
        <v>#REF!</v>
      </c>
      <c r="X54" s="70" t="e">
        <f t="shared" si="9"/>
        <v>#REF!</v>
      </c>
    </row>
    <row r="55" spans="1:24" ht="15" outlineLevel="1" thickBot="1" x14ac:dyDescent="0.25">
      <c r="A55" s="434"/>
      <c r="B55" s="4" t="s">
        <v>51</v>
      </c>
      <c r="C55" s="3" t="s">
        <v>68</v>
      </c>
      <c r="D55" s="19">
        <f>'Bio - Rohdaten'!$AS$201</f>
        <v>6.84908902098997</v>
      </c>
      <c r="E55" s="7">
        <f>'Bio - Rohdaten'!$AS$212</f>
        <v>6.0795948203842904</v>
      </c>
      <c r="F55" s="17">
        <f>'Bio - Rohdaten'!$AS$213</f>
        <v>6.0538092285207199</v>
      </c>
      <c r="G55" s="28">
        <f t="shared" si="10"/>
        <v>-11.611468182586128</v>
      </c>
      <c r="H55" s="29">
        <f t="shared" si="11"/>
        <v>-0.42413339417149909</v>
      </c>
      <c r="I55" s="30"/>
      <c r="J55" s="31">
        <f>'nicht Bio - Rohdaten'!$AS$201</f>
        <v>4.6583028257999999</v>
      </c>
      <c r="K55" s="30">
        <f>'nicht Bio - Rohdaten'!$AS$212</f>
        <v>4.0688921460000005</v>
      </c>
      <c r="L55" s="32">
        <f>'nicht Bio - Rohdaten'!$AS$213</f>
        <v>3.9676392669891767</v>
      </c>
      <c r="M55" s="28">
        <f t="shared" si="12"/>
        <v>-14.826506232819057</v>
      </c>
      <c r="N55" s="29">
        <f t="shared" si="13"/>
        <v>-2.48846308473333</v>
      </c>
      <c r="O55" s="50"/>
      <c r="P55" s="33">
        <f t="shared" si="4"/>
        <v>2.1907861951899701</v>
      </c>
      <c r="Q55" s="34">
        <f t="shared" si="5"/>
        <v>2.01070267438429</v>
      </c>
      <c r="R55" s="35">
        <f t="shared" si="6"/>
        <v>2.0861699615315432</v>
      </c>
      <c r="S55" s="28">
        <f t="shared" si="14"/>
        <v>-4.7752826765167411</v>
      </c>
      <c r="T55" s="29">
        <f t="shared" si="15"/>
        <v>3.7532792942826605</v>
      </c>
      <c r="V55" s="68">
        <f t="shared" si="7"/>
        <v>0.47029707537610177</v>
      </c>
      <c r="W55" s="69">
        <f t="shared" si="8"/>
        <v>0.49416465274483823</v>
      </c>
      <c r="X55" s="70">
        <f t="shared" si="9"/>
        <v>0.52579627863059808</v>
      </c>
    </row>
    <row r="56" spans="1:24" ht="15" outlineLevel="1" thickBot="1" x14ac:dyDescent="0.25">
      <c r="A56" s="434"/>
      <c r="B56" s="4" t="s">
        <v>52</v>
      </c>
      <c r="C56" s="3" t="s">
        <v>68</v>
      </c>
      <c r="D56" s="19">
        <f>'Bio - Rohdaten'!$AT$201</f>
        <v>45.5134595679556</v>
      </c>
      <c r="E56" s="7">
        <f>'Bio - Rohdaten'!$AT$212</f>
        <v>25.892420861888102</v>
      </c>
      <c r="F56" s="17">
        <f>'Bio - Rohdaten'!$AT$213</f>
        <v>29.0419014606824</v>
      </c>
      <c r="G56" s="28">
        <f t="shared" si="10"/>
        <v>-36.190520922013661</v>
      </c>
      <c r="H56" s="29">
        <f t="shared" si="11"/>
        <v>12.163716230297034</v>
      </c>
      <c r="I56" s="30"/>
      <c r="J56" s="31">
        <f>'nicht Bio - Rohdaten'!$AT$201</f>
        <v>34.684562149542238</v>
      </c>
      <c r="K56" s="30">
        <f>'nicht Bio - Rohdaten'!$AT$212</f>
        <v>19.598901441840965</v>
      </c>
      <c r="L56" s="32">
        <f>'nicht Bio - Rohdaten'!$AT$213</f>
        <v>25.764002693568379</v>
      </c>
      <c r="M56" s="28">
        <f t="shared" si="12"/>
        <v>-25.719106435632462</v>
      </c>
      <c r="N56" s="29">
        <f t="shared" si="13"/>
        <v>31.456361317097954</v>
      </c>
      <c r="O56" s="50"/>
      <c r="P56" s="33">
        <f t="shared" si="4"/>
        <v>10.828897418413362</v>
      </c>
      <c r="Q56" s="34">
        <f t="shared" si="5"/>
        <v>6.2935194200471365</v>
      </c>
      <c r="R56" s="35">
        <f t="shared" si="6"/>
        <v>3.2778987671140207</v>
      </c>
      <c r="S56" s="28">
        <f t="shared" si="14"/>
        <v>-69.730078322283205</v>
      </c>
      <c r="T56" s="29">
        <f t="shared" si="15"/>
        <v>-47.916284222898767</v>
      </c>
      <c r="V56" s="68">
        <f t="shared" si="7"/>
        <v>0.31221087271405223</v>
      </c>
      <c r="W56" s="69">
        <f t="shared" si="8"/>
        <v>0.32111592778416331</v>
      </c>
      <c r="X56" s="70">
        <f t="shared" si="9"/>
        <v>0.12722785376560686</v>
      </c>
    </row>
    <row r="57" spans="1:24" s="8" customFormat="1" ht="15.75" thickBot="1" x14ac:dyDescent="0.3">
      <c r="A57" s="434"/>
      <c r="B57" s="12" t="s">
        <v>78</v>
      </c>
      <c r="C57" s="6" t="s">
        <v>67</v>
      </c>
      <c r="D57" s="39">
        <f>'Bio - Rohdaten'!$AU$201</f>
        <v>35.98389016243862</v>
      </c>
      <c r="E57" s="40">
        <f>'Bio - Rohdaten'!$AU$212</f>
        <v>35.257156434116219</v>
      </c>
      <c r="F57" s="41">
        <f>'Bio - Rohdaten'!$AU$213</f>
        <v>34.166887019140106</v>
      </c>
      <c r="G57" s="60">
        <f t="shared" si="10"/>
        <v>-5.0494905778563446</v>
      </c>
      <c r="H57" s="61">
        <f t="shared" si="11"/>
        <v>-3.0923350753299133</v>
      </c>
      <c r="I57" s="44"/>
      <c r="J57" s="62">
        <f>'nicht Bio - Rohdaten'!$AU$201</f>
        <v>23.885978173551457</v>
      </c>
      <c r="K57" s="63">
        <f>'nicht Bio - Rohdaten'!$AU$212</f>
        <v>22.10068272643332</v>
      </c>
      <c r="L57" s="64">
        <f>'nicht Bio - Rohdaten'!$AU$213</f>
        <v>21.601593373796337</v>
      </c>
      <c r="M57" s="60">
        <f t="shared" si="12"/>
        <v>-9.5637063014843626</v>
      </c>
      <c r="N57" s="61">
        <f t="shared" si="13"/>
        <v>-2.2582530993038108</v>
      </c>
      <c r="O57" s="51"/>
      <c r="P57" s="65">
        <f t="shared" si="4"/>
        <v>12.097911988887162</v>
      </c>
      <c r="Q57" s="66">
        <f t="shared" si="5"/>
        <v>13.156473707682899</v>
      </c>
      <c r="R57" s="67">
        <f t="shared" si="6"/>
        <v>12.565293645343768</v>
      </c>
      <c r="S57" s="60">
        <f t="shared" si="14"/>
        <v>3.8633249843934312</v>
      </c>
      <c r="T57" s="61">
        <f t="shared" si="15"/>
        <v>-4.4934537587674672</v>
      </c>
      <c r="V57" s="77">
        <f t="shared" si="7"/>
        <v>0.50648593501115124</v>
      </c>
      <c r="W57" s="78">
        <f t="shared" si="8"/>
        <v>0.5952971621074501</v>
      </c>
      <c r="X57" s="79">
        <f t="shared" si="9"/>
        <v>0.58168364841947318</v>
      </c>
    </row>
    <row r="58" spans="1:24" ht="15" outlineLevel="1" thickBot="1" x14ac:dyDescent="0.25">
      <c r="A58" s="435" t="s">
        <v>53</v>
      </c>
      <c r="B58" s="3" t="s">
        <v>54</v>
      </c>
      <c r="C58" s="16" t="s">
        <v>68</v>
      </c>
      <c r="D58" s="19">
        <f>'Bio - Rohdaten'!$AV$201</f>
        <v>2.8073815309842041</v>
      </c>
      <c r="E58" s="7">
        <f>'Bio - Rohdaten'!$AV$212</f>
        <v>2.9024605103280683</v>
      </c>
      <c r="F58" s="17">
        <f>'Bio - Rohdaten'!$AV$213</f>
        <v>2.9024605103280683</v>
      </c>
      <c r="G58" s="28">
        <f t="shared" si="10"/>
        <v>3.3867494779212177</v>
      </c>
      <c r="H58" s="29">
        <f t="shared" si="11"/>
        <v>0</v>
      </c>
      <c r="I58" s="30"/>
      <c r="J58" s="31">
        <f>'nicht Bio - Rohdaten'!$AV$201</f>
        <v>1.776914446002805</v>
      </c>
      <c r="K58" s="30">
        <f>'nicht Bio - Rohdaten'!$AV$212</f>
        <v>1.8476377479463029</v>
      </c>
      <c r="L58" s="32">
        <f>'nicht Bio - Rohdaten'!$AV$213</f>
        <v>1.8476377479463029</v>
      </c>
      <c r="M58" s="28">
        <f t="shared" si="12"/>
        <v>3.9801185759163</v>
      </c>
      <c r="N58" s="29">
        <f t="shared" si="13"/>
        <v>0</v>
      </c>
      <c r="O58" s="50"/>
      <c r="P58" s="33">
        <f t="shared" si="4"/>
        <v>1.0304670849813991</v>
      </c>
      <c r="Q58" s="34">
        <f t="shared" si="5"/>
        <v>1.0548227623817654</v>
      </c>
      <c r="R58" s="35">
        <f t="shared" si="6"/>
        <v>1.0548227623817654</v>
      </c>
      <c r="S58" s="28">
        <f t="shared" si="14"/>
        <v>2.3635570466383227</v>
      </c>
      <c r="T58" s="29">
        <f t="shared" si="15"/>
        <v>0</v>
      </c>
      <c r="V58" s="68">
        <f t="shared" si="7"/>
        <v>0.57991935813198547</v>
      </c>
      <c r="W58" s="69">
        <f t="shared" si="8"/>
        <v>0.57090344877085797</v>
      </c>
      <c r="X58" s="70">
        <f t="shared" si="9"/>
        <v>0.57090344877085797</v>
      </c>
    </row>
    <row r="59" spans="1:24" ht="15" outlineLevel="1" thickBot="1" x14ac:dyDescent="0.25">
      <c r="A59" s="435"/>
      <c r="B59" s="3"/>
      <c r="C59" s="3"/>
      <c r="D59" s="19"/>
      <c r="E59" s="7"/>
      <c r="F59" s="17"/>
      <c r="G59" s="28"/>
      <c r="H59" s="29"/>
      <c r="I59" s="30"/>
      <c r="J59" s="31"/>
      <c r="K59" s="30"/>
      <c r="L59" s="32"/>
      <c r="M59" s="28"/>
      <c r="N59" s="29"/>
      <c r="O59" s="50"/>
      <c r="P59" s="33"/>
      <c r="Q59" s="34"/>
      <c r="R59" s="35"/>
      <c r="S59" s="28"/>
      <c r="T59" s="29"/>
      <c r="V59" s="68"/>
      <c r="W59" s="69"/>
      <c r="X59" s="70"/>
    </row>
    <row r="60" spans="1:24" s="8" customFormat="1" ht="15.75" thickBot="1" x14ac:dyDescent="0.3">
      <c r="A60" s="436"/>
      <c r="B60" s="6" t="s">
        <v>79</v>
      </c>
      <c r="C60" s="6" t="s">
        <v>67</v>
      </c>
      <c r="D60" s="36">
        <f>'Bio - Rohdaten'!$AX$201</f>
        <v>3.9303341433778853</v>
      </c>
      <c r="E60" s="37">
        <f>'Bio - Rohdaten'!$AX$212</f>
        <v>4.0634447144592958</v>
      </c>
      <c r="F60" s="38">
        <f>'Bio - Rohdaten'!$AX$213</f>
        <v>4.0634447144592958</v>
      </c>
      <c r="G60" s="42">
        <f t="shared" si="10"/>
        <v>3.3867494779212319</v>
      </c>
      <c r="H60" s="43">
        <f t="shared" si="11"/>
        <v>0</v>
      </c>
      <c r="I60" s="44"/>
      <c r="J60" s="45">
        <f>'nicht Bio - Rohdaten'!$AX$201</f>
        <v>2.4876802244039267</v>
      </c>
      <c r="K60" s="44">
        <f>'nicht Bio - Rohdaten'!$AX$212</f>
        <v>2.5866928471248238</v>
      </c>
      <c r="L60" s="46">
        <f>'nicht Bio - Rohdaten'!$AX$213</f>
        <v>2.5866928471248238</v>
      </c>
      <c r="M60" s="42">
        <f t="shared" si="12"/>
        <v>3.9801185759163076</v>
      </c>
      <c r="N60" s="43">
        <f t="shared" si="13"/>
        <v>0</v>
      </c>
      <c r="O60" s="51"/>
      <c r="P60" s="47">
        <f t="shared" si="4"/>
        <v>1.4426539189739587</v>
      </c>
      <c r="Q60" s="48">
        <f t="shared" si="5"/>
        <v>1.4767518673344719</v>
      </c>
      <c r="R60" s="49">
        <f t="shared" si="6"/>
        <v>1.4767518673344719</v>
      </c>
      <c r="S60" s="42">
        <f t="shared" si="14"/>
        <v>2.3635570466383475</v>
      </c>
      <c r="T60" s="43">
        <f t="shared" si="15"/>
        <v>0</v>
      </c>
      <c r="V60" s="71">
        <f t="shared" si="7"/>
        <v>0.57991935813198547</v>
      </c>
      <c r="W60" s="72">
        <f t="shared" si="8"/>
        <v>0.57090344877085819</v>
      </c>
      <c r="X60" s="73">
        <f t="shared" si="9"/>
        <v>0.57090344877085819</v>
      </c>
    </row>
    <row r="61" spans="1:24" s="114" customFormat="1" ht="18.75" thickBot="1" x14ac:dyDescent="0.3">
      <c r="A61" s="106"/>
      <c r="B61" s="107" t="s">
        <v>82</v>
      </c>
      <c r="C61" s="107" t="s">
        <v>67</v>
      </c>
      <c r="D61" s="108">
        <f>'Bio - Rohdaten'!$AY$201</f>
        <v>182.96645269918301</v>
      </c>
      <c r="E61" s="109">
        <f>'Bio - Rohdaten'!$AY$212</f>
        <v>184.42682845835546</v>
      </c>
      <c r="F61" s="110">
        <f>'Bio - Rohdaten'!$AY$213</f>
        <v>183.10558973557681</v>
      </c>
      <c r="G61" s="111">
        <f t="shared" si="10"/>
        <v>7.6045107909788107E-2</v>
      </c>
      <c r="H61" s="112">
        <f t="shared" si="11"/>
        <v>-0.71640266973250466</v>
      </c>
      <c r="I61" s="113"/>
      <c r="J61" s="108">
        <f>'nicht Bio - Rohdaten'!$AY$201</f>
        <v>126.42054813207059</v>
      </c>
      <c r="K61" s="109">
        <f>'nicht Bio - Rohdaten'!$AY$212</f>
        <v>123.89944001369606</v>
      </c>
      <c r="L61" s="110">
        <f>'nicht Bio - Rohdaten'!$AY$213</f>
        <v>125.5410837417672</v>
      </c>
      <c r="M61" s="111">
        <f t="shared" si="12"/>
        <v>-0.69566569936449518</v>
      </c>
      <c r="N61" s="112">
        <f t="shared" si="13"/>
        <v>1.3249807488150556</v>
      </c>
      <c r="P61" s="108">
        <f t="shared" ref="P61" si="16">D61-J61</f>
        <v>56.545904567112416</v>
      </c>
      <c r="Q61" s="109">
        <f t="shared" ref="Q61" si="17">E61-K61</f>
        <v>60.527388444659394</v>
      </c>
      <c r="R61" s="110">
        <f t="shared" ref="R61" si="18">F61-L61</f>
        <v>57.564505993809618</v>
      </c>
      <c r="S61" s="111">
        <f t="shared" si="14"/>
        <v>1.801370823395811</v>
      </c>
      <c r="T61" s="112">
        <f t="shared" si="15"/>
        <v>-4.8951103409306338</v>
      </c>
      <c r="V61" s="115">
        <f t="shared" si="7"/>
        <v>0.44728412748249857</v>
      </c>
      <c r="W61" s="116">
        <f>E61/K61-1</f>
        <v>0.48852027449009117</v>
      </c>
      <c r="X61" s="117">
        <f t="shared" si="9"/>
        <v>0.45853121765475136</v>
      </c>
    </row>
    <row r="62" spans="1:24" ht="15" thickTop="1" x14ac:dyDescent="0.2"/>
  </sheetData>
  <mergeCells count="11">
    <mergeCell ref="A58:A60"/>
    <mergeCell ref="A4:A12"/>
    <mergeCell ref="A13:A25"/>
    <mergeCell ref="A26:A28"/>
    <mergeCell ref="A29:A33"/>
    <mergeCell ref="A34:A38"/>
    <mergeCell ref="V1:X1"/>
    <mergeCell ref="P1:T1"/>
    <mergeCell ref="J1:N1"/>
    <mergeCell ref="D1:H1"/>
    <mergeCell ref="A39:A5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sheetPr>
  <dimension ref="A1:BJ345"/>
  <sheetViews>
    <sheetView zoomScale="90" zoomScaleNormal="90" workbookViewId="0">
      <pane xSplit="1" ySplit="20" topLeftCell="B326" activePane="bottomRight" state="frozen"/>
      <selection pane="topRight" activeCell="B1" sqref="B1"/>
      <selection pane="bottomLeft" activeCell="A7" sqref="A7"/>
      <selection pane="bottomRight" activeCell="A16" sqref="A16"/>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bestFit="1" customWidth="1"/>
    <col min="12" max="12" width="12.375" style="225" bestFit="1" customWidth="1"/>
    <col min="13" max="13" width="22.125" style="225" bestFit="1" customWidth="1"/>
    <col min="14" max="14" width="11.75" style="225" bestFit="1" customWidth="1"/>
    <col min="15" max="15" width="25.5" style="225" customWidth="1"/>
    <col min="16" max="17" width="12.625" style="225" bestFit="1" customWidth="1"/>
    <col min="18" max="18" width="17.75" style="225" customWidth="1"/>
    <col min="19" max="19" width="16.7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25"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K15" s="307"/>
      <c r="L15" s="307"/>
      <c r="M15" s="307"/>
      <c r="N15" s="307"/>
      <c r="O15" s="307"/>
      <c r="P15" s="307"/>
      <c r="Q15" s="307"/>
      <c r="R15" s="307"/>
      <c r="S15" s="307"/>
      <c r="T15" s="307"/>
      <c r="U15" s="225"/>
      <c r="V15" s="225"/>
      <c r="W15" s="225"/>
      <c r="Z15" s="225"/>
      <c r="AA15" s="225"/>
      <c r="AE15" s="225"/>
      <c r="AU15" s="225"/>
      <c r="AX15" s="225"/>
      <c r="AY15" s="245"/>
    </row>
    <row r="16" spans="1:62" s="298" customFormat="1" x14ac:dyDescent="0.25">
      <c r="A16" s="310"/>
      <c r="B16" s="445" t="str">
        <f>Codierung!I36</f>
        <v>Milch und Milch- Produkte</v>
      </c>
      <c r="C16" s="446"/>
      <c r="D16" s="446"/>
      <c r="E16" s="446"/>
      <c r="F16" s="446"/>
      <c r="G16" s="446"/>
      <c r="H16" s="446"/>
      <c r="I16" s="446"/>
      <c r="J16" s="447"/>
      <c r="K16" s="445" t="str">
        <f>Codierung!I37</f>
        <v>Fleisch und Fleisch- Produkte</v>
      </c>
      <c r="L16" s="446"/>
      <c r="M16" s="446"/>
      <c r="N16" s="446"/>
      <c r="O16" s="446"/>
      <c r="P16" s="446"/>
      <c r="Q16" s="446"/>
      <c r="R16" s="446"/>
      <c r="S16" s="446"/>
      <c r="T16" s="446"/>
      <c r="U16" s="447"/>
      <c r="V16" s="445" t="str">
        <f>Codierung!I65</f>
        <v>Eier Freiland, frisch</v>
      </c>
      <c r="W16" s="447"/>
      <c r="X16" s="445" t="str">
        <f>Codierung!I39</f>
        <v>Kartoffeln</v>
      </c>
      <c r="Y16" s="446"/>
      <c r="Z16" s="447"/>
      <c r="AA16" s="445" t="str">
        <f>Codierung!I40</f>
        <v>Früchte</v>
      </c>
      <c r="AB16" s="446"/>
      <c r="AC16" s="446"/>
      <c r="AD16" s="446"/>
      <c r="AE16" s="447"/>
      <c r="AF16" s="445" t="str">
        <f>Codierung!I41</f>
        <v>Gemüse</v>
      </c>
      <c r="AG16" s="446"/>
      <c r="AH16" s="446"/>
      <c r="AI16" s="446"/>
      <c r="AJ16" s="446"/>
      <c r="AK16" s="446"/>
      <c r="AL16" s="446"/>
      <c r="AM16" s="446"/>
      <c r="AN16" s="446"/>
      <c r="AO16" s="446"/>
      <c r="AP16" s="446"/>
      <c r="AQ16" s="446"/>
      <c r="AR16" s="446"/>
      <c r="AS16" s="446"/>
      <c r="AT16" s="446"/>
      <c r="AU16" s="447"/>
      <c r="AV16" s="445" t="str">
        <f>Codierung!I42</f>
        <v>Mehl</v>
      </c>
      <c r="AW16" s="446"/>
      <c r="AX16" s="447"/>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customHeight="1"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v>8.6</v>
      </c>
      <c r="C19" s="326">
        <v>0.2</v>
      </c>
      <c r="D19" s="326">
        <v>0.21</v>
      </c>
      <c r="E19" s="326">
        <v>0.15</v>
      </c>
      <c r="F19" s="326">
        <v>0.11</v>
      </c>
      <c r="G19" s="326">
        <v>0.45</v>
      </c>
      <c r="H19" s="326">
        <v>0.5</v>
      </c>
      <c r="I19" s="326">
        <v>0.35</v>
      </c>
      <c r="J19" s="327"/>
      <c r="K19" s="325">
        <v>0.12</v>
      </c>
      <c r="L19" s="326">
        <v>0.1</v>
      </c>
      <c r="M19" s="326">
        <v>0.17</v>
      </c>
      <c r="N19" s="326">
        <v>0.21</v>
      </c>
      <c r="O19" s="326">
        <v>0.18</v>
      </c>
      <c r="P19" s="326">
        <v>0.08</v>
      </c>
      <c r="Q19" s="326">
        <v>0.31</v>
      </c>
      <c r="R19" s="326">
        <v>0.47</v>
      </c>
      <c r="S19" s="326">
        <v>0.72</v>
      </c>
      <c r="T19" s="326">
        <v>0.16</v>
      </c>
      <c r="U19" s="327"/>
      <c r="V19" s="325">
        <v>28</v>
      </c>
      <c r="W19" s="327"/>
      <c r="X19" s="325">
        <v>1.5</v>
      </c>
      <c r="Y19" s="326">
        <v>0.65</v>
      </c>
      <c r="Z19" s="327"/>
      <c r="AA19" s="325">
        <v>1.5</v>
      </c>
      <c r="AB19" s="326">
        <v>1.2</v>
      </c>
      <c r="AC19" s="326">
        <v>0.89</v>
      </c>
      <c r="AD19" s="326">
        <f>(0.21/0.085)+0.03</f>
        <v>2.5005882352941171</v>
      </c>
      <c r="AE19" s="327"/>
      <c r="AF19" s="325">
        <v>1.2</v>
      </c>
      <c r="AG19" s="326">
        <v>0.9</v>
      </c>
      <c r="AH19" s="326">
        <f>(0.6/0.45)+0.17</f>
        <v>1.5033333333333332</v>
      </c>
      <c r="AI19" s="326">
        <v>0.37</v>
      </c>
      <c r="AJ19" s="326">
        <v>1</v>
      </c>
      <c r="AK19" s="326">
        <v>0.24</v>
      </c>
      <c r="AL19" s="326">
        <v>0.33</v>
      </c>
      <c r="AM19" s="326">
        <v>0.26</v>
      </c>
      <c r="AN19" s="326">
        <v>0.25</v>
      </c>
      <c r="AO19" s="326">
        <v>0.16</v>
      </c>
      <c r="AP19" s="326">
        <v>0.21</v>
      </c>
      <c r="AQ19" s="326">
        <v>0.18</v>
      </c>
      <c r="AR19" s="326">
        <v>0.15</v>
      </c>
      <c r="AS19" s="326">
        <v>0.15</v>
      </c>
      <c r="AT19" s="326">
        <v>0.06</v>
      </c>
      <c r="AU19" s="327"/>
      <c r="AV19" s="325">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v>36526</v>
      </c>
      <c r="B21" s="312"/>
      <c r="C21" s="300"/>
      <c r="D21" s="300"/>
      <c r="E21" s="300"/>
      <c r="F21" s="300"/>
      <c r="G21" s="300"/>
      <c r="H21" s="300"/>
      <c r="I21" s="300"/>
      <c r="J21" s="356"/>
      <c r="K21" s="300"/>
      <c r="L21" s="300"/>
      <c r="M21" s="300"/>
      <c r="N21" s="300"/>
      <c r="O21" s="300"/>
      <c r="P21" s="300"/>
      <c r="Q21" s="300"/>
      <c r="R21" s="300"/>
      <c r="S21" s="300"/>
      <c r="T21" s="300"/>
      <c r="U21" s="356"/>
      <c r="V21" s="312"/>
      <c r="W21" s="356"/>
      <c r="X21" s="300"/>
      <c r="Y21" s="300"/>
      <c r="Z21" s="356"/>
      <c r="AA21" s="312"/>
      <c r="AB21" s="300"/>
      <c r="AC21" s="300"/>
      <c r="AD21" s="300"/>
      <c r="AE21" s="356"/>
      <c r="AF21" s="300"/>
      <c r="AG21" s="300"/>
      <c r="AH21" s="300"/>
      <c r="AI21" s="300"/>
      <c r="AJ21" s="300"/>
      <c r="AK21" s="300"/>
      <c r="AL21" s="300"/>
      <c r="AM21" s="300"/>
      <c r="AN21" s="300"/>
      <c r="AO21" s="300"/>
      <c r="AP21" s="300"/>
      <c r="AQ21" s="300"/>
      <c r="AR21" s="300"/>
      <c r="AS21" s="300"/>
      <c r="AT21" s="300"/>
      <c r="AU21" s="356"/>
      <c r="AV21" s="300"/>
      <c r="AW21" s="300"/>
      <c r="AX21" s="357"/>
      <c r="AY21" s="335"/>
    </row>
    <row r="22" spans="1:51" x14ac:dyDescent="0.25">
      <c r="A22" s="332">
        <v>36557</v>
      </c>
      <c r="B22" s="312"/>
      <c r="C22" s="300"/>
      <c r="D22" s="300"/>
      <c r="E22" s="300"/>
      <c r="F22" s="300"/>
      <c r="G22" s="300"/>
      <c r="H22" s="300"/>
      <c r="I22" s="300"/>
      <c r="J22" s="356"/>
      <c r="K22" s="300"/>
      <c r="L22" s="300"/>
      <c r="M22" s="300"/>
      <c r="N22" s="300"/>
      <c r="O22" s="300"/>
      <c r="P22" s="300"/>
      <c r="Q22" s="300"/>
      <c r="R22" s="300"/>
      <c r="S22" s="300"/>
      <c r="T22" s="300"/>
      <c r="U22" s="356"/>
      <c r="V22" s="312"/>
      <c r="W22" s="356"/>
      <c r="X22" s="300"/>
      <c r="Y22" s="300"/>
      <c r="Z22" s="356"/>
      <c r="AA22" s="312"/>
      <c r="AB22" s="300"/>
      <c r="AC22" s="300"/>
      <c r="AD22" s="300"/>
      <c r="AE22" s="356"/>
      <c r="AF22" s="300"/>
      <c r="AG22" s="300"/>
      <c r="AH22" s="300"/>
      <c r="AI22" s="300"/>
      <c r="AJ22" s="300"/>
      <c r="AK22" s="300"/>
      <c r="AL22" s="300"/>
      <c r="AM22" s="300"/>
      <c r="AN22" s="300"/>
      <c r="AO22" s="300"/>
      <c r="AP22" s="300"/>
      <c r="AQ22" s="300"/>
      <c r="AR22" s="300"/>
      <c r="AS22" s="300"/>
      <c r="AT22" s="300"/>
      <c r="AU22" s="356"/>
      <c r="AV22" s="300"/>
      <c r="AW22" s="300"/>
      <c r="AX22" s="357"/>
      <c r="AY22" s="335"/>
    </row>
    <row r="23" spans="1:51" x14ac:dyDescent="0.25">
      <c r="A23" s="332">
        <v>36586</v>
      </c>
      <c r="B23" s="312"/>
      <c r="C23" s="300"/>
      <c r="D23" s="300"/>
      <c r="E23" s="300"/>
      <c r="F23" s="300"/>
      <c r="G23" s="300"/>
      <c r="H23" s="300"/>
      <c r="I23" s="300"/>
      <c r="J23" s="356"/>
      <c r="K23" s="300"/>
      <c r="L23" s="300"/>
      <c r="M23" s="300"/>
      <c r="N23" s="300"/>
      <c r="O23" s="300"/>
      <c r="P23" s="300"/>
      <c r="Q23" s="300"/>
      <c r="R23" s="300"/>
      <c r="S23" s="300"/>
      <c r="T23" s="300"/>
      <c r="U23" s="356"/>
      <c r="V23" s="312"/>
      <c r="W23" s="356"/>
      <c r="X23" s="300"/>
      <c r="Y23" s="300"/>
      <c r="Z23" s="356"/>
      <c r="AA23" s="312"/>
      <c r="AB23" s="300"/>
      <c r="AC23" s="300"/>
      <c r="AD23" s="300"/>
      <c r="AE23" s="356"/>
      <c r="AF23" s="300"/>
      <c r="AG23" s="300"/>
      <c r="AH23" s="300"/>
      <c r="AI23" s="300"/>
      <c r="AJ23" s="300"/>
      <c r="AK23" s="300"/>
      <c r="AL23" s="300"/>
      <c r="AM23" s="300"/>
      <c r="AN23" s="300"/>
      <c r="AO23" s="300"/>
      <c r="AP23" s="300"/>
      <c r="AQ23" s="300"/>
      <c r="AR23" s="300"/>
      <c r="AS23" s="300"/>
      <c r="AT23" s="300"/>
      <c r="AU23" s="356"/>
      <c r="AV23" s="300"/>
      <c r="AW23" s="300"/>
      <c r="AX23" s="357"/>
      <c r="AY23" s="335"/>
    </row>
    <row r="24" spans="1:51" x14ac:dyDescent="0.25">
      <c r="A24" s="332">
        <v>36617</v>
      </c>
      <c r="B24" s="312"/>
      <c r="C24" s="300"/>
      <c r="D24" s="300"/>
      <c r="E24" s="300"/>
      <c r="F24" s="300"/>
      <c r="G24" s="300"/>
      <c r="H24" s="300"/>
      <c r="I24" s="300"/>
      <c r="J24" s="356"/>
      <c r="K24" s="300"/>
      <c r="L24" s="300"/>
      <c r="M24" s="300"/>
      <c r="N24" s="300"/>
      <c r="O24" s="300"/>
      <c r="P24" s="300"/>
      <c r="Q24" s="300"/>
      <c r="R24" s="300"/>
      <c r="S24" s="300"/>
      <c r="T24" s="300"/>
      <c r="U24" s="356"/>
      <c r="V24" s="312"/>
      <c r="W24" s="356"/>
      <c r="X24" s="300"/>
      <c r="Y24" s="300"/>
      <c r="Z24" s="356"/>
      <c r="AA24" s="312"/>
      <c r="AB24" s="300"/>
      <c r="AC24" s="300"/>
      <c r="AD24" s="300"/>
      <c r="AE24" s="356"/>
      <c r="AF24" s="300"/>
      <c r="AG24" s="300"/>
      <c r="AH24" s="300"/>
      <c r="AI24" s="300"/>
      <c r="AJ24" s="300"/>
      <c r="AK24" s="300"/>
      <c r="AL24" s="300"/>
      <c r="AM24" s="300"/>
      <c r="AN24" s="300"/>
      <c r="AO24" s="300"/>
      <c r="AP24" s="300"/>
      <c r="AQ24" s="300"/>
      <c r="AR24" s="300"/>
      <c r="AS24" s="300"/>
      <c r="AT24" s="300"/>
      <c r="AU24" s="356"/>
      <c r="AV24" s="300"/>
      <c r="AW24" s="300"/>
      <c r="AX24" s="357"/>
      <c r="AY24" s="335"/>
    </row>
    <row r="25" spans="1:51" x14ac:dyDescent="0.25">
      <c r="A25" s="332">
        <v>36647</v>
      </c>
      <c r="B25" s="312"/>
      <c r="C25" s="300"/>
      <c r="D25" s="300"/>
      <c r="E25" s="300"/>
      <c r="F25" s="300"/>
      <c r="G25" s="300"/>
      <c r="H25" s="300"/>
      <c r="I25" s="300"/>
      <c r="J25" s="356"/>
      <c r="K25" s="300"/>
      <c r="L25" s="300"/>
      <c r="M25" s="300"/>
      <c r="N25" s="300"/>
      <c r="O25" s="300"/>
      <c r="P25" s="300"/>
      <c r="Q25" s="300"/>
      <c r="R25" s="300"/>
      <c r="S25" s="300"/>
      <c r="T25" s="300"/>
      <c r="U25" s="356"/>
      <c r="V25" s="312"/>
      <c r="W25" s="356"/>
      <c r="X25" s="300"/>
      <c r="Y25" s="300"/>
      <c r="Z25" s="356"/>
      <c r="AA25" s="312"/>
      <c r="AB25" s="300"/>
      <c r="AC25" s="300"/>
      <c r="AD25" s="300"/>
      <c r="AE25" s="356"/>
      <c r="AF25" s="300"/>
      <c r="AG25" s="300"/>
      <c r="AH25" s="300"/>
      <c r="AI25" s="300"/>
      <c r="AJ25" s="300"/>
      <c r="AK25" s="300"/>
      <c r="AL25" s="300"/>
      <c r="AM25" s="300"/>
      <c r="AN25" s="300"/>
      <c r="AO25" s="300"/>
      <c r="AP25" s="300"/>
      <c r="AQ25" s="300"/>
      <c r="AR25" s="300"/>
      <c r="AS25" s="300"/>
      <c r="AT25" s="300"/>
      <c r="AU25" s="356"/>
      <c r="AV25" s="300"/>
      <c r="AW25" s="300"/>
      <c r="AX25" s="357"/>
      <c r="AY25" s="335"/>
    </row>
    <row r="26" spans="1:51" x14ac:dyDescent="0.25">
      <c r="A26" s="332">
        <v>36678</v>
      </c>
      <c r="B26" s="312"/>
      <c r="C26" s="300"/>
      <c r="D26" s="300"/>
      <c r="E26" s="300"/>
      <c r="F26" s="300"/>
      <c r="G26" s="300"/>
      <c r="H26" s="300"/>
      <c r="I26" s="300"/>
      <c r="J26" s="356"/>
      <c r="K26" s="300"/>
      <c r="L26" s="300"/>
      <c r="M26" s="300"/>
      <c r="N26" s="300"/>
      <c r="O26" s="300"/>
      <c r="P26" s="300"/>
      <c r="Q26" s="300"/>
      <c r="R26" s="300"/>
      <c r="S26" s="300"/>
      <c r="T26" s="300"/>
      <c r="U26" s="356"/>
      <c r="V26" s="312"/>
      <c r="W26" s="356"/>
      <c r="X26" s="300"/>
      <c r="Y26" s="300"/>
      <c r="Z26" s="356"/>
      <c r="AA26" s="312"/>
      <c r="AB26" s="300"/>
      <c r="AC26" s="300"/>
      <c r="AD26" s="300"/>
      <c r="AE26" s="356"/>
      <c r="AF26" s="300"/>
      <c r="AG26" s="300"/>
      <c r="AH26" s="300"/>
      <c r="AI26" s="300"/>
      <c r="AJ26" s="300"/>
      <c r="AK26" s="300"/>
      <c r="AL26" s="300"/>
      <c r="AM26" s="300"/>
      <c r="AN26" s="300"/>
      <c r="AO26" s="300"/>
      <c r="AP26" s="300"/>
      <c r="AQ26" s="300"/>
      <c r="AR26" s="300"/>
      <c r="AS26" s="300"/>
      <c r="AT26" s="300"/>
      <c r="AU26" s="356"/>
      <c r="AV26" s="300"/>
      <c r="AW26" s="300"/>
      <c r="AX26" s="357"/>
      <c r="AY26" s="335"/>
    </row>
    <row r="27" spans="1:51" x14ac:dyDescent="0.25">
      <c r="A27" s="332">
        <v>36708</v>
      </c>
      <c r="B27" s="312"/>
      <c r="C27" s="300"/>
      <c r="D27" s="300"/>
      <c r="E27" s="300"/>
      <c r="F27" s="300"/>
      <c r="G27" s="300"/>
      <c r="H27" s="300"/>
      <c r="I27" s="300"/>
      <c r="J27" s="356"/>
      <c r="K27" s="300"/>
      <c r="L27" s="300"/>
      <c r="M27" s="300"/>
      <c r="N27" s="300"/>
      <c r="O27" s="300"/>
      <c r="P27" s="300"/>
      <c r="Q27" s="300"/>
      <c r="R27" s="300"/>
      <c r="S27" s="300"/>
      <c r="T27" s="300"/>
      <c r="U27" s="356"/>
      <c r="V27" s="312"/>
      <c r="W27" s="356"/>
      <c r="X27" s="300"/>
      <c r="Y27" s="300"/>
      <c r="Z27" s="356"/>
      <c r="AA27" s="312"/>
      <c r="AB27" s="300"/>
      <c r="AC27" s="300"/>
      <c r="AD27" s="300"/>
      <c r="AE27" s="356"/>
      <c r="AF27" s="300"/>
      <c r="AG27" s="300"/>
      <c r="AH27" s="300"/>
      <c r="AI27" s="300"/>
      <c r="AJ27" s="300"/>
      <c r="AK27" s="300"/>
      <c r="AL27" s="300"/>
      <c r="AM27" s="300"/>
      <c r="AN27" s="300"/>
      <c r="AO27" s="300"/>
      <c r="AP27" s="300"/>
      <c r="AQ27" s="300"/>
      <c r="AR27" s="300"/>
      <c r="AS27" s="300"/>
      <c r="AT27" s="300"/>
      <c r="AU27" s="356"/>
      <c r="AV27" s="300"/>
      <c r="AW27" s="300"/>
      <c r="AX27" s="357"/>
      <c r="AY27" s="335"/>
    </row>
    <row r="28" spans="1:51" x14ac:dyDescent="0.25">
      <c r="A28" s="332">
        <v>36739</v>
      </c>
      <c r="B28" s="312"/>
      <c r="C28" s="300"/>
      <c r="D28" s="300"/>
      <c r="E28" s="300"/>
      <c r="F28" s="300"/>
      <c r="G28" s="300"/>
      <c r="H28" s="300"/>
      <c r="I28" s="300"/>
      <c r="J28" s="356"/>
      <c r="K28" s="300"/>
      <c r="L28" s="300"/>
      <c r="M28" s="300"/>
      <c r="N28" s="300"/>
      <c r="O28" s="300"/>
      <c r="P28" s="300"/>
      <c r="Q28" s="300"/>
      <c r="R28" s="300"/>
      <c r="S28" s="300"/>
      <c r="T28" s="300"/>
      <c r="U28" s="356"/>
      <c r="V28" s="312"/>
      <c r="W28" s="356"/>
      <c r="X28" s="300"/>
      <c r="Y28" s="300"/>
      <c r="Z28" s="356"/>
      <c r="AA28" s="312"/>
      <c r="AB28" s="300"/>
      <c r="AC28" s="300"/>
      <c r="AD28" s="300"/>
      <c r="AE28" s="356"/>
      <c r="AF28" s="300"/>
      <c r="AG28" s="300"/>
      <c r="AH28" s="300"/>
      <c r="AI28" s="300"/>
      <c r="AJ28" s="300"/>
      <c r="AK28" s="300"/>
      <c r="AL28" s="300"/>
      <c r="AM28" s="300"/>
      <c r="AN28" s="300"/>
      <c r="AO28" s="300"/>
      <c r="AP28" s="300"/>
      <c r="AQ28" s="300"/>
      <c r="AR28" s="300"/>
      <c r="AS28" s="300"/>
      <c r="AT28" s="300"/>
      <c r="AU28" s="356"/>
      <c r="AV28" s="300"/>
      <c r="AW28" s="300"/>
      <c r="AX28" s="357"/>
      <c r="AY28" s="335"/>
    </row>
    <row r="29" spans="1:51" x14ac:dyDescent="0.25">
      <c r="A29" s="332">
        <v>36770</v>
      </c>
      <c r="B29" s="312"/>
      <c r="C29" s="300"/>
      <c r="D29" s="300"/>
      <c r="E29" s="300"/>
      <c r="F29" s="300"/>
      <c r="G29" s="300"/>
      <c r="H29" s="300"/>
      <c r="I29" s="300"/>
      <c r="J29" s="356"/>
      <c r="K29" s="300"/>
      <c r="L29" s="300"/>
      <c r="M29" s="300"/>
      <c r="N29" s="300"/>
      <c r="O29" s="300"/>
      <c r="P29" s="300"/>
      <c r="Q29" s="300"/>
      <c r="R29" s="300"/>
      <c r="S29" s="300"/>
      <c r="T29" s="300"/>
      <c r="U29" s="356"/>
      <c r="V29" s="312"/>
      <c r="W29" s="356"/>
      <c r="X29" s="300"/>
      <c r="Y29" s="300"/>
      <c r="Z29" s="356"/>
      <c r="AA29" s="312"/>
      <c r="AB29" s="300"/>
      <c r="AC29" s="300"/>
      <c r="AD29" s="300"/>
      <c r="AE29" s="356"/>
      <c r="AF29" s="300"/>
      <c r="AG29" s="300"/>
      <c r="AH29" s="300"/>
      <c r="AI29" s="300"/>
      <c r="AJ29" s="300"/>
      <c r="AK29" s="300"/>
      <c r="AL29" s="300"/>
      <c r="AM29" s="300"/>
      <c r="AN29" s="300"/>
      <c r="AO29" s="300"/>
      <c r="AP29" s="300"/>
      <c r="AQ29" s="300"/>
      <c r="AR29" s="300"/>
      <c r="AS29" s="300"/>
      <c r="AT29" s="300"/>
      <c r="AU29" s="356"/>
      <c r="AV29" s="300"/>
      <c r="AW29" s="300"/>
      <c r="AX29" s="357"/>
      <c r="AY29" s="335"/>
    </row>
    <row r="30" spans="1:51" x14ac:dyDescent="0.25">
      <c r="A30" s="332">
        <v>36800</v>
      </c>
      <c r="B30" s="312"/>
      <c r="C30" s="300"/>
      <c r="D30" s="300"/>
      <c r="E30" s="300"/>
      <c r="F30" s="300"/>
      <c r="G30" s="300"/>
      <c r="H30" s="300"/>
      <c r="I30" s="300"/>
      <c r="J30" s="356"/>
      <c r="K30" s="300"/>
      <c r="L30" s="300"/>
      <c r="M30" s="300"/>
      <c r="N30" s="300"/>
      <c r="O30" s="300"/>
      <c r="P30" s="300"/>
      <c r="Q30" s="300"/>
      <c r="R30" s="300"/>
      <c r="S30" s="300"/>
      <c r="T30" s="300"/>
      <c r="U30" s="356"/>
      <c r="V30" s="312"/>
      <c r="W30" s="356"/>
      <c r="X30" s="300"/>
      <c r="Y30" s="300"/>
      <c r="Z30" s="356"/>
      <c r="AA30" s="312"/>
      <c r="AB30" s="300"/>
      <c r="AC30" s="300"/>
      <c r="AD30" s="300"/>
      <c r="AE30" s="356"/>
      <c r="AF30" s="300"/>
      <c r="AG30" s="300"/>
      <c r="AH30" s="300"/>
      <c r="AI30" s="300"/>
      <c r="AJ30" s="300"/>
      <c r="AK30" s="300"/>
      <c r="AL30" s="300"/>
      <c r="AM30" s="300"/>
      <c r="AN30" s="300"/>
      <c r="AO30" s="300"/>
      <c r="AP30" s="300"/>
      <c r="AQ30" s="300"/>
      <c r="AR30" s="300"/>
      <c r="AS30" s="300"/>
      <c r="AT30" s="300"/>
      <c r="AU30" s="356"/>
      <c r="AV30" s="300"/>
      <c r="AW30" s="300"/>
      <c r="AX30" s="357"/>
      <c r="AY30" s="335"/>
    </row>
    <row r="31" spans="1:51" x14ac:dyDescent="0.25">
      <c r="A31" s="332">
        <v>36831</v>
      </c>
      <c r="B31" s="312"/>
      <c r="C31" s="300"/>
      <c r="D31" s="300"/>
      <c r="E31" s="300"/>
      <c r="F31" s="300"/>
      <c r="G31" s="300"/>
      <c r="H31" s="300"/>
      <c r="I31" s="300"/>
      <c r="J31" s="356"/>
      <c r="K31" s="300"/>
      <c r="L31" s="300"/>
      <c r="M31" s="300"/>
      <c r="N31" s="300"/>
      <c r="O31" s="300"/>
      <c r="P31" s="300"/>
      <c r="Q31" s="300"/>
      <c r="R31" s="300"/>
      <c r="S31" s="300"/>
      <c r="T31" s="300"/>
      <c r="U31" s="356"/>
      <c r="V31" s="312"/>
      <c r="W31" s="356"/>
      <c r="X31" s="300"/>
      <c r="Y31" s="300"/>
      <c r="Z31" s="356"/>
      <c r="AA31" s="312"/>
      <c r="AB31" s="300"/>
      <c r="AC31" s="300"/>
      <c r="AD31" s="300"/>
      <c r="AE31" s="356"/>
      <c r="AF31" s="300"/>
      <c r="AG31" s="300"/>
      <c r="AH31" s="300"/>
      <c r="AI31" s="300"/>
      <c r="AJ31" s="300"/>
      <c r="AK31" s="300"/>
      <c r="AL31" s="300"/>
      <c r="AM31" s="300"/>
      <c r="AN31" s="300"/>
      <c r="AO31" s="300"/>
      <c r="AP31" s="300"/>
      <c r="AQ31" s="300"/>
      <c r="AR31" s="300"/>
      <c r="AS31" s="300"/>
      <c r="AT31" s="300"/>
      <c r="AU31" s="356"/>
      <c r="AV31" s="300"/>
      <c r="AW31" s="300"/>
      <c r="AX31" s="357"/>
      <c r="AY31" s="335"/>
    </row>
    <row r="32" spans="1:51" x14ac:dyDescent="0.25">
      <c r="A32" s="332">
        <v>36861</v>
      </c>
      <c r="B32" s="312"/>
      <c r="C32" s="300"/>
      <c r="D32" s="300"/>
      <c r="E32" s="300"/>
      <c r="F32" s="300"/>
      <c r="G32" s="300"/>
      <c r="H32" s="300"/>
      <c r="I32" s="300"/>
      <c r="J32" s="356"/>
      <c r="K32" s="300"/>
      <c r="L32" s="300"/>
      <c r="M32" s="300"/>
      <c r="N32" s="300"/>
      <c r="O32" s="300"/>
      <c r="P32" s="300"/>
      <c r="Q32" s="300"/>
      <c r="R32" s="300"/>
      <c r="S32" s="300"/>
      <c r="T32" s="300"/>
      <c r="U32" s="356"/>
      <c r="V32" s="312"/>
      <c r="W32" s="356"/>
      <c r="X32" s="300"/>
      <c r="Y32" s="300"/>
      <c r="Z32" s="356"/>
      <c r="AA32" s="312"/>
      <c r="AB32" s="300"/>
      <c r="AC32" s="300"/>
      <c r="AD32" s="300"/>
      <c r="AE32" s="356"/>
      <c r="AF32" s="300"/>
      <c r="AG32" s="300"/>
      <c r="AH32" s="300"/>
      <c r="AI32" s="300"/>
      <c r="AJ32" s="300"/>
      <c r="AK32" s="300"/>
      <c r="AL32" s="300"/>
      <c r="AM32" s="300"/>
      <c r="AN32" s="300"/>
      <c r="AO32" s="300"/>
      <c r="AP32" s="300"/>
      <c r="AQ32" s="300"/>
      <c r="AR32" s="300"/>
      <c r="AS32" s="300"/>
      <c r="AT32" s="300"/>
      <c r="AU32" s="356"/>
      <c r="AV32" s="300"/>
      <c r="AW32" s="300"/>
      <c r="AX32" s="357"/>
      <c r="AY32" s="335"/>
    </row>
    <row r="33" spans="1:51" x14ac:dyDescent="0.25">
      <c r="A33" s="332">
        <v>36892</v>
      </c>
      <c r="B33" s="312"/>
      <c r="C33" s="300"/>
      <c r="D33" s="300"/>
      <c r="E33" s="300"/>
      <c r="F33" s="300"/>
      <c r="G33" s="300"/>
      <c r="H33" s="300"/>
      <c r="I33" s="300"/>
      <c r="J33" s="356"/>
      <c r="K33" s="300"/>
      <c r="L33" s="300"/>
      <c r="M33" s="300"/>
      <c r="N33" s="300"/>
      <c r="O33" s="300"/>
      <c r="P33" s="300"/>
      <c r="Q33" s="300"/>
      <c r="R33" s="300"/>
      <c r="S33" s="300"/>
      <c r="T33" s="300"/>
      <c r="U33" s="356"/>
      <c r="V33" s="312"/>
      <c r="W33" s="356"/>
      <c r="X33" s="300"/>
      <c r="Y33" s="300"/>
      <c r="Z33" s="356"/>
      <c r="AA33" s="312">
        <v>5.03</v>
      </c>
      <c r="AB33" s="300">
        <v>3.7</v>
      </c>
      <c r="AC33" s="300">
        <v>3.53</v>
      </c>
      <c r="AD33" s="300">
        <v>1</v>
      </c>
      <c r="AE33" s="356"/>
      <c r="AF33" s="300">
        <v>3.43</v>
      </c>
      <c r="AG33" s="300"/>
      <c r="AH33" s="300"/>
      <c r="AI33" s="300">
        <v>5.48</v>
      </c>
      <c r="AJ33" s="300">
        <v>7.1</v>
      </c>
      <c r="AK33" s="300">
        <v>4.99</v>
      </c>
      <c r="AL33" s="300">
        <v>5.19</v>
      </c>
      <c r="AM33" s="300">
        <v>5.53</v>
      </c>
      <c r="AN33" s="300">
        <v>5.77</v>
      </c>
      <c r="AO33" s="300">
        <v>5.27</v>
      </c>
      <c r="AP33" s="300"/>
      <c r="AQ33" s="300">
        <v>4.0999999999999996</v>
      </c>
      <c r="AR33" s="300">
        <v>4.87</v>
      </c>
      <c r="AS33" s="300">
        <v>6.8</v>
      </c>
      <c r="AT33" s="300">
        <v>28.3</v>
      </c>
      <c r="AU33" s="356"/>
      <c r="AV33" s="300"/>
      <c r="AW33" s="300"/>
      <c r="AX33" s="357"/>
      <c r="AY33" s="335"/>
    </row>
    <row r="34" spans="1:51" x14ac:dyDescent="0.25">
      <c r="A34" s="332">
        <v>36923</v>
      </c>
      <c r="B34" s="312"/>
      <c r="C34" s="300"/>
      <c r="D34" s="300"/>
      <c r="E34" s="300"/>
      <c r="F34" s="300"/>
      <c r="G34" s="300"/>
      <c r="H34" s="300"/>
      <c r="I34" s="300"/>
      <c r="J34" s="356"/>
      <c r="K34" s="300"/>
      <c r="L34" s="300"/>
      <c r="M34" s="300"/>
      <c r="N34" s="300"/>
      <c r="O34" s="300"/>
      <c r="P34" s="300"/>
      <c r="Q34" s="300"/>
      <c r="R34" s="300"/>
      <c r="S34" s="300"/>
      <c r="T34" s="300"/>
      <c r="U34" s="356"/>
      <c r="V34" s="312"/>
      <c r="W34" s="356"/>
      <c r="X34" s="300"/>
      <c r="Y34" s="300"/>
      <c r="Z34" s="356"/>
      <c r="AA34" s="312">
        <v>5.3</v>
      </c>
      <c r="AB34" s="300">
        <v>3.65</v>
      </c>
      <c r="AC34" s="300">
        <v>3.66</v>
      </c>
      <c r="AD34" s="300">
        <v>0.96</v>
      </c>
      <c r="AE34" s="356"/>
      <c r="AF34" s="300">
        <v>3.66</v>
      </c>
      <c r="AG34" s="300"/>
      <c r="AH34" s="300"/>
      <c r="AI34" s="300">
        <v>6.86</v>
      </c>
      <c r="AJ34" s="300">
        <v>7.7</v>
      </c>
      <c r="AK34" s="300">
        <v>4.95</v>
      </c>
      <c r="AL34" s="300">
        <v>5.45</v>
      </c>
      <c r="AM34" s="300">
        <v>5.58</v>
      </c>
      <c r="AN34" s="300">
        <v>5.2</v>
      </c>
      <c r="AO34" s="300">
        <v>6</v>
      </c>
      <c r="AP34" s="300"/>
      <c r="AQ34" s="300">
        <v>4.04</v>
      </c>
      <c r="AR34" s="300">
        <v>4.9800000000000004</v>
      </c>
      <c r="AS34" s="300">
        <v>6.8</v>
      </c>
      <c r="AT34" s="300">
        <v>29.42</v>
      </c>
      <c r="AU34" s="356"/>
      <c r="AV34" s="300"/>
      <c r="AW34" s="300"/>
      <c r="AX34" s="357"/>
      <c r="AY34" s="335"/>
    </row>
    <row r="35" spans="1:51" x14ac:dyDescent="0.25">
      <c r="A35" s="332">
        <v>36951</v>
      </c>
      <c r="B35" s="312"/>
      <c r="C35" s="300"/>
      <c r="D35" s="300"/>
      <c r="E35" s="300"/>
      <c r="F35" s="300"/>
      <c r="G35" s="300"/>
      <c r="H35" s="300"/>
      <c r="I35" s="300"/>
      <c r="J35" s="356"/>
      <c r="K35" s="300"/>
      <c r="L35" s="300"/>
      <c r="M35" s="300"/>
      <c r="N35" s="300"/>
      <c r="O35" s="300"/>
      <c r="P35" s="300"/>
      <c r="Q35" s="300"/>
      <c r="R35" s="300"/>
      <c r="S35" s="300"/>
      <c r="T35" s="300"/>
      <c r="U35" s="356"/>
      <c r="V35" s="312"/>
      <c r="W35" s="356"/>
      <c r="X35" s="300" t="e">
        <f>[1]Kochtypberechnung_Bio!U4</f>
        <v>#DIV/0!</v>
      </c>
      <c r="Y35" s="300">
        <f>[1]Kochtypberechnung_Bio!W4</f>
        <v>2.7598076670218914</v>
      </c>
      <c r="Z35" s="356" t="e">
        <f t="shared" ref="Z35:Z98" si="0">SUMPRODUCT($X$19:$Y$19,X35:Y35)</f>
        <v>#DIV/0!</v>
      </c>
      <c r="AA35" s="312">
        <v>4.8</v>
      </c>
      <c r="AB35" s="300">
        <v>3.3</v>
      </c>
      <c r="AC35" s="300">
        <v>3.87</v>
      </c>
      <c r="AD35" s="300">
        <v>0.99</v>
      </c>
      <c r="AE35" s="356"/>
      <c r="AF35" s="300">
        <v>4.17</v>
      </c>
      <c r="AG35" s="300"/>
      <c r="AH35" s="300"/>
      <c r="AI35" s="300">
        <v>7.66</v>
      </c>
      <c r="AJ35" s="300"/>
      <c r="AK35" s="300">
        <v>5.38</v>
      </c>
      <c r="AL35" s="300">
        <v>6.31</v>
      </c>
      <c r="AM35" s="300">
        <v>5.93</v>
      </c>
      <c r="AN35" s="300">
        <v>6.25</v>
      </c>
      <c r="AO35" s="300">
        <v>7.69</v>
      </c>
      <c r="AP35" s="300"/>
      <c r="AQ35" s="300">
        <v>3.86</v>
      </c>
      <c r="AR35" s="300">
        <v>5.07</v>
      </c>
      <c r="AS35" s="300"/>
      <c r="AT35" s="300">
        <v>27.78</v>
      </c>
      <c r="AU35" s="356"/>
      <c r="AV35" s="300"/>
      <c r="AW35" s="300"/>
      <c r="AX35" s="357"/>
      <c r="AY35" s="335"/>
    </row>
    <row r="36" spans="1:51" x14ac:dyDescent="0.25">
      <c r="A36" s="332">
        <v>36982</v>
      </c>
      <c r="B36" s="312"/>
      <c r="C36" s="300"/>
      <c r="D36" s="300"/>
      <c r="E36" s="300"/>
      <c r="F36" s="300"/>
      <c r="G36" s="300"/>
      <c r="H36" s="300"/>
      <c r="I36" s="300"/>
      <c r="J36" s="356"/>
      <c r="K36" s="300"/>
      <c r="L36" s="300"/>
      <c r="M36" s="300"/>
      <c r="N36" s="300"/>
      <c r="O36" s="300"/>
      <c r="P36" s="300"/>
      <c r="Q36" s="300"/>
      <c r="R36" s="300"/>
      <c r="S36" s="300"/>
      <c r="T36" s="300"/>
      <c r="U36" s="356"/>
      <c r="V36" s="312"/>
      <c r="W36" s="356"/>
      <c r="X36" s="300" t="e">
        <f>[1]Kochtypberechnung_Bio!U5</f>
        <v>#DIV/0!</v>
      </c>
      <c r="Y36" s="300">
        <f>[1]Kochtypberechnung_Bio!W5</f>
        <v>2.9279754300172489</v>
      </c>
      <c r="Z36" s="356" t="e">
        <f t="shared" si="0"/>
        <v>#DIV/0!</v>
      </c>
      <c r="AA36" s="312"/>
      <c r="AB36" s="300">
        <v>3.98</v>
      </c>
      <c r="AC36" s="300">
        <v>4.0999999999999996</v>
      </c>
      <c r="AD36" s="300">
        <v>0.74</v>
      </c>
      <c r="AE36" s="356"/>
      <c r="AF36" s="300">
        <v>4.34</v>
      </c>
      <c r="AG36" s="300"/>
      <c r="AH36" s="300">
        <v>4.07</v>
      </c>
      <c r="AI36" s="300">
        <v>7.68</v>
      </c>
      <c r="AJ36" s="300">
        <v>8.0399999999999991</v>
      </c>
      <c r="AK36" s="300">
        <v>4.91</v>
      </c>
      <c r="AL36" s="300">
        <v>6.36</v>
      </c>
      <c r="AM36" s="300">
        <v>6.34</v>
      </c>
      <c r="AN36" s="300">
        <v>6.76</v>
      </c>
      <c r="AO36" s="300">
        <v>7.19</v>
      </c>
      <c r="AP36" s="300">
        <v>18.8</v>
      </c>
      <c r="AQ36" s="300">
        <v>4.29</v>
      </c>
      <c r="AR36" s="300">
        <v>4.8600000000000003</v>
      </c>
      <c r="AS36" s="300">
        <v>9.4</v>
      </c>
      <c r="AT36" s="300">
        <v>33.78</v>
      </c>
      <c r="AU36" s="356"/>
      <c r="AV36" s="300"/>
      <c r="AW36" s="300"/>
      <c r="AX36" s="357"/>
      <c r="AY36" s="335"/>
    </row>
    <row r="37" spans="1:51" x14ac:dyDescent="0.25">
      <c r="A37" s="332">
        <v>37012</v>
      </c>
      <c r="B37" s="312"/>
      <c r="C37" s="300"/>
      <c r="D37" s="300"/>
      <c r="E37" s="300"/>
      <c r="F37" s="300"/>
      <c r="G37" s="300"/>
      <c r="H37" s="300"/>
      <c r="I37" s="300"/>
      <c r="J37" s="356"/>
      <c r="K37" s="300"/>
      <c r="L37" s="300"/>
      <c r="M37" s="300"/>
      <c r="N37" s="300"/>
      <c r="O37" s="300"/>
      <c r="P37" s="300"/>
      <c r="Q37" s="300"/>
      <c r="R37" s="300"/>
      <c r="S37" s="300"/>
      <c r="T37" s="300"/>
      <c r="U37" s="356"/>
      <c r="V37" s="312"/>
      <c r="W37" s="356"/>
      <c r="X37" s="300" t="e">
        <f>[1]Kochtypberechnung_Bio!U6</f>
        <v>#DIV/0!</v>
      </c>
      <c r="Y37" s="300">
        <f>[1]Kochtypberechnung_Bio!W6</f>
        <v>3.3014528517108954</v>
      </c>
      <c r="Z37" s="356" t="e">
        <f t="shared" si="0"/>
        <v>#DIV/0!</v>
      </c>
      <c r="AA37" s="312"/>
      <c r="AB37" s="300">
        <v>5.42</v>
      </c>
      <c r="AC37" s="300">
        <v>3.96</v>
      </c>
      <c r="AD37" s="300">
        <v>1.3</v>
      </c>
      <c r="AE37" s="356"/>
      <c r="AF37" s="300">
        <v>3.73</v>
      </c>
      <c r="AG37" s="300">
        <v>7.84</v>
      </c>
      <c r="AH37" s="300">
        <v>3.04</v>
      </c>
      <c r="AI37" s="300">
        <v>6.23</v>
      </c>
      <c r="AJ37" s="300">
        <v>7.8</v>
      </c>
      <c r="AK37" s="300">
        <v>4.32</v>
      </c>
      <c r="AL37" s="300">
        <v>7.15</v>
      </c>
      <c r="AM37" s="300">
        <v>6.8</v>
      </c>
      <c r="AN37" s="300">
        <v>8.0500000000000007</v>
      </c>
      <c r="AO37" s="300">
        <v>6.56</v>
      </c>
      <c r="AP37" s="300"/>
      <c r="AQ37" s="300">
        <v>4.42</v>
      </c>
      <c r="AR37" s="300">
        <v>5.16</v>
      </c>
      <c r="AS37" s="300">
        <v>8.8000000000000007</v>
      </c>
      <c r="AT37" s="300">
        <v>39.590000000000003</v>
      </c>
      <c r="AU37" s="356"/>
      <c r="AV37" s="300"/>
      <c r="AW37" s="300"/>
      <c r="AX37" s="357"/>
      <c r="AY37" s="335"/>
    </row>
    <row r="38" spans="1:51" x14ac:dyDescent="0.25">
      <c r="A38" s="332">
        <v>37043</v>
      </c>
      <c r="B38" s="312"/>
      <c r="C38" s="300"/>
      <c r="D38" s="300"/>
      <c r="E38" s="300"/>
      <c r="F38" s="300"/>
      <c r="G38" s="300"/>
      <c r="H38" s="300"/>
      <c r="I38" s="300"/>
      <c r="J38" s="356"/>
      <c r="K38" s="300"/>
      <c r="L38" s="300"/>
      <c r="M38" s="300"/>
      <c r="N38" s="300"/>
      <c r="O38" s="300"/>
      <c r="P38" s="300"/>
      <c r="Q38" s="300"/>
      <c r="R38" s="300"/>
      <c r="S38" s="300"/>
      <c r="T38" s="300"/>
      <c r="U38" s="356"/>
      <c r="V38" s="312"/>
      <c r="W38" s="356"/>
      <c r="X38" s="300" t="e">
        <f>[1]Kochtypberechnung_Bio!U7</f>
        <v>#DIV/0!</v>
      </c>
      <c r="Y38" s="300">
        <f>[1]Kochtypberechnung_Bio!W7</f>
        <v>3.5049210749038431</v>
      </c>
      <c r="Z38" s="356" t="e">
        <f t="shared" si="0"/>
        <v>#DIV/0!</v>
      </c>
      <c r="AA38" s="312"/>
      <c r="AB38" s="300">
        <v>4.6500000000000004</v>
      </c>
      <c r="AC38" s="300">
        <v>4.2</v>
      </c>
      <c r="AD38" s="300">
        <v>0.79</v>
      </c>
      <c r="AE38" s="356"/>
      <c r="AF38" s="300">
        <v>3.97</v>
      </c>
      <c r="AG38" s="300">
        <v>7.06</v>
      </c>
      <c r="AH38" s="300">
        <v>2.42</v>
      </c>
      <c r="AI38" s="300">
        <v>6.73</v>
      </c>
      <c r="AJ38" s="300">
        <v>8.5500000000000007</v>
      </c>
      <c r="AK38" s="300">
        <v>4.84</v>
      </c>
      <c r="AL38" s="300">
        <v>8.32</v>
      </c>
      <c r="AM38" s="300">
        <v>7.79</v>
      </c>
      <c r="AN38" s="300">
        <v>8.8000000000000007</v>
      </c>
      <c r="AO38" s="300">
        <v>6.65</v>
      </c>
      <c r="AP38" s="300"/>
      <c r="AQ38" s="300">
        <v>4.29</v>
      </c>
      <c r="AR38" s="300">
        <v>5.17</v>
      </c>
      <c r="AS38" s="300">
        <v>10.039999999999999</v>
      </c>
      <c r="AT38" s="300">
        <v>36.950000000000003</v>
      </c>
      <c r="AU38" s="356"/>
      <c r="AV38" s="300"/>
      <c r="AW38" s="300"/>
      <c r="AX38" s="357"/>
      <c r="AY38" s="335"/>
    </row>
    <row r="39" spans="1:51" x14ac:dyDescent="0.25">
      <c r="A39" s="332">
        <v>37073</v>
      </c>
      <c r="B39" s="312"/>
      <c r="C39" s="300"/>
      <c r="D39" s="300"/>
      <c r="E39" s="300"/>
      <c r="F39" s="300"/>
      <c r="G39" s="300"/>
      <c r="H39" s="300"/>
      <c r="I39" s="300"/>
      <c r="J39" s="356"/>
      <c r="K39" s="300"/>
      <c r="L39" s="300"/>
      <c r="M39" s="300"/>
      <c r="N39" s="300"/>
      <c r="O39" s="300"/>
      <c r="P39" s="300"/>
      <c r="Q39" s="300"/>
      <c r="R39" s="300"/>
      <c r="S39" s="300"/>
      <c r="T39" s="300"/>
      <c r="U39" s="356"/>
      <c r="V39" s="312"/>
      <c r="W39" s="356"/>
      <c r="X39" s="300" t="e">
        <f>[1]Kochtypberechnung_Bio!U8</f>
        <v>#DIV/0!</v>
      </c>
      <c r="Y39" s="300">
        <f>[1]Kochtypberechnung_Bio!W8</f>
        <v>3.2447831188773293</v>
      </c>
      <c r="Z39" s="356" t="e">
        <f t="shared" si="0"/>
        <v>#DIV/0!</v>
      </c>
      <c r="AA39" s="312">
        <v>7.39</v>
      </c>
      <c r="AB39" s="300">
        <v>3.99</v>
      </c>
      <c r="AC39" s="300">
        <v>4.91</v>
      </c>
      <c r="AD39" s="300">
        <v>0.94</v>
      </c>
      <c r="AE39" s="356"/>
      <c r="AF39" s="300">
        <v>4.59</v>
      </c>
      <c r="AG39" s="300">
        <v>7.14</v>
      </c>
      <c r="AH39" s="300">
        <v>2.2799999999999998</v>
      </c>
      <c r="AI39" s="300">
        <v>5.42</v>
      </c>
      <c r="AJ39" s="300">
        <v>5.51</v>
      </c>
      <c r="AK39" s="300">
        <v>5.44</v>
      </c>
      <c r="AL39" s="300">
        <v>6.62</v>
      </c>
      <c r="AM39" s="300">
        <v>6.23</v>
      </c>
      <c r="AN39" s="300">
        <v>8.52</v>
      </c>
      <c r="AO39" s="300">
        <v>7.93</v>
      </c>
      <c r="AP39" s="300">
        <v>13.81</v>
      </c>
      <c r="AQ39" s="300">
        <v>4.32</v>
      </c>
      <c r="AR39" s="300">
        <v>6.2</v>
      </c>
      <c r="AS39" s="300">
        <v>8.44</v>
      </c>
      <c r="AT39" s="300">
        <v>32.32</v>
      </c>
      <c r="AU39" s="356"/>
      <c r="AV39" s="300"/>
      <c r="AW39" s="300"/>
      <c r="AX39" s="357"/>
      <c r="AY39" s="335"/>
    </row>
    <row r="40" spans="1:51" x14ac:dyDescent="0.25">
      <c r="A40" s="332">
        <v>37104</v>
      </c>
      <c r="B40" s="312"/>
      <c r="C40" s="300"/>
      <c r="D40" s="300"/>
      <c r="E40" s="300"/>
      <c r="F40" s="300"/>
      <c r="G40" s="300"/>
      <c r="H40" s="300"/>
      <c r="I40" s="300"/>
      <c r="J40" s="356"/>
      <c r="K40" s="300"/>
      <c r="L40" s="300"/>
      <c r="M40" s="300"/>
      <c r="N40" s="300"/>
      <c r="O40" s="300"/>
      <c r="P40" s="300"/>
      <c r="Q40" s="300"/>
      <c r="R40" s="300"/>
      <c r="S40" s="300"/>
      <c r="T40" s="300"/>
      <c r="U40" s="356"/>
      <c r="V40" s="312"/>
      <c r="W40" s="356"/>
      <c r="X40" s="300" t="e">
        <f>[1]Kochtypberechnung_Bio!U9</f>
        <v>#DIV/0!</v>
      </c>
      <c r="Y40" s="300">
        <f>[1]Kochtypberechnung_Bio!W9</f>
        <v>3.3503856818306894</v>
      </c>
      <c r="Z40" s="356" t="e">
        <f t="shared" si="0"/>
        <v>#DIV/0!</v>
      </c>
      <c r="AA40" s="312">
        <v>5.8</v>
      </c>
      <c r="AB40" s="300">
        <v>5.93</v>
      </c>
      <c r="AC40" s="300">
        <v>3.9</v>
      </c>
      <c r="AD40" s="300">
        <v>1</v>
      </c>
      <c r="AE40" s="356"/>
      <c r="AF40" s="300">
        <v>3.87</v>
      </c>
      <c r="AG40" s="300">
        <v>6.17</v>
      </c>
      <c r="AH40" s="300">
        <v>2.09</v>
      </c>
      <c r="AI40" s="300">
        <v>4.45</v>
      </c>
      <c r="AJ40" s="300">
        <v>4.8499999999999996</v>
      </c>
      <c r="AK40" s="300">
        <v>5.49</v>
      </c>
      <c r="AL40" s="300">
        <v>4.45</v>
      </c>
      <c r="AM40" s="300">
        <v>5.7</v>
      </c>
      <c r="AN40" s="300">
        <v>7.14</v>
      </c>
      <c r="AO40" s="300">
        <v>6.41</v>
      </c>
      <c r="AP40" s="300"/>
      <c r="AQ40" s="300">
        <v>3.54</v>
      </c>
      <c r="AR40" s="300">
        <v>8.66</v>
      </c>
      <c r="AS40" s="300">
        <v>6.6</v>
      </c>
      <c r="AT40" s="300">
        <v>36</v>
      </c>
      <c r="AU40" s="356"/>
      <c r="AV40" s="300"/>
      <c r="AW40" s="300"/>
      <c r="AX40" s="357"/>
      <c r="AY40" s="335"/>
    </row>
    <row r="41" spans="1:51" x14ac:dyDescent="0.25">
      <c r="A41" s="332">
        <v>37135</v>
      </c>
      <c r="B41" s="312"/>
      <c r="C41" s="300"/>
      <c r="D41" s="300"/>
      <c r="E41" s="300"/>
      <c r="F41" s="300"/>
      <c r="G41" s="300"/>
      <c r="H41" s="300"/>
      <c r="I41" s="300"/>
      <c r="J41" s="356"/>
      <c r="K41" s="300"/>
      <c r="L41" s="300"/>
      <c r="M41" s="300"/>
      <c r="N41" s="300"/>
      <c r="O41" s="300"/>
      <c r="P41" s="300"/>
      <c r="Q41" s="300"/>
      <c r="R41" s="300"/>
      <c r="S41" s="300"/>
      <c r="T41" s="300"/>
      <c r="U41" s="356"/>
      <c r="V41" s="312"/>
      <c r="W41" s="356"/>
      <c r="X41" s="300">
        <f>[1]Kochtypberechnung_Bio!U10</f>
        <v>3.4131868815175599</v>
      </c>
      <c r="Y41" s="300">
        <f>[1]Kochtypberechnung_Bio!W10</f>
        <v>3.3666966252039536</v>
      </c>
      <c r="Z41" s="356">
        <f t="shared" si="0"/>
        <v>7.3081331286589091</v>
      </c>
      <c r="AA41" s="312">
        <v>5.86</v>
      </c>
      <c r="AB41" s="300">
        <v>4.12</v>
      </c>
      <c r="AC41" s="300">
        <v>4.7</v>
      </c>
      <c r="AD41" s="300">
        <v>0.72</v>
      </c>
      <c r="AE41" s="356"/>
      <c r="AF41" s="300">
        <v>3.6</v>
      </c>
      <c r="AG41" s="300">
        <v>6.12</v>
      </c>
      <c r="AH41" s="300">
        <v>2.63</v>
      </c>
      <c r="AI41" s="300">
        <v>4.55</v>
      </c>
      <c r="AJ41" s="300">
        <v>5.75</v>
      </c>
      <c r="AK41" s="300">
        <v>5.09</v>
      </c>
      <c r="AL41" s="300">
        <v>5.75</v>
      </c>
      <c r="AM41" s="300">
        <v>6.13</v>
      </c>
      <c r="AN41" s="300">
        <v>8.02</v>
      </c>
      <c r="AO41" s="300">
        <v>6.34</v>
      </c>
      <c r="AP41" s="300">
        <v>16.600000000000001</v>
      </c>
      <c r="AQ41" s="300">
        <v>4.32</v>
      </c>
      <c r="AR41" s="300">
        <v>7.3</v>
      </c>
      <c r="AS41" s="300">
        <v>7.25</v>
      </c>
      <c r="AT41" s="300">
        <v>36.090000000000003</v>
      </c>
      <c r="AU41" s="356"/>
      <c r="AV41" s="300"/>
      <c r="AW41" s="300"/>
      <c r="AX41" s="357"/>
      <c r="AY41" s="335"/>
    </row>
    <row r="42" spans="1:51" x14ac:dyDescent="0.25">
      <c r="A42" s="332">
        <v>37165</v>
      </c>
      <c r="B42" s="312"/>
      <c r="C42" s="300"/>
      <c r="D42" s="300"/>
      <c r="E42" s="300"/>
      <c r="F42" s="300"/>
      <c r="G42" s="300"/>
      <c r="H42" s="300"/>
      <c r="I42" s="300"/>
      <c r="J42" s="356"/>
      <c r="K42" s="300"/>
      <c r="L42" s="300"/>
      <c r="M42" s="300"/>
      <c r="N42" s="300"/>
      <c r="O42" s="300"/>
      <c r="P42" s="300"/>
      <c r="Q42" s="300"/>
      <c r="R42" s="300"/>
      <c r="S42" s="300"/>
      <c r="T42" s="300"/>
      <c r="U42" s="356"/>
      <c r="V42" s="312"/>
      <c r="W42" s="356"/>
      <c r="X42" s="300">
        <f>[1]Kochtypberechnung_Bio!U11</f>
        <v>3.1864198646108099</v>
      </c>
      <c r="Y42" s="300">
        <f>[1]Kochtypberechnung_Bio!W11</f>
        <v>3.3206218086373238</v>
      </c>
      <c r="Z42" s="356">
        <f t="shared" si="0"/>
        <v>6.9380339725304747</v>
      </c>
      <c r="AA42" s="312">
        <v>5.87</v>
      </c>
      <c r="AB42" s="300">
        <v>4.0599999999999996</v>
      </c>
      <c r="AC42" s="300">
        <v>4.8099999999999996</v>
      </c>
      <c r="AD42" s="300">
        <v>0.83</v>
      </c>
      <c r="AE42" s="356"/>
      <c r="AF42" s="300">
        <v>3.34</v>
      </c>
      <c r="AG42" s="300">
        <v>7.83</v>
      </c>
      <c r="AH42" s="300">
        <v>2.85</v>
      </c>
      <c r="AI42" s="300">
        <v>7.56</v>
      </c>
      <c r="AJ42" s="300">
        <v>7.24</v>
      </c>
      <c r="AK42" s="300">
        <v>4.99</v>
      </c>
      <c r="AL42" s="300">
        <v>7.64</v>
      </c>
      <c r="AM42" s="300">
        <v>7.19</v>
      </c>
      <c r="AN42" s="300">
        <v>9.7100000000000009</v>
      </c>
      <c r="AO42" s="300">
        <v>6.27</v>
      </c>
      <c r="AP42" s="300">
        <v>15.3</v>
      </c>
      <c r="AQ42" s="300">
        <v>4.47</v>
      </c>
      <c r="AR42" s="300">
        <v>6.63</v>
      </c>
      <c r="AS42" s="300">
        <v>7.7</v>
      </c>
      <c r="AT42" s="300">
        <v>35.5</v>
      </c>
      <c r="AU42" s="356"/>
      <c r="AV42" s="300"/>
      <c r="AW42" s="300"/>
      <c r="AX42" s="357"/>
      <c r="AY42" s="335"/>
    </row>
    <row r="43" spans="1:51" x14ac:dyDescent="0.25">
      <c r="A43" s="332">
        <v>37196</v>
      </c>
      <c r="B43" s="312"/>
      <c r="C43" s="300"/>
      <c r="D43" s="300"/>
      <c r="E43" s="300"/>
      <c r="F43" s="300"/>
      <c r="G43" s="300"/>
      <c r="H43" s="300"/>
      <c r="I43" s="300"/>
      <c r="J43" s="356"/>
      <c r="K43" s="300"/>
      <c r="L43" s="300"/>
      <c r="M43" s="300"/>
      <c r="N43" s="300"/>
      <c r="O43" s="300"/>
      <c r="P43" s="300"/>
      <c r="Q43" s="300"/>
      <c r="R43" s="300"/>
      <c r="S43" s="300"/>
      <c r="T43" s="300"/>
      <c r="U43" s="356"/>
      <c r="V43" s="312"/>
      <c r="W43" s="356"/>
      <c r="X43" s="300">
        <f>[1]Kochtypberechnung_Bio!U12</f>
        <v>3.9393269196529901</v>
      </c>
      <c r="Y43" s="300">
        <f>[1]Kochtypberechnung_Bio!W12</f>
        <v>2.9589261738546351</v>
      </c>
      <c r="Z43" s="356">
        <f t="shared" si="0"/>
        <v>7.8322923924849981</v>
      </c>
      <c r="AA43" s="312">
        <v>5.89</v>
      </c>
      <c r="AB43" s="300">
        <v>3.99</v>
      </c>
      <c r="AC43" s="300">
        <v>4.32</v>
      </c>
      <c r="AD43" s="300">
        <v>0.77</v>
      </c>
      <c r="AE43" s="356"/>
      <c r="AF43" s="300">
        <v>3.35</v>
      </c>
      <c r="AG43" s="300">
        <v>11.94</v>
      </c>
      <c r="AH43" s="300">
        <v>2.61</v>
      </c>
      <c r="AI43" s="300">
        <v>5.72</v>
      </c>
      <c r="AJ43" s="300">
        <v>7.68</v>
      </c>
      <c r="AK43" s="300">
        <v>5.25</v>
      </c>
      <c r="AL43" s="300">
        <v>6.74</v>
      </c>
      <c r="AM43" s="300">
        <v>5.88</v>
      </c>
      <c r="AN43" s="300">
        <v>8.1199999999999992</v>
      </c>
      <c r="AO43" s="300">
        <v>5.17</v>
      </c>
      <c r="AP43" s="300">
        <v>10.35</v>
      </c>
      <c r="AQ43" s="300">
        <v>4.1100000000000003</v>
      </c>
      <c r="AR43" s="300">
        <v>5.84</v>
      </c>
      <c r="AS43" s="300">
        <v>6.22</v>
      </c>
      <c r="AT43" s="300">
        <v>22.72</v>
      </c>
      <c r="AU43" s="356"/>
      <c r="AV43" s="300"/>
      <c r="AW43" s="300"/>
      <c r="AX43" s="357"/>
      <c r="AY43" s="335"/>
    </row>
    <row r="44" spans="1:51" x14ac:dyDescent="0.25">
      <c r="A44" s="332">
        <v>37226</v>
      </c>
      <c r="B44" s="312"/>
      <c r="C44" s="300"/>
      <c r="D44" s="300"/>
      <c r="E44" s="300"/>
      <c r="F44" s="300"/>
      <c r="G44" s="300"/>
      <c r="H44" s="300"/>
      <c r="I44" s="300"/>
      <c r="J44" s="356"/>
      <c r="K44" s="300"/>
      <c r="L44" s="300"/>
      <c r="M44" s="300"/>
      <c r="N44" s="300"/>
      <c r="O44" s="300"/>
      <c r="P44" s="300"/>
      <c r="Q44" s="300"/>
      <c r="R44" s="300"/>
      <c r="S44" s="300"/>
      <c r="T44" s="300"/>
      <c r="U44" s="356"/>
      <c r="V44" s="312"/>
      <c r="W44" s="356"/>
      <c r="X44" s="300">
        <f>[1]Kochtypberechnung_Bio!U13</f>
        <v>3.3904611367050999</v>
      </c>
      <c r="Y44" s="300">
        <f>[1]Kochtypberechnung_Bio!W13</f>
        <v>3.4582752978889792</v>
      </c>
      <c r="Z44" s="356">
        <f t="shared" si="0"/>
        <v>7.3335706486854875</v>
      </c>
      <c r="AA44" s="312">
        <v>5.93</v>
      </c>
      <c r="AB44" s="300">
        <v>3.64</v>
      </c>
      <c r="AC44" s="300">
        <v>3.76</v>
      </c>
      <c r="AD44" s="300">
        <v>1.21</v>
      </c>
      <c r="AE44" s="356"/>
      <c r="AF44" s="300">
        <v>3.52</v>
      </c>
      <c r="AG44" s="300">
        <v>7.59</v>
      </c>
      <c r="AH44" s="300">
        <v>3.11</v>
      </c>
      <c r="AI44" s="300">
        <v>8.11</v>
      </c>
      <c r="AJ44" s="300">
        <v>8.1199999999999992</v>
      </c>
      <c r="AK44" s="300">
        <v>5.71</v>
      </c>
      <c r="AL44" s="300">
        <v>6.57</v>
      </c>
      <c r="AM44" s="300">
        <v>6.37</v>
      </c>
      <c r="AN44" s="300">
        <v>6.56</v>
      </c>
      <c r="AO44" s="300">
        <v>5.76</v>
      </c>
      <c r="AP44" s="300"/>
      <c r="AQ44" s="300">
        <v>4.37</v>
      </c>
      <c r="AR44" s="300">
        <v>6.15</v>
      </c>
      <c r="AS44" s="300">
        <v>7.37</v>
      </c>
      <c r="AT44" s="300">
        <v>29.45</v>
      </c>
      <c r="AU44" s="356"/>
      <c r="AV44" s="300"/>
      <c r="AW44" s="300"/>
      <c r="AX44" s="357"/>
      <c r="AY44" s="335"/>
    </row>
    <row r="45" spans="1:51" x14ac:dyDescent="0.25">
      <c r="A45" s="332">
        <v>37257</v>
      </c>
      <c r="B45" s="312"/>
      <c r="C45" s="300"/>
      <c r="D45" s="300"/>
      <c r="E45" s="300"/>
      <c r="F45" s="300"/>
      <c r="G45" s="300"/>
      <c r="H45" s="300"/>
      <c r="I45" s="300"/>
      <c r="J45" s="356"/>
      <c r="K45" s="300"/>
      <c r="L45" s="300"/>
      <c r="M45" s="300"/>
      <c r="N45" s="300"/>
      <c r="O45" s="300"/>
      <c r="P45" s="300"/>
      <c r="Q45" s="300"/>
      <c r="R45" s="300"/>
      <c r="S45" s="300"/>
      <c r="T45" s="300"/>
      <c r="U45" s="356"/>
      <c r="V45" s="312">
        <f>'[2]Haltung gewichtet'!D20</f>
        <v>0.81119720376481874</v>
      </c>
      <c r="W45" s="356">
        <f t="shared" ref="W45:W108" si="1">SUMPRODUCT($V$19:$V$19,V45:V45)</f>
        <v>22.713521705414927</v>
      </c>
      <c r="X45" s="300">
        <f>[1]Kochtypberechnung_Bio!U14</f>
        <v>3.3748071000931898</v>
      </c>
      <c r="Y45" s="300">
        <f>[1]Kochtypberechnung_Bio!W14</f>
        <v>3.3298191335257177</v>
      </c>
      <c r="Z45" s="356">
        <f t="shared" si="0"/>
        <v>7.2265930869315014</v>
      </c>
      <c r="AA45" s="312">
        <v>5.7</v>
      </c>
      <c r="AB45" s="300">
        <v>3.81</v>
      </c>
      <c r="AC45" s="300">
        <v>4.2</v>
      </c>
      <c r="AD45" s="300">
        <v>0.8</v>
      </c>
      <c r="AE45" s="356"/>
      <c r="AF45" s="300">
        <v>3.53</v>
      </c>
      <c r="AG45" s="300">
        <v>7.16</v>
      </c>
      <c r="AH45" s="300">
        <v>2.63</v>
      </c>
      <c r="AI45" s="300">
        <v>9.4600000000000009</v>
      </c>
      <c r="AJ45" s="300">
        <v>8.6</v>
      </c>
      <c r="AK45" s="300">
        <v>4.9800000000000004</v>
      </c>
      <c r="AL45" s="300">
        <v>7.92</v>
      </c>
      <c r="AM45" s="300">
        <v>6.75</v>
      </c>
      <c r="AN45" s="300">
        <v>8.0299999999999994</v>
      </c>
      <c r="AO45" s="300">
        <v>7.63</v>
      </c>
      <c r="AP45" s="300">
        <v>13.92</v>
      </c>
      <c r="AQ45" s="300">
        <v>4.63</v>
      </c>
      <c r="AR45" s="300">
        <v>6.17</v>
      </c>
      <c r="AS45" s="300">
        <v>8.08</v>
      </c>
      <c r="AT45" s="300">
        <v>43.85</v>
      </c>
      <c r="AU45" s="356"/>
      <c r="AV45" s="300"/>
      <c r="AW45" s="300"/>
      <c r="AX45" s="357"/>
      <c r="AY45" s="335"/>
    </row>
    <row r="46" spans="1:51" x14ac:dyDescent="0.25">
      <c r="A46" s="332">
        <v>37288</v>
      </c>
      <c r="B46" s="312"/>
      <c r="C46" s="300"/>
      <c r="D46" s="300"/>
      <c r="E46" s="300"/>
      <c r="F46" s="300"/>
      <c r="G46" s="300"/>
      <c r="H46" s="300"/>
      <c r="I46" s="300"/>
      <c r="J46" s="356"/>
      <c r="K46" s="300"/>
      <c r="L46" s="300"/>
      <c r="M46" s="300"/>
      <c r="N46" s="300"/>
      <c r="O46" s="300"/>
      <c r="P46" s="300"/>
      <c r="Q46" s="300"/>
      <c r="R46" s="300"/>
      <c r="S46" s="300"/>
      <c r="T46" s="300"/>
      <c r="U46" s="356"/>
      <c r="V46" s="312">
        <f>'[2]Haltung gewichtet'!D21</f>
        <v>0.82923292800386239</v>
      </c>
      <c r="W46" s="356">
        <f t="shared" si="1"/>
        <v>23.218521984108147</v>
      </c>
      <c r="X46" s="300">
        <f>[1]Kochtypberechnung_Bio!U15</f>
        <v>3.6215446617169098</v>
      </c>
      <c r="Y46" s="300">
        <f>[1]Kochtypberechnung_Bio!W15</f>
        <v>3.6791206830227758</v>
      </c>
      <c r="Z46" s="356">
        <f t="shared" si="0"/>
        <v>7.8237454365401682</v>
      </c>
      <c r="AA46" s="312"/>
      <c r="AB46" s="300">
        <v>3.55</v>
      </c>
      <c r="AC46" s="300">
        <v>4.09</v>
      </c>
      <c r="AD46" s="300">
        <v>0.82</v>
      </c>
      <c r="AE46" s="356"/>
      <c r="AF46" s="300">
        <v>3.71</v>
      </c>
      <c r="AG46" s="300">
        <v>8.44</v>
      </c>
      <c r="AH46" s="300">
        <v>3.6</v>
      </c>
      <c r="AI46" s="300">
        <v>11.51</v>
      </c>
      <c r="AJ46" s="300">
        <v>10.91</v>
      </c>
      <c r="AK46" s="300">
        <v>5.71</v>
      </c>
      <c r="AL46" s="300">
        <v>7.85</v>
      </c>
      <c r="AM46" s="300">
        <v>7.56</v>
      </c>
      <c r="AN46" s="300">
        <v>8.7899999999999991</v>
      </c>
      <c r="AO46" s="300">
        <v>9.2200000000000006</v>
      </c>
      <c r="AP46" s="300"/>
      <c r="AQ46" s="300">
        <v>4.38</v>
      </c>
      <c r="AR46" s="300">
        <v>6.81</v>
      </c>
      <c r="AS46" s="300">
        <v>11.33</v>
      </c>
      <c r="AT46" s="300">
        <v>42.8</v>
      </c>
      <c r="AU46" s="356"/>
      <c r="AV46" s="300"/>
      <c r="AW46" s="300"/>
      <c r="AX46" s="357"/>
      <c r="AY46" s="335"/>
    </row>
    <row r="47" spans="1:51" x14ac:dyDescent="0.25">
      <c r="A47" s="332">
        <v>37316</v>
      </c>
      <c r="B47" s="312"/>
      <c r="C47" s="300"/>
      <c r="D47" s="300"/>
      <c r="E47" s="300"/>
      <c r="F47" s="300"/>
      <c r="G47" s="300"/>
      <c r="H47" s="300"/>
      <c r="I47" s="300"/>
      <c r="J47" s="356"/>
      <c r="K47" s="300"/>
      <c r="L47" s="300"/>
      <c r="M47" s="300"/>
      <c r="N47" s="300"/>
      <c r="O47" s="300"/>
      <c r="P47" s="300"/>
      <c r="Q47" s="300"/>
      <c r="R47" s="300"/>
      <c r="S47" s="300"/>
      <c r="T47" s="300"/>
      <c r="U47" s="356"/>
      <c r="V47" s="312">
        <f>'[2]Haltung gewichtet'!D22</f>
        <v>0.79457653137869066</v>
      </c>
      <c r="W47" s="356">
        <f t="shared" si="1"/>
        <v>22.248142878603339</v>
      </c>
      <c r="X47" s="300">
        <f>[1]Kochtypberechnung_Bio!U16</f>
        <v>3.6962344806854799</v>
      </c>
      <c r="Y47" s="300">
        <f>[1]Kochtypberechnung_Bio!W16</f>
        <v>3.7744739513603274</v>
      </c>
      <c r="Z47" s="356">
        <f t="shared" si="0"/>
        <v>7.9977597894124326</v>
      </c>
      <c r="AA47" s="312">
        <v>6.7</v>
      </c>
      <c r="AB47" s="300">
        <v>3.77</v>
      </c>
      <c r="AC47" s="300">
        <v>3.31</v>
      </c>
      <c r="AD47" s="300">
        <v>0.79</v>
      </c>
      <c r="AE47" s="356"/>
      <c r="AF47" s="300">
        <v>3.9</v>
      </c>
      <c r="AG47" s="300">
        <v>8.3699999999999992</v>
      </c>
      <c r="AH47" s="300">
        <v>4.5</v>
      </c>
      <c r="AI47" s="300">
        <v>7.36</v>
      </c>
      <c r="AJ47" s="300">
        <v>7.97</v>
      </c>
      <c r="AK47" s="300">
        <v>4.78</v>
      </c>
      <c r="AL47" s="300">
        <v>5.59</v>
      </c>
      <c r="AM47" s="300">
        <v>7.03</v>
      </c>
      <c r="AN47" s="300">
        <v>6.1</v>
      </c>
      <c r="AO47" s="300">
        <v>7.38</v>
      </c>
      <c r="AP47" s="300"/>
      <c r="AQ47" s="300">
        <v>3.96</v>
      </c>
      <c r="AR47" s="300">
        <v>5.72</v>
      </c>
      <c r="AS47" s="300">
        <v>9.7200000000000006</v>
      </c>
      <c r="AT47" s="300">
        <v>27.9</v>
      </c>
      <c r="AU47" s="356"/>
      <c r="AV47" s="300"/>
      <c r="AW47" s="300"/>
      <c r="AX47" s="357"/>
      <c r="AY47" s="335"/>
    </row>
    <row r="48" spans="1:51" x14ac:dyDescent="0.25">
      <c r="A48" s="332">
        <v>37347</v>
      </c>
      <c r="B48" s="312"/>
      <c r="C48" s="300"/>
      <c r="D48" s="300"/>
      <c r="E48" s="300"/>
      <c r="F48" s="300"/>
      <c r="G48" s="300"/>
      <c r="H48" s="300"/>
      <c r="I48" s="300"/>
      <c r="J48" s="356"/>
      <c r="K48" s="300"/>
      <c r="L48" s="300"/>
      <c r="M48" s="300"/>
      <c r="N48" s="300"/>
      <c r="O48" s="300"/>
      <c r="P48" s="300"/>
      <c r="Q48" s="300"/>
      <c r="R48" s="300"/>
      <c r="S48" s="300"/>
      <c r="T48" s="300"/>
      <c r="U48" s="356"/>
      <c r="V48" s="312">
        <f>'[2]Haltung gewichtet'!D23</f>
        <v>0.8266798192712641</v>
      </c>
      <c r="W48" s="356">
        <f t="shared" si="1"/>
        <v>23.147034939595393</v>
      </c>
      <c r="X48" s="300">
        <f>[1]Kochtypberechnung_Bio!U17</f>
        <v>3.6559019803195798</v>
      </c>
      <c r="Y48" s="300">
        <f>[1]Kochtypberechnung_Bio!W17</f>
        <v>3.8353988873331564</v>
      </c>
      <c r="Z48" s="356">
        <f t="shared" si="0"/>
        <v>7.9768622472459212</v>
      </c>
      <c r="AA48" s="312">
        <v>6.7</v>
      </c>
      <c r="AB48" s="300">
        <v>4.38</v>
      </c>
      <c r="AC48" s="300">
        <v>4.18</v>
      </c>
      <c r="AD48" s="300">
        <v>0.89</v>
      </c>
      <c r="AE48" s="356"/>
      <c r="AF48" s="300">
        <v>4.1399999999999997</v>
      </c>
      <c r="AG48" s="300">
        <v>8.26</v>
      </c>
      <c r="AH48" s="300">
        <v>2.62</v>
      </c>
      <c r="AI48" s="300">
        <v>6.31</v>
      </c>
      <c r="AJ48" s="300">
        <v>7.84</v>
      </c>
      <c r="AK48" s="300">
        <v>4.54</v>
      </c>
      <c r="AL48" s="300">
        <v>6.39</v>
      </c>
      <c r="AM48" s="300">
        <v>6.47</v>
      </c>
      <c r="AN48" s="300">
        <v>6.52</v>
      </c>
      <c r="AO48" s="300">
        <v>7.73</v>
      </c>
      <c r="AP48" s="300">
        <v>13.71</v>
      </c>
      <c r="AQ48" s="300">
        <v>4.84</v>
      </c>
      <c r="AR48" s="300">
        <v>6.58</v>
      </c>
      <c r="AS48" s="300">
        <v>8</v>
      </c>
      <c r="AT48" s="300">
        <v>36.520000000000003</v>
      </c>
      <c r="AU48" s="356"/>
      <c r="AV48" s="300"/>
      <c r="AW48" s="300"/>
      <c r="AX48" s="357"/>
      <c r="AY48" s="335"/>
    </row>
    <row r="49" spans="1:51" x14ac:dyDescent="0.25">
      <c r="A49" s="332">
        <v>37377</v>
      </c>
      <c r="B49" s="312"/>
      <c r="C49" s="300"/>
      <c r="D49" s="300"/>
      <c r="E49" s="300"/>
      <c r="F49" s="300"/>
      <c r="G49" s="300"/>
      <c r="H49" s="300"/>
      <c r="I49" s="300"/>
      <c r="J49" s="356"/>
      <c r="K49" s="300"/>
      <c r="L49" s="300"/>
      <c r="M49" s="300"/>
      <c r="N49" s="300"/>
      <c r="O49" s="300"/>
      <c r="P49" s="300"/>
      <c r="Q49" s="300"/>
      <c r="R49" s="300"/>
      <c r="S49" s="300"/>
      <c r="T49" s="300"/>
      <c r="U49" s="356"/>
      <c r="V49" s="312">
        <f>'[2]Haltung gewichtet'!D24</f>
        <v>0.81037122549544638</v>
      </c>
      <c r="W49" s="356">
        <f t="shared" si="1"/>
        <v>22.690394313872499</v>
      </c>
      <c r="X49" s="300">
        <f>[1]Kochtypberechnung_Bio!U18</f>
        <v>3.6578937075739901</v>
      </c>
      <c r="Y49" s="300">
        <f>[1]Kochtypberechnung_Bio!W18</f>
        <v>3.7852197594424326</v>
      </c>
      <c r="Z49" s="356">
        <f t="shared" si="0"/>
        <v>7.9472334049985669</v>
      </c>
      <c r="AA49" s="312">
        <v>6.75</v>
      </c>
      <c r="AB49" s="300">
        <v>4.66</v>
      </c>
      <c r="AC49" s="300">
        <v>4.26</v>
      </c>
      <c r="AD49" s="300">
        <v>0.86</v>
      </c>
      <c r="AE49" s="356"/>
      <c r="AF49" s="300">
        <v>4.0599999999999996</v>
      </c>
      <c r="AG49" s="300">
        <v>9.09</v>
      </c>
      <c r="AH49" s="300">
        <v>3.21</v>
      </c>
      <c r="AI49" s="300">
        <v>6.18</v>
      </c>
      <c r="AJ49" s="300">
        <v>8.2799999999999994</v>
      </c>
      <c r="AK49" s="300">
        <v>4.76</v>
      </c>
      <c r="AL49" s="300">
        <v>7.3</v>
      </c>
      <c r="AM49" s="300">
        <v>6.77</v>
      </c>
      <c r="AN49" s="300">
        <v>7.27</v>
      </c>
      <c r="AO49" s="300">
        <v>7.74</v>
      </c>
      <c r="AP49" s="300">
        <v>15.02</v>
      </c>
      <c r="AQ49" s="300">
        <v>4.67</v>
      </c>
      <c r="AR49" s="300">
        <v>6.54</v>
      </c>
      <c r="AS49" s="300">
        <v>8.15</v>
      </c>
      <c r="AT49" s="300">
        <v>33.08</v>
      </c>
      <c r="AU49" s="356"/>
      <c r="AV49" s="300"/>
      <c r="AW49" s="300"/>
      <c r="AX49" s="357"/>
      <c r="AY49" s="335"/>
    </row>
    <row r="50" spans="1:51" x14ac:dyDescent="0.25">
      <c r="A50" s="332">
        <v>37408</v>
      </c>
      <c r="B50" s="312"/>
      <c r="C50" s="300"/>
      <c r="D50" s="300"/>
      <c r="E50" s="300"/>
      <c r="F50" s="300"/>
      <c r="G50" s="300"/>
      <c r="H50" s="300"/>
      <c r="I50" s="300"/>
      <c r="J50" s="356"/>
      <c r="K50" s="300"/>
      <c r="L50" s="300"/>
      <c r="M50" s="300"/>
      <c r="N50" s="300"/>
      <c r="O50" s="300"/>
      <c r="P50" s="300"/>
      <c r="Q50" s="300"/>
      <c r="R50" s="300"/>
      <c r="S50" s="300"/>
      <c r="T50" s="300"/>
      <c r="U50" s="356"/>
      <c r="V50" s="312">
        <f>'[2]Haltung gewichtet'!D25</f>
        <v>0.81015116300797252</v>
      </c>
      <c r="W50" s="356">
        <f t="shared" si="1"/>
        <v>22.68423256422323</v>
      </c>
      <c r="X50" s="300">
        <f>[1]Kochtypberechnung_Bio!U19</f>
        <v>3.6700100561930165</v>
      </c>
      <c r="Y50" s="300">
        <f>[1]Kochtypberechnung_Bio!W19</f>
        <v>3.7708367867067873</v>
      </c>
      <c r="Z50" s="356">
        <f t="shared" si="0"/>
        <v>7.9560589956489363</v>
      </c>
      <c r="AA50" s="312"/>
      <c r="AB50" s="300">
        <v>4.12</v>
      </c>
      <c r="AC50" s="300">
        <v>4.2699999999999996</v>
      </c>
      <c r="AD50" s="300">
        <v>0.81</v>
      </c>
      <c r="AE50" s="356"/>
      <c r="AF50" s="300">
        <v>4.37</v>
      </c>
      <c r="AG50" s="300">
        <v>8.7100000000000009</v>
      </c>
      <c r="AH50" s="300">
        <v>2.4900000000000002</v>
      </c>
      <c r="AI50" s="300">
        <v>7.45</v>
      </c>
      <c r="AJ50" s="300">
        <v>5.89</v>
      </c>
      <c r="AK50" s="300">
        <v>4.17</v>
      </c>
      <c r="AL50" s="300">
        <v>6.86</v>
      </c>
      <c r="AM50" s="300">
        <v>6.6</v>
      </c>
      <c r="AN50" s="300">
        <v>8.15</v>
      </c>
      <c r="AO50" s="300">
        <v>7.66</v>
      </c>
      <c r="AP50" s="300">
        <v>16.600000000000001</v>
      </c>
      <c r="AQ50" s="300">
        <v>4.62</v>
      </c>
      <c r="AR50" s="300">
        <v>6.41</v>
      </c>
      <c r="AS50" s="300">
        <v>8.9499999999999993</v>
      </c>
      <c r="AT50" s="300">
        <v>32.22</v>
      </c>
      <c r="AU50" s="356"/>
      <c r="AV50" s="300"/>
      <c r="AW50" s="300"/>
      <c r="AX50" s="357"/>
      <c r="AY50" s="335"/>
    </row>
    <row r="51" spans="1:51" x14ac:dyDescent="0.25">
      <c r="A51" s="332">
        <v>37438</v>
      </c>
      <c r="B51" s="312"/>
      <c r="C51" s="300"/>
      <c r="D51" s="300"/>
      <c r="E51" s="300"/>
      <c r="F51" s="300"/>
      <c r="G51" s="300"/>
      <c r="H51" s="300"/>
      <c r="I51" s="300"/>
      <c r="J51" s="356"/>
      <c r="K51" s="300"/>
      <c r="L51" s="300"/>
      <c r="M51" s="300"/>
      <c r="N51" s="300"/>
      <c r="O51" s="300"/>
      <c r="P51" s="300"/>
      <c r="Q51" s="300"/>
      <c r="R51" s="300"/>
      <c r="S51" s="300"/>
      <c r="T51" s="300"/>
      <c r="U51" s="356"/>
      <c r="V51" s="312">
        <f>'[2]Haltung gewichtet'!D26</f>
        <v>0.80156807145606745</v>
      </c>
      <c r="W51" s="356">
        <f t="shared" si="1"/>
        <v>22.443906000769889</v>
      </c>
      <c r="X51" s="300">
        <f>[1]Kochtypberechnung_Bio!U20</f>
        <v>3.6612685813621955</v>
      </c>
      <c r="Y51" s="300">
        <f>[1]Kochtypberechnung_Bio!W20</f>
        <v>3.8530688448060464</v>
      </c>
      <c r="Z51" s="356">
        <f t="shared" si="0"/>
        <v>7.9963976211672234</v>
      </c>
      <c r="AA51" s="312">
        <v>6.25</v>
      </c>
      <c r="AB51" s="300">
        <v>4.2699999999999996</v>
      </c>
      <c r="AC51" s="300">
        <v>4.33</v>
      </c>
      <c r="AD51" s="300">
        <v>0.7</v>
      </c>
      <c r="AE51" s="356"/>
      <c r="AF51" s="300">
        <v>4.18</v>
      </c>
      <c r="AG51" s="300">
        <v>7.51</v>
      </c>
      <c r="AH51" s="300">
        <v>2.3199999999999998</v>
      </c>
      <c r="AI51" s="300">
        <v>4.91</v>
      </c>
      <c r="AJ51" s="300">
        <v>5.59</v>
      </c>
      <c r="AK51" s="300">
        <v>5.69</v>
      </c>
      <c r="AL51" s="300">
        <v>5.3</v>
      </c>
      <c r="AM51" s="300">
        <v>5.59</v>
      </c>
      <c r="AN51" s="300">
        <v>7.32</v>
      </c>
      <c r="AO51" s="300">
        <v>7.38</v>
      </c>
      <c r="AP51" s="300">
        <v>14.41</v>
      </c>
      <c r="AQ51" s="300">
        <v>4.78</v>
      </c>
      <c r="AR51" s="300">
        <v>6.64</v>
      </c>
      <c r="AS51" s="300">
        <v>9.65</v>
      </c>
      <c r="AT51" s="300">
        <v>32.74</v>
      </c>
      <c r="AU51" s="356"/>
      <c r="AV51" s="300"/>
      <c r="AW51" s="300"/>
      <c r="AX51" s="357"/>
      <c r="AY51" s="335"/>
    </row>
    <row r="52" spans="1:51" x14ac:dyDescent="0.25">
      <c r="A52" s="332">
        <v>37469</v>
      </c>
      <c r="B52" s="312"/>
      <c r="C52" s="300"/>
      <c r="D52" s="300"/>
      <c r="E52" s="300"/>
      <c r="F52" s="300"/>
      <c r="G52" s="300"/>
      <c r="H52" s="300"/>
      <c r="I52" s="300"/>
      <c r="J52" s="356"/>
      <c r="K52" s="300"/>
      <c r="L52" s="300"/>
      <c r="M52" s="300"/>
      <c r="N52" s="300"/>
      <c r="O52" s="300"/>
      <c r="P52" s="300"/>
      <c r="Q52" s="300"/>
      <c r="R52" s="300"/>
      <c r="S52" s="300"/>
      <c r="T52" s="300"/>
      <c r="U52" s="356"/>
      <c r="V52" s="312">
        <f>'[2]Haltung gewichtet'!D27</f>
        <v>0.80149946303584763</v>
      </c>
      <c r="W52" s="356">
        <f t="shared" si="1"/>
        <v>22.441984965003734</v>
      </c>
      <c r="X52" s="300">
        <f>[1]Kochtypberechnung_Bio!U21</f>
        <v>2.79841111882563</v>
      </c>
      <c r="Y52" s="300">
        <f>[1]Kochtypberechnung_Bio!W21</f>
        <v>3.4881624067588626</v>
      </c>
      <c r="Z52" s="356">
        <f t="shared" si="0"/>
        <v>6.4649222426317063</v>
      </c>
      <c r="AA52" s="312">
        <v>6.2</v>
      </c>
      <c r="AB52" s="300">
        <v>4.1399999999999997</v>
      </c>
      <c r="AC52" s="300">
        <v>5.07</v>
      </c>
      <c r="AD52" s="300">
        <v>0.65</v>
      </c>
      <c r="AE52" s="356"/>
      <c r="AF52" s="300">
        <v>3.74</v>
      </c>
      <c r="AG52" s="300">
        <v>5.97</v>
      </c>
      <c r="AH52" s="300">
        <v>2.14</v>
      </c>
      <c r="AI52" s="300">
        <v>4.9400000000000004</v>
      </c>
      <c r="AJ52" s="300">
        <v>6.01</v>
      </c>
      <c r="AK52" s="300">
        <v>6.35</v>
      </c>
      <c r="AL52" s="300">
        <v>5.99</v>
      </c>
      <c r="AM52" s="300">
        <v>6.03</v>
      </c>
      <c r="AN52" s="300">
        <v>7.62</v>
      </c>
      <c r="AO52" s="300">
        <v>5.98</v>
      </c>
      <c r="AP52" s="300">
        <v>16.600000000000001</v>
      </c>
      <c r="AQ52" s="300">
        <v>4.43</v>
      </c>
      <c r="AR52" s="300">
        <v>7.47</v>
      </c>
      <c r="AS52" s="300">
        <v>7.95</v>
      </c>
      <c r="AT52" s="300">
        <v>38.24</v>
      </c>
      <c r="AU52" s="356"/>
      <c r="AV52" s="300"/>
      <c r="AW52" s="300"/>
      <c r="AX52" s="357"/>
      <c r="AY52" s="335"/>
    </row>
    <row r="53" spans="1:51" x14ac:dyDescent="0.25">
      <c r="A53" s="332">
        <v>37500</v>
      </c>
      <c r="B53" s="312"/>
      <c r="C53" s="300"/>
      <c r="D53" s="300"/>
      <c r="E53" s="300"/>
      <c r="F53" s="300"/>
      <c r="G53" s="300"/>
      <c r="H53" s="300"/>
      <c r="I53" s="300"/>
      <c r="J53" s="356"/>
      <c r="K53" s="300"/>
      <c r="L53" s="300"/>
      <c r="M53" s="300"/>
      <c r="N53" s="300"/>
      <c r="O53" s="300"/>
      <c r="P53" s="300"/>
      <c r="Q53" s="300"/>
      <c r="R53" s="300"/>
      <c r="S53" s="300"/>
      <c r="T53" s="300"/>
      <c r="U53" s="356"/>
      <c r="V53" s="312">
        <f>'[2]Haltung gewichtet'!D28</f>
        <v>0.80224498168815173</v>
      </c>
      <c r="W53" s="356">
        <f t="shared" si="1"/>
        <v>22.462859487268247</v>
      </c>
      <c r="X53" s="300">
        <f>[1]Kochtypberechnung_Bio!U22</f>
        <v>2.79629506950327</v>
      </c>
      <c r="Y53" s="300">
        <f>[1]Kochtypberechnung_Bio!W22</f>
        <v>3.7040226794238986</v>
      </c>
      <c r="Z53" s="356">
        <f t="shared" si="0"/>
        <v>6.6020573458804392</v>
      </c>
      <c r="AA53" s="312">
        <v>6.21</v>
      </c>
      <c r="AB53" s="300">
        <v>4.24</v>
      </c>
      <c r="AC53" s="300">
        <v>4.8099999999999996</v>
      </c>
      <c r="AD53" s="300">
        <v>0.73</v>
      </c>
      <c r="AE53" s="356"/>
      <c r="AF53" s="300">
        <v>3.03</v>
      </c>
      <c r="AG53" s="300">
        <v>6.78</v>
      </c>
      <c r="AH53" s="300">
        <v>2.77</v>
      </c>
      <c r="AI53" s="300">
        <v>5.21</v>
      </c>
      <c r="AJ53" s="300">
        <v>6.12</v>
      </c>
      <c r="AK53" s="300">
        <v>5.46</v>
      </c>
      <c r="AL53" s="300">
        <v>6.47</v>
      </c>
      <c r="AM53" s="300">
        <v>6.66</v>
      </c>
      <c r="AN53" s="300">
        <v>7.97</v>
      </c>
      <c r="AO53" s="300">
        <v>5.31</v>
      </c>
      <c r="AP53" s="300">
        <v>12</v>
      </c>
      <c r="AQ53" s="300">
        <v>4</v>
      </c>
      <c r="AR53" s="300">
        <v>6.18</v>
      </c>
      <c r="AS53" s="300">
        <v>8.58</v>
      </c>
      <c r="AT53" s="300">
        <v>32.49</v>
      </c>
      <c r="AU53" s="356"/>
      <c r="AV53" s="300"/>
      <c r="AW53" s="300"/>
      <c r="AX53" s="357"/>
      <c r="AY53" s="335"/>
    </row>
    <row r="54" spans="1:51" x14ac:dyDescent="0.25">
      <c r="A54" s="332">
        <v>37530</v>
      </c>
      <c r="B54" s="312"/>
      <c r="C54" s="300"/>
      <c r="D54" s="300"/>
      <c r="E54" s="300"/>
      <c r="F54" s="300"/>
      <c r="G54" s="300"/>
      <c r="H54" s="300"/>
      <c r="I54" s="300"/>
      <c r="J54" s="356"/>
      <c r="K54" s="300"/>
      <c r="L54" s="300"/>
      <c r="M54" s="300"/>
      <c r="N54" s="300"/>
      <c r="O54" s="300"/>
      <c r="P54" s="300"/>
      <c r="Q54" s="300"/>
      <c r="R54" s="300"/>
      <c r="S54" s="300"/>
      <c r="T54" s="300"/>
      <c r="U54" s="356"/>
      <c r="V54" s="312">
        <f>'[2]Haltung gewichtet'!D29</f>
        <v>0.81093893764453628</v>
      </c>
      <c r="W54" s="356">
        <f t="shared" si="1"/>
        <v>22.706290254047016</v>
      </c>
      <c r="X54" s="300">
        <f>[1]Kochtypberechnung_Bio!U23</f>
        <v>2.7067427393657302</v>
      </c>
      <c r="Y54" s="300">
        <f>[1]Kochtypberechnung_Bio!W23</f>
        <v>3.6817513103296022</v>
      </c>
      <c r="Z54" s="356">
        <f t="shared" si="0"/>
        <v>6.4532524607628368</v>
      </c>
      <c r="AA54" s="312">
        <v>5.84</v>
      </c>
      <c r="AB54" s="300">
        <v>4.12</v>
      </c>
      <c r="AC54" s="300">
        <v>6</v>
      </c>
      <c r="AD54" s="300">
        <v>1.63</v>
      </c>
      <c r="AE54" s="356"/>
      <c r="AF54" s="300">
        <v>2.92</v>
      </c>
      <c r="AG54" s="300">
        <v>7.83</v>
      </c>
      <c r="AH54" s="300">
        <v>3.29</v>
      </c>
      <c r="AI54" s="300">
        <v>6.62</v>
      </c>
      <c r="AJ54" s="300">
        <v>6.92</v>
      </c>
      <c r="AK54" s="300">
        <v>5.32</v>
      </c>
      <c r="AL54" s="300">
        <v>6.5</v>
      </c>
      <c r="AM54" s="300">
        <v>6.54</v>
      </c>
      <c r="AN54" s="300">
        <v>8.4</v>
      </c>
      <c r="AO54" s="300">
        <v>5.52</v>
      </c>
      <c r="AP54" s="300">
        <v>18.190000000000001</v>
      </c>
      <c r="AQ54" s="300">
        <v>5.03</v>
      </c>
      <c r="AR54" s="300">
        <v>5.43</v>
      </c>
      <c r="AS54" s="300">
        <v>7.68</v>
      </c>
      <c r="AT54" s="300">
        <v>29.02</v>
      </c>
      <c r="AU54" s="356"/>
      <c r="AV54" s="300"/>
      <c r="AW54" s="300"/>
      <c r="AX54" s="357"/>
      <c r="AY54" s="335"/>
    </row>
    <row r="55" spans="1:51" x14ac:dyDescent="0.25">
      <c r="A55" s="332">
        <v>37561</v>
      </c>
      <c r="B55" s="312"/>
      <c r="C55" s="300"/>
      <c r="D55" s="300"/>
      <c r="E55" s="300"/>
      <c r="F55" s="300"/>
      <c r="G55" s="300"/>
      <c r="H55" s="300"/>
      <c r="I55" s="300"/>
      <c r="J55" s="356"/>
      <c r="K55" s="300"/>
      <c r="L55" s="300"/>
      <c r="M55" s="300"/>
      <c r="N55" s="300"/>
      <c r="O55" s="300"/>
      <c r="P55" s="300"/>
      <c r="Q55" s="300"/>
      <c r="R55" s="300"/>
      <c r="S55" s="300"/>
      <c r="T55" s="300"/>
      <c r="U55" s="356"/>
      <c r="V55" s="312">
        <f>'[2]Haltung gewichtet'!D30</f>
        <v>0.80935515616805176</v>
      </c>
      <c r="W55" s="356">
        <f t="shared" si="1"/>
        <v>22.661944372705449</v>
      </c>
      <c r="X55" s="300">
        <f>[1]Kochtypberechnung_Bio!U24</f>
        <v>2.7671496425648763</v>
      </c>
      <c r="Y55" s="300">
        <f>[1]Kochtypberechnung_Bio!W24</f>
        <v>3.6246454655041211</v>
      </c>
      <c r="Z55" s="356">
        <f t="shared" si="0"/>
        <v>6.5067440164249941</v>
      </c>
      <c r="AA55" s="312">
        <v>5.8</v>
      </c>
      <c r="AB55" s="300">
        <v>4.08</v>
      </c>
      <c r="AC55" s="300">
        <v>4.78</v>
      </c>
      <c r="AD55" s="300">
        <v>0.66</v>
      </c>
      <c r="AE55" s="356"/>
      <c r="AF55" s="300">
        <v>2.91</v>
      </c>
      <c r="AG55" s="300">
        <v>10.91</v>
      </c>
      <c r="AH55" s="300">
        <v>4.2699999999999996</v>
      </c>
      <c r="AI55" s="300">
        <v>6.63</v>
      </c>
      <c r="AJ55" s="300">
        <v>8.33</v>
      </c>
      <c r="AK55" s="300">
        <v>5.13</v>
      </c>
      <c r="AL55" s="300">
        <v>7.71</v>
      </c>
      <c r="AM55" s="300">
        <v>7.57</v>
      </c>
      <c r="AN55" s="300">
        <v>8.09</v>
      </c>
      <c r="AO55" s="300">
        <v>5.35</v>
      </c>
      <c r="AP55" s="300">
        <v>18.47</v>
      </c>
      <c r="AQ55" s="300">
        <v>4.83</v>
      </c>
      <c r="AR55" s="300">
        <v>5.51</v>
      </c>
      <c r="AS55" s="300">
        <v>7.49</v>
      </c>
      <c r="AT55" s="300">
        <v>29.98</v>
      </c>
      <c r="AU55" s="356"/>
      <c r="AV55" s="300"/>
      <c r="AW55" s="300"/>
      <c r="AX55" s="357"/>
      <c r="AY55" s="335"/>
    </row>
    <row r="56" spans="1:51" x14ac:dyDescent="0.25">
      <c r="A56" s="332">
        <v>37591</v>
      </c>
      <c r="B56" s="312"/>
      <c r="C56" s="300"/>
      <c r="D56" s="300"/>
      <c r="E56" s="300"/>
      <c r="F56" s="300"/>
      <c r="G56" s="300"/>
      <c r="H56" s="300"/>
      <c r="I56" s="300"/>
      <c r="J56" s="356"/>
      <c r="K56" s="300"/>
      <c r="L56" s="300"/>
      <c r="M56" s="300"/>
      <c r="N56" s="300"/>
      <c r="O56" s="300"/>
      <c r="P56" s="300"/>
      <c r="Q56" s="300"/>
      <c r="R56" s="300"/>
      <c r="S56" s="300"/>
      <c r="T56" s="300"/>
      <c r="U56" s="356"/>
      <c r="V56" s="312">
        <f>'[2]Haltung gewichtet'!D31</f>
        <v>0.80848995635943</v>
      </c>
      <c r="W56" s="356">
        <f t="shared" si="1"/>
        <v>22.637718778064041</v>
      </c>
      <c r="X56" s="300">
        <f>[1]Kochtypberechnung_Bio!U25</f>
        <v>2.756729150477959</v>
      </c>
      <c r="Y56" s="300">
        <f>[1]Kochtypberechnung_Bio!W25</f>
        <v>2.7762665517907688</v>
      </c>
      <c r="Z56" s="356">
        <f t="shared" si="0"/>
        <v>5.9396669843809384</v>
      </c>
      <c r="AA56" s="312">
        <v>5.74</v>
      </c>
      <c r="AB56" s="300">
        <v>4.16</v>
      </c>
      <c r="AC56" s="300">
        <v>3.87</v>
      </c>
      <c r="AD56" s="300">
        <v>0.71</v>
      </c>
      <c r="AE56" s="356"/>
      <c r="AF56" s="300">
        <v>3.07</v>
      </c>
      <c r="AG56" s="300">
        <v>7.53</v>
      </c>
      <c r="AH56" s="300">
        <v>3.3</v>
      </c>
      <c r="AI56" s="300">
        <v>6.61</v>
      </c>
      <c r="AJ56" s="300">
        <v>6.52</v>
      </c>
      <c r="AK56" s="300">
        <v>4.78</v>
      </c>
      <c r="AL56" s="300">
        <v>6.52</v>
      </c>
      <c r="AM56" s="300">
        <v>5.48</v>
      </c>
      <c r="AN56" s="300">
        <v>5.79</v>
      </c>
      <c r="AO56" s="300">
        <v>5.29</v>
      </c>
      <c r="AP56" s="300">
        <v>19.71</v>
      </c>
      <c r="AQ56" s="300">
        <v>4.55</v>
      </c>
      <c r="AR56" s="300">
        <v>5.37</v>
      </c>
      <c r="AS56" s="300">
        <v>7.45</v>
      </c>
      <c r="AT56" s="300">
        <v>28.03</v>
      </c>
      <c r="AU56" s="356"/>
      <c r="AV56" s="300"/>
      <c r="AW56" s="300"/>
      <c r="AX56" s="357"/>
      <c r="AY56" s="335"/>
    </row>
    <row r="57" spans="1:51" x14ac:dyDescent="0.25">
      <c r="A57" s="332">
        <v>37622</v>
      </c>
      <c r="B57" s="312"/>
      <c r="C57" s="300"/>
      <c r="D57" s="300"/>
      <c r="E57" s="300"/>
      <c r="F57" s="300"/>
      <c r="G57" s="300"/>
      <c r="H57" s="300"/>
      <c r="I57" s="300"/>
      <c r="J57" s="356"/>
      <c r="K57" s="300"/>
      <c r="L57" s="300"/>
      <c r="M57" s="300"/>
      <c r="N57" s="300"/>
      <c r="O57" s="300"/>
      <c r="P57" s="300"/>
      <c r="Q57" s="300"/>
      <c r="R57" s="300"/>
      <c r="S57" s="300"/>
      <c r="T57" s="300"/>
      <c r="U57" s="356"/>
      <c r="V57" s="312">
        <f>'[2]Haltung gewichtet'!D32</f>
        <v>0.80762787705001737</v>
      </c>
      <c r="W57" s="356">
        <f t="shared" si="1"/>
        <v>22.613580557400486</v>
      </c>
      <c r="X57" s="300">
        <f>[1]Kochtypberechnung_Bio!U26</f>
        <v>3.0563481867585098</v>
      </c>
      <c r="Y57" s="300">
        <f>[1]Kochtypberechnung_Bio!W26</f>
        <v>2.9840291025318502</v>
      </c>
      <c r="Z57" s="356">
        <f t="shared" si="0"/>
        <v>6.5241411967834679</v>
      </c>
      <c r="AA57" s="312">
        <v>5.84</v>
      </c>
      <c r="AB57" s="300">
        <v>4.13</v>
      </c>
      <c r="AC57" s="300">
        <v>4.0599999999999996</v>
      </c>
      <c r="AD57" s="300">
        <v>0.85</v>
      </c>
      <c r="AE57" s="356"/>
      <c r="AF57" s="300">
        <v>3.48</v>
      </c>
      <c r="AG57" s="300">
        <v>7.66</v>
      </c>
      <c r="AH57" s="300">
        <v>3.59</v>
      </c>
      <c r="AI57" s="300">
        <v>8.09</v>
      </c>
      <c r="AJ57" s="300">
        <v>6.54</v>
      </c>
      <c r="AK57" s="300">
        <v>5.36</v>
      </c>
      <c r="AL57" s="300">
        <v>6.19</v>
      </c>
      <c r="AM57" s="300">
        <v>5.65</v>
      </c>
      <c r="AN57" s="300">
        <v>5.85</v>
      </c>
      <c r="AO57" s="300">
        <v>6.18</v>
      </c>
      <c r="AP57" s="300">
        <v>19.75</v>
      </c>
      <c r="AQ57" s="300">
        <v>5.13</v>
      </c>
      <c r="AR57" s="300">
        <v>5.57</v>
      </c>
      <c r="AS57" s="300">
        <v>8.48</v>
      </c>
      <c r="AT57" s="300">
        <v>34.57</v>
      </c>
      <c r="AU57" s="356"/>
      <c r="AV57" s="300"/>
      <c r="AW57" s="300"/>
      <c r="AX57" s="357"/>
      <c r="AY57" s="335"/>
    </row>
    <row r="58" spans="1:51" x14ac:dyDescent="0.25">
      <c r="A58" s="332">
        <v>37653</v>
      </c>
      <c r="B58" s="312"/>
      <c r="C58" s="300"/>
      <c r="D58" s="300"/>
      <c r="E58" s="300"/>
      <c r="F58" s="300"/>
      <c r="G58" s="300"/>
      <c r="H58" s="300"/>
      <c r="I58" s="300"/>
      <c r="J58" s="356"/>
      <c r="K58" s="300"/>
      <c r="L58" s="300"/>
      <c r="M58" s="300"/>
      <c r="N58" s="300"/>
      <c r="O58" s="300"/>
      <c r="P58" s="300"/>
      <c r="Q58" s="300"/>
      <c r="R58" s="300"/>
      <c r="S58" s="300"/>
      <c r="T58" s="300"/>
      <c r="U58" s="356"/>
      <c r="V58" s="312">
        <f>'[2]Haltung gewichtet'!D33</f>
        <v>0.80964434099550708</v>
      </c>
      <c r="W58" s="356">
        <f t="shared" si="1"/>
        <v>22.670041547874199</v>
      </c>
      <c r="X58" s="300">
        <f>[1]Kochtypberechnung_Bio!U27</f>
        <v>2.99510423279576</v>
      </c>
      <c r="Y58" s="300">
        <f>[1]Kochtypberechnung_Bio!W27</f>
        <v>2.6735907978039299</v>
      </c>
      <c r="Z58" s="356">
        <f t="shared" si="0"/>
        <v>6.230490367766194</v>
      </c>
      <c r="AA58" s="312">
        <v>5.65</v>
      </c>
      <c r="AB58" s="300">
        <v>4.1399999999999997</v>
      </c>
      <c r="AC58" s="300">
        <v>4.01</v>
      </c>
      <c r="AD58" s="300">
        <v>0.88</v>
      </c>
      <c r="AE58" s="356"/>
      <c r="AF58" s="300">
        <v>3.47</v>
      </c>
      <c r="AG58" s="300">
        <v>6.89</v>
      </c>
      <c r="AH58" s="300">
        <v>4.0599999999999996</v>
      </c>
      <c r="AI58" s="300">
        <v>8.56</v>
      </c>
      <c r="AJ58" s="300">
        <v>6.96</v>
      </c>
      <c r="AK58" s="300">
        <v>5.39</v>
      </c>
      <c r="AL58" s="300">
        <v>7.21</v>
      </c>
      <c r="AM58" s="300">
        <v>6.44</v>
      </c>
      <c r="AN58" s="300">
        <v>6.61</v>
      </c>
      <c r="AO58" s="300">
        <v>7.38</v>
      </c>
      <c r="AP58" s="300">
        <v>21.87</v>
      </c>
      <c r="AQ58" s="300">
        <v>5.28</v>
      </c>
      <c r="AR58" s="300">
        <v>5.62</v>
      </c>
      <c r="AS58" s="300">
        <v>9.39</v>
      </c>
      <c r="AT58" s="300">
        <v>39.39</v>
      </c>
      <c r="AU58" s="356"/>
      <c r="AV58" s="300"/>
      <c r="AW58" s="300"/>
      <c r="AX58" s="357"/>
      <c r="AY58" s="335"/>
    </row>
    <row r="59" spans="1:51" x14ac:dyDescent="0.25">
      <c r="A59" s="332">
        <v>37681</v>
      </c>
      <c r="B59" s="312"/>
      <c r="C59" s="300"/>
      <c r="D59" s="300"/>
      <c r="E59" s="300"/>
      <c r="F59" s="300"/>
      <c r="G59" s="300"/>
      <c r="H59" s="300"/>
      <c r="I59" s="300"/>
      <c r="J59" s="356"/>
      <c r="K59" s="300"/>
      <c r="L59" s="300"/>
      <c r="M59" s="300"/>
      <c r="N59" s="300"/>
      <c r="O59" s="300"/>
      <c r="P59" s="300"/>
      <c r="Q59" s="300"/>
      <c r="R59" s="300"/>
      <c r="S59" s="300"/>
      <c r="T59" s="300"/>
      <c r="U59" s="356"/>
      <c r="V59" s="312">
        <f>'[2]Haltung gewichtet'!D34</f>
        <v>0.80832884850478515</v>
      </c>
      <c r="W59" s="356">
        <f t="shared" si="1"/>
        <v>22.633207758133985</v>
      </c>
      <c r="X59" s="300">
        <f>[1]Kochtypberechnung_Bio!U28</f>
        <v>2.9181235846760898</v>
      </c>
      <c r="Y59" s="300">
        <f>[1]Kochtypberechnung_Bio!W28</f>
        <v>2.927513356037108</v>
      </c>
      <c r="Z59" s="356">
        <f t="shared" si="0"/>
        <v>6.2800690584382544</v>
      </c>
      <c r="AA59" s="312">
        <v>5.89</v>
      </c>
      <c r="AB59" s="300">
        <v>4.17</v>
      </c>
      <c r="AC59" s="300">
        <v>3.89</v>
      </c>
      <c r="AD59" s="300">
        <v>1.1399999999999999</v>
      </c>
      <c r="AE59" s="356"/>
      <c r="AF59" s="300">
        <v>3.9</v>
      </c>
      <c r="AG59" s="300">
        <v>7.41</v>
      </c>
      <c r="AH59" s="300">
        <v>3.5</v>
      </c>
      <c r="AI59" s="300">
        <v>11.47</v>
      </c>
      <c r="AJ59" s="300">
        <v>8.1199999999999992</v>
      </c>
      <c r="AK59" s="300">
        <v>5.13</v>
      </c>
      <c r="AL59" s="300">
        <v>7.42</v>
      </c>
      <c r="AM59" s="300">
        <v>7.47</v>
      </c>
      <c r="AN59" s="300">
        <v>6.84</v>
      </c>
      <c r="AO59" s="300">
        <v>7.83</v>
      </c>
      <c r="AP59" s="300">
        <v>20.67</v>
      </c>
      <c r="AQ59" s="300">
        <v>5.4</v>
      </c>
      <c r="AR59" s="300">
        <v>5.47</v>
      </c>
      <c r="AS59" s="300">
        <v>10.5</v>
      </c>
      <c r="AT59" s="300">
        <v>38.92</v>
      </c>
      <c r="AU59" s="356"/>
      <c r="AV59" s="300"/>
      <c r="AW59" s="300"/>
      <c r="AX59" s="357"/>
      <c r="AY59" s="335"/>
    </row>
    <row r="60" spans="1:51" x14ac:dyDescent="0.25">
      <c r="A60" s="332">
        <v>37712</v>
      </c>
      <c r="B60" s="312"/>
      <c r="C60" s="300"/>
      <c r="D60" s="300"/>
      <c r="E60" s="300"/>
      <c r="F60" s="300"/>
      <c r="G60" s="300"/>
      <c r="H60" s="300"/>
      <c r="I60" s="300"/>
      <c r="J60" s="356"/>
      <c r="K60" s="300"/>
      <c r="L60" s="300"/>
      <c r="M60" s="300"/>
      <c r="N60" s="300"/>
      <c r="O60" s="300"/>
      <c r="P60" s="300"/>
      <c r="Q60" s="300"/>
      <c r="R60" s="300"/>
      <c r="S60" s="300"/>
      <c r="T60" s="300"/>
      <c r="U60" s="356"/>
      <c r="V60" s="312">
        <f>'[2]Haltung gewichtet'!D35</f>
        <v>0.80460160455552188</v>
      </c>
      <c r="W60" s="356">
        <f t="shared" si="1"/>
        <v>22.528844927554612</v>
      </c>
      <c r="X60" s="300">
        <f>[1]Kochtypberechnung_Bio!U29</f>
        <v>3.1146634562203701</v>
      </c>
      <c r="Y60" s="300">
        <f>[1]Kochtypberechnung_Bio!W29</f>
        <v>2.9665783193626649</v>
      </c>
      <c r="Z60" s="356">
        <f t="shared" si="0"/>
        <v>6.6002710919162872</v>
      </c>
      <c r="AA60" s="312">
        <v>5.91</v>
      </c>
      <c r="AB60" s="300">
        <v>3.98</v>
      </c>
      <c r="AC60" s="300">
        <v>4.09</v>
      </c>
      <c r="AD60" s="300">
        <v>0.87</v>
      </c>
      <c r="AE60" s="356"/>
      <c r="AF60" s="300">
        <v>3.97</v>
      </c>
      <c r="AG60" s="300">
        <v>7.48</v>
      </c>
      <c r="AH60" s="300">
        <v>3.15</v>
      </c>
      <c r="AI60" s="300">
        <v>10.15</v>
      </c>
      <c r="AJ60" s="300">
        <v>7.83</v>
      </c>
      <c r="AK60" s="300">
        <v>5.95</v>
      </c>
      <c r="AL60" s="300">
        <v>7.15</v>
      </c>
      <c r="AM60" s="300">
        <v>7.84</v>
      </c>
      <c r="AN60" s="300">
        <v>6.67</v>
      </c>
      <c r="AO60" s="300">
        <v>7.83</v>
      </c>
      <c r="AP60" s="300">
        <v>20.04</v>
      </c>
      <c r="AQ60" s="300">
        <v>4.75</v>
      </c>
      <c r="AR60" s="300">
        <v>5.73</v>
      </c>
      <c r="AS60" s="300">
        <v>8.8800000000000008</v>
      </c>
      <c r="AT60" s="300">
        <v>32.26</v>
      </c>
      <c r="AU60" s="356"/>
      <c r="AV60" s="300"/>
      <c r="AW60" s="300"/>
      <c r="AX60" s="357"/>
      <c r="AY60" s="335"/>
    </row>
    <row r="61" spans="1:51" x14ac:dyDescent="0.25">
      <c r="A61" s="332">
        <v>37742</v>
      </c>
      <c r="B61" s="312"/>
      <c r="C61" s="300"/>
      <c r="D61" s="300"/>
      <c r="E61" s="300"/>
      <c r="F61" s="300"/>
      <c r="G61" s="300"/>
      <c r="H61" s="300"/>
      <c r="I61" s="300"/>
      <c r="J61" s="356"/>
      <c r="K61" s="300"/>
      <c r="L61" s="300"/>
      <c r="M61" s="300"/>
      <c r="N61" s="300"/>
      <c r="O61" s="300"/>
      <c r="P61" s="300"/>
      <c r="Q61" s="300"/>
      <c r="R61" s="300"/>
      <c r="S61" s="300"/>
      <c r="T61" s="300"/>
      <c r="U61" s="356"/>
      <c r="V61" s="312">
        <f>'[2]Haltung gewichtet'!D36</f>
        <v>0.8084811290432955</v>
      </c>
      <c r="W61" s="356">
        <f t="shared" si="1"/>
        <v>22.637471613212274</v>
      </c>
      <c r="X61" s="300">
        <f>[1]Kochtypberechnung_Bio!U30</f>
        <v>3.0140325833846902</v>
      </c>
      <c r="Y61" s="300">
        <f>[1]Kochtypberechnung_Bio!W30</f>
        <v>2.9932467537190619</v>
      </c>
      <c r="Z61" s="356">
        <f t="shared" si="0"/>
        <v>6.4666592649944254</v>
      </c>
      <c r="AA61" s="312"/>
      <c r="AB61" s="300">
        <v>4.1500000000000004</v>
      </c>
      <c r="AC61" s="300">
        <v>4.16</v>
      </c>
      <c r="AD61" s="300">
        <v>0.99</v>
      </c>
      <c r="AE61" s="356"/>
      <c r="AF61" s="300">
        <v>3.49</v>
      </c>
      <c r="AG61" s="300">
        <v>7.44</v>
      </c>
      <c r="AH61" s="300">
        <v>3.07</v>
      </c>
      <c r="AI61" s="300">
        <v>7.05</v>
      </c>
      <c r="AJ61" s="300">
        <v>8.86</v>
      </c>
      <c r="AK61" s="300">
        <v>5.81</v>
      </c>
      <c r="AL61" s="300">
        <v>6.66</v>
      </c>
      <c r="AM61" s="300">
        <v>7.67</v>
      </c>
      <c r="AN61" s="300">
        <v>6.76</v>
      </c>
      <c r="AO61" s="300">
        <v>6.79</v>
      </c>
      <c r="AP61" s="300">
        <v>19.61</v>
      </c>
      <c r="AQ61" s="300">
        <v>4.97</v>
      </c>
      <c r="AR61" s="300">
        <v>5.64</v>
      </c>
      <c r="AS61" s="300">
        <v>8.5299999999999994</v>
      </c>
      <c r="AT61" s="300">
        <v>29.34</v>
      </c>
      <c r="AU61" s="356"/>
      <c r="AV61" s="300"/>
      <c r="AW61" s="300"/>
      <c r="AX61" s="357"/>
      <c r="AY61" s="335"/>
    </row>
    <row r="62" spans="1:51" x14ac:dyDescent="0.25">
      <c r="A62" s="332">
        <v>37773</v>
      </c>
      <c r="B62" s="312"/>
      <c r="C62" s="300"/>
      <c r="D62" s="300"/>
      <c r="E62" s="300"/>
      <c r="F62" s="300"/>
      <c r="G62" s="300"/>
      <c r="H62" s="300"/>
      <c r="I62" s="300"/>
      <c r="J62" s="356"/>
      <c r="K62" s="300"/>
      <c r="L62" s="300"/>
      <c r="M62" s="300"/>
      <c r="N62" s="300"/>
      <c r="O62" s="300"/>
      <c r="P62" s="300"/>
      <c r="Q62" s="300"/>
      <c r="R62" s="300"/>
      <c r="S62" s="300"/>
      <c r="T62" s="300"/>
      <c r="U62" s="356"/>
      <c r="V62" s="312">
        <f>'[2]Haltung gewichtet'!D37</f>
        <v>0.8069090295800383</v>
      </c>
      <c r="W62" s="356">
        <f t="shared" si="1"/>
        <v>22.593452828241073</v>
      </c>
      <c r="X62" s="300">
        <f>[1]Kochtypberechnung_Bio!U31</f>
        <v>3.0156065414270503</v>
      </c>
      <c r="Y62" s="300">
        <f>[1]Kochtypberechnung_Bio!W31</f>
        <v>2.9574033976474907</v>
      </c>
      <c r="Z62" s="356">
        <f t="shared" si="0"/>
        <v>6.4457220206114441</v>
      </c>
      <c r="AA62" s="312"/>
      <c r="AB62" s="300">
        <v>4.25</v>
      </c>
      <c r="AC62" s="300">
        <v>4.2300000000000004</v>
      </c>
      <c r="AD62" s="300">
        <v>0.76</v>
      </c>
      <c r="AE62" s="356"/>
      <c r="AF62" s="300">
        <v>3.76</v>
      </c>
      <c r="AG62" s="300">
        <v>8.16</v>
      </c>
      <c r="AH62" s="300">
        <v>2.67</v>
      </c>
      <c r="AI62" s="300">
        <v>7.57</v>
      </c>
      <c r="AJ62" s="300">
        <v>6.3</v>
      </c>
      <c r="AK62" s="300">
        <v>5.23</v>
      </c>
      <c r="AL62" s="300">
        <v>6.75</v>
      </c>
      <c r="AM62" s="300">
        <v>7.38</v>
      </c>
      <c r="AN62" s="300">
        <v>8.5</v>
      </c>
      <c r="AO62" s="300">
        <v>8.02</v>
      </c>
      <c r="AP62" s="300">
        <v>20.7</v>
      </c>
      <c r="AQ62" s="300">
        <v>5.04</v>
      </c>
      <c r="AR62" s="300">
        <v>5.64</v>
      </c>
      <c r="AS62" s="300">
        <v>8.67</v>
      </c>
      <c r="AT62" s="300">
        <v>30.53</v>
      </c>
      <c r="AU62" s="356"/>
      <c r="AV62" s="300"/>
      <c r="AW62" s="300"/>
      <c r="AX62" s="357"/>
      <c r="AY62" s="335"/>
    </row>
    <row r="63" spans="1:51" x14ac:dyDescent="0.25">
      <c r="A63" s="332">
        <v>37803</v>
      </c>
      <c r="B63" s="312"/>
      <c r="C63" s="300"/>
      <c r="D63" s="300"/>
      <c r="E63" s="300"/>
      <c r="F63" s="300"/>
      <c r="G63" s="300"/>
      <c r="H63" s="300"/>
      <c r="I63" s="300"/>
      <c r="J63" s="356"/>
      <c r="K63" s="300"/>
      <c r="L63" s="300"/>
      <c r="M63" s="300"/>
      <c r="N63" s="300"/>
      <c r="O63" s="300"/>
      <c r="P63" s="300"/>
      <c r="Q63" s="300"/>
      <c r="R63" s="300"/>
      <c r="S63" s="300"/>
      <c r="T63" s="300"/>
      <c r="U63" s="356"/>
      <c r="V63" s="312">
        <f>'[2]Haltung gewichtet'!D38</f>
        <v>0.80659635999423818</v>
      </c>
      <c r="W63" s="356">
        <f t="shared" si="1"/>
        <v>22.58469807983867</v>
      </c>
      <c r="X63" s="300">
        <f>[1]Kochtypberechnung_Bio!U32</f>
        <v>3.0481008603440372</v>
      </c>
      <c r="Y63" s="300">
        <f>[1]Kochtypberechnung_Bio!W32</f>
        <v>2.9472929470623694</v>
      </c>
      <c r="Z63" s="356">
        <f t="shared" si="0"/>
        <v>6.4878917061065957</v>
      </c>
      <c r="AA63" s="312">
        <v>6.7</v>
      </c>
      <c r="AB63" s="300">
        <v>4.5</v>
      </c>
      <c r="AC63" s="300">
        <v>4.63</v>
      </c>
      <c r="AD63" s="300">
        <v>1.21</v>
      </c>
      <c r="AE63" s="356"/>
      <c r="AF63" s="300">
        <v>4.2300000000000004</v>
      </c>
      <c r="AG63" s="300">
        <v>6.61</v>
      </c>
      <c r="AH63" s="300">
        <v>2.62</v>
      </c>
      <c r="AI63" s="300">
        <v>4.4000000000000004</v>
      </c>
      <c r="AJ63" s="300">
        <v>5.86</v>
      </c>
      <c r="AK63" s="300">
        <v>5.97</v>
      </c>
      <c r="AL63" s="300">
        <v>5.9</v>
      </c>
      <c r="AM63" s="300">
        <v>5.56</v>
      </c>
      <c r="AN63" s="300">
        <v>7.88</v>
      </c>
      <c r="AO63" s="300">
        <v>7</v>
      </c>
      <c r="AP63" s="300">
        <v>19.239999999999998</v>
      </c>
      <c r="AQ63" s="300">
        <v>4.8099999999999996</v>
      </c>
      <c r="AR63" s="300">
        <v>5.91</v>
      </c>
      <c r="AS63" s="300">
        <v>8.85</v>
      </c>
      <c r="AT63" s="300">
        <v>29.1</v>
      </c>
      <c r="AU63" s="356"/>
      <c r="AV63" s="300"/>
      <c r="AW63" s="300"/>
      <c r="AX63" s="357"/>
      <c r="AY63" s="335"/>
    </row>
    <row r="64" spans="1:51" x14ac:dyDescent="0.25">
      <c r="A64" s="332">
        <v>37834</v>
      </c>
      <c r="B64" s="312"/>
      <c r="C64" s="300"/>
      <c r="D64" s="300"/>
      <c r="E64" s="300"/>
      <c r="F64" s="300"/>
      <c r="G64" s="300"/>
      <c r="H64" s="300"/>
      <c r="I64" s="300"/>
      <c r="J64" s="356"/>
      <c r="K64" s="300"/>
      <c r="L64" s="300"/>
      <c r="M64" s="300"/>
      <c r="N64" s="300"/>
      <c r="O64" s="300"/>
      <c r="P64" s="300"/>
      <c r="Q64" s="300"/>
      <c r="R64" s="300"/>
      <c r="S64" s="300"/>
      <c r="T64" s="300"/>
      <c r="U64" s="356"/>
      <c r="V64" s="312">
        <f>'[2]Haltung gewichtet'!D39</f>
        <v>0.81365309112806838</v>
      </c>
      <c r="W64" s="356">
        <f t="shared" si="1"/>
        <v>22.782286551585916</v>
      </c>
      <c r="X64" s="300">
        <f>[1]Kochtypberechnung_Bio!U33</f>
        <v>3.4288936982665601</v>
      </c>
      <c r="Y64" s="300">
        <f>[1]Kochtypberechnung_Bio!W33</f>
        <v>2.819395751874771</v>
      </c>
      <c r="Z64" s="356">
        <f t="shared" si="0"/>
        <v>6.9759477861184411</v>
      </c>
      <c r="AA64" s="312">
        <v>6.4</v>
      </c>
      <c r="AB64" s="300">
        <v>4.12</v>
      </c>
      <c r="AC64" s="300">
        <v>5.81</v>
      </c>
      <c r="AD64" s="300">
        <v>1.21</v>
      </c>
      <c r="AE64" s="356"/>
      <c r="AF64" s="300">
        <v>3.59</v>
      </c>
      <c r="AG64" s="300">
        <v>5.9</v>
      </c>
      <c r="AH64" s="300">
        <v>2.5299999999999998</v>
      </c>
      <c r="AI64" s="300">
        <v>4.28</v>
      </c>
      <c r="AJ64" s="300">
        <v>6.73</v>
      </c>
      <c r="AK64" s="300">
        <v>5.78</v>
      </c>
      <c r="AL64" s="300">
        <v>7.25</v>
      </c>
      <c r="AM64" s="300">
        <v>6.4</v>
      </c>
      <c r="AN64" s="300">
        <v>8.6999999999999993</v>
      </c>
      <c r="AO64" s="300">
        <v>5.84</v>
      </c>
      <c r="AP64" s="300">
        <v>19.41</v>
      </c>
      <c r="AQ64" s="300">
        <v>5.92</v>
      </c>
      <c r="AR64" s="300">
        <v>6.08</v>
      </c>
      <c r="AS64" s="300">
        <v>8.0299999999999994</v>
      </c>
      <c r="AT64" s="300">
        <v>37.020000000000003</v>
      </c>
      <c r="AU64" s="356"/>
      <c r="AV64" s="300"/>
      <c r="AW64" s="300"/>
      <c r="AX64" s="357"/>
      <c r="AY64" s="335"/>
    </row>
    <row r="65" spans="1:51" x14ac:dyDescent="0.25">
      <c r="A65" s="332">
        <v>37865</v>
      </c>
      <c r="B65" s="312"/>
      <c r="C65" s="300"/>
      <c r="D65" s="300"/>
      <c r="E65" s="300"/>
      <c r="F65" s="300"/>
      <c r="G65" s="300"/>
      <c r="H65" s="300"/>
      <c r="I65" s="300"/>
      <c r="J65" s="356"/>
      <c r="K65" s="300"/>
      <c r="L65" s="300"/>
      <c r="M65" s="300"/>
      <c r="N65" s="300"/>
      <c r="O65" s="300"/>
      <c r="P65" s="300"/>
      <c r="Q65" s="300"/>
      <c r="R65" s="300"/>
      <c r="S65" s="300"/>
      <c r="T65" s="300"/>
      <c r="U65" s="356"/>
      <c r="V65" s="312">
        <f>'[2]Haltung gewichtet'!D40</f>
        <v>0.8071991929475727</v>
      </c>
      <c r="W65" s="356">
        <f t="shared" si="1"/>
        <v>22.601577402532037</v>
      </c>
      <c r="X65" s="300">
        <f>[1]Kochtypberechnung_Bio!U34</f>
        <v>3.1038967469038101</v>
      </c>
      <c r="Y65" s="300">
        <f>[1]Kochtypberechnung_Bio!W34</f>
        <v>2.9080306988615434</v>
      </c>
      <c r="Z65" s="356">
        <f t="shared" si="0"/>
        <v>6.5460650746157185</v>
      </c>
      <c r="AA65" s="312">
        <v>5.83</v>
      </c>
      <c r="AB65" s="300">
        <v>4.37</v>
      </c>
      <c r="AC65" s="300">
        <v>5.93</v>
      </c>
      <c r="AD65" s="300">
        <v>0.77</v>
      </c>
      <c r="AE65" s="356"/>
      <c r="AF65" s="300">
        <v>3.34</v>
      </c>
      <c r="AG65" s="300">
        <v>6.97</v>
      </c>
      <c r="AH65" s="300">
        <v>3.34</v>
      </c>
      <c r="AI65" s="300">
        <v>5.0599999999999996</v>
      </c>
      <c r="AJ65" s="300">
        <v>7.34</v>
      </c>
      <c r="AK65" s="300">
        <v>5.29</v>
      </c>
      <c r="AL65" s="300">
        <v>6.54</v>
      </c>
      <c r="AM65" s="300">
        <v>7.38</v>
      </c>
      <c r="AN65" s="300">
        <v>8.7899999999999991</v>
      </c>
      <c r="AO65" s="300">
        <v>5.73</v>
      </c>
      <c r="AP65" s="300">
        <v>20.21</v>
      </c>
      <c r="AQ65" s="300">
        <v>4.88</v>
      </c>
      <c r="AR65" s="300">
        <v>6.4</v>
      </c>
      <c r="AS65" s="300">
        <v>8.2799999999999994</v>
      </c>
      <c r="AT65" s="300">
        <v>34.25</v>
      </c>
      <c r="AU65" s="356"/>
      <c r="AV65" s="300"/>
      <c r="AW65" s="300"/>
      <c r="AX65" s="357"/>
      <c r="AY65" s="335"/>
    </row>
    <row r="66" spans="1:51" x14ac:dyDescent="0.25">
      <c r="A66" s="332">
        <v>37895</v>
      </c>
      <c r="B66" s="312"/>
      <c r="C66" s="300"/>
      <c r="D66" s="300"/>
      <c r="E66" s="300"/>
      <c r="F66" s="300"/>
      <c r="G66" s="300"/>
      <c r="H66" s="300"/>
      <c r="I66" s="300"/>
      <c r="J66" s="356"/>
      <c r="K66" s="300"/>
      <c r="L66" s="300"/>
      <c r="M66" s="300"/>
      <c r="N66" s="300"/>
      <c r="O66" s="300"/>
      <c r="P66" s="300"/>
      <c r="Q66" s="300"/>
      <c r="R66" s="300"/>
      <c r="S66" s="300"/>
      <c r="T66" s="300"/>
      <c r="U66" s="356"/>
      <c r="V66" s="312">
        <f>'[2]Haltung gewichtet'!D41</f>
        <v>0.792146498667754</v>
      </c>
      <c r="W66" s="356">
        <f t="shared" si="1"/>
        <v>22.180101962697112</v>
      </c>
      <c r="X66" s="300">
        <f>[1]Kochtypberechnung_Bio!U35</f>
        <v>2.7946726748000001</v>
      </c>
      <c r="Y66" s="300">
        <f>[1]Kochtypberechnung_Bio!W35</f>
        <v>2.8915731325995613</v>
      </c>
      <c r="Z66" s="356">
        <f t="shared" si="0"/>
        <v>6.0715315483897143</v>
      </c>
      <c r="AA66" s="312">
        <v>5.46</v>
      </c>
      <c r="AB66" s="300">
        <v>4.2</v>
      </c>
      <c r="AC66" s="300">
        <v>7.17</v>
      </c>
      <c r="AD66" s="300">
        <v>1.02</v>
      </c>
      <c r="AE66" s="356"/>
      <c r="AF66" s="300">
        <v>3.49</v>
      </c>
      <c r="AG66" s="300">
        <v>7.61</v>
      </c>
      <c r="AH66" s="300">
        <v>3.09</v>
      </c>
      <c r="AI66" s="300">
        <v>7.22</v>
      </c>
      <c r="AJ66" s="300">
        <v>7.57</v>
      </c>
      <c r="AK66" s="300">
        <v>5.81</v>
      </c>
      <c r="AL66" s="300">
        <v>7.3</v>
      </c>
      <c r="AM66" s="300">
        <v>7.44</v>
      </c>
      <c r="AN66" s="300">
        <v>8.41</v>
      </c>
      <c r="AO66" s="300">
        <v>5.81</v>
      </c>
      <c r="AP66" s="300">
        <v>18.78</v>
      </c>
      <c r="AQ66" s="300">
        <v>4.0599999999999996</v>
      </c>
      <c r="AR66" s="300">
        <v>5.91</v>
      </c>
      <c r="AS66" s="300">
        <v>8.24</v>
      </c>
      <c r="AT66" s="300">
        <v>27.48</v>
      </c>
      <c r="AU66" s="356"/>
      <c r="AV66" s="300"/>
      <c r="AW66" s="300"/>
      <c r="AX66" s="357"/>
      <c r="AY66" s="335"/>
    </row>
    <row r="67" spans="1:51" x14ac:dyDescent="0.25">
      <c r="A67" s="332">
        <v>37926</v>
      </c>
      <c r="B67" s="312"/>
      <c r="C67" s="300"/>
      <c r="D67" s="300"/>
      <c r="E67" s="300"/>
      <c r="F67" s="300"/>
      <c r="G67" s="300"/>
      <c r="H67" s="300"/>
      <c r="I67" s="300"/>
      <c r="J67" s="356"/>
      <c r="K67" s="300"/>
      <c r="L67" s="300"/>
      <c r="M67" s="300"/>
      <c r="N67" s="300"/>
      <c r="O67" s="300"/>
      <c r="P67" s="300"/>
      <c r="Q67" s="300"/>
      <c r="R67" s="300"/>
      <c r="S67" s="300"/>
      <c r="T67" s="300"/>
      <c r="U67" s="356"/>
      <c r="V67" s="312">
        <f>'[2]Haltung gewichtet'!D42</f>
        <v>0.78982129700373449</v>
      </c>
      <c r="W67" s="356">
        <f t="shared" si="1"/>
        <v>22.114996316104566</v>
      </c>
      <c r="X67" s="300">
        <f>[1]Kochtypberechnung_Bio!U36</f>
        <v>3.0521273854150799</v>
      </c>
      <c r="Y67" s="300">
        <f>[1]Kochtypberechnung_Bio!W36</f>
        <v>2.5926654768547359</v>
      </c>
      <c r="Z67" s="356">
        <f t="shared" si="0"/>
        <v>6.2634236380781978</v>
      </c>
      <c r="AA67" s="312">
        <v>6.07</v>
      </c>
      <c r="AB67" s="300">
        <v>4.08</v>
      </c>
      <c r="AC67" s="300">
        <v>5.9</v>
      </c>
      <c r="AD67" s="300">
        <v>0.94</v>
      </c>
      <c r="AE67" s="356"/>
      <c r="AF67" s="300">
        <v>3.34</v>
      </c>
      <c r="AG67" s="300">
        <v>8.23</v>
      </c>
      <c r="AH67" s="300">
        <v>3.25</v>
      </c>
      <c r="AI67" s="300">
        <v>7.72</v>
      </c>
      <c r="AJ67" s="300">
        <v>8.2899999999999991</v>
      </c>
      <c r="AK67" s="300">
        <v>5.62</v>
      </c>
      <c r="AL67" s="300">
        <v>7.98</v>
      </c>
      <c r="AM67" s="300">
        <v>7.37</v>
      </c>
      <c r="AN67" s="300">
        <v>7.47</v>
      </c>
      <c r="AO67" s="300">
        <v>5.41</v>
      </c>
      <c r="AP67" s="300">
        <v>20.53</v>
      </c>
      <c r="AQ67" s="300">
        <v>5.19</v>
      </c>
      <c r="AR67" s="300">
        <v>5.87</v>
      </c>
      <c r="AS67" s="300">
        <v>8.01</v>
      </c>
      <c r="AT67" s="300">
        <v>33.32</v>
      </c>
      <c r="AU67" s="356"/>
      <c r="AV67" s="300"/>
      <c r="AW67" s="300"/>
      <c r="AX67" s="357"/>
      <c r="AY67" s="335"/>
    </row>
    <row r="68" spans="1:51" x14ac:dyDescent="0.25">
      <c r="A68" s="332">
        <v>37956</v>
      </c>
      <c r="B68" s="312"/>
      <c r="C68" s="300"/>
      <c r="D68" s="300"/>
      <c r="E68" s="300"/>
      <c r="F68" s="300"/>
      <c r="G68" s="300"/>
      <c r="H68" s="300"/>
      <c r="I68" s="300"/>
      <c r="J68" s="356"/>
      <c r="K68" s="300"/>
      <c r="L68" s="300"/>
      <c r="M68" s="300"/>
      <c r="N68" s="300"/>
      <c r="O68" s="300"/>
      <c r="P68" s="300"/>
      <c r="Q68" s="300"/>
      <c r="R68" s="300"/>
      <c r="S68" s="300"/>
      <c r="T68" s="300"/>
      <c r="U68" s="356"/>
      <c r="V68" s="312">
        <f>'[2]Haltung gewichtet'!D43</f>
        <v>0.81039161578525598</v>
      </c>
      <c r="W68" s="356">
        <f t="shared" si="1"/>
        <v>22.690965241987168</v>
      </c>
      <c r="X68" s="300">
        <f>[1]Kochtypberechnung_Bio!U37</f>
        <v>2.9976617475804699</v>
      </c>
      <c r="Y68" s="300">
        <f>[1]Kochtypberechnung_Bio!W37</f>
        <v>2.7846406948167473</v>
      </c>
      <c r="Z68" s="356">
        <f t="shared" si="0"/>
        <v>6.3065090730015907</v>
      </c>
      <c r="AA68" s="312">
        <v>5.95</v>
      </c>
      <c r="AB68" s="300">
        <v>4.12</v>
      </c>
      <c r="AC68" s="300">
        <v>4.18</v>
      </c>
      <c r="AD68" s="300">
        <v>0.87</v>
      </c>
      <c r="AE68" s="356"/>
      <c r="AF68" s="300">
        <v>3.06</v>
      </c>
      <c r="AG68" s="300">
        <v>8.1300000000000008</v>
      </c>
      <c r="AH68" s="300">
        <v>3.8</v>
      </c>
      <c r="AI68" s="300">
        <v>7.87</v>
      </c>
      <c r="AJ68" s="300">
        <v>9</v>
      </c>
      <c r="AK68" s="300">
        <v>5.62</v>
      </c>
      <c r="AL68" s="300">
        <v>6.69</v>
      </c>
      <c r="AM68" s="300">
        <v>6.35</v>
      </c>
      <c r="AN68" s="300">
        <v>6.72</v>
      </c>
      <c r="AO68" s="300">
        <v>5.5</v>
      </c>
      <c r="AP68" s="300">
        <v>16.05</v>
      </c>
      <c r="AQ68" s="300">
        <v>5.3</v>
      </c>
      <c r="AR68" s="300">
        <v>5.93</v>
      </c>
      <c r="AS68" s="300">
        <v>8.61</v>
      </c>
      <c r="AT68" s="300">
        <v>35.1</v>
      </c>
      <c r="AU68" s="356"/>
      <c r="AV68" s="300"/>
      <c r="AW68" s="300"/>
      <c r="AX68" s="357"/>
      <c r="AY68" s="335"/>
    </row>
    <row r="69" spans="1:51" x14ac:dyDescent="0.25">
      <c r="A69" s="332">
        <v>37987</v>
      </c>
      <c r="B69" s="312"/>
      <c r="C69" s="300"/>
      <c r="D69" s="300"/>
      <c r="E69" s="300"/>
      <c r="F69" s="300"/>
      <c r="G69" s="300"/>
      <c r="H69" s="300"/>
      <c r="I69" s="300"/>
      <c r="J69" s="356"/>
      <c r="K69" s="300"/>
      <c r="L69" s="300"/>
      <c r="M69" s="300"/>
      <c r="N69" s="300"/>
      <c r="O69" s="300"/>
      <c r="P69" s="300"/>
      <c r="Q69" s="300"/>
      <c r="R69" s="300"/>
      <c r="S69" s="300"/>
      <c r="T69" s="300"/>
      <c r="U69" s="356"/>
      <c r="V69" s="312">
        <f>'[2]Haltung gewichtet'!D44</f>
        <v>0.78267233549852111</v>
      </c>
      <c r="W69" s="356">
        <f t="shared" si="1"/>
        <v>21.914825393958591</v>
      </c>
      <c r="X69" s="300">
        <f>[1]Kochtypberechnung_Bio!U38</f>
        <v>2.9433968099138399</v>
      </c>
      <c r="Y69" s="300">
        <f>[1]Kochtypberechnung_Bio!W38</f>
        <v>2.8650914919241113</v>
      </c>
      <c r="Z69" s="356">
        <f t="shared" si="0"/>
        <v>6.2774046846214322</v>
      </c>
      <c r="AA69" s="312">
        <v>6.26</v>
      </c>
      <c r="AB69" s="300">
        <v>4.17</v>
      </c>
      <c r="AC69" s="300">
        <v>4.1500000000000004</v>
      </c>
      <c r="AD69" s="300">
        <v>0.94</v>
      </c>
      <c r="AE69" s="356"/>
      <c r="AF69" s="300">
        <v>3.36</v>
      </c>
      <c r="AG69" s="300">
        <v>7.86</v>
      </c>
      <c r="AH69" s="300">
        <v>4.32</v>
      </c>
      <c r="AI69" s="300">
        <v>7.67</v>
      </c>
      <c r="AJ69" s="300">
        <v>8.25</v>
      </c>
      <c r="AK69" s="300">
        <v>5.72</v>
      </c>
      <c r="AL69" s="300">
        <v>6.8</v>
      </c>
      <c r="AM69" s="300">
        <v>5.97</v>
      </c>
      <c r="AN69" s="300">
        <v>6.61</v>
      </c>
      <c r="AO69" s="300">
        <v>6.1</v>
      </c>
      <c r="AP69" s="300">
        <v>18.39</v>
      </c>
      <c r="AQ69" s="300">
        <v>5.1100000000000003</v>
      </c>
      <c r="AR69" s="300">
        <v>6.25</v>
      </c>
      <c r="AS69" s="300">
        <v>10.33</v>
      </c>
      <c r="AT69" s="300">
        <v>34.18</v>
      </c>
      <c r="AU69" s="356"/>
      <c r="AV69" s="300"/>
      <c r="AW69" s="300"/>
      <c r="AX69" s="357"/>
      <c r="AY69" s="335"/>
    </row>
    <row r="70" spans="1:51" x14ac:dyDescent="0.25">
      <c r="A70" s="332">
        <v>38018</v>
      </c>
      <c r="B70" s="312"/>
      <c r="C70" s="300"/>
      <c r="D70" s="300"/>
      <c r="E70" s="300"/>
      <c r="F70" s="300"/>
      <c r="G70" s="300"/>
      <c r="H70" s="300"/>
      <c r="I70" s="300"/>
      <c r="J70" s="356"/>
      <c r="K70" s="300"/>
      <c r="L70" s="300"/>
      <c r="M70" s="300"/>
      <c r="N70" s="300"/>
      <c r="O70" s="300"/>
      <c r="P70" s="300"/>
      <c r="Q70" s="300"/>
      <c r="R70" s="300"/>
      <c r="S70" s="300"/>
      <c r="T70" s="300"/>
      <c r="U70" s="356"/>
      <c r="V70" s="312">
        <f>'[2]Haltung gewichtet'!D45</f>
        <v>0.79586484623930798</v>
      </c>
      <c r="W70" s="356">
        <f t="shared" si="1"/>
        <v>22.284215694700624</v>
      </c>
      <c r="X70" s="300">
        <f>[1]Kochtypberechnung_Bio!U39</f>
        <v>2.90295395442369</v>
      </c>
      <c r="Y70" s="300">
        <f>[1]Kochtypberechnung_Bio!W39</f>
        <v>2.8739480225617648</v>
      </c>
      <c r="Z70" s="356">
        <f t="shared" si="0"/>
        <v>6.2224971463006824</v>
      </c>
      <c r="AA70" s="312">
        <v>6.25</v>
      </c>
      <c r="AB70" s="300">
        <v>4.1100000000000003</v>
      </c>
      <c r="AC70" s="300">
        <v>4.08</v>
      </c>
      <c r="AD70" s="300">
        <v>0.75</v>
      </c>
      <c r="AE70" s="356"/>
      <c r="AF70" s="300">
        <v>3.29</v>
      </c>
      <c r="AG70" s="300">
        <v>7.3</v>
      </c>
      <c r="AH70" s="300">
        <v>4.33</v>
      </c>
      <c r="AI70" s="300">
        <v>7.79</v>
      </c>
      <c r="AJ70" s="300">
        <v>8.2100000000000009</v>
      </c>
      <c r="AK70" s="300">
        <v>5.89</v>
      </c>
      <c r="AL70" s="300">
        <v>6.34</v>
      </c>
      <c r="AM70" s="300">
        <v>6.39</v>
      </c>
      <c r="AN70" s="300">
        <v>6.1</v>
      </c>
      <c r="AO70" s="300">
        <v>7.22</v>
      </c>
      <c r="AP70" s="300">
        <v>19.78</v>
      </c>
      <c r="AQ70" s="300">
        <v>5.14</v>
      </c>
      <c r="AR70" s="300">
        <v>6.19</v>
      </c>
      <c r="AS70" s="300">
        <v>9.57</v>
      </c>
      <c r="AT70" s="300">
        <v>31.59</v>
      </c>
      <c r="AU70" s="356"/>
      <c r="AV70" s="300"/>
      <c r="AW70" s="300"/>
      <c r="AX70" s="357"/>
      <c r="AY70" s="335"/>
    </row>
    <row r="71" spans="1:51" x14ac:dyDescent="0.25">
      <c r="A71" s="332">
        <v>38047</v>
      </c>
      <c r="B71" s="312"/>
      <c r="C71" s="300"/>
      <c r="D71" s="300"/>
      <c r="E71" s="300"/>
      <c r="F71" s="300"/>
      <c r="G71" s="300"/>
      <c r="H71" s="300"/>
      <c r="I71" s="300"/>
      <c r="J71" s="356"/>
      <c r="K71" s="300"/>
      <c r="L71" s="300"/>
      <c r="M71" s="300"/>
      <c r="N71" s="300"/>
      <c r="O71" s="300"/>
      <c r="P71" s="300"/>
      <c r="Q71" s="300"/>
      <c r="R71" s="300"/>
      <c r="S71" s="300"/>
      <c r="T71" s="300"/>
      <c r="U71" s="356"/>
      <c r="V71" s="312">
        <f>'[2]Haltung gewichtet'!D46</f>
        <v>0.79424823349144469</v>
      </c>
      <c r="W71" s="356">
        <f t="shared" si="1"/>
        <v>22.238950537760452</v>
      </c>
      <c r="X71" s="300">
        <f>[1]Kochtypberechnung_Bio!U40</f>
        <v>3.0152905952489801</v>
      </c>
      <c r="Y71" s="300">
        <f>[1]Kochtypberechnung_Bio!W40</f>
        <v>2.8758378934149982</v>
      </c>
      <c r="Z71" s="356">
        <f t="shared" si="0"/>
        <v>6.3922305235932182</v>
      </c>
      <c r="AA71" s="312">
        <v>6.55</v>
      </c>
      <c r="AB71" s="300">
        <v>4.34</v>
      </c>
      <c r="AC71" s="300">
        <v>4.07</v>
      </c>
      <c r="AD71" s="300">
        <v>0.71</v>
      </c>
      <c r="AE71" s="356"/>
      <c r="AF71" s="300">
        <v>3.72</v>
      </c>
      <c r="AG71" s="300">
        <v>6.19</v>
      </c>
      <c r="AH71" s="300">
        <v>4.37</v>
      </c>
      <c r="AI71" s="300">
        <v>7.44</v>
      </c>
      <c r="AJ71" s="300">
        <v>7.59</v>
      </c>
      <c r="AK71" s="300">
        <v>5.84</v>
      </c>
      <c r="AL71" s="300">
        <v>6.2</v>
      </c>
      <c r="AM71" s="300">
        <v>6.34</v>
      </c>
      <c r="AN71" s="300">
        <v>5.79</v>
      </c>
      <c r="AO71" s="300">
        <v>7.3</v>
      </c>
      <c r="AP71" s="300">
        <v>16.7</v>
      </c>
      <c r="AQ71" s="300">
        <v>4.59</v>
      </c>
      <c r="AR71" s="300">
        <v>6.21</v>
      </c>
      <c r="AS71" s="300">
        <v>9.9700000000000006</v>
      </c>
      <c r="AT71" s="300">
        <v>28.63</v>
      </c>
      <c r="AU71" s="356"/>
      <c r="AV71" s="300"/>
      <c r="AW71" s="300"/>
      <c r="AX71" s="357"/>
      <c r="AY71" s="335"/>
    </row>
    <row r="72" spans="1:51" x14ac:dyDescent="0.25">
      <c r="A72" s="332">
        <v>38078</v>
      </c>
      <c r="B72" s="312"/>
      <c r="C72" s="300"/>
      <c r="D72" s="300"/>
      <c r="E72" s="300"/>
      <c r="F72" s="300"/>
      <c r="G72" s="300"/>
      <c r="H72" s="300"/>
      <c r="I72" s="300"/>
      <c r="J72" s="356"/>
      <c r="K72" s="300"/>
      <c r="L72" s="300"/>
      <c r="M72" s="300"/>
      <c r="N72" s="300"/>
      <c r="O72" s="300"/>
      <c r="P72" s="300"/>
      <c r="Q72" s="300"/>
      <c r="R72" s="300"/>
      <c r="S72" s="300"/>
      <c r="T72" s="300"/>
      <c r="U72" s="356"/>
      <c r="V72" s="312">
        <f>'[2]Haltung gewichtet'!D47</f>
        <v>0.80782405187668471</v>
      </c>
      <c r="W72" s="356">
        <f t="shared" si="1"/>
        <v>22.619073452547173</v>
      </c>
      <c r="X72" s="300">
        <f>[1]Kochtypberechnung_Bio!U41</f>
        <v>3.1027969729999998</v>
      </c>
      <c r="Y72" s="300">
        <f>[1]Kochtypberechnung_Bio!W41</f>
        <v>3.1119961058157348</v>
      </c>
      <c r="Z72" s="356">
        <f t="shared" si="0"/>
        <v>6.6769929282802272</v>
      </c>
      <c r="AA72" s="312"/>
      <c r="AB72" s="300">
        <v>4.6900000000000004</v>
      </c>
      <c r="AC72" s="300">
        <v>4.3899999999999997</v>
      </c>
      <c r="AD72" s="300">
        <v>0.79</v>
      </c>
      <c r="AE72" s="356"/>
      <c r="AF72" s="300">
        <v>3.7</v>
      </c>
      <c r="AG72" s="300">
        <v>6.82</v>
      </c>
      <c r="AH72" s="300">
        <v>3.35</v>
      </c>
      <c r="AI72" s="300">
        <v>7.13</v>
      </c>
      <c r="AJ72" s="300">
        <v>7.47</v>
      </c>
      <c r="AK72" s="300">
        <v>4.83</v>
      </c>
      <c r="AL72" s="300">
        <v>6.78</v>
      </c>
      <c r="AM72" s="300">
        <v>6.5</v>
      </c>
      <c r="AN72" s="300">
        <v>6.43</v>
      </c>
      <c r="AO72" s="300">
        <v>7.7</v>
      </c>
      <c r="AP72" s="300">
        <v>21.41</v>
      </c>
      <c r="AQ72" s="300">
        <v>5.05</v>
      </c>
      <c r="AR72" s="300">
        <v>6.44</v>
      </c>
      <c r="AS72" s="300">
        <v>10.92</v>
      </c>
      <c r="AT72" s="300">
        <v>31.85</v>
      </c>
      <c r="AU72" s="356"/>
      <c r="AV72" s="300"/>
      <c r="AW72" s="300"/>
      <c r="AX72" s="357"/>
      <c r="AY72" s="335"/>
    </row>
    <row r="73" spans="1:51" x14ac:dyDescent="0.25">
      <c r="A73" s="332">
        <v>38108</v>
      </c>
      <c r="B73" s="312"/>
      <c r="C73" s="300"/>
      <c r="D73" s="300"/>
      <c r="E73" s="300"/>
      <c r="F73" s="300"/>
      <c r="G73" s="300"/>
      <c r="H73" s="300"/>
      <c r="I73" s="300"/>
      <c r="J73" s="356"/>
      <c r="K73" s="300"/>
      <c r="L73" s="300"/>
      <c r="M73" s="300"/>
      <c r="N73" s="300"/>
      <c r="O73" s="300"/>
      <c r="P73" s="300"/>
      <c r="Q73" s="300"/>
      <c r="R73" s="300"/>
      <c r="S73" s="300"/>
      <c r="T73" s="300"/>
      <c r="U73" s="356"/>
      <c r="V73" s="312">
        <f>'[2]Haltung gewichtet'!D48</f>
        <v>0.80892112423269369</v>
      </c>
      <c r="W73" s="356">
        <f t="shared" si="1"/>
        <v>22.649791478515425</v>
      </c>
      <c r="X73" s="300">
        <f>[1]Kochtypberechnung_Bio!U42</f>
        <v>3.0324251692097102</v>
      </c>
      <c r="Y73" s="300">
        <f>[1]Kochtypberechnung_Bio!W42</f>
        <v>3.0123833779173217</v>
      </c>
      <c r="Z73" s="356">
        <f t="shared" si="0"/>
        <v>6.5066869494608248</v>
      </c>
      <c r="AA73" s="312">
        <v>5.7</v>
      </c>
      <c r="AB73" s="300">
        <v>4.8099999999999996</v>
      </c>
      <c r="AC73" s="300">
        <v>4.38</v>
      </c>
      <c r="AD73" s="300">
        <v>0.79</v>
      </c>
      <c r="AE73" s="356"/>
      <c r="AF73" s="300">
        <v>3.31</v>
      </c>
      <c r="AG73" s="300">
        <v>7.22</v>
      </c>
      <c r="AH73" s="300">
        <v>3.02</v>
      </c>
      <c r="AI73" s="300">
        <v>6.45</v>
      </c>
      <c r="AJ73" s="300">
        <v>7.89</v>
      </c>
      <c r="AK73" s="300">
        <v>4.45</v>
      </c>
      <c r="AL73" s="300">
        <v>6.66</v>
      </c>
      <c r="AM73" s="300">
        <v>6.64</v>
      </c>
      <c r="AN73" s="300">
        <v>6.93</v>
      </c>
      <c r="AO73" s="300">
        <v>6.94</v>
      </c>
      <c r="AP73" s="300">
        <v>20.23</v>
      </c>
      <c r="AQ73" s="300">
        <v>5.39</v>
      </c>
      <c r="AR73" s="300">
        <v>6.43</v>
      </c>
      <c r="AS73" s="300">
        <v>8.9</v>
      </c>
      <c r="AT73" s="300">
        <v>29.88</v>
      </c>
      <c r="AU73" s="356"/>
      <c r="AV73" s="300"/>
      <c r="AW73" s="300"/>
      <c r="AX73" s="357"/>
      <c r="AY73" s="335"/>
    </row>
    <row r="74" spans="1:51" x14ac:dyDescent="0.25">
      <c r="A74" s="332">
        <v>38139</v>
      </c>
      <c r="B74" s="312"/>
      <c r="C74" s="300"/>
      <c r="D74" s="300"/>
      <c r="E74" s="300"/>
      <c r="F74" s="300"/>
      <c r="G74" s="300"/>
      <c r="H74" s="300"/>
      <c r="I74" s="300"/>
      <c r="J74" s="356"/>
      <c r="K74" s="300"/>
      <c r="L74" s="300"/>
      <c r="M74" s="300"/>
      <c r="N74" s="300"/>
      <c r="O74" s="300"/>
      <c r="P74" s="300"/>
      <c r="Q74" s="300"/>
      <c r="R74" s="300"/>
      <c r="S74" s="300"/>
      <c r="T74" s="300"/>
      <c r="U74" s="356"/>
      <c r="V74" s="312">
        <f>'[2]Haltung gewichtet'!D49</f>
        <v>0.80981242316029367</v>
      </c>
      <c r="W74" s="356">
        <f t="shared" si="1"/>
        <v>22.674747848488224</v>
      </c>
      <c r="X74" s="300">
        <f>[1]Kochtypberechnung_Bio!U43</f>
        <v>3.0501709124862302</v>
      </c>
      <c r="Y74" s="300">
        <f>[1]Kochtypberechnung_Bio!W43</f>
        <v>3.0197328358025692</v>
      </c>
      <c r="Z74" s="356">
        <f t="shared" si="0"/>
        <v>6.5380827120010157</v>
      </c>
      <c r="AA74" s="312">
        <v>5.92</v>
      </c>
      <c r="AB74" s="300">
        <v>4.18</v>
      </c>
      <c r="AC74" s="300">
        <v>4.37</v>
      </c>
      <c r="AD74" s="300">
        <v>0.69</v>
      </c>
      <c r="AE74" s="356"/>
      <c r="AF74" s="300">
        <v>3.44</v>
      </c>
      <c r="AG74" s="300">
        <v>7.85</v>
      </c>
      <c r="AH74" s="300">
        <v>2.65</v>
      </c>
      <c r="AI74" s="300">
        <v>7.33</v>
      </c>
      <c r="AJ74" s="300">
        <v>5.88</v>
      </c>
      <c r="AK74" s="300">
        <v>4.8600000000000003</v>
      </c>
      <c r="AL74" s="300">
        <v>7.45</v>
      </c>
      <c r="AM74" s="300">
        <v>6.33</v>
      </c>
      <c r="AN74" s="300">
        <v>8.1999999999999993</v>
      </c>
      <c r="AO74" s="300">
        <v>6.51</v>
      </c>
      <c r="AP74" s="300">
        <v>17.649999999999999</v>
      </c>
      <c r="AQ74" s="300">
        <v>3.9</v>
      </c>
      <c r="AR74" s="300">
        <v>6.28</v>
      </c>
      <c r="AS74" s="300">
        <v>8.49</v>
      </c>
      <c r="AT74" s="300">
        <v>29.98</v>
      </c>
      <c r="AU74" s="356"/>
      <c r="AV74" s="300"/>
      <c r="AW74" s="300"/>
      <c r="AX74" s="357"/>
      <c r="AY74" s="335"/>
    </row>
    <row r="75" spans="1:51" x14ac:dyDescent="0.25">
      <c r="A75" s="332">
        <v>38169</v>
      </c>
      <c r="B75" s="312"/>
      <c r="C75" s="300"/>
      <c r="D75" s="300"/>
      <c r="E75" s="300"/>
      <c r="F75" s="300"/>
      <c r="G75" s="300"/>
      <c r="H75" s="300"/>
      <c r="I75" s="300"/>
      <c r="J75" s="356"/>
      <c r="K75" s="300"/>
      <c r="L75" s="300"/>
      <c r="M75" s="300"/>
      <c r="N75" s="300"/>
      <c r="O75" s="300"/>
      <c r="P75" s="300"/>
      <c r="Q75" s="300"/>
      <c r="R75" s="300"/>
      <c r="S75" s="300"/>
      <c r="T75" s="300"/>
      <c r="U75" s="356"/>
      <c r="V75" s="312">
        <f>'[2]Haltung gewichtet'!D50</f>
        <v>0.807490321280254</v>
      </c>
      <c r="W75" s="356">
        <f t="shared" si="1"/>
        <v>22.609728995847114</v>
      </c>
      <c r="X75" s="300">
        <f>[1]Kochtypberechnung_Bio!U44</f>
        <v>3.31936395467689</v>
      </c>
      <c r="Y75" s="300">
        <f>[1]Kochtypberechnung_Bio!W44</f>
        <v>3.0481970585801794</v>
      </c>
      <c r="Z75" s="356">
        <f t="shared" si="0"/>
        <v>6.960374020092452</v>
      </c>
      <c r="AA75" s="312">
        <v>5.69</v>
      </c>
      <c r="AB75" s="300">
        <v>4.4000000000000004</v>
      </c>
      <c r="AC75" s="300">
        <v>4.5999999999999996</v>
      </c>
      <c r="AD75" s="300">
        <v>0.86</v>
      </c>
      <c r="AE75" s="356"/>
      <c r="AF75" s="300">
        <v>3.5</v>
      </c>
      <c r="AG75" s="300">
        <v>6.27</v>
      </c>
      <c r="AH75" s="300">
        <v>2.08</v>
      </c>
      <c r="AI75" s="300">
        <v>5.19</v>
      </c>
      <c r="AJ75" s="300">
        <v>5.38</v>
      </c>
      <c r="AK75" s="300">
        <v>5.96</v>
      </c>
      <c r="AL75" s="300">
        <v>5.37</v>
      </c>
      <c r="AM75" s="300">
        <v>5.22</v>
      </c>
      <c r="AN75" s="300">
        <v>6.67</v>
      </c>
      <c r="AO75" s="300">
        <v>6.87</v>
      </c>
      <c r="AP75" s="300">
        <v>17.38</v>
      </c>
      <c r="AQ75" s="300">
        <v>5.86</v>
      </c>
      <c r="AR75" s="300">
        <v>6.16</v>
      </c>
      <c r="AS75" s="300">
        <v>8.2200000000000006</v>
      </c>
      <c r="AT75" s="300">
        <v>28.54</v>
      </c>
      <c r="AU75" s="356"/>
      <c r="AV75" s="300"/>
      <c r="AW75" s="300"/>
      <c r="AX75" s="357"/>
      <c r="AY75" s="335"/>
    </row>
    <row r="76" spans="1:51" x14ac:dyDescent="0.25">
      <c r="A76" s="332">
        <v>38200</v>
      </c>
      <c r="B76" s="312"/>
      <c r="C76" s="300"/>
      <c r="D76" s="300"/>
      <c r="E76" s="300"/>
      <c r="F76" s="300"/>
      <c r="G76" s="300"/>
      <c r="H76" s="300"/>
      <c r="I76" s="300"/>
      <c r="J76" s="356"/>
      <c r="K76" s="300"/>
      <c r="L76" s="300"/>
      <c r="M76" s="300"/>
      <c r="N76" s="300"/>
      <c r="O76" s="300"/>
      <c r="P76" s="300"/>
      <c r="Q76" s="300"/>
      <c r="R76" s="300"/>
      <c r="S76" s="300"/>
      <c r="T76" s="300"/>
      <c r="U76" s="356"/>
      <c r="V76" s="312">
        <f>'[2]Haltung gewichtet'!D51</f>
        <v>0.80006288909385626</v>
      </c>
      <c r="W76" s="356">
        <f t="shared" si="1"/>
        <v>22.401760894627976</v>
      </c>
      <c r="X76" s="300">
        <f>[1]Kochtypberechnung_Bio!U45</f>
        <v>2.67286463547314</v>
      </c>
      <c r="Y76" s="300">
        <f>[1]Kochtypberechnung_Bio!W45</f>
        <v>3.0267710907666903</v>
      </c>
      <c r="Z76" s="356">
        <f t="shared" si="0"/>
        <v>5.9766981622080593</v>
      </c>
      <c r="AA76" s="312">
        <v>5.95</v>
      </c>
      <c r="AB76" s="300">
        <v>4.09</v>
      </c>
      <c r="AC76" s="300">
        <v>5.28</v>
      </c>
      <c r="AD76" s="300">
        <v>0.95</v>
      </c>
      <c r="AE76" s="356"/>
      <c r="AF76" s="300">
        <v>3.55</v>
      </c>
      <c r="AG76" s="300">
        <v>5.85</v>
      </c>
      <c r="AH76" s="300">
        <v>2.37</v>
      </c>
      <c r="AI76" s="300">
        <v>5.1100000000000003</v>
      </c>
      <c r="AJ76" s="300">
        <v>5.57</v>
      </c>
      <c r="AK76" s="300">
        <v>5.3</v>
      </c>
      <c r="AL76" s="300">
        <v>5.24</v>
      </c>
      <c r="AM76" s="300">
        <v>5.73</v>
      </c>
      <c r="AN76" s="300">
        <v>6.63</v>
      </c>
      <c r="AO76" s="300">
        <v>6.26</v>
      </c>
      <c r="AP76" s="300">
        <v>17.2</v>
      </c>
      <c r="AQ76" s="300">
        <v>5.82</v>
      </c>
      <c r="AR76" s="300">
        <v>7.83</v>
      </c>
      <c r="AS76" s="300">
        <v>8.09</v>
      </c>
      <c r="AT76" s="300"/>
      <c r="AU76" s="356"/>
      <c r="AV76" s="300"/>
      <c r="AW76" s="300"/>
      <c r="AX76" s="357"/>
      <c r="AY76" s="335"/>
    </row>
    <row r="77" spans="1:51" x14ac:dyDescent="0.25">
      <c r="A77" s="332">
        <v>38231</v>
      </c>
      <c r="B77" s="312"/>
      <c r="C77" s="300"/>
      <c r="D77" s="300"/>
      <c r="E77" s="300"/>
      <c r="F77" s="300"/>
      <c r="G77" s="300"/>
      <c r="H77" s="300"/>
      <c r="I77" s="300"/>
      <c r="J77" s="356"/>
      <c r="K77" s="300"/>
      <c r="L77" s="300"/>
      <c r="M77" s="300"/>
      <c r="N77" s="300"/>
      <c r="O77" s="300"/>
      <c r="P77" s="300"/>
      <c r="Q77" s="300"/>
      <c r="R77" s="300"/>
      <c r="S77" s="300"/>
      <c r="T77" s="300"/>
      <c r="U77" s="356"/>
      <c r="V77" s="312">
        <f>'[2]Haltung gewichtet'!D52</f>
        <v>0.80218285053382421</v>
      </c>
      <c r="W77" s="356">
        <f t="shared" si="1"/>
        <v>22.461119814947079</v>
      </c>
      <c r="X77" s="300">
        <f>[1]Kochtypberechnung_Bio!U46</f>
        <v>2.5371810476144399</v>
      </c>
      <c r="Y77" s="300">
        <f>[1]Kochtypberechnung_Bio!W46</f>
        <v>3.031566995049813</v>
      </c>
      <c r="Z77" s="356">
        <f t="shared" si="0"/>
        <v>5.776290118204038</v>
      </c>
      <c r="AA77" s="312">
        <v>5.6</v>
      </c>
      <c r="AB77" s="300">
        <v>3.91</v>
      </c>
      <c r="AC77" s="300">
        <v>5.44</v>
      </c>
      <c r="AD77" s="300">
        <v>0.79</v>
      </c>
      <c r="AE77" s="356"/>
      <c r="AF77" s="300">
        <v>2.89</v>
      </c>
      <c r="AG77" s="300">
        <v>6.08</v>
      </c>
      <c r="AH77" s="300">
        <v>2.95</v>
      </c>
      <c r="AI77" s="300">
        <v>5.94</v>
      </c>
      <c r="AJ77" s="300">
        <v>6.6</v>
      </c>
      <c r="AK77" s="300">
        <v>4.76</v>
      </c>
      <c r="AL77" s="300">
        <v>5.95</v>
      </c>
      <c r="AM77" s="300">
        <v>6.11</v>
      </c>
      <c r="AN77" s="300">
        <v>7.71</v>
      </c>
      <c r="AO77" s="300">
        <v>5.16</v>
      </c>
      <c r="AP77" s="300">
        <v>16.79</v>
      </c>
      <c r="AQ77" s="300">
        <v>5.67</v>
      </c>
      <c r="AR77" s="300">
        <v>6.06</v>
      </c>
      <c r="AS77" s="300">
        <v>7.82</v>
      </c>
      <c r="AT77" s="300">
        <v>29.15</v>
      </c>
      <c r="AU77" s="356"/>
      <c r="AV77" s="300"/>
      <c r="AW77" s="300"/>
      <c r="AX77" s="357"/>
      <c r="AY77" s="335"/>
    </row>
    <row r="78" spans="1:51" x14ac:dyDescent="0.25">
      <c r="A78" s="332">
        <v>38261</v>
      </c>
      <c r="B78" s="312"/>
      <c r="C78" s="300"/>
      <c r="D78" s="300"/>
      <c r="E78" s="300"/>
      <c r="F78" s="300"/>
      <c r="G78" s="300"/>
      <c r="H78" s="300"/>
      <c r="I78" s="300"/>
      <c r="J78" s="356"/>
      <c r="K78" s="300"/>
      <c r="L78" s="300"/>
      <c r="M78" s="300"/>
      <c r="N78" s="300"/>
      <c r="O78" s="300"/>
      <c r="P78" s="300"/>
      <c r="Q78" s="300"/>
      <c r="R78" s="300"/>
      <c r="S78" s="300"/>
      <c r="T78" s="300"/>
      <c r="U78" s="356"/>
      <c r="V78" s="312">
        <f>'[2]Haltung gewichtet'!D53</f>
        <v>0.77757402536179909</v>
      </c>
      <c r="W78" s="356">
        <f t="shared" si="1"/>
        <v>21.772072710130374</v>
      </c>
      <c r="X78" s="300">
        <f>[1]Kochtypberechnung_Bio!U47</f>
        <v>2.6074080643114601</v>
      </c>
      <c r="Y78" s="300">
        <f>[1]Kochtypberechnung_Bio!W47</f>
        <v>2.373050280050069</v>
      </c>
      <c r="Z78" s="356">
        <f t="shared" si="0"/>
        <v>5.4535947784997347</v>
      </c>
      <c r="AA78" s="312">
        <v>5.69</v>
      </c>
      <c r="AB78" s="300">
        <v>3.93</v>
      </c>
      <c r="AC78" s="300">
        <v>6.65</v>
      </c>
      <c r="AD78" s="300">
        <v>0.79</v>
      </c>
      <c r="AE78" s="356"/>
      <c r="AF78" s="300">
        <v>2.78</v>
      </c>
      <c r="AG78" s="300">
        <v>6.34</v>
      </c>
      <c r="AH78" s="300">
        <v>3.01</v>
      </c>
      <c r="AI78" s="300">
        <v>5.96</v>
      </c>
      <c r="AJ78" s="300">
        <v>6.87</v>
      </c>
      <c r="AK78" s="300">
        <v>4.34</v>
      </c>
      <c r="AL78" s="300">
        <v>6.41</v>
      </c>
      <c r="AM78" s="300">
        <v>6.23</v>
      </c>
      <c r="AN78" s="300">
        <v>7.91</v>
      </c>
      <c r="AO78" s="300">
        <v>5.32</v>
      </c>
      <c r="AP78" s="300">
        <v>17.239999999999998</v>
      </c>
      <c r="AQ78" s="300">
        <v>5.3</v>
      </c>
      <c r="AR78" s="300">
        <v>6.1</v>
      </c>
      <c r="AS78" s="300">
        <v>7.53</v>
      </c>
      <c r="AT78" s="300">
        <v>30.03</v>
      </c>
      <c r="AU78" s="356"/>
      <c r="AV78" s="300"/>
      <c r="AW78" s="300"/>
      <c r="AX78" s="357"/>
      <c r="AY78" s="335"/>
    </row>
    <row r="79" spans="1:51" x14ac:dyDescent="0.25">
      <c r="A79" s="332">
        <v>38292</v>
      </c>
      <c r="B79" s="312"/>
      <c r="C79" s="300"/>
      <c r="D79" s="300"/>
      <c r="E79" s="300"/>
      <c r="F79" s="300"/>
      <c r="G79" s="300"/>
      <c r="H79" s="300"/>
      <c r="I79" s="300"/>
      <c r="J79" s="356"/>
      <c r="K79" s="300"/>
      <c r="L79" s="300"/>
      <c r="M79" s="300"/>
      <c r="N79" s="300"/>
      <c r="O79" s="300"/>
      <c r="P79" s="300"/>
      <c r="Q79" s="300"/>
      <c r="R79" s="300"/>
      <c r="S79" s="300"/>
      <c r="T79" s="300"/>
      <c r="U79" s="356"/>
      <c r="V79" s="312">
        <f>'[2]Haltung gewichtet'!D54</f>
        <v>0.80914964555754287</v>
      </c>
      <c r="W79" s="356">
        <f t="shared" si="1"/>
        <v>22.6561900756112</v>
      </c>
      <c r="X79" s="300">
        <f>[1]Kochtypberechnung_Bio!U48</f>
        <v>2.69980881962598</v>
      </c>
      <c r="Y79" s="300">
        <f>[1]Kochtypberechnung_Bio!W48</f>
        <v>2.8104627886221909</v>
      </c>
      <c r="Z79" s="356">
        <f t="shared" si="0"/>
        <v>5.8765140420433939</v>
      </c>
      <c r="AA79" s="312">
        <v>5.46</v>
      </c>
      <c r="AB79" s="300">
        <v>4.01</v>
      </c>
      <c r="AC79" s="300">
        <v>6.32</v>
      </c>
      <c r="AD79" s="300">
        <v>0.89</v>
      </c>
      <c r="AE79" s="356"/>
      <c r="AF79" s="300">
        <v>2.85</v>
      </c>
      <c r="AG79" s="300">
        <v>6.87</v>
      </c>
      <c r="AH79" s="300">
        <v>2.67</v>
      </c>
      <c r="AI79" s="300">
        <v>5.54</v>
      </c>
      <c r="AJ79" s="300">
        <v>8.07</v>
      </c>
      <c r="AK79" s="300">
        <v>4.3600000000000003</v>
      </c>
      <c r="AL79" s="300">
        <v>6.09</v>
      </c>
      <c r="AM79" s="300">
        <v>6.14</v>
      </c>
      <c r="AN79" s="300">
        <v>8.07</v>
      </c>
      <c r="AO79" s="300">
        <v>5.45</v>
      </c>
      <c r="AP79" s="300">
        <v>16.579999999999998</v>
      </c>
      <c r="AQ79" s="300">
        <v>4.93</v>
      </c>
      <c r="AR79" s="300">
        <v>5.89</v>
      </c>
      <c r="AS79" s="300">
        <v>6.51</v>
      </c>
      <c r="AT79" s="300">
        <v>27.89</v>
      </c>
      <c r="AU79" s="356"/>
      <c r="AV79" s="300"/>
      <c r="AW79" s="300"/>
      <c r="AX79" s="357"/>
      <c r="AY79" s="335"/>
    </row>
    <row r="80" spans="1:51" x14ac:dyDescent="0.25">
      <c r="A80" s="332">
        <v>38322</v>
      </c>
      <c r="B80" s="312"/>
      <c r="C80" s="300"/>
      <c r="D80" s="300"/>
      <c r="E80" s="300"/>
      <c r="F80" s="300"/>
      <c r="G80" s="300"/>
      <c r="H80" s="300"/>
      <c r="I80" s="300"/>
      <c r="J80" s="356"/>
      <c r="K80" s="300"/>
      <c r="L80" s="300"/>
      <c r="M80" s="300"/>
      <c r="N80" s="300"/>
      <c r="O80" s="300"/>
      <c r="P80" s="300"/>
      <c r="Q80" s="300"/>
      <c r="R80" s="300"/>
      <c r="S80" s="300"/>
      <c r="T80" s="300"/>
      <c r="U80" s="356"/>
      <c r="V80" s="312">
        <f>'[2]Haltung gewichtet'!D55</f>
        <v>0.80866702056540696</v>
      </c>
      <c r="W80" s="356">
        <f t="shared" si="1"/>
        <v>22.642676575831395</v>
      </c>
      <c r="X80" s="300">
        <f>[1]Kochtypberechnung_Bio!U49</f>
        <v>2.8746679416265524</v>
      </c>
      <c r="Y80" s="300">
        <f>[1]Kochtypberechnung_Bio!W49</f>
        <v>2.6022389927725684</v>
      </c>
      <c r="Z80" s="356">
        <f t="shared" si="0"/>
        <v>6.0034572577419985</v>
      </c>
      <c r="AA80" s="312">
        <v>5.54</v>
      </c>
      <c r="AB80" s="300">
        <v>4.07</v>
      </c>
      <c r="AC80" s="300">
        <v>4.1900000000000004</v>
      </c>
      <c r="AD80" s="300">
        <v>0.74</v>
      </c>
      <c r="AE80" s="356"/>
      <c r="AF80" s="300">
        <v>2.8</v>
      </c>
      <c r="AG80" s="300">
        <v>6.87</v>
      </c>
      <c r="AH80" s="300">
        <v>3.1</v>
      </c>
      <c r="AI80" s="300">
        <v>7.46</v>
      </c>
      <c r="AJ80" s="300">
        <v>7.51</v>
      </c>
      <c r="AK80" s="300">
        <v>4.0999999999999996</v>
      </c>
      <c r="AL80" s="300">
        <v>7.18</v>
      </c>
      <c r="AM80" s="300">
        <v>6.45</v>
      </c>
      <c r="AN80" s="300">
        <v>7.32</v>
      </c>
      <c r="AO80" s="300">
        <v>5.52</v>
      </c>
      <c r="AP80" s="300">
        <v>17</v>
      </c>
      <c r="AQ80" s="300">
        <v>5.44</v>
      </c>
      <c r="AR80" s="300">
        <v>5.76</v>
      </c>
      <c r="AS80" s="300">
        <v>7.24</v>
      </c>
      <c r="AT80" s="300">
        <v>32.950000000000003</v>
      </c>
      <c r="AU80" s="356"/>
      <c r="AV80" s="300"/>
      <c r="AW80" s="300"/>
      <c r="AX80" s="357"/>
      <c r="AY80" s="335"/>
    </row>
    <row r="81" spans="1:51" x14ac:dyDescent="0.25">
      <c r="A81" s="332">
        <v>38353</v>
      </c>
      <c r="B81" s="312"/>
      <c r="C81" s="300"/>
      <c r="D81" s="300"/>
      <c r="E81" s="300"/>
      <c r="F81" s="300"/>
      <c r="G81" s="300"/>
      <c r="H81" s="300"/>
      <c r="I81" s="300"/>
      <c r="J81" s="356"/>
      <c r="K81" s="300"/>
      <c r="L81" s="300"/>
      <c r="M81" s="300"/>
      <c r="N81" s="300"/>
      <c r="O81" s="300"/>
      <c r="P81" s="300"/>
      <c r="Q81" s="300"/>
      <c r="R81" s="300"/>
      <c r="S81" s="300"/>
      <c r="T81" s="300"/>
      <c r="U81" s="356"/>
      <c r="V81" s="312">
        <f>'[2]Haltung gewichtet'!D56</f>
        <v>0.80866788641939935</v>
      </c>
      <c r="W81" s="356">
        <f t="shared" si="1"/>
        <v>22.642700819743183</v>
      </c>
      <c r="X81" s="300">
        <f>[1]Kochtypberechnung_Bio!U50</f>
        <v>2.7414998896422902</v>
      </c>
      <c r="Y81" s="300">
        <f>[1]Kochtypberechnung_Bio!W50</f>
        <v>2.6150242263611378</v>
      </c>
      <c r="Z81" s="356">
        <f t="shared" si="0"/>
        <v>5.8120155815981747</v>
      </c>
      <c r="AA81" s="312">
        <v>5.59</v>
      </c>
      <c r="AB81" s="300">
        <v>4.0999999999999996</v>
      </c>
      <c r="AC81" s="300">
        <v>3.84</v>
      </c>
      <c r="AD81" s="300">
        <v>0.77</v>
      </c>
      <c r="AE81" s="356"/>
      <c r="AF81" s="300">
        <v>2.99</v>
      </c>
      <c r="AG81" s="300">
        <v>7.02</v>
      </c>
      <c r="AH81" s="300">
        <v>2.6</v>
      </c>
      <c r="AI81" s="300">
        <v>6.63</v>
      </c>
      <c r="AJ81" s="300">
        <v>7.03</v>
      </c>
      <c r="AK81" s="300">
        <v>4.1900000000000004</v>
      </c>
      <c r="AL81" s="300">
        <v>6.95</v>
      </c>
      <c r="AM81" s="300">
        <v>6.38</v>
      </c>
      <c r="AN81" s="300">
        <v>6.87</v>
      </c>
      <c r="AO81" s="300">
        <v>5.61</v>
      </c>
      <c r="AP81" s="300">
        <v>18.05</v>
      </c>
      <c r="AQ81" s="300">
        <v>4.96</v>
      </c>
      <c r="AR81" s="300">
        <v>5.81</v>
      </c>
      <c r="AS81" s="300">
        <v>9.11</v>
      </c>
      <c r="AT81" s="300">
        <v>38.6</v>
      </c>
      <c r="AU81" s="356"/>
      <c r="AV81" s="300"/>
      <c r="AW81" s="300"/>
      <c r="AX81" s="357"/>
      <c r="AY81" s="335"/>
    </row>
    <row r="82" spans="1:51" x14ac:dyDescent="0.25">
      <c r="A82" s="332">
        <v>38384</v>
      </c>
      <c r="B82" s="312"/>
      <c r="C82" s="300"/>
      <c r="D82" s="300"/>
      <c r="E82" s="300"/>
      <c r="F82" s="300"/>
      <c r="G82" s="300"/>
      <c r="H82" s="300"/>
      <c r="I82" s="300"/>
      <c r="J82" s="356"/>
      <c r="K82" s="300"/>
      <c r="L82" s="300"/>
      <c r="M82" s="300"/>
      <c r="N82" s="300"/>
      <c r="O82" s="300"/>
      <c r="P82" s="300"/>
      <c r="Q82" s="300"/>
      <c r="R82" s="300"/>
      <c r="S82" s="300"/>
      <c r="T82" s="300"/>
      <c r="U82" s="356"/>
      <c r="V82" s="312">
        <f>'[2]Haltung gewichtet'!D57</f>
        <v>0.79728012176722296</v>
      </c>
      <c r="W82" s="356">
        <f t="shared" si="1"/>
        <v>22.323843409482244</v>
      </c>
      <c r="X82" s="300">
        <f>[1]Kochtypberechnung_Bio!U51</f>
        <v>2.7719922169649407</v>
      </c>
      <c r="Y82" s="300">
        <f>[1]Kochtypberechnung_Bio!W51</f>
        <v>2.6112942604557339</v>
      </c>
      <c r="Z82" s="356">
        <f t="shared" si="0"/>
        <v>5.8553295947436377</v>
      </c>
      <c r="AA82" s="312">
        <v>5.59</v>
      </c>
      <c r="AB82" s="300">
        <v>3.98</v>
      </c>
      <c r="AC82" s="300">
        <v>3.78</v>
      </c>
      <c r="AD82" s="300">
        <v>0.8</v>
      </c>
      <c r="AE82" s="356"/>
      <c r="AF82" s="300">
        <v>3.01</v>
      </c>
      <c r="AG82" s="300">
        <v>8.15</v>
      </c>
      <c r="AH82" s="300">
        <v>3.38</v>
      </c>
      <c r="AI82" s="300">
        <v>8.98</v>
      </c>
      <c r="AJ82" s="300">
        <v>7.73</v>
      </c>
      <c r="AK82" s="300">
        <v>4.17</v>
      </c>
      <c r="AL82" s="300">
        <v>6.95</v>
      </c>
      <c r="AM82" s="300">
        <v>7.33</v>
      </c>
      <c r="AN82" s="300">
        <v>7.7</v>
      </c>
      <c r="AO82" s="300">
        <v>6.43</v>
      </c>
      <c r="AP82" s="300">
        <v>16.84</v>
      </c>
      <c r="AQ82" s="300">
        <v>4.5</v>
      </c>
      <c r="AR82" s="300">
        <v>5.86</v>
      </c>
      <c r="AS82" s="300">
        <v>9.5500000000000007</v>
      </c>
      <c r="AT82" s="300">
        <v>39.57</v>
      </c>
      <c r="AU82" s="356"/>
      <c r="AV82" s="300"/>
      <c r="AW82" s="300"/>
      <c r="AX82" s="357"/>
      <c r="AY82" s="335"/>
    </row>
    <row r="83" spans="1:51" x14ac:dyDescent="0.25">
      <c r="A83" s="332">
        <v>38412</v>
      </c>
      <c r="B83" s="312"/>
      <c r="C83" s="300"/>
      <c r="D83" s="300"/>
      <c r="E83" s="300"/>
      <c r="F83" s="300"/>
      <c r="G83" s="300"/>
      <c r="H83" s="300"/>
      <c r="I83" s="300"/>
      <c r="J83" s="356"/>
      <c r="K83" s="300"/>
      <c r="L83" s="300"/>
      <c r="M83" s="300"/>
      <c r="N83" s="300"/>
      <c r="O83" s="300"/>
      <c r="P83" s="300"/>
      <c r="Q83" s="300"/>
      <c r="R83" s="300"/>
      <c r="S83" s="300"/>
      <c r="T83" s="300"/>
      <c r="U83" s="356"/>
      <c r="V83" s="312">
        <f>'[2]Haltung gewichtet'!D58</f>
        <v>0.80242777036767909</v>
      </c>
      <c r="W83" s="356">
        <f t="shared" si="1"/>
        <v>22.467977570295016</v>
      </c>
      <c r="X83" s="300">
        <f>[1]Kochtypberechnung_Bio!U52</f>
        <v>2.8479173948005498</v>
      </c>
      <c r="Y83" s="300">
        <f>[1]Kochtypberechnung_Bio!W52</f>
        <v>2.5725569455047816</v>
      </c>
      <c r="Z83" s="356">
        <f t="shared" si="0"/>
        <v>5.9440381067789332</v>
      </c>
      <c r="AA83" s="312">
        <v>5.83</v>
      </c>
      <c r="AB83" s="300">
        <v>4.2</v>
      </c>
      <c r="AC83" s="300">
        <v>3.88</v>
      </c>
      <c r="AD83" s="300">
        <v>0.77</v>
      </c>
      <c r="AE83" s="356"/>
      <c r="AF83" s="300">
        <v>3.2</v>
      </c>
      <c r="AG83" s="300">
        <v>8.25</v>
      </c>
      <c r="AH83" s="300">
        <v>3.05</v>
      </c>
      <c r="AI83" s="300">
        <v>10.52</v>
      </c>
      <c r="AJ83" s="300">
        <v>9.16</v>
      </c>
      <c r="AK83" s="300">
        <v>4.0599999999999996</v>
      </c>
      <c r="AL83" s="300">
        <v>7.43</v>
      </c>
      <c r="AM83" s="300">
        <v>9</v>
      </c>
      <c r="AN83" s="300">
        <v>8.24</v>
      </c>
      <c r="AO83" s="300">
        <v>7.76</v>
      </c>
      <c r="AP83" s="300">
        <v>16.53</v>
      </c>
      <c r="AQ83" s="300">
        <v>5.01</v>
      </c>
      <c r="AR83" s="300">
        <v>6.15</v>
      </c>
      <c r="AS83" s="300">
        <v>9.91</v>
      </c>
      <c r="AT83" s="300">
        <v>40.83</v>
      </c>
      <c r="AU83" s="356"/>
      <c r="AV83" s="300"/>
      <c r="AW83" s="300"/>
      <c r="AX83" s="357"/>
      <c r="AY83" s="335"/>
    </row>
    <row r="84" spans="1:51" x14ac:dyDescent="0.25">
      <c r="A84" s="332">
        <v>38443</v>
      </c>
      <c r="B84" s="312"/>
      <c r="C84" s="300"/>
      <c r="D84" s="300"/>
      <c r="E84" s="300"/>
      <c r="F84" s="300"/>
      <c r="G84" s="300"/>
      <c r="H84" s="300"/>
      <c r="I84" s="300"/>
      <c r="J84" s="356"/>
      <c r="K84" s="300"/>
      <c r="L84" s="300"/>
      <c r="M84" s="300"/>
      <c r="N84" s="300"/>
      <c r="O84" s="300"/>
      <c r="P84" s="300"/>
      <c r="Q84" s="300"/>
      <c r="R84" s="300"/>
      <c r="S84" s="300"/>
      <c r="T84" s="300"/>
      <c r="U84" s="356"/>
      <c r="V84" s="312">
        <f>'[2]Haltung gewichtet'!D59</f>
        <v>0.80887059333999789</v>
      </c>
      <c r="W84" s="356">
        <f t="shared" si="1"/>
        <v>22.64837661351994</v>
      </c>
      <c r="X84" s="300">
        <f>[1]Kochtypberechnung_Bio!U53</f>
        <v>2.8358349163752199</v>
      </c>
      <c r="Y84" s="300">
        <f>[1]Kochtypberechnung_Bio!W53</f>
        <v>2.7149224472658977</v>
      </c>
      <c r="Z84" s="356">
        <f t="shared" si="0"/>
        <v>6.0184519652856636</v>
      </c>
      <c r="AA84" s="312">
        <v>5.69</v>
      </c>
      <c r="AB84" s="300">
        <v>4.13</v>
      </c>
      <c r="AC84" s="300">
        <v>4.2</v>
      </c>
      <c r="AD84" s="300">
        <v>0.77</v>
      </c>
      <c r="AE84" s="356"/>
      <c r="AF84" s="300">
        <v>3.47</v>
      </c>
      <c r="AG84" s="300">
        <v>8.64</v>
      </c>
      <c r="AH84" s="300">
        <v>3.3</v>
      </c>
      <c r="AI84" s="300">
        <v>8.16</v>
      </c>
      <c r="AJ84" s="300">
        <v>8.61</v>
      </c>
      <c r="AK84" s="300">
        <v>4.33</v>
      </c>
      <c r="AL84" s="300">
        <v>6.97</v>
      </c>
      <c r="AM84" s="300">
        <v>9.0399999999999991</v>
      </c>
      <c r="AN84" s="300">
        <v>7.99</v>
      </c>
      <c r="AO84" s="300">
        <v>7.01</v>
      </c>
      <c r="AP84" s="300">
        <v>17.28</v>
      </c>
      <c r="AQ84" s="300">
        <v>4.87</v>
      </c>
      <c r="AR84" s="300">
        <v>6.16</v>
      </c>
      <c r="AS84" s="300">
        <v>10.93</v>
      </c>
      <c r="AT84" s="300">
        <v>33.57</v>
      </c>
      <c r="AU84" s="356"/>
      <c r="AV84" s="300"/>
      <c r="AW84" s="300"/>
      <c r="AX84" s="357"/>
      <c r="AY84" s="335"/>
    </row>
    <row r="85" spans="1:51" x14ac:dyDescent="0.25">
      <c r="A85" s="332">
        <v>38473</v>
      </c>
      <c r="B85" s="312"/>
      <c r="C85" s="300"/>
      <c r="D85" s="300"/>
      <c r="E85" s="300"/>
      <c r="F85" s="300"/>
      <c r="G85" s="300"/>
      <c r="H85" s="300"/>
      <c r="I85" s="300"/>
      <c r="J85" s="356"/>
      <c r="K85" s="300"/>
      <c r="L85" s="300"/>
      <c r="M85" s="300"/>
      <c r="N85" s="300"/>
      <c r="O85" s="300"/>
      <c r="P85" s="300"/>
      <c r="Q85" s="300"/>
      <c r="R85" s="300"/>
      <c r="S85" s="300"/>
      <c r="T85" s="300"/>
      <c r="U85" s="356"/>
      <c r="V85" s="312">
        <f>'[2]Haltung gewichtet'!D60</f>
        <v>0.80951600829229386</v>
      </c>
      <c r="W85" s="356">
        <f t="shared" si="1"/>
        <v>22.66644823218423</v>
      </c>
      <c r="X85" s="300">
        <f>[1]Kochtypberechnung_Bio!U54</f>
        <v>2.6600871270567699</v>
      </c>
      <c r="Y85" s="300">
        <f>[1]Kochtypberechnung_Bio!W54</f>
        <v>2.7221053496701715</v>
      </c>
      <c r="Z85" s="356">
        <f t="shared" si="0"/>
        <v>5.7594991678707661</v>
      </c>
      <c r="AA85" s="312">
        <v>6.13</v>
      </c>
      <c r="AB85" s="300">
        <v>4</v>
      </c>
      <c r="AC85" s="300">
        <v>3.91</v>
      </c>
      <c r="AD85" s="300">
        <v>0.72</v>
      </c>
      <c r="AE85" s="356"/>
      <c r="AF85" s="300">
        <v>3.32</v>
      </c>
      <c r="AG85" s="300">
        <v>8.92</v>
      </c>
      <c r="AH85" s="300">
        <v>3.22</v>
      </c>
      <c r="AI85" s="300">
        <v>6.57</v>
      </c>
      <c r="AJ85" s="300">
        <v>7.12</v>
      </c>
      <c r="AK85" s="300">
        <v>4.4400000000000004</v>
      </c>
      <c r="AL85" s="300">
        <v>6.64</v>
      </c>
      <c r="AM85" s="300">
        <v>7.35</v>
      </c>
      <c r="AN85" s="300">
        <v>7.38</v>
      </c>
      <c r="AO85" s="300">
        <v>5.28</v>
      </c>
      <c r="AP85" s="300">
        <v>16.73</v>
      </c>
      <c r="AQ85" s="300">
        <v>4.53</v>
      </c>
      <c r="AR85" s="300">
        <v>6.04</v>
      </c>
      <c r="AS85" s="300">
        <v>7.97</v>
      </c>
      <c r="AT85" s="300">
        <v>33.36</v>
      </c>
      <c r="AU85" s="356"/>
      <c r="AV85" s="300"/>
      <c r="AW85" s="300"/>
      <c r="AX85" s="357"/>
      <c r="AY85" s="335"/>
    </row>
    <row r="86" spans="1:51" x14ac:dyDescent="0.25">
      <c r="A86" s="332">
        <v>38504</v>
      </c>
      <c r="B86" s="312"/>
      <c r="C86" s="300"/>
      <c r="D86" s="300"/>
      <c r="E86" s="300"/>
      <c r="F86" s="300"/>
      <c r="G86" s="300"/>
      <c r="H86" s="300"/>
      <c r="I86" s="300"/>
      <c r="J86" s="356"/>
      <c r="K86" s="300"/>
      <c r="L86" s="300"/>
      <c r="M86" s="300"/>
      <c r="N86" s="300"/>
      <c r="O86" s="300"/>
      <c r="P86" s="300"/>
      <c r="Q86" s="300"/>
      <c r="R86" s="300"/>
      <c r="S86" s="300"/>
      <c r="T86" s="300"/>
      <c r="U86" s="356"/>
      <c r="V86" s="312">
        <f>'[2]Haltung gewichtet'!D61</f>
        <v>0.80017986330120738</v>
      </c>
      <c r="W86" s="356">
        <f t="shared" si="1"/>
        <v>22.405036172433807</v>
      </c>
      <c r="X86" s="300">
        <f>[1]Kochtypberechnung_Bio!U55</f>
        <v>2.8387723781988501</v>
      </c>
      <c r="Y86" s="300">
        <f>[1]Kochtypberechnung_Bio!W55</f>
        <v>2.9568595486479867</v>
      </c>
      <c r="Z86" s="356">
        <f t="shared" si="0"/>
        <v>6.1801172739194659</v>
      </c>
      <c r="AA86" s="312">
        <v>5.39</v>
      </c>
      <c r="AB86" s="300">
        <v>4.08</v>
      </c>
      <c r="AC86" s="300">
        <v>4.01</v>
      </c>
      <c r="AD86" s="300">
        <v>0.81</v>
      </c>
      <c r="AE86" s="356"/>
      <c r="AF86" s="300">
        <v>3.16</v>
      </c>
      <c r="AG86" s="300">
        <v>8.48</v>
      </c>
      <c r="AH86" s="300">
        <v>2.89</v>
      </c>
      <c r="AI86" s="300">
        <v>7.6</v>
      </c>
      <c r="AJ86" s="300">
        <v>6.27</v>
      </c>
      <c r="AK86" s="300">
        <v>4.1399999999999997</v>
      </c>
      <c r="AL86" s="300">
        <v>6.46</v>
      </c>
      <c r="AM86" s="300">
        <v>6.65</v>
      </c>
      <c r="AN86" s="300">
        <v>7.92</v>
      </c>
      <c r="AO86" s="300">
        <v>6.17</v>
      </c>
      <c r="AP86" s="300">
        <v>16.84</v>
      </c>
      <c r="AQ86" s="300">
        <v>4.7699999999999996</v>
      </c>
      <c r="AR86" s="300">
        <v>6.16</v>
      </c>
      <c r="AS86" s="300">
        <v>8.68</v>
      </c>
      <c r="AT86" s="300">
        <v>32.619999999999997</v>
      </c>
      <c r="AU86" s="356"/>
      <c r="AV86" s="300"/>
      <c r="AW86" s="300"/>
      <c r="AX86" s="357"/>
      <c r="AY86" s="335"/>
    </row>
    <row r="87" spans="1:51" x14ac:dyDescent="0.25">
      <c r="A87" s="332">
        <v>38534</v>
      </c>
      <c r="B87" s="312"/>
      <c r="C87" s="300"/>
      <c r="D87" s="300"/>
      <c r="E87" s="300"/>
      <c r="F87" s="300"/>
      <c r="G87" s="300"/>
      <c r="H87" s="300"/>
      <c r="I87" s="300"/>
      <c r="J87" s="356"/>
      <c r="K87" s="300"/>
      <c r="L87" s="300"/>
      <c r="M87" s="300"/>
      <c r="N87" s="300"/>
      <c r="O87" s="300"/>
      <c r="P87" s="300"/>
      <c r="Q87" s="300"/>
      <c r="R87" s="300"/>
      <c r="S87" s="300"/>
      <c r="T87" s="300"/>
      <c r="U87" s="356"/>
      <c r="V87" s="312">
        <f>'[2]Haltung gewichtet'!D62</f>
        <v>0.80913602079459546</v>
      </c>
      <c r="W87" s="356">
        <f t="shared" si="1"/>
        <v>22.655808582248675</v>
      </c>
      <c r="X87" s="300">
        <f>[1]Kochtypberechnung_Bio!U56</f>
        <v>3.0440463634775399</v>
      </c>
      <c r="Y87" s="300">
        <f>[1]Kochtypberechnung_Bio!W56</f>
        <v>2.7979624485280188</v>
      </c>
      <c r="Z87" s="356">
        <f t="shared" si="0"/>
        <v>6.3847451367595225</v>
      </c>
      <c r="AA87" s="312">
        <v>5.77</v>
      </c>
      <c r="AB87" s="300">
        <v>3.94</v>
      </c>
      <c r="AC87" s="300">
        <v>4.29</v>
      </c>
      <c r="AD87" s="300">
        <v>0.81</v>
      </c>
      <c r="AE87" s="356"/>
      <c r="AF87" s="300">
        <v>4.16</v>
      </c>
      <c r="AG87" s="300">
        <v>8.19</v>
      </c>
      <c r="AH87" s="300">
        <v>2.09</v>
      </c>
      <c r="AI87" s="300">
        <v>4.4000000000000004</v>
      </c>
      <c r="AJ87" s="300">
        <v>6.11</v>
      </c>
      <c r="AK87" s="300">
        <v>4.82</v>
      </c>
      <c r="AL87" s="300">
        <v>6.57</v>
      </c>
      <c r="AM87" s="300">
        <v>5.7</v>
      </c>
      <c r="AN87" s="300">
        <v>7.39</v>
      </c>
      <c r="AO87" s="300">
        <v>6.24</v>
      </c>
      <c r="AP87" s="300">
        <v>17.399999999999999</v>
      </c>
      <c r="AQ87" s="300">
        <v>5.45</v>
      </c>
      <c r="AR87" s="300">
        <v>5.95</v>
      </c>
      <c r="AS87" s="300">
        <v>8.42</v>
      </c>
      <c r="AT87" s="300">
        <v>30.31</v>
      </c>
      <c r="AU87" s="356"/>
      <c r="AV87" s="300"/>
      <c r="AW87" s="300"/>
      <c r="AX87" s="357"/>
      <c r="AY87" s="335"/>
    </row>
    <row r="88" spans="1:51" x14ac:dyDescent="0.25">
      <c r="A88" s="332">
        <v>38565</v>
      </c>
      <c r="B88" s="312"/>
      <c r="C88" s="300"/>
      <c r="D88" s="300"/>
      <c r="E88" s="300"/>
      <c r="F88" s="300"/>
      <c r="G88" s="300"/>
      <c r="H88" s="300"/>
      <c r="I88" s="300"/>
      <c r="J88" s="356"/>
      <c r="K88" s="300"/>
      <c r="L88" s="300"/>
      <c r="M88" s="300"/>
      <c r="N88" s="300"/>
      <c r="O88" s="300"/>
      <c r="P88" s="300"/>
      <c r="Q88" s="300"/>
      <c r="R88" s="300"/>
      <c r="S88" s="300"/>
      <c r="T88" s="300"/>
      <c r="U88" s="356"/>
      <c r="V88" s="312">
        <f>'[2]Haltung gewichtet'!D63</f>
        <v>0.80855650000827928</v>
      </c>
      <c r="W88" s="356">
        <f t="shared" si="1"/>
        <v>22.639582000231819</v>
      </c>
      <c r="X88" s="300">
        <f>[1]Kochtypberechnung_Bio!U57</f>
        <v>3.0445664508817001</v>
      </c>
      <c r="Y88" s="300">
        <f>[1]Kochtypberechnung_Bio!W57</f>
        <v>2.8256424489487255</v>
      </c>
      <c r="Z88" s="356">
        <f t="shared" si="0"/>
        <v>6.4035172681392218</v>
      </c>
      <c r="AA88" s="312">
        <v>4.54</v>
      </c>
      <c r="AB88" s="300">
        <v>4.1500000000000004</v>
      </c>
      <c r="AC88" s="300">
        <v>5.32</v>
      </c>
      <c r="AD88" s="300">
        <v>1.3</v>
      </c>
      <c r="AE88" s="356"/>
      <c r="AF88" s="300">
        <v>3.46</v>
      </c>
      <c r="AG88" s="300">
        <v>6.08</v>
      </c>
      <c r="AH88" s="300">
        <v>2.48</v>
      </c>
      <c r="AI88" s="300">
        <v>4.37</v>
      </c>
      <c r="AJ88" s="300">
        <v>5.96</v>
      </c>
      <c r="AK88" s="300">
        <v>4.7699999999999996</v>
      </c>
      <c r="AL88" s="300">
        <v>6.49</v>
      </c>
      <c r="AM88" s="300">
        <v>5.58</v>
      </c>
      <c r="AN88" s="300">
        <v>7.99</v>
      </c>
      <c r="AO88" s="300">
        <v>5.22</v>
      </c>
      <c r="AP88" s="300">
        <v>17.079999999999998</v>
      </c>
      <c r="AQ88" s="300">
        <v>5</v>
      </c>
      <c r="AR88" s="300">
        <v>6.46</v>
      </c>
      <c r="AS88" s="300">
        <v>7.77</v>
      </c>
      <c r="AT88" s="300">
        <v>29.91</v>
      </c>
      <c r="AU88" s="356"/>
      <c r="AV88" s="300"/>
      <c r="AW88" s="300"/>
      <c r="AX88" s="357"/>
      <c r="AY88" s="335"/>
    </row>
    <row r="89" spans="1:51" x14ac:dyDescent="0.25">
      <c r="A89" s="332">
        <v>38596</v>
      </c>
      <c r="B89" s="312"/>
      <c r="C89" s="300"/>
      <c r="D89" s="300"/>
      <c r="E89" s="300"/>
      <c r="F89" s="300"/>
      <c r="G89" s="300"/>
      <c r="H89" s="300"/>
      <c r="I89" s="300"/>
      <c r="J89" s="356"/>
      <c r="K89" s="300"/>
      <c r="L89" s="300"/>
      <c r="M89" s="300"/>
      <c r="N89" s="300"/>
      <c r="O89" s="300"/>
      <c r="P89" s="300"/>
      <c r="Q89" s="300"/>
      <c r="R89" s="300"/>
      <c r="S89" s="300"/>
      <c r="T89" s="300"/>
      <c r="U89" s="356"/>
      <c r="V89" s="312">
        <f>'[2]Haltung gewichtet'!D64</f>
        <v>0.79464286830371977</v>
      </c>
      <c r="W89" s="356">
        <f t="shared" si="1"/>
        <v>22.250000312504152</v>
      </c>
      <c r="X89" s="300">
        <f>[1]Kochtypberechnung_Bio!U58</f>
        <v>2.6621755689376001</v>
      </c>
      <c r="Y89" s="300">
        <f>[1]Kochtypberechnung_Bio!W58</f>
        <v>2.8601548153749103</v>
      </c>
      <c r="Z89" s="356">
        <f t="shared" si="0"/>
        <v>5.8523639834000916</v>
      </c>
      <c r="AA89" s="312">
        <v>5.61</v>
      </c>
      <c r="AB89" s="300">
        <v>4.13</v>
      </c>
      <c r="AC89" s="300">
        <v>5.26</v>
      </c>
      <c r="AD89" s="300">
        <v>0.72</v>
      </c>
      <c r="AE89" s="356"/>
      <c r="AF89" s="300">
        <v>3.14</v>
      </c>
      <c r="AG89" s="300">
        <v>6.66</v>
      </c>
      <c r="AH89" s="300">
        <v>2.92</v>
      </c>
      <c r="AI89" s="300">
        <v>5.93</v>
      </c>
      <c r="AJ89" s="300">
        <v>7.8</v>
      </c>
      <c r="AK89" s="300">
        <v>4.8099999999999996</v>
      </c>
      <c r="AL89" s="300">
        <v>6.77</v>
      </c>
      <c r="AM89" s="300">
        <v>6.99</v>
      </c>
      <c r="AN89" s="300">
        <v>8.15</v>
      </c>
      <c r="AO89" s="300">
        <v>5.03</v>
      </c>
      <c r="AP89" s="300">
        <v>17.350000000000001</v>
      </c>
      <c r="AQ89" s="300">
        <v>5.54</v>
      </c>
      <c r="AR89" s="300">
        <v>6.32</v>
      </c>
      <c r="AS89" s="300">
        <v>8.32</v>
      </c>
      <c r="AT89" s="300">
        <v>33.799999999999997</v>
      </c>
      <c r="AU89" s="356"/>
      <c r="AV89" s="300"/>
      <c r="AW89" s="300"/>
      <c r="AX89" s="357"/>
      <c r="AY89" s="335"/>
    </row>
    <row r="90" spans="1:51" x14ac:dyDescent="0.25">
      <c r="A90" s="332">
        <v>38626</v>
      </c>
      <c r="B90" s="312"/>
      <c r="C90" s="300"/>
      <c r="D90" s="300"/>
      <c r="E90" s="300"/>
      <c r="F90" s="300"/>
      <c r="G90" s="300"/>
      <c r="H90" s="300"/>
      <c r="I90" s="300"/>
      <c r="J90" s="356"/>
      <c r="K90" s="300"/>
      <c r="L90" s="300"/>
      <c r="M90" s="300"/>
      <c r="N90" s="300"/>
      <c r="O90" s="300"/>
      <c r="P90" s="300"/>
      <c r="Q90" s="300"/>
      <c r="R90" s="300"/>
      <c r="S90" s="300"/>
      <c r="T90" s="300"/>
      <c r="U90" s="356"/>
      <c r="V90" s="312">
        <f>'[2]Haltung gewichtet'!D65</f>
        <v>0.80897736181569202</v>
      </c>
      <c r="W90" s="356">
        <f t="shared" si="1"/>
        <v>22.651366130839378</v>
      </c>
      <c r="X90" s="300">
        <f>[1]Kochtypberechnung_Bio!U59</f>
        <v>2.2946127168814501</v>
      </c>
      <c r="Y90" s="300">
        <f>[1]Kochtypberechnung_Bio!W59</f>
        <v>2.4153232384567098</v>
      </c>
      <c r="Z90" s="356">
        <f t="shared" si="0"/>
        <v>5.0118791803190366</v>
      </c>
      <c r="AA90" s="312">
        <v>5.8</v>
      </c>
      <c r="AB90" s="300">
        <v>4.33</v>
      </c>
      <c r="AC90" s="300">
        <v>5.65</v>
      </c>
      <c r="AD90" s="300">
        <v>0.84</v>
      </c>
      <c r="AE90" s="356"/>
      <c r="AF90" s="300">
        <v>3.15</v>
      </c>
      <c r="AG90" s="300">
        <v>6.74</v>
      </c>
      <c r="AH90" s="300">
        <v>3.1</v>
      </c>
      <c r="AI90" s="300">
        <v>6.46</v>
      </c>
      <c r="AJ90" s="300">
        <v>7.26</v>
      </c>
      <c r="AK90" s="300">
        <v>4.83</v>
      </c>
      <c r="AL90" s="300">
        <v>7.39</v>
      </c>
      <c r="AM90" s="300">
        <v>6.48</v>
      </c>
      <c r="AN90" s="300">
        <v>8.5299999999999994</v>
      </c>
      <c r="AO90" s="300">
        <v>5.08</v>
      </c>
      <c r="AP90" s="300">
        <v>18.29</v>
      </c>
      <c r="AQ90" s="300">
        <v>5.41</v>
      </c>
      <c r="AR90" s="300">
        <v>5.87</v>
      </c>
      <c r="AS90" s="300">
        <v>9.23</v>
      </c>
      <c r="AT90" s="300">
        <v>30.64</v>
      </c>
      <c r="AU90" s="356"/>
      <c r="AV90" s="300"/>
      <c r="AW90" s="300"/>
      <c r="AX90" s="357"/>
      <c r="AY90" s="335"/>
    </row>
    <row r="91" spans="1:51" x14ac:dyDescent="0.25">
      <c r="A91" s="332">
        <v>38657</v>
      </c>
      <c r="B91" s="312"/>
      <c r="C91" s="300"/>
      <c r="D91" s="300"/>
      <c r="E91" s="300"/>
      <c r="F91" s="300"/>
      <c r="G91" s="300"/>
      <c r="H91" s="300"/>
      <c r="I91" s="300"/>
      <c r="J91" s="356"/>
      <c r="K91" s="300"/>
      <c r="L91" s="300"/>
      <c r="M91" s="300"/>
      <c r="N91" s="300"/>
      <c r="O91" s="300"/>
      <c r="P91" s="300"/>
      <c r="Q91" s="300"/>
      <c r="R91" s="300"/>
      <c r="S91" s="300"/>
      <c r="T91" s="300"/>
      <c r="U91" s="356"/>
      <c r="V91" s="312">
        <f>'[2]Haltung gewichtet'!D66</f>
        <v>0.79971066764253529</v>
      </c>
      <c r="W91" s="356">
        <f t="shared" si="1"/>
        <v>22.391898693990989</v>
      </c>
      <c r="X91" s="300">
        <f>[1]Kochtypberechnung_Bio!U60</f>
        <v>2.6091445499999999</v>
      </c>
      <c r="Y91" s="300">
        <f>[1]Kochtypberechnung_Bio!W60</f>
        <v>2.4153954693888484</v>
      </c>
      <c r="Z91" s="356">
        <f t="shared" si="0"/>
        <v>5.483723880102751</v>
      </c>
      <c r="AA91" s="312">
        <v>5.78</v>
      </c>
      <c r="AB91" s="300">
        <v>4.1399999999999997</v>
      </c>
      <c r="AC91" s="300">
        <v>5.23</v>
      </c>
      <c r="AD91" s="300">
        <v>0.93</v>
      </c>
      <c r="AE91" s="356"/>
      <c r="AF91" s="300">
        <v>2.98</v>
      </c>
      <c r="AG91" s="300">
        <v>7.86</v>
      </c>
      <c r="AH91" s="300">
        <v>2.87</v>
      </c>
      <c r="AI91" s="300">
        <v>6.52</v>
      </c>
      <c r="AJ91" s="300">
        <v>7.78</v>
      </c>
      <c r="AK91" s="300">
        <v>4.6900000000000004</v>
      </c>
      <c r="AL91" s="300">
        <v>6.74</v>
      </c>
      <c r="AM91" s="300">
        <v>5.82</v>
      </c>
      <c r="AN91" s="300">
        <v>8.14</v>
      </c>
      <c r="AO91" s="300">
        <v>5.0199999999999996</v>
      </c>
      <c r="AP91" s="300">
        <v>16.809999999999999</v>
      </c>
      <c r="AQ91" s="300">
        <v>5.33</v>
      </c>
      <c r="AR91" s="300">
        <v>5.68</v>
      </c>
      <c r="AS91" s="300">
        <v>7.67</v>
      </c>
      <c r="AT91" s="300">
        <v>27.24</v>
      </c>
      <c r="AU91" s="356"/>
      <c r="AV91" s="300"/>
      <c r="AW91" s="300"/>
      <c r="AX91" s="357"/>
      <c r="AY91" s="335"/>
    </row>
    <row r="92" spans="1:51" x14ac:dyDescent="0.25">
      <c r="A92" s="332">
        <v>38687</v>
      </c>
      <c r="B92" s="312"/>
      <c r="C92" s="300"/>
      <c r="D92" s="300"/>
      <c r="E92" s="300"/>
      <c r="F92" s="300"/>
      <c r="G92" s="300"/>
      <c r="H92" s="300"/>
      <c r="I92" s="300"/>
      <c r="J92" s="356"/>
      <c r="K92" s="300"/>
      <c r="L92" s="300"/>
      <c r="M92" s="300"/>
      <c r="N92" s="300"/>
      <c r="O92" s="300"/>
      <c r="P92" s="300"/>
      <c r="Q92" s="300"/>
      <c r="R92" s="300"/>
      <c r="S92" s="300"/>
      <c r="T92" s="300"/>
      <c r="U92" s="356"/>
      <c r="V92" s="312">
        <f>'[2]Haltung gewichtet'!D67</f>
        <v>0.78314109573512469</v>
      </c>
      <c r="W92" s="356">
        <f t="shared" si="1"/>
        <v>21.927950680583493</v>
      </c>
      <c r="X92" s="300">
        <f>[1]Kochtypberechnung_Bio!U61</f>
        <v>2.87434356868284</v>
      </c>
      <c r="Y92" s="300">
        <f>[1]Kochtypberechnung_Bio!W61</f>
        <v>2.7482746353545942</v>
      </c>
      <c r="Z92" s="356">
        <f t="shared" si="0"/>
        <v>6.097893866004747</v>
      </c>
      <c r="AA92" s="312">
        <v>5.84</v>
      </c>
      <c r="AB92" s="300">
        <v>4.08</v>
      </c>
      <c r="AC92" s="300">
        <v>4.41</v>
      </c>
      <c r="AD92" s="300">
        <v>0.79</v>
      </c>
      <c r="AE92" s="356"/>
      <c r="AF92" s="300">
        <v>3.25</v>
      </c>
      <c r="AG92" s="300">
        <v>8.0500000000000007</v>
      </c>
      <c r="AH92" s="300">
        <v>3.16</v>
      </c>
      <c r="AI92" s="300">
        <v>7.59</v>
      </c>
      <c r="AJ92" s="300">
        <v>8.02</v>
      </c>
      <c r="AK92" s="300">
        <v>4.8600000000000003</v>
      </c>
      <c r="AL92" s="300">
        <v>7.32</v>
      </c>
      <c r="AM92" s="300">
        <v>6.44</v>
      </c>
      <c r="AN92" s="300">
        <v>7.3</v>
      </c>
      <c r="AO92" s="300">
        <v>5.67</v>
      </c>
      <c r="AP92" s="300">
        <v>17.02</v>
      </c>
      <c r="AQ92" s="300">
        <v>5.23</v>
      </c>
      <c r="AR92" s="300">
        <v>5.76</v>
      </c>
      <c r="AS92" s="300">
        <v>8.35</v>
      </c>
      <c r="AT92" s="300">
        <v>33.18</v>
      </c>
      <c r="AU92" s="356"/>
      <c r="AV92" s="300"/>
      <c r="AW92" s="300"/>
      <c r="AX92" s="357"/>
      <c r="AY92" s="335"/>
    </row>
    <row r="93" spans="1:51" x14ac:dyDescent="0.25">
      <c r="A93" s="332">
        <v>38718</v>
      </c>
      <c r="B93" s="312"/>
      <c r="C93" s="300"/>
      <c r="D93" s="300"/>
      <c r="E93" s="300"/>
      <c r="F93" s="300"/>
      <c r="G93" s="300"/>
      <c r="H93" s="300"/>
      <c r="I93" s="300"/>
      <c r="J93" s="356"/>
      <c r="K93" s="300"/>
      <c r="L93" s="300"/>
      <c r="M93" s="300"/>
      <c r="N93" s="300"/>
      <c r="O93" s="300"/>
      <c r="P93" s="300"/>
      <c r="Q93" s="300"/>
      <c r="R93" s="300"/>
      <c r="S93" s="300"/>
      <c r="T93" s="300"/>
      <c r="U93" s="356"/>
      <c r="V93" s="312">
        <f>'[2]Haltung gewichtet'!D68</f>
        <v>0.76864513658739764</v>
      </c>
      <c r="W93" s="356">
        <f t="shared" si="1"/>
        <v>21.522063824447134</v>
      </c>
      <c r="X93" s="300">
        <f>[1]Kochtypberechnung_Bio!U62</f>
        <v>2.86850234307791</v>
      </c>
      <c r="Y93" s="300">
        <f>[1]Kochtypberechnung_Bio!W62</f>
        <v>2.7763094745733503</v>
      </c>
      <c r="Z93" s="356">
        <f t="shared" si="0"/>
        <v>6.1073546730895423</v>
      </c>
      <c r="AA93" s="312">
        <v>5.97</v>
      </c>
      <c r="AB93" s="300">
        <v>4.13</v>
      </c>
      <c r="AC93" s="300">
        <v>4.1500000000000004</v>
      </c>
      <c r="AD93" s="300">
        <v>0.74</v>
      </c>
      <c r="AE93" s="356"/>
      <c r="AF93" s="300">
        <v>3.29</v>
      </c>
      <c r="AG93" s="300">
        <v>8.33</v>
      </c>
      <c r="AH93" s="300">
        <v>3.47</v>
      </c>
      <c r="AI93" s="300">
        <v>7.92</v>
      </c>
      <c r="AJ93" s="300">
        <v>8.25</v>
      </c>
      <c r="AK93" s="300">
        <v>4.9000000000000004</v>
      </c>
      <c r="AL93" s="300">
        <v>7.5</v>
      </c>
      <c r="AM93" s="300">
        <v>6.78</v>
      </c>
      <c r="AN93" s="300">
        <v>7.99</v>
      </c>
      <c r="AO93" s="300">
        <v>6.83</v>
      </c>
      <c r="AP93" s="300">
        <v>16.96</v>
      </c>
      <c r="AQ93" s="300">
        <v>5.51</v>
      </c>
      <c r="AR93" s="300">
        <v>5.5</v>
      </c>
      <c r="AS93" s="300">
        <v>9.51</v>
      </c>
      <c r="AT93" s="300">
        <v>39.58</v>
      </c>
      <c r="AU93" s="356"/>
      <c r="AV93" s="300"/>
      <c r="AW93" s="300"/>
      <c r="AX93" s="357"/>
      <c r="AY93" s="335"/>
    </row>
    <row r="94" spans="1:51" x14ac:dyDescent="0.25">
      <c r="A94" s="332">
        <v>38749</v>
      </c>
      <c r="B94" s="312"/>
      <c r="C94" s="300"/>
      <c r="D94" s="300"/>
      <c r="E94" s="300"/>
      <c r="F94" s="300"/>
      <c r="G94" s="300"/>
      <c r="H94" s="300"/>
      <c r="I94" s="300"/>
      <c r="J94" s="356"/>
      <c r="K94" s="300"/>
      <c r="L94" s="300"/>
      <c r="M94" s="300"/>
      <c r="N94" s="300"/>
      <c r="O94" s="300"/>
      <c r="P94" s="300"/>
      <c r="Q94" s="300"/>
      <c r="R94" s="300"/>
      <c r="S94" s="300"/>
      <c r="T94" s="300"/>
      <c r="U94" s="356"/>
      <c r="V94" s="312">
        <f>'[2]Haltung gewichtet'!D69</f>
        <v>0.80970680907019821</v>
      </c>
      <c r="W94" s="356">
        <f t="shared" si="1"/>
        <v>22.671790653965552</v>
      </c>
      <c r="X94" s="300">
        <f>[1]Kochtypberechnung_Bio!U63</f>
        <v>3.0754186983252101</v>
      </c>
      <c r="Y94" s="300">
        <f>[1]Kochtypberechnung_Bio!W63</f>
        <v>2.6917184319889822</v>
      </c>
      <c r="Z94" s="356">
        <f t="shared" si="0"/>
        <v>6.3627450282806537</v>
      </c>
      <c r="AA94" s="312">
        <v>6</v>
      </c>
      <c r="AB94" s="300">
        <v>4.2</v>
      </c>
      <c r="AC94" s="300">
        <v>3.95</v>
      </c>
      <c r="AD94" s="300">
        <v>0.74</v>
      </c>
      <c r="AE94" s="356"/>
      <c r="AF94" s="300">
        <v>3.32</v>
      </c>
      <c r="AG94" s="300">
        <v>7.57</v>
      </c>
      <c r="AH94" s="300">
        <v>3.9</v>
      </c>
      <c r="AI94" s="300">
        <v>9.0399999999999991</v>
      </c>
      <c r="AJ94" s="300">
        <v>8.39</v>
      </c>
      <c r="AK94" s="300">
        <v>5.19</v>
      </c>
      <c r="AL94" s="300">
        <v>7.96</v>
      </c>
      <c r="AM94" s="300">
        <v>7.86</v>
      </c>
      <c r="AN94" s="300">
        <v>8.15</v>
      </c>
      <c r="AO94" s="300">
        <v>7.97</v>
      </c>
      <c r="AP94" s="300">
        <v>18.420000000000002</v>
      </c>
      <c r="AQ94" s="300">
        <v>5.47</v>
      </c>
      <c r="AR94" s="300">
        <v>5.88</v>
      </c>
      <c r="AS94" s="300">
        <v>9.06</v>
      </c>
      <c r="AT94" s="300">
        <v>33.92</v>
      </c>
      <c r="AU94" s="356"/>
      <c r="AV94" s="300"/>
      <c r="AW94" s="300"/>
      <c r="AX94" s="357"/>
      <c r="AY94" s="335"/>
    </row>
    <row r="95" spans="1:51" x14ac:dyDescent="0.25">
      <c r="A95" s="332">
        <v>38777</v>
      </c>
      <c r="B95" s="312"/>
      <c r="C95" s="300"/>
      <c r="D95" s="300"/>
      <c r="E95" s="300"/>
      <c r="F95" s="300"/>
      <c r="G95" s="300"/>
      <c r="H95" s="300"/>
      <c r="I95" s="300"/>
      <c r="J95" s="356"/>
      <c r="K95" s="300"/>
      <c r="L95" s="300"/>
      <c r="M95" s="300"/>
      <c r="N95" s="300"/>
      <c r="O95" s="300"/>
      <c r="P95" s="300"/>
      <c r="Q95" s="300"/>
      <c r="R95" s="300"/>
      <c r="S95" s="300"/>
      <c r="T95" s="300"/>
      <c r="U95" s="356"/>
      <c r="V95" s="312">
        <f>'[2]Haltung gewichtet'!D70</f>
        <v>0.80975575430650359</v>
      </c>
      <c r="W95" s="356">
        <f t="shared" si="1"/>
        <v>22.673161120582101</v>
      </c>
      <c r="X95" s="300">
        <f>[1]Kochtypberechnung_Bio!U64</f>
        <v>2.914303447824695</v>
      </c>
      <c r="Y95" s="300">
        <f>[1]Kochtypberechnung_Bio!W64</f>
        <v>2.9154840452836566</v>
      </c>
      <c r="Z95" s="356">
        <f t="shared" si="0"/>
        <v>6.2665198011714196</v>
      </c>
      <c r="AA95" s="312">
        <v>6.14</v>
      </c>
      <c r="AB95" s="300">
        <v>4.43</v>
      </c>
      <c r="AC95" s="300">
        <v>4.17</v>
      </c>
      <c r="AD95" s="300">
        <v>0.71</v>
      </c>
      <c r="AE95" s="356"/>
      <c r="AF95" s="300">
        <v>3.52</v>
      </c>
      <c r="AG95" s="300">
        <v>7.84</v>
      </c>
      <c r="AH95" s="300">
        <v>3.62</v>
      </c>
      <c r="AI95" s="300">
        <v>9.23</v>
      </c>
      <c r="AJ95" s="300">
        <v>8.6199999999999992</v>
      </c>
      <c r="AK95" s="300">
        <v>5.47</v>
      </c>
      <c r="AL95" s="300">
        <v>7.63</v>
      </c>
      <c r="AM95" s="300">
        <v>8.31</v>
      </c>
      <c r="AN95" s="300">
        <v>7.73</v>
      </c>
      <c r="AO95" s="300">
        <v>8.52</v>
      </c>
      <c r="AP95" s="300">
        <v>17.04</v>
      </c>
      <c r="AQ95" s="300">
        <v>5.51</v>
      </c>
      <c r="AR95" s="300">
        <v>6.19</v>
      </c>
      <c r="AS95" s="300">
        <v>7.77</v>
      </c>
      <c r="AT95" s="300">
        <v>38.340000000000003</v>
      </c>
      <c r="AU95" s="356"/>
      <c r="AV95" s="300"/>
      <c r="AW95" s="300"/>
      <c r="AX95" s="357"/>
      <c r="AY95" s="335"/>
    </row>
    <row r="96" spans="1:51" x14ac:dyDescent="0.25">
      <c r="A96" s="332">
        <v>38808</v>
      </c>
      <c r="B96" s="312"/>
      <c r="C96" s="300"/>
      <c r="D96" s="300"/>
      <c r="E96" s="300"/>
      <c r="F96" s="300"/>
      <c r="G96" s="300"/>
      <c r="H96" s="300"/>
      <c r="I96" s="300"/>
      <c r="J96" s="356"/>
      <c r="K96" s="300"/>
      <c r="L96" s="300"/>
      <c r="M96" s="300"/>
      <c r="N96" s="300"/>
      <c r="O96" s="300"/>
      <c r="P96" s="300"/>
      <c r="Q96" s="300"/>
      <c r="R96" s="300"/>
      <c r="S96" s="300"/>
      <c r="T96" s="300"/>
      <c r="U96" s="356"/>
      <c r="V96" s="312">
        <f>'[2]Haltung gewichtet'!D71</f>
        <v>0.80729621501642324</v>
      </c>
      <c r="W96" s="356">
        <f t="shared" si="1"/>
        <v>22.60429402045985</v>
      </c>
      <c r="X96" s="300">
        <f>[1]Kochtypberechnung_Bio!U65</f>
        <v>2.952741496409272</v>
      </c>
      <c r="Y96" s="300">
        <f>[1]Kochtypberechnung_Bio!W65</f>
        <v>2.9486439553908839</v>
      </c>
      <c r="Z96" s="356">
        <f t="shared" si="0"/>
        <v>6.3457308156179826</v>
      </c>
      <c r="AA96" s="312">
        <v>6.21</v>
      </c>
      <c r="AB96" s="300">
        <v>4.22</v>
      </c>
      <c r="AC96" s="300">
        <v>3.68</v>
      </c>
      <c r="AD96" s="300">
        <v>0.63</v>
      </c>
      <c r="AE96" s="356"/>
      <c r="AF96" s="300">
        <v>3.54</v>
      </c>
      <c r="AG96" s="300">
        <v>8.0299999999999994</v>
      </c>
      <c r="AH96" s="300">
        <v>3.09</v>
      </c>
      <c r="AI96" s="300">
        <v>7.76</v>
      </c>
      <c r="AJ96" s="300">
        <v>8.17</v>
      </c>
      <c r="AK96" s="300">
        <v>5.27</v>
      </c>
      <c r="AL96" s="300">
        <v>7.54</v>
      </c>
      <c r="AM96" s="300">
        <v>8.31</v>
      </c>
      <c r="AN96" s="300">
        <v>7.67</v>
      </c>
      <c r="AO96" s="300">
        <v>9.19</v>
      </c>
      <c r="AP96" s="300">
        <v>16.8</v>
      </c>
      <c r="AQ96" s="300">
        <v>5.21</v>
      </c>
      <c r="AR96" s="300">
        <v>6.13</v>
      </c>
      <c r="AS96" s="300">
        <v>8.92</v>
      </c>
      <c r="AT96" s="300">
        <v>38.42</v>
      </c>
      <c r="AU96" s="356"/>
      <c r="AV96" s="300"/>
      <c r="AW96" s="300"/>
      <c r="AX96" s="357"/>
      <c r="AY96" s="335"/>
    </row>
    <row r="97" spans="1:51" x14ac:dyDescent="0.25">
      <c r="A97" s="332">
        <v>38838</v>
      </c>
      <c r="B97" s="312"/>
      <c r="C97" s="300"/>
      <c r="D97" s="300"/>
      <c r="E97" s="300"/>
      <c r="F97" s="300"/>
      <c r="G97" s="300"/>
      <c r="H97" s="300"/>
      <c r="I97" s="300"/>
      <c r="J97" s="356"/>
      <c r="K97" s="300"/>
      <c r="L97" s="300"/>
      <c r="M97" s="300"/>
      <c r="N97" s="300"/>
      <c r="O97" s="300"/>
      <c r="P97" s="300"/>
      <c r="Q97" s="300"/>
      <c r="R97" s="300"/>
      <c r="S97" s="300"/>
      <c r="T97" s="300"/>
      <c r="U97" s="356"/>
      <c r="V97" s="312">
        <f>'[2]Haltung gewichtet'!D72</f>
        <v>0.80816998916018246</v>
      </c>
      <c r="W97" s="356">
        <f t="shared" si="1"/>
        <v>22.628759696485108</v>
      </c>
      <c r="X97" s="300">
        <f>[1]Kochtypberechnung_Bio!U66</f>
        <v>2.9808212141863923</v>
      </c>
      <c r="Y97" s="300">
        <f>[1]Kochtypberechnung_Bio!W66</f>
        <v>2.73571065627493</v>
      </c>
      <c r="Z97" s="356">
        <f t="shared" si="0"/>
        <v>6.2494437478582938</v>
      </c>
      <c r="AA97" s="312">
        <v>6.16</v>
      </c>
      <c r="AB97" s="300">
        <v>4.12</v>
      </c>
      <c r="AC97" s="300">
        <v>4.17</v>
      </c>
      <c r="AD97" s="300">
        <v>0.61</v>
      </c>
      <c r="AE97" s="356"/>
      <c r="AF97" s="300">
        <v>3.68</v>
      </c>
      <c r="AG97" s="300">
        <v>8.2899999999999991</v>
      </c>
      <c r="AH97" s="300">
        <v>3.11</v>
      </c>
      <c r="AI97" s="300">
        <v>6.47</v>
      </c>
      <c r="AJ97" s="300">
        <v>8.25</v>
      </c>
      <c r="AK97" s="300">
        <v>5.3</v>
      </c>
      <c r="AL97" s="300">
        <v>7.28</v>
      </c>
      <c r="AM97" s="300">
        <v>7.15</v>
      </c>
      <c r="AN97" s="300">
        <v>7.31</v>
      </c>
      <c r="AO97" s="300">
        <v>7.54</v>
      </c>
      <c r="AP97" s="300">
        <v>17.14</v>
      </c>
      <c r="AQ97" s="300">
        <v>5.29</v>
      </c>
      <c r="AR97" s="300">
        <v>6.1</v>
      </c>
      <c r="AS97" s="300">
        <v>8.2799999999999994</v>
      </c>
      <c r="AT97" s="300">
        <v>30.64</v>
      </c>
      <c r="AU97" s="356"/>
      <c r="AV97" s="300"/>
      <c r="AW97" s="300"/>
      <c r="AX97" s="357"/>
      <c r="AY97" s="335"/>
    </row>
    <row r="98" spans="1:51" x14ac:dyDescent="0.25">
      <c r="A98" s="332">
        <v>38869</v>
      </c>
      <c r="B98" s="312"/>
      <c r="C98" s="300"/>
      <c r="D98" s="300"/>
      <c r="E98" s="300"/>
      <c r="F98" s="300"/>
      <c r="G98" s="300"/>
      <c r="H98" s="300"/>
      <c r="I98" s="300"/>
      <c r="J98" s="356"/>
      <c r="K98" s="300"/>
      <c r="L98" s="300"/>
      <c r="M98" s="300"/>
      <c r="N98" s="300"/>
      <c r="O98" s="300"/>
      <c r="P98" s="300"/>
      <c r="Q98" s="300"/>
      <c r="R98" s="300"/>
      <c r="S98" s="300"/>
      <c r="T98" s="300"/>
      <c r="U98" s="356"/>
      <c r="V98" s="312">
        <f>'[2]Haltung gewichtet'!D73</f>
        <v>0.809262895880688</v>
      </c>
      <c r="W98" s="356">
        <f t="shared" si="1"/>
        <v>22.659361084659263</v>
      </c>
      <c r="X98" s="300">
        <f>[1]Kochtypberechnung_Bio!U67</f>
        <v>2.9492887194734529</v>
      </c>
      <c r="Y98" s="300">
        <f>[1]Kochtypberechnung_Bio!W67</f>
        <v>2.9892783371365375</v>
      </c>
      <c r="Z98" s="356">
        <f t="shared" si="0"/>
        <v>6.366963998348929</v>
      </c>
      <c r="AA98" s="312">
        <v>6.27</v>
      </c>
      <c r="AB98" s="300">
        <v>4.2300000000000004</v>
      </c>
      <c r="AC98" s="300">
        <v>3.96</v>
      </c>
      <c r="AD98" s="300">
        <v>0.78</v>
      </c>
      <c r="AE98" s="356"/>
      <c r="AF98" s="300">
        <v>3.54</v>
      </c>
      <c r="AG98" s="300">
        <v>8.6999999999999993</v>
      </c>
      <c r="AH98" s="300">
        <v>2.54</v>
      </c>
      <c r="AI98" s="300">
        <v>7.38</v>
      </c>
      <c r="AJ98" s="300">
        <v>7.14</v>
      </c>
      <c r="AK98" s="300">
        <v>4.6399999999999997</v>
      </c>
      <c r="AL98" s="300">
        <v>8.02</v>
      </c>
      <c r="AM98" s="300">
        <v>8.2899999999999991</v>
      </c>
      <c r="AN98" s="300">
        <v>9.1199999999999992</v>
      </c>
      <c r="AO98" s="300">
        <v>6.92</v>
      </c>
      <c r="AP98" s="300">
        <v>17.39</v>
      </c>
      <c r="AQ98" s="300">
        <v>5.59</v>
      </c>
      <c r="AR98" s="300">
        <v>6.07</v>
      </c>
      <c r="AS98" s="300">
        <v>8.92</v>
      </c>
      <c r="AT98" s="300">
        <v>33.68</v>
      </c>
      <c r="AU98" s="356"/>
      <c r="AV98" s="300"/>
      <c r="AW98" s="300"/>
      <c r="AX98" s="357"/>
      <c r="AY98" s="335"/>
    </row>
    <row r="99" spans="1:51" x14ac:dyDescent="0.25">
      <c r="A99" s="332">
        <v>38899</v>
      </c>
      <c r="B99" s="312"/>
      <c r="C99" s="300"/>
      <c r="D99" s="300"/>
      <c r="E99" s="300"/>
      <c r="F99" s="300"/>
      <c r="G99" s="300"/>
      <c r="H99" s="300"/>
      <c r="I99" s="300"/>
      <c r="J99" s="356"/>
      <c r="K99" s="300"/>
      <c r="L99" s="300"/>
      <c r="M99" s="300"/>
      <c r="N99" s="300"/>
      <c r="O99" s="300"/>
      <c r="P99" s="300"/>
      <c r="Q99" s="300"/>
      <c r="R99" s="300"/>
      <c r="S99" s="300"/>
      <c r="T99" s="300"/>
      <c r="U99" s="356"/>
      <c r="V99" s="312">
        <f>'[2]Haltung gewichtet'!D74</f>
        <v>0.80753643348181292</v>
      </c>
      <c r="W99" s="356">
        <f t="shared" si="1"/>
        <v>22.611020137490762</v>
      </c>
      <c r="X99" s="300">
        <f>[1]Kochtypberechnung_Bio!U68</f>
        <v>3.6983760825190899</v>
      </c>
      <c r="Y99" s="300">
        <f>[1]Kochtypberechnung_Bio!W68</f>
        <v>3.5096685311316214</v>
      </c>
      <c r="Z99" s="356">
        <f t="shared" ref="Z99:Z162" si="2">SUMPRODUCT($X$19:$Y$19,X99:Y99)</f>
        <v>7.8288486690141887</v>
      </c>
      <c r="AA99" s="312">
        <v>6</v>
      </c>
      <c r="AB99" s="300">
        <v>4.2699999999999996</v>
      </c>
      <c r="AC99" s="300">
        <v>4.16</v>
      </c>
      <c r="AD99" s="300">
        <v>0.81</v>
      </c>
      <c r="AE99" s="356"/>
      <c r="AF99" s="300">
        <v>4.6900000000000004</v>
      </c>
      <c r="AG99" s="300">
        <v>7.78</v>
      </c>
      <c r="AH99" s="300">
        <v>2.09</v>
      </c>
      <c r="AI99" s="300">
        <v>5.61</v>
      </c>
      <c r="AJ99" s="300">
        <v>5.33</v>
      </c>
      <c r="AK99" s="300">
        <v>6.15</v>
      </c>
      <c r="AL99" s="300">
        <v>6.63</v>
      </c>
      <c r="AM99" s="300">
        <v>7.2</v>
      </c>
      <c r="AN99" s="300">
        <v>8.01</v>
      </c>
      <c r="AO99" s="300">
        <v>7.94</v>
      </c>
      <c r="AP99" s="300">
        <v>18.41</v>
      </c>
      <c r="AQ99" s="300">
        <v>6.28</v>
      </c>
      <c r="AR99" s="300">
        <v>6.11</v>
      </c>
      <c r="AS99" s="300">
        <v>8.19</v>
      </c>
      <c r="AT99" s="300">
        <v>34.270000000000003</v>
      </c>
      <c r="AU99" s="356"/>
      <c r="AV99" s="300"/>
      <c r="AW99" s="300"/>
      <c r="AX99" s="357"/>
      <c r="AY99" s="335"/>
    </row>
    <row r="100" spans="1:51" x14ac:dyDescent="0.25">
      <c r="A100" s="332">
        <v>38930</v>
      </c>
      <c r="B100" s="312"/>
      <c r="C100" s="300"/>
      <c r="D100" s="300"/>
      <c r="E100" s="300"/>
      <c r="F100" s="300"/>
      <c r="G100" s="300"/>
      <c r="H100" s="300"/>
      <c r="I100" s="300"/>
      <c r="J100" s="356"/>
      <c r="K100" s="300"/>
      <c r="L100" s="300"/>
      <c r="M100" s="300"/>
      <c r="N100" s="300"/>
      <c r="O100" s="300"/>
      <c r="P100" s="300"/>
      <c r="Q100" s="300"/>
      <c r="R100" s="300"/>
      <c r="S100" s="300"/>
      <c r="T100" s="300"/>
      <c r="U100" s="356"/>
      <c r="V100" s="312">
        <f>'[2]Haltung gewichtet'!D75</f>
        <v>0.79028522950042346</v>
      </c>
      <c r="W100" s="356">
        <f t="shared" si="1"/>
        <v>22.127986426011859</v>
      </c>
      <c r="X100" s="300">
        <f>[1]Kochtypberechnung_Bio!U69</f>
        <v>3.4187438393283398</v>
      </c>
      <c r="Y100" s="300">
        <f>[1]Kochtypberechnung_Bio!W69</f>
        <v>3.0782191748476961</v>
      </c>
      <c r="Z100" s="356">
        <f t="shared" si="2"/>
        <v>7.1289582226435124</v>
      </c>
      <c r="AA100" s="312"/>
      <c r="AB100" s="300">
        <v>3.98</v>
      </c>
      <c r="AC100" s="300">
        <v>5.04</v>
      </c>
      <c r="AD100" s="300">
        <v>0.83</v>
      </c>
      <c r="AE100" s="356"/>
      <c r="AF100" s="300">
        <v>4.0599999999999996</v>
      </c>
      <c r="AG100" s="300">
        <v>5.52</v>
      </c>
      <c r="AH100" s="300">
        <v>2.61</v>
      </c>
      <c r="AI100" s="300">
        <v>4.41</v>
      </c>
      <c r="AJ100" s="300">
        <v>7.75</v>
      </c>
      <c r="AK100" s="300">
        <v>5.73</v>
      </c>
      <c r="AL100" s="300">
        <v>7.84</v>
      </c>
      <c r="AM100" s="300">
        <v>6.91</v>
      </c>
      <c r="AN100" s="300">
        <v>7.97</v>
      </c>
      <c r="AO100" s="300">
        <v>6.24</v>
      </c>
      <c r="AP100" s="300">
        <v>17.39</v>
      </c>
      <c r="AQ100" s="300">
        <v>6.07</v>
      </c>
      <c r="AR100" s="300">
        <v>7.32</v>
      </c>
      <c r="AS100" s="300">
        <v>6.31</v>
      </c>
      <c r="AT100" s="300"/>
      <c r="AU100" s="356"/>
      <c r="AV100" s="300"/>
      <c r="AW100" s="300"/>
      <c r="AX100" s="357"/>
      <c r="AY100" s="335"/>
    </row>
    <row r="101" spans="1:51" x14ac:dyDescent="0.25">
      <c r="A101" s="332">
        <v>38961</v>
      </c>
      <c r="B101" s="312"/>
      <c r="C101" s="300"/>
      <c r="D101" s="300"/>
      <c r="E101" s="300"/>
      <c r="F101" s="300"/>
      <c r="G101" s="300"/>
      <c r="H101" s="300"/>
      <c r="I101" s="300"/>
      <c r="J101" s="356"/>
      <c r="K101" s="300"/>
      <c r="L101" s="300"/>
      <c r="M101" s="300"/>
      <c r="N101" s="300"/>
      <c r="O101" s="300"/>
      <c r="P101" s="300"/>
      <c r="Q101" s="300"/>
      <c r="R101" s="300"/>
      <c r="S101" s="300"/>
      <c r="T101" s="300"/>
      <c r="U101" s="356"/>
      <c r="V101" s="312">
        <f>'[2]Haltung gewichtet'!D76</f>
        <v>0.80668055685983597</v>
      </c>
      <c r="W101" s="356">
        <f t="shared" si="1"/>
        <v>22.587055592075409</v>
      </c>
      <c r="X101" s="300">
        <f>[1]Kochtypberechnung_Bio!U70</f>
        <v>3.0563090257952301</v>
      </c>
      <c r="Y101" s="300">
        <f>[1]Kochtypberechnung_Bio!W70</f>
        <v>3.1923886810386186</v>
      </c>
      <c r="Z101" s="356">
        <f t="shared" si="2"/>
        <v>6.6595161813679482</v>
      </c>
      <c r="AA101" s="312">
        <v>6.03</v>
      </c>
      <c r="AB101" s="300">
        <v>3.99</v>
      </c>
      <c r="AC101" s="300">
        <v>4.8600000000000003</v>
      </c>
      <c r="AD101" s="300">
        <v>0.82</v>
      </c>
      <c r="AE101" s="356"/>
      <c r="AF101" s="300">
        <v>4.0199999999999996</v>
      </c>
      <c r="AG101" s="300">
        <v>7.51</v>
      </c>
      <c r="AH101" s="300">
        <v>3.11</v>
      </c>
      <c r="AI101" s="300">
        <v>6.69</v>
      </c>
      <c r="AJ101" s="300">
        <v>9.3800000000000008</v>
      </c>
      <c r="AK101" s="300">
        <v>5.47</v>
      </c>
      <c r="AL101" s="300">
        <v>8.17</v>
      </c>
      <c r="AM101" s="300">
        <v>8.25</v>
      </c>
      <c r="AN101" s="300">
        <v>8.9499999999999993</v>
      </c>
      <c r="AO101" s="300">
        <v>6.55</v>
      </c>
      <c r="AP101" s="300">
        <v>17.61</v>
      </c>
      <c r="AQ101" s="300">
        <v>6.13</v>
      </c>
      <c r="AR101" s="300">
        <v>8.18</v>
      </c>
      <c r="AS101" s="300">
        <v>7.57</v>
      </c>
      <c r="AT101" s="300">
        <v>38.03</v>
      </c>
      <c r="AU101" s="356"/>
      <c r="AV101" s="300"/>
      <c r="AW101" s="300"/>
      <c r="AX101" s="357"/>
      <c r="AY101" s="335"/>
    </row>
    <row r="102" spans="1:51" x14ac:dyDescent="0.25">
      <c r="A102" s="332">
        <v>38991</v>
      </c>
      <c r="B102" s="312"/>
      <c r="C102" s="300"/>
      <c r="D102" s="300"/>
      <c r="E102" s="300"/>
      <c r="F102" s="300"/>
      <c r="G102" s="300"/>
      <c r="H102" s="300"/>
      <c r="I102" s="300"/>
      <c r="J102" s="356"/>
      <c r="K102" s="300"/>
      <c r="L102" s="300"/>
      <c r="M102" s="300"/>
      <c r="N102" s="300"/>
      <c r="O102" s="300"/>
      <c r="P102" s="300"/>
      <c r="Q102" s="300"/>
      <c r="R102" s="300"/>
      <c r="S102" s="300"/>
      <c r="T102" s="300"/>
      <c r="U102" s="356"/>
      <c r="V102" s="312">
        <f>'[2]Haltung gewichtet'!D77</f>
        <v>0.80927733390242318</v>
      </c>
      <c r="W102" s="356">
        <f t="shared" si="1"/>
        <v>22.65976534926785</v>
      </c>
      <c r="X102" s="300">
        <f>[1]Kochtypberechnung_Bio!U71</f>
        <v>2.9453817725000002</v>
      </c>
      <c r="Y102" s="300">
        <f>[1]Kochtypberechnung_Bio!W71</f>
        <v>3.260092129005979</v>
      </c>
      <c r="Z102" s="356">
        <f t="shared" si="2"/>
        <v>6.5371325426038869</v>
      </c>
      <c r="AA102" s="312">
        <v>5.82</v>
      </c>
      <c r="AB102" s="300">
        <v>4.13</v>
      </c>
      <c r="AC102" s="300">
        <v>6.3</v>
      </c>
      <c r="AD102" s="300">
        <v>0.95</v>
      </c>
      <c r="AE102" s="356"/>
      <c r="AF102" s="300">
        <v>3.9</v>
      </c>
      <c r="AG102" s="300">
        <v>7.51</v>
      </c>
      <c r="AH102" s="300">
        <v>3.13</v>
      </c>
      <c r="AI102" s="300">
        <v>7.18</v>
      </c>
      <c r="AJ102" s="300">
        <v>8.2799999999999994</v>
      </c>
      <c r="AK102" s="300">
        <v>5.56</v>
      </c>
      <c r="AL102" s="300">
        <v>6.22</v>
      </c>
      <c r="AM102" s="300">
        <v>6.14</v>
      </c>
      <c r="AN102" s="300">
        <v>8.0500000000000007</v>
      </c>
      <c r="AO102" s="300">
        <v>6.05</v>
      </c>
      <c r="AP102" s="300">
        <v>18.239999999999998</v>
      </c>
      <c r="AQ102" s="300">
        <v>4.8600000000000003</v>
      </c>
      <c r="AR102" s="300">
        <v>7.34</v>
      </c>
      <c r="AS102" s="300">
        <v>7.5</v>
      </c>
      <c r="AT102" s="300">
        <v>30.94</v>
      </c>
      <c r="AU102" s="356"/>
      <c r="AV102" s="300"/>
      <c r="AW102" s="300"/>
      <c r="AX102" s="357"/>
      <c r="AY102" s="335"/>
    </row>
    <row r="103" spans="1:51" x14ac:dyDescent="0.25">
      <c r="A103" s="332">
        <v>39022</v>
      </c>
      <c r="B103" s="312"/>
      <c r="C103" s="300"/>
      <c r="D103" s="300"/>
      <c r="E103" s="300"/>
      <c r="F103" s="300"/>
      <c r="G103" s="300"/>
      <c r="H103" s="300"/>
      <c r="I103" s="300"/>
      <c r="J103" s="356"/>
      <c r="K103" s="300"/>
      <c r="L103" s="300"/>
      <c r="M103" s="300"/>
      <c r="N103" s="300"/>
      <c r="O103" s="300"/>
      <c r="P103" s="300"/>
      <c r="Q103" s="300"/>
      <c r="R103" s="300"/>
      <c r="S103" s="300"/>
      <c r="T103" s="300"/>
      <c r="U103" s="356"/>
      <c r="V103" s="312">
        <f>'[2]Haltung gewichtet'!D78</f>
        <v>0.76548404845985463</v>
      </c>
      <c r="W103" s="356">
        <f t="shared" si="1"/>
        <v>21.43355335687593</v>
      </c>
      <c r="X103" s="300">
        <f>[1]Kochtypberechnung_Bio!U72</f>
        <v>2.8476944240330901</v>
      </c>
      <c r="Y103" s="300">
        <f>[1]Kochtypberechnung_Bio!W72</f>
        <v>3.0165452738359684</v>
      </c>
      <c r="Z103" s="356">
        <f t="shared" si="2"/>
        <v>6.2322960640430143</v>
      </c>
      <c r="AA103" s="312">
        <v>5.86</v>
      </c>
      <c r="AB103" s="300">
        <v>3.96</v>
      </c>
      <c r="AC103" s="300">
        <v>6.45</v>
      </c>
      <c r="AD103" s="300">
        <v>0.73</v>
      </c>
      <c r="AE103" s="356"/>
      <c r="AF103" s="300">
        <v>3.59</v>
      </c>
      <c r="AG103" s="300">
        <v>8.66</v>
      </c>
      <c r="AH103" s="300">
        <v>2.8</v>
      </c>
      <c r="AI103" s="300">
        <v>6.5</v>
      </c>
      <c r="AJ103" s="300">
        <v>8.4499999999999993</v>
      </c>
      <c r="AK103" s="300">
        <v>5.5</v>
      </c>
      <c r="AL103" s="300">
        <v>6.69</v>
      </c>
      <c r="AM103" s="300">
        <v>6.12</v>
      </c>
      <c r="AN103" s="300">
        <v>7.95</v>
      </c>
      <c r="AO103" s="300">
        <v>5.64</v>
      </c>
      <c r="AP103" s="300">
        <v>18.809999999999999</v>
      </c>
      <c r="AQ103" s="300">
        <v>5.0999999999999996</v>
      </c>
      <c r="AR103" s="300">
        <v>6.86</v>
      </c>
      <c r="AS103" s="300">
        <v>6.81</v>
      </c>
      <c r="AT103" s="300">
        <v>33.549999999999997</v>
      </c>
      <c r="AU103" s="356"/>
      <c r="AV103" s="300"/>
      <c r="AW103" s="300"/>
      <c r="AX103" s="357"/>
      <c r="AY103" s="335"/>
    </row>
    <row r="104" spans="1:51" x14ac:dyDescent="0.25">
      <c r="A104" s="332">
        <v>39052</v>
      </c>
      <c r="B104" s="312"/>
      <c r="C104" s="300"/>
      <c r="D104" s="300"/>
      <c r="E104" s="300"/>
      <c r="F104" s="300"/>
      <c r="G104" s="300"/>
      <c r="H104" s="300"/>
      <c r="I104" s="300"/>
      <c r="J104" s="356"/>
      <c r="K104" s="300"/>
      <c r="L104" s="300"/>
      <c r="M104" s="300"/>
      <c r="N104" s="300"/>
      <c r="O104" s="300"/>
      <c r="P104" s="300"/>
      <c r="Q104" s="300"/>
      <c r="R104" s="300"/>
      <c r="S104" s="300"/>
      <c r="T104" s="300"/>
      <c r="U104" s="356"/>
      <c r="V104" s="312">
        <f>'[2]Haltung gewichtet'!D79</f>
        <v>0.80850346984899768</v>
      </c>
      <c r="W104" s="356">
        <f t="shared" si="1"/>
        <v>22.638097155771934</v>
      </c>
      <c r="X104" s="300">
        <f>[1]Kochtypberechnung_Bio!U73</f>
        <v>3.10471450445718</v>
      </c>
      <c r="Y104" s="300">
        <f>[1]Kochtypberechnung_Bio!W73</f>
        <v>3.0583771288783193</v>
      </c>
      <c r="Z104" s="356">
        <f t="shared" si="2"/>
        <v>6.6450168904566773</v>
      </c>
      <c r="AA104" s="312">
        <v>5.27</v>
      </c>
      <c r="AB104" s="300">
        <v>4.3</v>
      </c>
      <c r="AC104" s="300">
        <v>3.88</v>
      </c>
      <c r="AD104" s="300">
        <v>0.7</v>
      </c>
      <c r="AE104" s="356"/>
      <c r="AF104" s="300">
        <v>3.67</v>
      </c>
      <c r="AG104" s="300">
        <v>7.72</v>
      </c>
      <c r="AH104" s="300">
        <v>3.37</v>
      </c>
      <c r="AI104" s="300">
        <v>7.02</v>
      </c>
      <c r="AJ104" s="300">
        <v>7.03</v>
      </c>
      <c r="AK104" s="300">
        <v>5.79</v>
      </c>
      <c r="AL104" s="300">
        <v>7.13</v>
      </c>
      <c r="AM104" s="300">
        <v>6.48</v>
      </c>
      <c r="AN104" s="300">
        <v>6.6</v>
      </c>
      <c r="AO104" s="300">
        <v>5.59</v>
      </c>
      <c r="AP104" s="300">
        <v>16.64</v>
      </c>
      <c r="AQ104" s="300">
        <v>5.31</v>
      </c>
      <c r="AR104" s="300">
        <v>7</v>
      </c>
      <c r="AS104" s="300">
        <v>7.32</v>
      </c>
      <c r="AT104" s="300">
        <v>29.52</v>
      </c>
      <c r="AU104" s="356"/>
      <c r="AV104" s="300"/>
      <c r="AW104" s="300"/>
      <c r="AX104" s="357"/>
      <c r="AY104" s="335"/>
    </row>
    <row r="105" spans="1:51" x14ac:dyDescent="0.25">
      <c r="A105" s="332">
        <v>39083</v>
      </c>
      <c r="B105" s="312"/>
      <c r="C105" s="300"/>
      <c r="D105" s="300"/>
      <c r="E105" s="300"/>
      <c r="F105" s="300"/>
      <c r="G105" s="300"/>
      <c r="H105" s="300"/>
      <c r="I105" s="300"/>
      <c r="J105" s="356"/>
      <c r="K105" s="300"/>
      <c r="L105" s="300"/>
      <c r="M105" s="300"/>
      <c r="N105" s="300"/>
      <c r="O105" s="300"/>
      <c r="P105" s="300"/>
      <c r="Q105" s="300"/>
      <c r="R105" s="300"/>
      <c r="S105" s="300"/>
      <c r="T105" s="300"/>
      <c r="U105" s="356"/>
      <c r="V105" s="312">
        <f>'[2]Haltung gewichtet'!D80</f>
        <v>0.79461375294766656</v>
      </c>
      <c r="W105" s="356">
        <f t="shared" si="1"/>
        <v>22.249185082534662</v>
      </c>
      <c r="X105" s="300">
        <f>[1]Kochtypberechnung_Bio!U74</f>
        <v>2.9659302336634235</v>
      </c>
      <c r="Y105" s="300">
        <f>[1]Kochtypberechnung_Bio!W74</f>
        <v>3.2381806045870714</v>
      </c>
      <c r="Z105" s="356">
        <f t="shared" si="2"/>
        <v>6.5537127434767317</v>
      </c>
      <c r="AA105" s="312">
        <v>6.12</v>
      </c>
      <c r="AB105" s="300">
        <v>3.68</v>
      </c>
      <c r="AC105" s="300">
        <v>4.1900000000000004</v>
      </c>
      <c r="AD105" s="300">
        <v>0.65</v>
      </c>
      <c r="AE105" s="356"/>
      <c r="AF105" s="300">
        <v>3.77</v>
      </c>
      <c r="AG105" s="300">
        <v>7.54</v>
      </c>
      <c r="AH105" s="300">
        <v>3.09</v>
      </c>
      <c r="AI105" s="300">
        <v>7.39</v>
      </c>
      <c r="AJ105" s="300">
        <v>6.18</v>
      </c>
      <c r="AK105" s="300">
        <v>5.82</v>
      </c>
      <c r="AL105" s="300">
        <v>9.44</v>
      </c>
      <c r="AM105" s="300">
        <v>6.3</v>
      </c>
      <c r="AN105" s="300">
        <v>6.4</v>
      </c>
      <c r="AO105" s="300">
        <v>5.79</v>
      </c>
      <c r="AP105" s="300">
        <v>15.2</v>
      </c>
      <c r="AQ105" s="300">
        <v>5.33</v>
      </c>
      <c r="AR105" s="300">
        <v>7.42</v>
      </c>
      <c r="AS105" s="300">
        <v>8.73</v>
      </c>
      <c r="AT105" s="300">
        <v>34.42</v>
      </c>
      <c r="AU105" s="356"/>
      <c r="AV105" s="300"/>
      <c r="AW105" s="300"/>
      <c r="AX105" s="357"/>
      <c r="AY105" s="335"/>
    </row>
    <row r="106" spans="1:51" x14ac:dyDescent="0.25">
      <c r="A106" s="332">
        <v>39114</v>
      </c>
      <c r="B106" s="312"/>
      <c r="C106" s="300"/>
      <c r="D106" s="300"/>
      <c r="E106" s="300"/>
      <c r="F106" s="300"/>
      <c r="G106" s="300"/>
      <c r="H106" s="300"/>
      <c r="I106" s="300"/>
      <c r="J106" s="356"/>
      <c r="K106" s="300"/>
      <c r="L106" s="300"/>
      <c r="M106" s="300"/>
      <c r="N106" s="300"/>
      <c r="O106" s="300"/>
      <c r="P106" s="300"/>
      <c r="Q106" s="300"/>
      <c r="R106" s="300"/>
      <c r="S106" s="300"/>
      <c r="T106" s="300"/>
      <c r="U106" s="356"/>
      <c r="V106" s="312">
        <f>'[2]Haltung gewichtet'!D81</f>
        <v>0.78809700580855413</v>
      </c>
      <c r="W106" s="356">
        <f t="shared" si="1"/>
        <v>22.066716162639516</v>
      </c>
      <c r="X106" s="300">
        <f>[1]Kochtypberechnung_Bio!U75</f>
        <v>2.9727797207178974</v>
      </c>
      <c r="Y106" s="300">
        <f>[1]Kochtypberechnung_Bio!W75</f>
        <v>3.2320481209373617</v>
      </c>
      <c r="Z106" s="356">
        <f t="shared" si="2"/>
        <v>6.5600008596861317</v>
      </c>
      <c r="AA106" s="312">
        <v>6.16</v>
      </c>
      <c r="AB106" s="300">
        <v>3.55</v>
      </c>
      <c r="AC106" s="300">
        <v>4.3600000000000003</v>
      </c>
      <c r="AD106" s="300">
        <v>0.59</v>
      </c>
      <c r="AE106" s="356"/>
      <c r="AF106" s="300">
        <v>3.52</v>
      </c>
      <c r="AG106" s="300">
        <v>7.45</v>
      </c>
      <c r="AH106" s="300">
        <v>3.33</v>
      </c>
      <c r="AI106" s="300">
        <v>7.26</v>
      </c>
      <c r="AJ106" s="300">
        <v>5.94</v>
      </c>
      <c r="AK106" s="300">
        <v>6.03</v>
      </c>
      <c r="AL106" s="300">
        <v>5.39</v>
      </c>
      <c r="AM106" s="300">
        <v>6.35</v>
      </c>
      <c r="AN106" s="300">
        <v>5.7</v>
      </c>
      <c r="AO106" s="300">
        <v>6.5</v>
      </c>
      <c r="AP106" s="300">
        <v>17</v>
      </c>
      <c r="AQ106" s="300">
        <v>5.45</v>
      </c>
      <c r="AR106" s="300">
        <v>7.29</v>
      </c>
      <c r="AS106" s="300">
        <v>8.86</v>
      </c>
      <c r="AT106" s="300">
        <v>36.909999999999997</v>
      </c>
      <c r="AU106" s="356"/>
      <c r="AV106" s="300"/>
      <c r="AW106" s="300"/>
      <c r="AX106" s="357"/>
      <c r="AY106" s="335"/>
    </row>
    <row r="107" spans="1:51" x14ac:dyDescent="0.25">
      <c r="A107" s="332">
        <v>39142</v>
      </c>
      <c r="B107" s="312"/>
      <c r="C107" s="300"/>
      <c r="D107" s="300"/>
      <c r="E107" s="300"/>
      <c r="F107" s="300"/>
      <c r="G107" s="300"/>
      <c r="H107" s="300"/>
      <c r="I107" s="300"/>
      <c r="J107" s="356"/>
      <c r="K107" s="300"/>
      <c r="L107" s="300"/>
      <c r="M107" s="300"/>
      <c r="N107" s="300"/>
      <c r="O107" s="300"/>
      <c r="P107" s="300"/>
      <c r="Q107" s="300"/>
      <c r="R107" s="300"/>
      <c r="S107" s="300"/>
      <c r="T107" s="300"/>
      <c r="U107" s="356"/>
      <c r="V107" s="312">
        <f>'[2]Haltung gewichtet'!D82</f>
        <v>0.80855991781738512</v>
      </c>
      <c r="W107" s="356">
        <f t="shared" si="1"/>
        <v>22.639677698886782</v>
      </c>
      <c r="X107" s="300">
        <f>[1]Kochtypberechnung_Bio!U76</f>
        <v>3.0144748196128339</v>
      </c>
      <c r="Y107" s="300">
        <f>[1]Kochtypberechnung_Bio!W76</f>
        <v>3.3108123912275134</v>
      </c>
      <c r="Z107" s="356">
        <f t="shared" si="2"/>
        <v>6.6737402837171338</v>
      </c>
      <c r="AA107" s="312">
        <v>6.1</v>
      </c>
      <c r="AB107" s="300">
        <v>3.64</v>
      </c>
      <c r="AC107" s="300">
        <v>3.67</v>
      </c>
      <c r="AD107" s="300">
        <v>0.66</v>
      </c>
      <c r="AE107" s="356"/>
      <c r="AF107" s="300">
        <v>4.0599999999999996</v>
      </c>
      <c r="AG107" s="300">
        <v>7.99</v>
      </c>
      <c r="AH107" s="300">
        <v>3.98</v>
      </c>
      <c r="AI107" s="300">
        <v>7.31</v>
      </c>
      <c r="AJ107" s="300">
        <v>5.87</v>
      </c>
      <c r="AK107" s="300">
        <v>6.02</v>
      </c>
      <c r="AL107" s="300">
        <v>5.6</v>
      </c>
      <c r="AM107" s="300">
        <v>6.4</v>
      </c>
      <c r="AN107" s="300">
        <v>5.72</v>
      </c>
      <c r="AO107" s="300">
        <v>7</v>
      </c>
      <c r="AP107" s="300">
        <v>15.2</v>
      </c>
      <c r="AQ107" s="300">
        <v>5.73</v>
      </c>
      <c r="AR107" s="300">
        <v>7.21</v>
      </c>
      <c r="AS107" s="300">
        <v>8.02</v>
      </c>
      <c r="AT107" s="300">
        <v>33.31</v>
      </c>
      <c r="AU107" s="356"/>
      <c r="AV107" s="300"/>
      <c r="AW107" s="300"/>
      <c r="AX107" s="357"/>
      <c r="AY107" s="335"/>
    </row>
    <row r="108" spans="1:51" x14ac:dyDescent="0.25">
      <c r="A108" s="332">
        <v>39173</v>
      </c>
      <c r="B108" s="312"/>
      <c r="C108" s="300"/>
      <c r="D108" s="300"/>
      <c r="E108" s="300"/>
      <c r="F108" s="300"/>
      <c r="G108" s="300"/>
      <c r="H108" s="300"/>
      <c r="I108" s="300"/>
      <c r="J108" s="356"/>
      <c r="K108" s="300"/>
      <c r="L108" s="300"/>
      <c r="M108" s="300"/>
      <c r="N108" s="300"/>
      <c r="O108" s="300"/>
      <c r="P108" s="300"/>
      <c r="Q108" s="300"/>
      <c r="R108" s="300"/>
      <c r="S108" s="300"/>
      <c r="T108" s="300"/>
      <c r="U108" s="356"/>
      <c r="V108" s="312">
        <f>'[2]Haltung gewichtet'!D83</f>
        <v>0.80633291116835548</v>
      </c>
      <c r="W108" s="356">
        <f t="shared" si="1"/>
        <v>22.577321512713954</v>
      </c>
      <c r="X108" s="300">
        <f>[1]Kochtypberechnung_Bio!U77</f>
        <v>3.2558434523036999</v>
      </c>
      <c r="Y108" s="300">
        <f>[1]Kochtypberechnung_Bio!W77</f>
        <v>3.328539602994153</v>
      </c>
      <c r="Z108" s="356">
        <f t="shared" si="2"/>
        <v>7.0473159204017488</v>
      </c>
      <c r="AA108" s="312">
        <v>6.02</v>
      </c>
      <c r="AB108" s="300">
        <v>3.6</v>
      </c>
      <c r="AC108" s="300">
        <v>4.37</v>
      </c>
      <c r="AD108" s="300">
        <v>0.63</v>
      </c>
      <c r="AE108" s="356"/>
      <c r="AF108" s="300">
        <v>4.04</v>
      </c>
      <c r="AG108" s="300">
        <v>9.0399999999999991</v>
      </c>
      <c r="AH108" s="300">
        <v>3.64</v>
      </c>
      <c r="AI108" s="300">
        <v>7.06</v>
      </c>
      <c r="AJ108" s="300">
        <v>6.08</v>
      </c>
      <c r="AK108" s="300">
        <v>5.29</v>
      </c>
      <c r="AL108" s="300">
        <v>7.27</v>
      </c>
      <c r="AM108" s="300">
        <v>6.64</v>
      </c>
      <c r="AN108" s="300">
        <v>7.2</v>
      </c>
      <c r="AO108" s="300">
        <v>7</v>
      </c>
      <c r="AP108" s="300">
        <v>14</v>
      </c>
      <c r="AQ108" s="300">
        <v>5.95</v>
      </c>
      <c r="AR108" s="300">
        <v>7.53</v>
      </c>
      <c r="AS108" s="300">
        <v>7.21</v>
      </c>
      <c r="AT108" s="300">
        <v>38.130000000000003</v>
      </c>
      <c r="AU108" s="356"/>
      <c r="AV108" s="300"/>
      <c r="AW108" s="300"/>
      <c r="AX108" s="357"/>
      <c r="AY108" s="335"/>
    </row>
    <row r="109" spans="1:51" x14ac:dyDescent="0.25">
      <c r="A109" s="332">
        <v>39203</v>
      </c>
      <c r="B109" s="312"/>
      <c r="C109" s="300"/>
      <c r="D109" s="300"/>
      <c r="E109" s="300"/>
      <c r="F109" s="300"/>
      <c r="G109" s="300"/>
      <c r="H109" s="300"/>
      <c r="I109" s="300"/>
      <c r="J109" s="356"/>
      <c r="K109" s="300"/>
      <c r="L109" s="300"/>
      <c r="M109" s="300"/>
      <c r="N109" s="300"/>
      <c r="O109" s="300"/>
      <c r="P109" s="300"/>
      <c r="Q109" s="300"/>
      <c r="R109" s="300"/>
      <c r="S109" s="300"/>
      <c r="T109" s="300"/>
      <c r="U109" s="356"/>
      <c r="V109" s="312">
        <f>'[2]Haltung gewichtet'!D84</f>
        <v>0.80871873259545823</v>
      </c>
      <c r="W109" s="356">
        <f t="shared" ref="W109:W160" si="3">SUMPRODUCT($V$19:$V$19,V109:V109)</f>
        <v>22.644124512672832</v>
      </c>
      <c r="X109" s="300">
        <f>[1]Kochtypberechnung_Bio!U78</f>
        <v>3.0810326642114774</v>
      </c>
      <c r="Y109" s="300">
        <f>[1]Kochtypberechnung_Bio!W78</f>
        <v>3.4683409318078167</v>
      </c>
      <c r="Z109" s="356">
        <f t="shared" si="2"/>
        <v>6.8759706019922966</v>
      </c>
      <c r="AA109" s="312">
        <v>6.48</v>
      </c>
      <c r="AB109" s="300">
        <v>3.49</v>
      </c>
      <c r="AC109" s="300">
        <v>4.37</v>
      </c>
      <c r="AD109" s="300">
        <v>0.54</v>
      </c>
      <c r="AE109" s="356"/>
      <c r="AF109" s="300">
        <v>3.05</v>
      </c>
      <c r="AG109" s="300">
        <v>8.07</v>
      </c>
      <c r="AH109" s="300">
        <v>3.17</v>
      </c>
      <c r="AI109" s="300">
        <v>6.11</v>
      </c>
      <c r="AJ109" s="300">
        <v>8.75</v>
      </c>
      <c r="AK109" s="300">
        <v>7.35</v>
      </c>
      <c r="AL109" s="300">
        <v>7.21</v>
      </c>
      <c r="AM109" s="300">
        <v>7.54</v>
      </c>
      <c r="AN109" s="300">
        <v>7.65</v>
      </c>
      <c r="AO109" s="300">
        <v>5.77</v>
      </c>
      <c r="AP109" s="300">
        <v>14</v>
      </c>
      <c r="AQ109" s="300">
        <v>5.48</v>
      </c>
      <c r="AR109" s="300">
        <v>7.37</v>
      </c>
      <c r="AS109" s="300">
        <v>7.51</v>
      </c>
      <c r="AT109" s="300">
        <v>32.42</v>
      </c>
      <c r="AU109" s="356"/>
      <c r="AV109" s="300"/>
      <c r="AW109" s="300"/>
      <c r="AX109" s="357"/>
      <c r="AY109" s="335"/>
    </row>
    <row r="110" spans="1:51" x14ac:dyDescent="0.25">
      <c r="A110" s="332">
        <v>39234</v>
      </c>
      <c r="B110" s="312"/>
      <c r="C110" s="300"/>
      <c r="D110" s="300"/>
      <c r="E110" s="300"/>
      <c r="F110" s="300"/>
      <c r="G110" s="300"/>
      <c r="H110" s="300"/>
      <c r="I110" s="300"/>
      <c r="J110" s="356"/>
      <c r="K110" s="300"/>
      <c r="L110" s="300"/>
      <c r="M110" s="300"/>
      <c r="N110" s="300"/>
      <c r="O110" s="300"/>
      <c r="P110" s="300"/>
      <c r="Q110" s="300"/>
      <c r="R110" s="300"/>
      <c r="S110" s="300"/>
      <c r="T110" s="300"/>
      <c r="U110" s="356"/>
      <c r="V110" s="312">
        <f>'[2]Haltung gewichtet'!D85</f>
        <v>0.80876951124649543</v>
      </c>
      <c r="W110" s="356">
        <f t="shared" si="3"/>
        <v>22.645546314901871</v>
      </c>
      <c r="X110" s="300">
        <f>[1]Kochtypberechnung_Bio!U79</f>
        <v>3.8092728812161298</v>
      </c>
      <c r="Y110" s="300">
        <f>[1]Kochtypberechnung_Bio!W79</f>
        <v>3.3692309753431608</v>
      </c>
      <c r="Z110" s="356">
        <f t="shared" si="2"/>
        <v>7.9039094557972494</v>
      </c>
      <c r="AA110" s="312"/>
      <c r="AB110" s="300">
        <v>3.55</v>
      </c>
      <c r="AC110" s="300">
        <v>4.49</v>
      </c>
      <c r="AD110" s="300">
        <v>0.8</v>
      </c>
      <c r="AE110" s="356"/>
      <c r="AF110" s="300">
        <v>3.7</v>
      </c>
      <c r="AG110" s="300">
        <v>8.48</v>
      </c>
      <c r="AH110" s="300">
        <v>2.5099999999999998</v>
      </c>
      <c r="AI110" s="300">
        <v>7.58</v>
      </c>
      <c r="AJ110" s="300">
        <v>4.42</v>
      </c>
      <c r="AK110" s="300">
        <v>5.69</v>
      </c>
      <c r="AL110" s="300">
        <v>6.5</v>
      </c>
      <c r="AM110" s="300">
        <v>7.19</v>
      </c>
      <c r="AN110" s="300">
        <v>7.22</v>
      </c>
      <c r="AO110" s="300">
        <v>6.67</v>
      </c>
      <c r="AP110" s="300">
        <v>14.09</v>
      </c>
      <c r="AQ110" s="300">
        <v>5.49</v>
      </c>
      <c r="AR110" s="300">
        <v>7.2</v>
      </c>
      <c r="AS110" s="300">
        <v>8.33</v>
      </c>
      <c r="AT110" s="300">
        <v>32.5</v>
      </c>
      <c r="AU110" s="356"/>
      <c r="AV110" s="300"/>
      <c r="AW110" s="300"/>
      <c r="AX110" s="357"/>
      <c r="AY110" s="335"/>
    </row>
    <row r="111" spans="1:51" x14ac:dyDescent="0.25">
      <c r="A111" s="332">
        <v>39264</v>
      </c>
      <c r="B111" s="312"/>
      <c r="C111" s="300"/>
      <c r="D111" s="300"/>
      <c r="E111" s="300"/>
      <c r="F111" s="300"/>
      <c r="G111" s="300"/>
      <c r="H111" s="300"/>
      <c r="I111" s="300"/>
      <c r="J111" s="356"/>
      <c r="K111" s="300"/>
      <c r="L111" s="300"/>
      <c r="M111" s="300"/>
      <c r="N111" s="300"/>
      <c r="O111" s="300"/>
      <c r="P111" s="300"/>
      <c r="Q111" s="300"/>
      <c r="R111" s="300"/>
      <c r="S111" s="300"/>
      <c r="T111" s="300"/>
      <c r="U111" s="356"/>
      <c r="V111" s="312">
        <f>'[2]Haltung gewichtet'!D86</f>
        <v>0.80975008733403453</v>
      </c>
      <c r="W111" s="356">
        <f t="shared" si="3"/>
        <v>22.673002445352967</v>
      </c>
      <c r="X111" s="300">
        <f>[1]Kochtypberechnung_Bio!U80</f>
        <v>3.382049665910436</v>
      </c>
      <c r="Y111" s="300">
        <f>[1]Kochtypberechnung_Bio!W80</f>
        <v>3.3887038367150435</v>
      </c>
      <c r="Z111" s="356">
        <f t="shared" si="2"/>
        <v>7.2757319927304316</v>
      </c>
      <c r="AA111" s="312"/>
      <c r="AB111" s="300">
        <v>3.58</v>
      </c>
      <c r="AC111" s="300">
        <v>5.4</v>
      </c>
      <c r="AD111" s="300">
        <v>0.85</v>
      </c>
      <c r="AE111" s="356"/>
      <c r="AF111" s="300">
        <v>4.43</v>
      </c>
      <c r="AG111" s="300">
        <v>7.45</v>
      </c>
      <c r="AH111" s="300">
        <v>2.64</v>
      </c>
      <c r="AI111" s="300">
        <v>6.06</v>
      </c>
      <c r="AJ111" s="300">
        <v>5.0599999999999996</v>
      </c>
      <c r="AK111" s="300">
        <v>6.49</v>
      </c>
      <c r="AL111" s="300">
        <v>5.12</v>
      </c>
      <c r="AM111" s="300">
        <v>6.16</v>
      </c>
      <c r="AN111" s="300">
        <v>7.94</v>
      </c>
      <c r="AO111" s="300">
        <v>7.18</v>
      </c>
      <c r="AP111" s="300">
        <v>14.09</v>
      </c>
      <c r="AQ111" s="300">
        <v>5.0999999999999996</v>
      </c>
      <c r="AR111" s="300">
        <v>9.6999999999999993</v>
      </c>
      <c r="AS111" s="300">
        <v>8.08</v>
      </c>
      <c r="AT111" s="300">
        <v>33.65</v>
      </c>
      <c r="AU111" s="356"/>
      <c r="AV111" s="300"/>
      <c r="AW111" s="300"/>
      <c r="AX111" s="357"/>
      <c r="AY111" s="335"/>
    </row>
    <row r="112" spans="1:51" x14ac:dyDescent="0.25">
      <c r="A112" s="332">
        <v>39295</v>
      </c>
      <c r="B112" s="312"/>
      <c r="C112" s="300"/>
      <c r="D112" s="300"/>
      <c r="E112" s="300"/>
      <c r="F112" s="300"/>
      <c r="G112" s="300"/>
      <c r="H112" s="300"/>
      <c r="I112" s="300"/>
      <c r="J112" s="356"/>
      <c r="K112" s="300"/>
      <c r="L112" s="300"/>
      <c r="M112" s="300"/>
      <c r="N112" s="300"/>
      <c r="O112" s="300"/>
      <c r="P112" s="300"/>
      <c r="Q112" s="300"/>
      <c r="R112" s="300"/>
      <c r="S112" s="300"/>
      <c r="T112" s="300"/>
      <c r="U112" s="356"/>
      <c r="V112" s="312">
        <f>'[2]Haltung gewichtet'!D87</f>
        <v>0.8086628599400596</v>
      </c>
      <c r="W112" s="356">
        <f t="shared" si="3"/>
        <v>22.642560078321669</v>
      </c>
      <c r="X112" s="300">
        <f>[1]Kochtypberechnung_Bio!U81</f>
        <v>3.46291948566095</v>
      </c>
      <c r="Y112" s="300">
        <f>[1]Kochtypberechnung_Bio!W81</f>
        <v>3.4087585812886734</v>
      </c>
      <c r="Z112" s="356">
        <f t="shared" si="2"/>
        <v>7.4100723063290621</v>
      </c>
      <c r="AA112" s="312"/>
      <c r="AB112" s="300">
        <v>3.6</v>
      </c>
      <c r="AC112" s="300">
        <v>6.28</v>
      </c>
      <c r="AD112" s="300">
        <v>0.82</v>
      </c>
      <c r="AE112" s="356"/>
      <c r="AF112" s="300">
        <v>3.74</v>
      </c>
      <c r="AG112" s="300">
        <v>6.56</v>
      </c>
      <c r="AH112" s="300">
        <v>2.71</v>
      </c>
      <c r="AI112" s="300">
        <v>7.1</v>
      </c>
      <c r="AJ112" s="300">
        <v>6.96</v>
      </c>
      <c r="AK112" s="300">
        <v>6.51</v>
      </c>
      <c r="AL112" s="300">
        <v>7.04</v>
      </c>
      <c r="AM112" s="300">
        <v>7.44</v>
      </c>
      <c r="AN112" s="300">
        <v>9.09</v>
      </c>
      <c r="AO112" s="300">
        <v>6.28</v>
      </c>
      <c r="AP112" s="300">
        <v>15.2</v>
      </c>
      <c r="AQ112" s="300">
        <v>5.27</v>
      </c>
      <c r="AR112" s="300">
        <v>8.82</v>
      </c>
      <c r="AS112" s="300">
        <v>7.27</v>
      </c>
      <c r="AT112" s="300">
        <v>30.5</v>
      </c>
      <c r="AU112" s="356"/>
      <c r="AV112" s="300"/>
      <c r="AW112" s="300"/>
      <c r="AX112" s="357"/>
      <c r="AY112" s="335"/>
    </row>
    <row r="113" spans="1:51" x14ac:dyDescent="0.25">
      <c r="A113" s="332">
        <v>39326</v>
      </c>
      <c r="B113" s="312"/>
      <c r="C113" s="300"/>
      <c r="D113" s="300"/>
      <c r="E113" s="300"/>
      <c r="F113" s="300"/>
      <c r="G113" s="300"/>
      <c r="H113" s="300"/>
      <c r="I113" s="300"/>
      <c r="J113" s="356"/>
      <c r="K113" s="300"/>
      <c r="L113" s="300"/>
      <c r="M113" s="300"/>
      <c r="N113" s="300"/>
      <c r="O113" s="300"/>
      <c r="P113" s="300"/>
      <c r="Q113" s="300"/>
      <c r="R113" s="300"/>
      <c r="S113" s="300"/>
      <c r="T113" s="300"/>
      <c r="U113" s="356"/>
      <c r="V113" s="312">
        <f>'[2]Haltung gewichtet'!D88</f>
        <v>0.80968851738604009</v>
      </c>
      <c r="W113" s="356">
        <f t="shared" si="3"/>
        <v>22.671278486809122</v>
      </c>
      <c r="X113" s="300">
        <f>[1]Kochtypberechnung_Bio!U82</f>
        <v>2.8292373134328401</v>
      </c>
      <c r="Y113" s="300">
        <f>[1]Kochtypberechnung_Bio!W82</f>
        <v>3.3888977977822923</v>
      </c>
      <c r="Z113" s="356">
        <f t="shared" si="2"/>
        <v>6.4466395387077506</v>
      </c>
      <c r="AA113" s="312">
        <v>6.15</v>
      </c>
      <c r="AB113" s="300">
        <v>3.51</v>
      </c>
      <c r="AC113" s="300">
        <v>6.72</v>
      </c>
      <c r="AD113" s="300">
        <v>0.87</v>
      </c>
      <c r="AE113" s="356"/>
      <c r="AF113" s="300">
        <v>3.49</v>
      </c>
      <c r="AG113" s="300">
        <v>7.6</v>
      </c>
      <c r="AH113" s="300">
        <v>3.33</v>
      </c>
      <c r="AI113" s="300">
        <v>7.54</v>
      </c>
      <c r="AJ113" s="300">
        <v>6.86</v>
      </c>
      <c r="AK113" s="300">
        <v>6.66</v>
      </c>
      <c r="AL113" s="300">
        <v>6.77</v>
      </c>
      <c r="AM113" s="300">
        <v>7.88</v>
      </c>
      <c r="AN113" s="300">
        <v>9.25</v>
      </c>
      <c r="AO113" s="300">
        <v>6.28</v>
      </c>
      <c r="AP113" s="300">
        <v>15.2</v>
      </c>
      <c r="AQ113" s="300">
        <v>4.9800000000000004</v>
      </c>
      <c r="AR113" s="300">
        <v>7.12</v>
      </c>
      <c r="AS113" s="300">
        <v>8.39</v>
      </c>
      <c r="AT113" s="300">
        <v>34.729999999999997</v>
      </c>
      <c r="AU113" s="356"/>
      <c r="AV113" s="300"/>
      <c r="AW113" s="300"/>
      <c r="AX113" s="357"/>
      <c r="AY113" s="335"/>
    </row>
    <row r="114" spans="1:51" x14ac:dyDescent="0.25">
      <c r="A114" s="332">
        <v>39356</v>
      </c>
      <c r="B114" s="312"/>
      <c r="C114" s="300"/>
      <c r="D114" s="300"/>
      <c r="E114" s="300"/>
      <c r="F114" s="300"/>
      <c r="G114" s="300"/>
      <c r="H114" s="300"/>
      <c r="I114" s="300"/>
      <c r="J114" s="356"/>
      <c r="K114" s="300"/>
      <c r="L114" s="300"/>
      <c r="M114" s="300"/>
      <c r="N114" s="300"/>
      <c r="O114" s="300"/>
      <c r="P114" s="300"/>
      <c r="Q114" s="300"/>
      <c r="R114" s="300"/>
      <c r="S114" s="300"/>
      <c r="T114" s="300"/>
      <c r="U114" s="356"/>
      <c r="V114" s="312">
        <f>'[2]Haltung gewichtet'!D89</f>
        <v>0.80885051944052566</v>
      </c>
      <c r="W114" s="356">
        <f t="shared" si="3"/>
        <v>22.647814544334718</v>
      </c>
      <c r="X114" s="300">
        <f>[1]Kochtypberechnung_Bio!U83</f>
        <v>2.73211931213498</v>
      </c>
      <c r="Y114" s="300">
        <f>[1]Kochtypberechnung_Bio!W83</f>
        <v>3.3954534052620029</v>
      </c>
      <c r="Z114" s="356">
        <f t="shared" si="2"/>
        <v>6.3052236816227722</v>
      </c>
      <c r="AA114" s="312">
        <v>6.12</v>
      </c>
      <c r="AB114" s="300">
        <v>3.49</v>
      </c>
      <c r="AC114" s="300">
        <v>6.73</v>
      </c>
      <c r="AD114" s="300">
        <v>0.87</v>
      </c>
      <c r="AE114" s="356"/>
      <c r="AF114" s="300">
        <v>3.78</v>
      </c>
      <c r="AG114" s="300">
        <v>8.2799999999999994</v>
      </c>
      <c r="AH114" s="300">
        <v>3.53</v>
      </c>
      <c r="AI114" s="300">
        <v>8.61</v>
      </c>
      <c r="AJ114" s="300">
        <v>10.25</v>
      </c>
      <c r="AK114" s="300">
        <v>6.58</v>
      </c>
      <c r="AL114" s="300">
        <v>7.88</v>
      </c>
      <c r="AM114" s="300">
        <v>8.9499999999999993</v>
      </c>
      <c r="AN114" s="300">
        <v>9.85</v>
      </c>
      <c r="AO114" s="300">
        <v>6.51</v>
      </c>
      <c r="AP114" s="300">
        <v>15.2</v>
      </c>
      <c r="AQ114" s="300">
        <v>5.0999999999999996</v>
      </c>
      <c r="AR114" s="300">
        <v>6.5</v>
      </c>
      <c r="AS114" s="300">
        <v>9.06</v>
      </c>
      <c r="AT114" s="300">
        <v>38.94</v>
      </c>
      <c r="AU114" s="356"/>
      <c r="AV114" s="300"/>
      <c r="AW114" s="300"/>
      <c r="AX114" s="357"/>
      <c r="AY114" s="335"/>
    </row>
    <row r="115" spans="1:51" x14ac:dyDescent="0.25">
      <c r="A115" s="332">
        <v>39387</v>
      </c>
      <c r="B115" s="312"/>
      <c r="C115" s="300"/>
      <c r="D115" s="300"/>
      <c r="E115" s="300"/>
      <c r="F115" s="300"/>
      <c r="G115" s="300"/>
      <c r="H115" s="300"/>
      <c r="I115" s="300"/>
      <c r="J115" s="356"/>
      <c r="K115" s="300"/>
      <c r="L115" s="300"/>
      <c r="M115" s="300"/>
      <c r="N115" s="300"/>
      <c r="O115" s="300"/>
      <c r="P115" s="300"/>
      <c r="Q115" s="300"/>
      <c r="R115" s="300"/>
      <c r="S115" s="300"/>
      <c r="T115" s="300"/>
      <c r="U115" s="356"/>
      <c r="V115" s="312">
        <f>'[2]Haltung gewichtet'!D90</f>
        <v>0.80838435547326304</v>
      </c>
      <c r="W115" s="356">
        <f t="shared" si="3"/>
        <v>22.634761953251363</v>
      </c>
      <c r="X115" s="300">
        <f>[1]Kochtypberechnung_Bio!U84</f>
        <v>3.0080920370762567</v>
      </c>
      <c r="Y115" s="300">
        <f>[1]Kochtypberechnung_Bio!W84</f>
        <v>2.8467057843136012</v>
      </c>
      <c r="Z115" s="356">
        <f t="shared" si="2"/>
        <v>6.3624968154182264</v>
      </c>
      <c r="AA115" s="312">
        <v>6.06</v>
      </c>
      <c r="AB115" s="300">
        <v>3.51</v>
      </c>
      <c r="AC115" s="300">
        <v>4.96</v>
      </c>
      <c r="AD115" s="300">
        <v>0.73</v>
      </c>
      <c r="AE115" s="356"/>
      <c r="AF115" s="300">
        <v>3.98</v>
      </c>
      <c r="AG115" s="300">
        <v>8.25</v>
      </c>
      <c r="AH115" s="300">
        <v>2.75</v>
      </c>
      <c r="AI115" s="300">
        <v>7.71</v>
      </c>
      <c r="AJ115" s="300">
        <v>10.050000000000001</v>
      </c>
      <c r="AK115" s="300">
        <v>6.56</v>
      </c>
      <c r="AL115" s="300">
        <v>8.51</v>
      </c>
      <c r="AM115" s="300">
        <v>7.76</v>
      </c>
      <c r="AN115" s="300">
        <v>8.61</v>
      </c>
      <c r="AO115" s="300">
        <v>6.14</v>
      </c>
      <c r="AP115" s="300">
        <v>15.2</v>
      </c>
      <c r="AQ115" s="300">
        <v>4.76</v>
      </c>
      <c r="AR115" s="300">
        <v>6.79</v>
      </c>
      <c r="AS115" s="300">
        <v>8.4</v>
      </c>
      <c r="AT115" s="300">
        <v>34.64</v>
      </c>
      <c r="AU115" s="356"/>
      <c r="AV115" s="300"/>
      <c r="AW115" s="300"/>
      <c r="AX115" s="357"/>
      <c r="AY115" s="335"/>
    </row>
    <row r="116" spans="1:51" x14ac:dyDescent="0.25">
      <c r="A116" s="332">
        <v>39417</v>
      </c>
      <c r="B116" s="312"/>
      <c r="C116" s="300"/>
      <c r="D116" s="300"/>
      <c r="E116" s="300"/>
      <c r="F116" s="300"/>
      <c r="G116" s="300"/>
      <c r="H116" s="300"/>
      <c r="I116" s="300"/>
      <c r="J116" s="356"/>
      <c r="K116" s="300"/>
      <c r="L116" s="300"/>
      <c r="M116" s="300"/>
      <c r="N116" s="300"/>
      <c r="O116" s="300"/>
      <c r="P116" s="300"/>
      <c r="Q116" s="300"/>
      <c r="R116" s="300"/>
      <c r="S116" s="300"/>
      <c r="T116" s="300"/>
      <c r="U116" s="356"/>
      <c r="V116" s="312">
        <f>'[2]Haltung gewichtet'!D91</f>
        <v>0.80975853799980868</v>
      </c>
      <c r="W116" s="356">
        <f t="shared" si="3"/>
        <v>22.673239063994643</v>
      </c>
      <c r="X116" s="300">
        <f>[1]Kochtypberechnung_Bio!U85</f>
        <v>3.03442944841012</v>
      </c>
      <c r="Y116" s="300">
        <f>[1]Kochtypberechnung_Bio!W85</f>
        <v>3.0893352767299489</v>
      </c>
      <c r="Z116" s="356">
        <f t="shared" si="2"/>
        <v>6.5597121024896472</v>
      </c>
      <c r="AA116" s="312">
        <v>6.03</v>
      </c>
      <c r="AB116" s="300">
        <v>3.56</v>
      </c>
      <c r="AC116" s="300">
        <v>5.08</v>
      </c>
      <c r="AD116" s="300">
        <v>0.6</v>
      </c>
      <c r="AE116" s="356"/>
      <c r="AF116" s="300">
        <v>4.1100000000000003</v>
      </c>
      <c r="AG116" s="300">
        <v>7.27</v>
      </c>
      <c r="AH116" s="300">
        <v>2.75</v>
      </c>
      <c r="AI116" s="300">
        <v>7.58</v>
      </c>
      <c r="AJ116" s="300">
        <v>7.69</v>
      </c>
      <c r="AK116" s="300">
        <v>6.65</v>
      </c>
      <c r="AL116" s="300">
        <v>8.14</v>
      </c>
      <c r="AM116" s="300">
        <v>8.26</v>
      </c>
      <c r="AN116" s="300">
        <v>8.1999999999999993</v>
      </c>
      <c r="AO116" s="300">
        <v>7.03</v>
      </c>
      <c r="AP116" s="300">
        <v>15.2</v>
      </c>
      <c r="AQ116" s="300">
        <v>5.0999999999999996</v>
      </c>
      <c r="AR116" s="300">
        <v>7.03</v>
      </c>
      <c r="AS116" s="300">
        <v>8.8000000000000007</v>
      </c>
      <c r="AT116" s="300">
        <v>39.340000000000003</v>
      </c>
      <c r="AU116" s="356"/>
      <c r="AV116" s="300"/>
      <c r="AW116" s="300"/>
      <c r="AX116" s="357"/>
      <c r="AY116" s="335"/>
    </row>
    <row r="117" spans="1:51" x14ac:dyDescent="0.25">
      <c r="A117" s="332">
        <v>39448</v>
      </c>
      <c r="B117" s="312">
        <f>'[3]Warenkorb transponiert'!C4</f>
        <v>1.8197877448515172</v>
      </c>
      <c r="C117" s="300">
        <f>'[3]Warenkorb transponiert'!D4</f>
        <v>20</v>
      </c>
      <c r="D117" s="300">
        <f>'[3]Warenkorb transponiert'!E4</f>
        <v>16.861283115453922</v>
      </c>
      <c r="E117" s="300">
        <f>'[3]Warenkorb transponiert'!F4</f>
        <v>20.237399515319261</v>
      </c>
      <c r="F117" s="300">
        <f>'[3]Warenkorb transponiert'!G4</f>
        <v>19.585648922893977</v>
      </c>
      <c r="G117" s="300">
        <f>'[3]Warenkorb transponiert'!H4</f>
        <v>13.105961843280173</v>
      </c>
      <c r="H117" s="300">
        <f>'[3]Warenkorb transponiert'!I4</f>
        <v>4.8609615027473865</v>
      </c>
      <c r="I117" s="300">
        <f>'[3]Warenkorb transponiert'!J4</f>
        <v>3.5879141469104039</v>
      </c>
      <c r="J117" s="356">
        <f t="shared" ref="J117:J153" si="4">SUMPRODUCT($B$19:$I$19,B117:I117)</f>
        <v>37.965008901053011</v>
      </c>
      <c r="K117" s="300"/>
      <c r="L117" s="300"/>
      <c r="M117" s="300"/>
      <c r="N117" s="300"/>
      <c r="O117" s="300"/>
      <c r="P117" s="300"/>
      <c r="Q117" s="300"/>
      <c r="R117" s="300"/>
      <c r="S117" s="300"/>
      <c r="T117" s="300"/>
      <c r="U117" s="356"/>
      <c r="V117" s="312">
        <f>'[2]Haltung gewichtet'!D92</f>
        <v>0.81791955990339305</v>
      </c>
      <c r="W117" s="356">
        <f t="shared" si="3"/>
        <v>22.901747677295006</v>
      </c>
      <c r="X117" s="300">
        <f>[1]Kochtypberechnung_Bio!U86</f>
        <v>2.9248802658737851</v>
      </c>
      <c r="Y117" s="300">
        <f>[1]Kochtypberechnung_Bio!W86</f>
        <v>3.0010916177712899</v>
      </c>
      <c r="Z117" s="356">
        <f t="shared" si="2"/>
        <v>6.3380299503620163</v>
      </c>
      <c r="AA117" s="312">
        <v>6.06</v>
      </c>
      <c r="AB117" s="300">
        <v>3.39</v>
      </c>
      <c r="AC117" s="300">
        <v>5.68</v>
      </c>
      <c r="AD117" s="300">
        <v>0.77</v>
      </c>
      <c r="AE117" s="356"/>
      <c r="AF117" s="300">
        <v>4.18</v>
      </c>
      <c r="AG117" s="300">
        <v>8.67</v>
      </c>
      <c r="AH117" s="300">
        <v>2.75</v>
      </c>
      <c r="AI117" s="300">
        <v>7.49</v>
      </c>
      <c r="AJ117" s="300">
        <v>6.87</v>
      </c>
      <c r="AK117" s="300">
        <v>6.82</v>
      </c>
      <c r="AL117" s="300">
        <v>7.65</v>
      </c>
      <c r="AM117" s="300">
        <v>7.79</v>
      </c>
      <c r="AN117" s="300">
        <v>6.96</v>
      </c>
      <c r="AO117" s="300">
        <v>7.58</v>
      </c>
      <c r="AP117" s="300">
        <v>15.2</v>
      </c>
      <c r="AQ117" s="300">
        <v>5.0999999999999996</v>
      </c>
      <c r="AR117" s="300">
        <v>6.8</v>
      </c>
      <c r="AS117" s="300">
        <v>9.56</v>
      </c>
      <c r="AT117" s="300">
        <v>45.9</v>
      </c>
      <c r="AU117" s="356"/>
      <c r="AV117" s="300"/>
      <c r="AW117" s="300"/>
      <c r="AX117" s="357"/>
      <c r="AY117" s="335"/>
    </row>
    <row r="118" spans="1:51" x14ac:dyDescent="0.25">
      <c r="A118" s="332">
        <v>39479</v>
      </c>
      <c r="B118" s="312">
        <f>'[3]Warenkorb transponiert'!C5</f>
        <v>1.8302533607688733</v>
      </c>
      <c r="C118" s="300">
        <f>'[3]Warenkorb transponiert'!D5</f>
        <v>20</v>
      </c>
      <c r="D118" s="300">
        <f>'[3]Warenkorb transponiert'!E5</f>
        <v>16.891221904664437</v>
      </c>
      <c r="E118" s="300">
        <f>'[3]Warenkorb transponiert'!F5</f>
        <v>19.448297669314961</v>
      </c>
      <c r="F118" s="300">
        <f>'[3]Warenkorb transponiert'!G5</f>
        <v>19.686429236107351</v>
      </c>
      <c r="G118" s="300">
        <f>'[3]Warenkorb transponiert'!H5</f>
        <v>13.150931715009788</v>
      </c>
      <c r="H118" s="300">
        <f>'[3]Warenkorb transponiert'!I5</f>
        <v>5.1097304058519226</v>
      </c>
      <c r="I118" s="300">
        <f>'[3]Warenkorb transponiert'!J5</f>
        <v>3.8048652029259609</v>
      </c>
      <c r="J118" s="356">
        <f t="shared" si="4"/>
        <v>38.174574664665343</v>
      </c>
      <c r="K118" s="300"/>
      <c r="L118" s="300"/>
      <c r="M118" s="300"/>
      <c r="N118" s="300"/>
      <c r="O118" s="300"/>
      <c r="P118" s="300"/>
      <c r="Q118" s="300"/>
      <c r="R118" s="300"/>
      <c r="S118" s="300"/>
      <c r="T118" s="300"/>
      <c r="U118" s="356"/>
      <c r="V118" s="312">
        <f>'[2]Haltung gewichtet'!D93</f>
        <v>0.82794585200644122</v>
      </c>
      <c r="W118" s="356">
        <f t="shared" si="3"/>
        <v>23.182483856180355</v>
      </c>
      <c r="X118" s="300">
        <f>[1]Kochtypberechnung_Bio!U87</f>
        <v>3.06495778476891</v>
      </c>
      <c r="Y118" s="300">
        <f>[1]Kochtypberechnung_Bio!W87</f>
        <v>3.0010916177712899</v>
      </c>
      <c r="Z118" s="356">
        <f t="shared" si="2"/>
        <v>6.5481462287047032</v>
      </c>
      <c r="AA118" s="312">
        <v>6.04</v>
      </c>
      <c r="AB118" s="300">
        <v>3.2</v>
      </c>
      <c r="AC118" s="300">
        <v>4.9400000000000004</v>
      </c>
      <c r="AD118" s="300">
        <v>0.66</v>
      </c>
      <c r="AE118" s="356"/>
      <c r="AF118" s="300">
        <v>4.13</v>
      </c>
      <c r="AG118" s="300">
        <v>6.77</v>
      </c>
      <c r="AH118" s="300">
        <v>3.11</v>
      </c>
      <c r="AI118" s="300">
        <v>7.41</v>
      </c>
      <c r="AJ118" s="300">
        <v>9.02</v>
      </c>
      <c r="AK118" s="300">
        <v>7.06</v>
      </c>
      <c r="AL118" s="300">
        <v>6.34</v>
      </c>
      <c r="AM118" s="300">
        <v>7.7</v>
      </c>
      <c r="AN118" s="300">
        <v>6.45</v>
      </c>
      <c r="AO118" s="300">
        <v>8.1199999999999992</v>
      </c>
      <c r="AP118" s="300">
        <v>15.6</v>
      </c>
      <c r="AQ118" s="300">
        <v>5.14</v>
      </c>
      <c r="AR118" s="300">
        <v>7.19</v>
      </c>
      <c r="AS118" s="300">
        <v>10.8</v>
      </c>
      <c r="AT118" s="300">
        <v>35.950000000000003</v>
      </c>
      <c r="AU118" s="356"/>
      <c r="AV118" s="300"/>
      <c r="AW118" s="300"/>
      <c r="AX118" s="357"/>
      <c r="AY118" s="335"/>
    </row>
    <row r="119" spans="1:51" x14ac:dyDescent="0.25">
      <c r="A119" s="332">
        <v>39508</v>
      </c>
      <c r="B119" s="312">
        <f>'[3]Warenkorb transponiert'!C6</f>
        <v>1.8521746129557863</v>
      </c>
      <c r="C119" s="300">
        <f>'[3]Warenkorb transponiert'!D6</f>
        <v>20</v>
      </c>
      <c r="D119" s="300">
        <f>'[3]Warenkorb transponiert'!E6</f>
        <v>16.891221904664437</v>
      </c>
      <c r="E119" s="300">
        <f>'[3]Warenkorb transponiert'!F6</f>
        <v>20.367801553790024</v>
      </c>
      <c r="F119" s="300">
        <f>'[3]Warenkorb transponiert'!G6</f>
        <v>19.686429236107351</v>
      </c>
      <c r="G119" s="300">
        <f>'[3]Warenkorb transponiert'!H6</f>
        <v>13.150931715009788</v>
      </c>
      <c r="H119" s="300">
        <f>'[3]Warenkorb transponiert'!I6</f>
        <v>5.1097304058519226</v>
      </c>
      <c r="I119" s="300">
        <f>'[3]Warenkorb transponiert'!J6</f>
        <v>3.8048652029259609</v>
      </c>
      <c r="J119" s="356">
        <f t="shared" si="4"/>
        <v>38.50102301614406</v>
      </c>
      <c r="K119" s="300"/>
      <c r="L119" s="300"/>
      <c r="M119" s="300"/>
      <c r="N119" s="300"/>
      <c r="O119" s="300"/>
      <c r="P119" s="300"/>
      <c r="Q119" s="300"/>
      <c r="R119" s="300"/>
      <c r="S119" s="300"/>
      <c r="T119" s="300"/>
      <c r="U119" s="356"/>
      <c r="V119" s="312">
        <f>'[2]Haltung gewichtet'!D94</f>
        <v>0.82485778140467469</v>
      </c>
      <c r="W119" s="356">
        <f t="shared" si="3"/>
        <v>23.096017879330891</v>
      </c>
      <c r="X119" s="300">
        <f>[1]Kochtypberechnung_Bio!U88</f>
        <v>3.0738587243854201</v>
      </c>
      <c r="Y119" s="300">
        <f>[1]Kochtypberechnung_Bio!W88</f>
        <v>3.1454946503179921</v>
      </c>
      <c r="Z119" s="356">
        <f t="shared" si="2"/>
        <v>6.6553596092848251</v>
      </c>
      <c r="AA119" s="312">
        <v>5.97</v>
      </c>
      <c r="AB119" s="300">
        <v>3.55</v>
      </c>
      <c r="AC119" s="300">
        <v>4.17</v>
      </c>
      <c r="AD119" s="300">
        <v>0.59</v>
      </c>
      <c r="AE119" s="356"/>
      <c r="AF119" s="300">
        <v>3.91</v>
      </c>
      <c r="AG119" s="300">
        <v>6.3</v>
      </c>
      <c r="AH119" s="300">
        <v>2.77</v>
      </c>
      <c r="AI119" s="300">
        <v>8.07</v>
      </c>
      <c r="AJ119" s="300">
        <v>6.01</v>
      </c>
      <c r="AK119" s="300">
        <v>6.85</v>
      </c>
      <c r="AL119" s="300">
        <v>6.8</v>
      </c>
      <c r="AM119" s="300">
        <v>7.37</v>
      </c>
      <c r="AN119" s="300">
        <v>6.03</v>
      </c>
      <c r="AO119" s="300">
        <v>8.42</v>
      </c>
      <c r="AP119" s="300">
        <v>15.8</v>
      </c>
      <c r="AQ119" s="300">
        <v>5.14</v>
      </c>
      <c r="AR119" s="300">
        <v>7.23</v>
      </c>
      <c r="AS119" s="300">
        <v>8.9</v>
      </c>
      <c r="AT119" s="300">
        <v>26.76</v>
      </c>
      <c r="AU119" s="356"/>
      <c r="AV119" s="300"/>
      <c r="AW119" s="300"/>
      <c r="AX119" s="357"/>
      <c r="AY119" s="335"/>
    </row>
    <row r="120" spans="1:51" x14ac:dyDescent="0.25">
      <c r="A120" s="332">
        <v>39539</v>
      </c>
      <c r="B120" s="312">
        <f>'[3]Warenkorb transponiert'!C7</f>
        <v>1.8654362537150389</v>
      </c>
      <c r="C120" s="300">
        <f>'[3]Warenkorb transponiert'!D7</f>
        <v>21.103404661370075</v>
      </c>
      <c r="D120" s="300">
        <f>'[3]Warenkorb transponiert'!E7</f>
        <v>16.891221904664437</v>
      </c>
      <c r="E120" s="300">
        <f>'[3]Warenkorb transponiert'!F7</f>
        <v>21.471206215160098</v>
      </c>
      <c r="F120" s="300">
        <f>'[3]Warenkorb transponiert'!G7</f>
        <v>19.686429236107351</v>
      </c>
      <c r="G120" s="300">
        <f>'[3]Warenkorb transponiert'!H7</f>
        <v>13.937085132800354</v>
      </c>
      <c r="H120" s="300">
        <f>'[3]Warenkorb transponiert'!I7</f>
        <v>5.1097304058519226</v>
      </c>
      <c r="I120" s="300">
        <f>'[3]Warenkorb transponiert'!J7</f>
        <v>3.8048652029259609</v>
      </c>
      <c r="J120" s="356">
        <f t="shared" si="4"/>
        <v>39.355033796158907</v>
      </c>
      <c r="K120" s="300"/>
      <c r="L120" s="300"/>
      <c r="M120" s="300"/>
      <c r="N120" s="300"/>
      <c r="O120" s="300"/>
      <c r="P120" s="300"/>
      <c r="Q120" s="300"/>
      <c r="R120" s="300"/>
      <c r="S120" s="300"/>
      <c r="T120" s="300"/>
      <c r="U120" s="356"/>
      <c r="V120" s="312">
        <f>'[2]Haltung gewichtet'!D95</f>
        <v>0.82939980264850344</v>
      </c>
      <c r="W120" s="356">
        <f t="shared" si="3"/>
        <v>23.223194474158095</v>
      </c>
      <c r="X120" s="300">
        <f>[1]Kochtypberechnung_Bio!U89</f>
        <v>3.1731156878650202</v>
      </c>
      <c r="Y120" s="300">
        <f>[1]Kochtypberechnung_Bio!W89</f>
        <v>3.1670366366613893</v>
      </c>
      <c r="Z120" s="356">
        <f t="shared" si="2"/>
        <v>6.8182473456274328</v>
      </c>
      <c r="AA120" s="312">
        <v>6.05</v>
      </c>
      <c r="AB120" s="300">
        <v>3.31</v>
      </c>
      <c r="AC120" s="300">
        <v>4.55</v>
      </c>
      <c r="AD120" s="300">
        <v>0.56999999999999995</v>
      </c>
      <c r="AE120" s="356"/>
      <c r="AF120" s="300">
        <v>4.1100000000000003</v>
      </c>
      <c r="AG120" s="300">
        <v>6.99</v>
      </c>
      <c r="AH120" s="300">
        <v>2.7</v>
      </c>
      <c r="AI120" s="300">
        <v>7.43</v>
      </c>
      <c r="AJ120" s="300">
        <v>7.31</v>
      </c>
      <c r="AK120" s="300">
        <v>7.31</v>
      </c>
      <c r="AL120" s="300">
        <v>6.85</v>
      </c>
      <c r="AM120" s="300">
        <v>6.41</v>
      </c>
      <c r="AN120" s="300">
        <v>5.97</v>
      </c>
      <c r="AO120" s="300">
        <v>8.77</v>
      </c>
      <c r="AP120" s="300">
        <v>14.99</v>
      </c>
      <c r="AQ120" s="300">
        <v>5.0999999999999996</v>
      </c>
      <c r="AR120" s="300">
        <v>7.29</v>
      </c>
      <c r="AS120" s="300">
        <v>9.39</v>
      </c>
      <c r="AT120" s="300">
        <v>31.52</v>
      </c>
      <c r="AU120" s="356"/>
      <c r="AV120" s="300"/>
      <c r="AW120" s="300"/>
      <c r="AX120" s="357"/>
      <c r="AY120" s="335"/>
    </row>
    <row r="121" spans="1:51" x14ac:dyDescent="0.25">
      <c r="A121" s="332">
        <v>39569</v>
      </c>
      <c r="B121" s="312">
        <f>'[3]Warenkorb transponiert'!C8</f>
        <v>1.8654362537150389</v>
      </c>
      <c r="C121" s="300">
        <f>'[3]Warenkorb transponiert'!D8</f>
        <v>21.103404661370075</v>
      </c>
      <c r="D121" s="300">
        <f>'[3]Warenkorb transponiert'!E8</f>
        <v>16.666666666666668</v>
      </c>
      <c r="E121" s="300">
        <f>'[3]Warenkorb transponiert'!F8</f>
        <v>22.471206215160102</v>
      </c>
      <c r="F121" s="300">
        <f>'[3]Warenkorb transponiert'!G8</f>
        <v>19.635633769451569</v>
      </c>
      <c r="G121" s="300">
        <f>'[3]Warenkorb transponiert'!H8</f>
        <v>13.87701797179793</v>
      </c>
      <c r="H121" s="300">
        <f>'[3]Warenkorb transponiert'!I8</f>
        <v>5.1097304058519226</v>
      </c>
      <c r="I121" s="300">
        <f>'[3]Warenkorb transponiert'!J8</f>
        <v>3.8048652029259609</v>
      </c>
      <c r="J121" s="356">
        <f t="shared" si="4"/>
        <v>39.425259472396156</v>
      </c>
      <c r="K121" s="300"/>
      <c r="L121" s="300"/>
      <c r="M121" s="300"/>
      <c r="N121" s="300"/>
      <c r="O121" s="300"/>
      <c r="P121" s="300"/>
      <c r="Q121" s="300"/>
      <c r="R121" s="300"/>
      <c r="S121" s="300"/>
      <c r="T121" s="300"/>
      <c r="U121" s="356"/>
      <c r="V121" s="312">
        <f>'[2]Haltung gewichtet'!D96</f>
        <v>0.83625606211104309</v>
      </c>
      <c r="W121" s="356">
        <f t="shared" si="3"/>
        <v>23.415169739109206</v>
      </c>
      <c r="X121" s="300">
        <f>[1]Kochtypberechnung_Bio!U90</f>
        <v>3.1039773990064496</v>
      </c>
      <c r="Y121" s="300">
        <f>[1]Kochtypberechnung_Bio!W90</f>
        <v>3.0382073266679126</v>
      </c>
      <c r="Z121" s="356">
        <f t="shared" si="2"/>
        <v>6.6308008608438183</v>
      </c>
      <c r="AA121" s="312">
        <v>6.12</v>
      </c>
      <c r="AB121" s="300">
        <v>3.42</v>
      </c>
      <c r="AC121" s="300">
        <v>4.7</v>
      </c>
      <c r="AD121" s="300">
        <v>0.73</v>
      </c>
      <c r="AE121" s="356"/>
      <c r="AF121" s="300">
        <v>3.98</v>
      </c>
      <c r="AG121" s="300">
        <v>8.18</v>
      </c>
      <c r="AH121" s="300">
        <v>3.24</v>
      </c>
      <c r="AI121" s="300">
        <v>6.67</v>
      </c>
      <c r="AJ121" s="300">
        <v>9.4</v>
      </c>
      <c r="AK121" s="300">
        <v>5.49</v>
      </c>
      <c r="AL121" s="300">
        <v>7.65</v>
      </c>
      <c r="AM121" s="300">
        <v>7.04</v>
      </c>
      <c r="AN121" s="300">
        <v>6.81</v>
      </c>
      <c r="AO121" s="300">
        <v>8.6</v>
      </c>
      <c r="AP121" s="300">
        <v>15.8</v>
      </c>
      <c r="AQ121" s="300">
        <v>5.0999999999999996</v>
      </c>
      <c r="AR121" s="300">
        <v>7.29</v>
      </c>
      <c r="AS121" s="300">
        <v>9.24</v>
      </c>
      <c r="AT121" s="300">
        <v>34.83</v>
      </c>
      <c r="AU121" s="356"/>
      <c r="AV121" s="300"/>
      <c r="AW121" s="300"/>
      <c r="AX121" s="357"/>
      <c r="AY121" s="335"/>
    </row>
    <row r="122" spans="1:51" x14ac:dyDescent="0.25">
      <c r="A122" s="332">
        <v>39600</v>
      </c>
      <c r="B122" s="312">
        <f>'[3]Warenkorb transponiert'!C9</f>
        <v>1.8443771928552235</v>
      </c>
      <c r="C122" s="300">
        <f>'[3]Warenkorb transponiert'!D9</f>
        <v>21.103404661370075</v>
      </c>
      <c r="D122" s="300">
        <f>'[3]Warenkorb transponiert'!E9</f>
        <v>16.666666666666668</v>
      </c>
      <c r="E122" s="300">
        <f>'[3]Warenkorb transponiert'!F9</f>
        <v>22.471206215160102</v>
      </c>
      <c r="F122" s="300">
        <f>'[3]Warenkorb transponiert'!G9</f>
        <v>19.39653367780819</v>
      </c>
      <c r="G122" s="300">
        <f>'[3]Warenkorb transponiert'!H9</f>
        <v>13.937085132800354</v>
      </c>
      <c r="H122" s="300">
        <f>'[3]Warenkorb transponiert'!I9</f>
        <v>5.1097304058519226</v>
      </c>
      <c r="I122" s="300">
        <f>'[3]Warenkorb transponiert'!J9</f>
        <v>3.8048652029259609</v>
      </c>
      <c r="J122" s="356">
        <f t="shared" si="4"/>
        <v>39.244880761372066</v>
      </c>
      <c r="K122" s="300"/>
      <c r="L122" s="300"/>
      <c r="M122" s="300"/>
      <c r="N122" s="300"/>
      <c r="O122" s="300"/>
      <c r="P122" s="300"/>
      <c r="Q122" s="300"/>
      <c r="R122" s="300"/>
      <c r="S122" s="300"/>
      <c r="T122" s="300"/>
      <c r="U122" s="356"/>
      <c r="V122" s="312">
        <f>'[2]Haltung gewichtet'!D97</f>
        <v>0.82485488955888298</v>
      </c>
      <c r="W122" s="356">
        <f t="shared" si="3"/>
        <v>23.095936907648724</v>
      </c>
      <c r="X122" s="300">
        <f>[1]Kochtypberechnung_Bio!U91</f>
        <v>3.1169839370856298</v>
      </c>
      <c r="Y122" s="300">
        <f>[1]Kochtypberechnung_Bio!W91</f>
        <v>3.2161512671518957</v>
      </c>
      <c r="Z122" s="356">
        <f t="shared" si="2"/>
        <v>6.7659742292771767</v>
      </c>
      <c r="AA122" s="312">
        <v>6.05</v>
      </c>
      <c r="AB122" s="300">
        <v>3.33</v>
      </c>
      <c r="AC122" s="300">
        <v>5.16</v>
      </c>
      <c r="AD122" s="300">
        <v>0.87</v>
      </c>
      <c r="AE122" s="356"/>
      <c r="AF122" s="300">
        <v>3.94</v>
      </c>
      <c r="AG122" s="300">
        <v>8.9499999999999993</v>
      </c>
      <c r="AH122" s="300">
        <v>2.66</v>
      </c>
      <c r="AI122" s="300">
        <v>7.53</v>
      </c>
      <c r="AJ122" s="300">
        <v>8.02</v>
      </c>
      <c r="AK122" s="300">
        <v>5.49</v>
      </c>
      <c r="AL122" s="300">
        <v>8.8000000000000007</v>
      </c>
      <c r="AM122" s="300">
        <v>8.31</v>
      </c>
      <c r="AN122" s="300">
        <v>9.34</v>
      </c>
      <c r="AO122" s="300">
        <v>8.3000000000000007</v>
      </c>
      <c r="AP122" s="300">
        <v>15.8</v>
      </c>
      <c r="AQ122" s="300">
        <v>5.0999999999999996</v>
      </c>
      <c r="AR122" s="300">
        <v>7.23</v>
      </c>
      <c r="AS122" s="300">
        <v>9.44</v>
      </c>
      <c r="AT122" s="300">
        <v>34.57</v>
      </c>
      <c r="AU122" s="356"/>
      <c r="AV122" s="300"/>
      <c r="AW122" s="300"/>
      <c r="AX122" s="357"/>
      <c r="AY122" s="335"/>
    </row>
    <row r="123" spans="1:51" x14ac:dyDescent="0.25">
      <c r="A123" s="332">
        <v>39630</v>
      </c>
      <c r="B123" s="312">
        <f>'[3]Warenkorb transponiert'!C10</f>
        <v>1.8902378485479736</v>
      </c>
      <c r="C123" s="300">
        <f>'[3]Warenkorb transponiert'!D10</f>
        <v>20.367801553790024</v>
      </c>
      <c r="D123" s="300">
        <f>'[3]Warenkorb transponiert'!E10</f>
        <v>17.333333333333332</v>
      </c>
      <c r="E123" s="300">
        <f>'[3]Warenkorb transponiert'!F10</f>
        <v>24.31021398411022</v>
      </c>
      <c r="F123" s="300">
        <f>'[3]Warenkorb transponiert'!G10</f>
        <v>20.17705722617713</v>
      </c>
      <c r="G123" s="300">
        <f>'[3]Warenkorb transponiert'!H10</f>
        <v>14.016253301913475</v>
      </c>
      <c r="H123" s="300">
        <f>'[3]Warenkorb transponiert'!I10</f>
        <v>5.1097304058519226</v>
      </c>
      <c r="I123" s="300">
        <f>'[3]Warenkorb transponiert'!J10</f>
        <v>4.0826429807037385</v>
      </c>
      <c r="J123" s="356">
        <f t="shared" si="4"/>
        <v>40.126718432799926</v>
      </c>
      <c r="K123" s="300"/>
      <c r="L123" s="300"/>
      <c r="M123" s="300"/>
      <c r="N123" s="300"/>
      <c r="O123" s="300"/>
      <c r="P123" s="300"/>
      <c r="Q123" s="300"/>
      <c r="R123" s="300"/>
      <c r="S123" s="300"/>
      <c r="T123" s="300"/>
      <c r="U123" s="356"/>
      <c r="V123" s="312">
        <f>'[2]Haltung gewichtet'!D98</f>
        <v>0.83197224654391611</v>
      </c>
      <c r="W123" s="356">
        <f t="shared" si="3"/>
        <v>23.29522290322965</v>
      </c>
      <c r="X123" s="300">
        <f>[1]Kochtypberechnung_Bio!U92</f>
        <v>3.1313590079856994</v>
      </c>
      <c r="Y123" s="300">
        <f>[1]Kochtypberechnung_Bio!W92</f>
        <v>3.1404650768270659</v>
      </c>
      <c r="Z123" s="356">
        <f t="shared" si="2"/>
        <v>6.7383408119161423</v>
      </c>
      <c r="AA123" s="312"/>
      <c r="AB123" s="300">
        <v>3.49</v>
      </c>
      <c r="AC123" s="300">
        <v>6.79</v>
      </c>
      <c r="AD123" s="300">
        <v>0.89</v>
      </c>
      <c r="AE123" s="356"/>
      <c r="AF123" s="300">
        <v>5.1100000000000003</v>
      </c>
      <c r="AG123" s="300">
        <v>7.7</v>
      </c>
      <c r="AH123" s="300">
        <v>2.87</v>
      </c>
      <c r="AI123" s="300">
        <v>5.35</v>
      </c>
      <c r="AJ123" s="300">
        <v>6.04</v>
      </c>
      <c r="AK123" s="300">
        <v>6.76</v>
      </c>
      <c r="AL123" s="300">
        <v>5.96</v>
      </c>
      <c r="AM123" s="300">
        <v>6.1</v>
      </c>
      <c r="AN123" s="300">
        <v>8.6300000000000008</v>
      </c>
      <c r="AO123" s="300">
        <v>7.27</v>
      </c>
      <c r="AP123" s="300">
        <v>15.8</v>
      </c>
      <c r="AQ123" s="300">
        <v>5.0999999999999996</v>
      </c>
      <c r="AR123" s="300">
        <v>7.06</v>
      </c>
      <c r="AS123" s="300">
        <v>9.02</v>
      </c>
      <c r="AT123" s="300">
        <v>38</v>
      </c>
      <c r="AU123" s="356"/>
      <c r="AV123" s="300"/>
      <c r="AW123" s="300"/>
      <c r="AX123" s="357"/>
      <c r="AY123" s="335"/>
    </row>
    <row r="124" spans="1:51" x14ac:dyDescent="0.25">
      <c r="A124" s="332">
        <v>39661</v>
      </c>
      <c r="B124" s="312">
        <f>'[3]Warenkorb transponiert'!C11</f>
        <v>1.915634658882104</v>
      </c>
      <c r="C124" s="300">
        <f>'[3]Warenkorb transponiert'!D11</f>
        <v>19.660992231049875</v>
      </c>
      <c r="D124" s="300">
        <f>'[3]Warenkorb transponiert'!E11</f>
        <v>17.333333333333332</v>
      </c>
      <c r="E124" s="300">
        <f>'[3]Warenkorb transponiert'!F11</f>
        <v>19.896595338629922</v>
      </c>
      <c r="F124" s="300">
        <f>'[3]Warenkorb transponiert'!G11</f>
        <v>20.736487241639761</v>
      </c>
      <c r="G124" s="300">
        <f>'[3]Warenkorb transponiert'!H11</f>
        <v>14.163657067749204</v>
      </c>
      <c r="H124" s="300">
        <f>'[3]Warenkorb transponiert'!I11</f>
        <v>5.1937540918148501</v>
      </c>
      <c r="I124" s="300">
        <f>'[3]Warenkorb transponiert'!J11</f>
        <v>4.0826429807037385</v>
      </c>
      <c r="J124" s="356">
        <f t="shared" si="4"/>
        <v>39.711607179611811</v>
      </c>
      <c r="K124" s="300"/>
      <c r="L124" s="300"/>
      <c r="M124" s="300"/>
      <c r="N124" s="300"/>
      <c r="O124" s="300"/>
      <c r="P124" s="300"/>
      <c r="Q124" s="300"/>
      <c r="R124" s="300"/>
      <c r="S124" s="300"/>
      <c r="T124" s="300"/>
      <c r="U124" s="356"/>
      <c r="V124" s="312">
        <f>'[2]Haltung gewichtet'!D99</f>
        <v>0.84142070707049976</v>
      </c>
      <c r="W124" s="356">
        <f t="shared" si="3"/>
        <v>23.559779797973995</v>
      </c>
      <c r="X124" s="300">
        <f>[1]Kochtypberechnung_Bio!U93</f>
        <v>3.3282344062297202</v>
      </c>
      <c r="Y124" s="300">
        <f>[1]Kochtypberechnung_Bio!W93</f>
        <v>3.1316078902156246</v>
      </c>
      <c r="Z124" s="356">
        <f t="shared" si="2"/>
        <v>7.0278967379847366</v>
      </c>
      <c r="AA124" s="312"/>
      <c r="AB124" s="300">
        <v>3.47</v>
      </c>
      <c r="AC124" s="300">
        <v>7.51</v>
      </c>
      <c r="AD124" s="300">
        <v>0.94</v>
      </c>
      <c r="AE124" s="356"/>
      <c r="AF124" s="300">
        <v>4.05</v>
      </c>
      <c r="AG124" s="300">
        <v>6.62</v>
      </c>
      <c r="AH124" s="300">
        <v>2.87</v>
      </c>
      <c r="AI124" s="300">
        <v>5.09</v>
      </c>
      <c r="AJ124" s="300">
        <v>6.76</v>
      </c>
      <c r="AK124" s="300">
        <v>6.14</v>
      </c>
      <c r="AL124" s="300">
        <v>5.53</v>
      </c>
      <c r="AM124" s="300">
        <v>6.69</v>
      </c>
      <c r="AN124" s="300">
        <v>8.17</v>
      </c>
      <c r="AO124" s="300">
        <v>6.21</v>
      </c>
      <c r="AP124" s="300">
        <v>15.8</v>
      </c>
      <c r="AQ124" s="300">
        <v>5.0999999999999996</v>
      </c>
      <c r="AR124" s="300">
        <v>9.17</v>
      </c>
      <c r="AS124" s="300">
        <v>8.51</v>
      </c>
      <c r="AT124" s="300">
        <v>38.18</v>
      </c>
      <c r="AU124" s="356"/>
      <c r="AV124" s="300"/>
      <c r="AW124" s="300"/>
      <c r="AX124" s="357"/>
      <c r="AY124" s="335"/>
    </row>
    <row r="125" spans="1:51" x14ac:dyDescent="0.25">
      <c r="A125" s="332">
        <v>39692</v>
      </c>
      <c r="B125" s="312">
        <f>'[3]Warenkorb transponiert'!C12</f>
        <v>1.9023730181228518</v>
      </c>
      <c r="C125" s="300">
        <f>'[3]Warenkorb transponiert'!D12</f>
        <v>21.5</v>
      </c>
      <c r="D125" s="300">
        <f>'[3]Warenkorb transponiert'!E12</f>
        <v>17.333333333333332</v>
      </c>
      <c r="E125" s="300">
        <f>'[3]Warenkorb transponiert'!F12</f>
        <v>21.735603107580047</v>
      </c>
      <c r="F125" s="300">
        <f>'[3]Warenkorb transponiert'!G12</f>
        <v>20.736487241639761</v>
      </c>
      <c r="G125" s="300">
        <f>'[3]Warenkorb transponiert'!H12</f>
        <v>14.163657067749204</v>
      </c>
      <c r="H125" s="300">
        <f>'[3]Warenkorb transponiert'!I12</f>
        <v>5.1937540918148501</v>
      </c>
      <c r="I125" s="300">
        <f>'[3]Warenkorb transponiert'!J12</f>
        <v>4.0826429807037385</v>
      </c>
      <c r="J125" s="356">
        <f t="shared" si="4"/>
        <v>40.241209788214782</v>
      </c>
      <c r="K125" s="300"/>
      <c r="L125" s="300"/>
      <c r="M125" s="300"/>
      <c r="N125" s="300"/>
      <c r="O125" s="300"/>
      <c r="P125" s="300"/>
      <c r="Q125" s="300"/>
      <c r="R125" s="300"/>
      <c r="S125" s="300"/>
      <c r="T125" s="300"/>
      <c r="U125" s="356"/>
      <c r="V125" s="312">
        <f>'[2]Haltung gewichtet'!D100</f>
        <v>0.83697586839381732</v>
      </c>
      <c r="W125" s="356">
        <f t="shared" si="3"/>
        <v>23.435324315026886</v>
      </c>
      <c r="X125" s="300">
        <f>[1]Kochtypberechnung_Bio!U94</f>
        <v>3.0166191682341599</v>
      </c>
      <c r="Y125" s="300">
        <f>[1]Kochtypberechnung_Bio!W94</f>
        <v>3.1627414113981955</v>
      </c>
      <c r="Z125" s="356">
        <f t="shared" si="2"/>
        <v>6.5807106697600677</v>
      </c>
      <c r="AA125" s="312"/>
      <c r="AB125" s="300">
        <v>3.39</v>
      </c>
      <c r="AC125" s="300">
        <v>7.26</v>
      </c>
      <c r="AD125" s="300">
        <v>0.83</v>
      </c>
      <c r="AE125" s="356"/>
      <c r="AF125" s="300">
        <v>3.47</v>
      </c>
      <c r="AG125" s="300">
        <v>7.49</v>
      </c>
      <c r="AH125" s="300">
        <v>3.03</v>
      </c>
      <c r="AI125" s="300">
        <v>6.32</v>
      </c>
      <c r="AJ125" s="300">
        <v>6.69</v>
      </c>
      <c r="AK125" s="300">
        <v>5.57</v>
      </c>
      <c r="AL125" s="300">
        <v>7.67</v>
      </c>
      <c r="AM125" s="300">
        <v>7.92</v>
      </c>
      <c r="AN125" s="300">
        <v>9.17</v>
      </c>
      <c r="AO125" s="300">
        <v>6.04</v>
      </c>
      <c r="AP125" s="300">
        <v>15.8</v>
      </c>
      <c r="AQ125" s="300">
        <v>4.74</v>
      </c>
      <c r="AR125" s="300">
        <v>8.6</v>
      </c>
      <c r="AS125" s="300">
        <v>8.5</v>
      </c>
      <c r="AT125" s="300">
        <v>41.19</v>
      </c>
      <c r="AU125" s="356"/>
      <c r="AV125" s="300"/>
      <c r="AW125" s="300"/>
      <c r="AX125" s="357"/>
      <c r="AY125" s="335"/>
    </row>
    <row r="126" spans="1:51" x14ac:dyDescent="0.25">
      <c r="A126" s="332">
        <v>39722</v>
      </c>
      <c r="B126" s="312">
        <f>'[3]Warenkorb transponiert'!C13</f>
        <v>1.9120751316978262</v>
      </c>
      <c r="C126" s="300">
        <f>'[3]Warenkorb transponiert'!D13</f>
        <v>21.5</v>
      </c>
      <c r="D126" s="300">
        <f>'[3]Warenkorb transponiert'!E13</f>
        <v>17.333333333333332</v>
      </c>
      <c r="E126" s="300">
        <f>'[3]Warenkorb transponiert'!F13</f>
        <v>21.735603107580047</v>
      </c>
      <c r="F126" s="300">
        <f>'[3]Warenkorb transponiert'!G13</f>
        <v>20.27111347340481</v>
      </c>
      <c r="G126" s="300">
        <f>'[3]Warenkorb transponiert'!H13</f>
        <v>14.073556326245569</v>
      </c>
      <c r="H126" s="300">
        <f>'[3]Warenkorb transponiert'!I13</f>
        <v>5.1937540918148501</v>
      </c>
      <c r="I126" s="300">
        <f>'[3]Warenkorb transponiert'!J13</f>
        <v>4.0826429807037385</v>
      </c>
      <c r="J126" s="356">
        <f t="shared" si="4"/>
        <v>40.232911516777079</v>
      </c>
      <c r="K126" s="300"/>
      <c r="L126" s="300"/>
      <c r="M126" s="300"/>
      <c r="N126" s="300"/>
      <c r="O126" s="300"/>
      <c r="P126" s="300"/>
      <c r="Q126" s="300"/>
      <c r="R126" s="300"/>
      <c r="S126" s="300"/>
      <c r="T126" s="300"/>
      <c r="U126" s="356"/>
      <c r="V126" s="312">
        <f>'[2]Haltung gewichtet'!D101</f>
        <v>0.85241987356182791</v>
      </c>
      <c r="W126" s="356">
        <f t="shared" si="3"/>
        <v>23.867756459731183</v>
      </c>
      <c r="X126" s="300">
        <f>[1]Kochtypberechnung_Bio!U95</f>
        <v>2.79527742375081</v>
      </c>
      <c r="Y126" s="300">
        <f>[1]Kochtypberechnung_Bio!W95</f>
        <v>2.7997110431259702</v>
      </c>
      <c r="Z126" s="356">
        <f t="shared" si="2"/>
        <v>6.0127283136580951</v>
      </c>
      <c r="AA126" s="312">
        <v>6.13</v>
      </c>
      <c r="AB126" s="300">
        <v>3.34</v>
      </c>
      <c r="AC126" s="300">
        <v>7.84</v>
      </c>
      <c r="AD126" s="300">
        <v>0.91</v>
      </c>
      <c r="AE126" s="356"/>
      <c r="AF126" s="300">
        <v>3.24</v>
      </c>
      <c r="AG126" s="300">
        <v>7.78</v>
      </c>
      <c r="AH126" s="300">
        <v>2.95</v>
      </c>
      <c r="AI126" s="300">
        <v>6.76</v>
      </c>
      <c r="AJ126" s="300">
        <v>9</v>
      </c>
      <c r="AK126" s="300">
        <v>5.65</v>
      </c>
      <c r="AL126" s="300">
        <v>8.59</v>
      </c>
      <c r="AM126" s="300">
        <v>6.88</v>
      </c>
      <c r="AN126" s="300">
        <v>10.18</v>
      </c>
      <c r="AO126" s="300">
        <v>6.07</v>
      </c>
      <c r="AP126" s="300">
        <v>14.8</v>
      </c>
      <c r="AQ126" s="300">
        <v>5.0999999999999996</v>
      </c>
      <c r="AR126" s="300">
        <v>7.4</v>
      </c>
      <c r="AS126" s="300">
        <v>8.39</v>
      </c>
      <c r="AT126" s="300">
        <v>38.22</v>
      </c>
      <c r="AU126" s="356"/>
      <c r="AV126" s="300"/>
      <c r="AW126" s="300"/>
      <c r="AX126" s="357"/>
      <c r="AY126" s="335"/>
    </row>
    <row r="127" spans="1:51" x14ac:dyDescent="0.25">
      <c r="A127" s="332">
        <v>39753</v>
      </c>
      <c r="B127" s="312">
        <f>'[3]Warenkorb transponiert'!C14</f>
        <v>1.9015952849755604</v>
      </c>
      <c r="C127" s="300">
        <f>'[3]Warenkorb transponiert'!D14</f>
        <v>20.672446503972441</v>
      </c>
      <c r="D127" s="300">
        <f>'[3]Warenkorb transponiert'!E14</f>
        <v>17.333333333333332</v>
      </c>
      <c r="E127" s="300">
        <f>'[3]Warenkorb transponiert'!F14</f>
        <v>22</v>
      </c>
      <c r="F127" s="300">
        <f>'[3]Warenkorb transponiert'!G14</f>
        <v>20.740735787192634</v>
      </c>
      <c r="G127" s="300">
        <f>'[3]Warenkorb transponiert'!H14</f>
        <v>14.163657067749204</v>
      </c>
      <c r="H127" s="300">
        <f>'[3]Warenkorb transponiert'!I14</f>
        <v>5.1937540918148501</v>
      </c>
      <c r="I127" s="300">
        <f>'[3]Warenkorb transponiert'!J14</f>
        <v>4.0826429807037385</v>
      </c>
      <c r="J127" s="356">
        <f t="shared" si="4"/>
        <v>40.109137457816374</v>
      </c>
      <c r="K127" s="300"/>
      <c r="L127" s="300"/>
      <c r="M127" s="300"/>
      <c r="N127" s="300"/>
      <c r="O127" s="300"/>
      <c r="P127" s="300"/>
      <c r="Q127" s="300"/>
      <c r="R127" s="300"/>
      <c r="S127" s="300"/>
      <c r="T127" s="300"/>
      <c r="U127" s="356"/>
      <c r="V127" s="312">
        <f>'[2]Haltung gewichtet'!D102</f>
        <v>0.84961406190668498</v>
      </c>
      <c r="W127" s="356">
        <f t="shared" si="3"/>
        <v>23.789193733387179</v>
      </c>
      <c r="X127" s="300">
        <f>[1]Kochtypberechnung_Bio!U96</f>
        <v>3.05327966255678</v>
      </c>
      <c r="Y127" s="300">
        <f>[1]Kochtypberechnung_Bio!W96</f>
        <v>3.0313534482465969</v>
      </c>
      <c r="Z127" s="356">
        <f t="shared" si="2"/>
        <v>6.5502992351954585</v>
      </c>
      <c r="AA127" s="312">
        <v>6.16</v>
      </c>
      <c r="AB127" s="300">
        <v>3.6</v>
      </c>
      <c r="AC127" s="300">
        <v>5.29</v>
      </c>
      <c r="AD127" s="300">
        <v>0.66</v>
      </c>
      <c r="AE127" s="356"/>
      <c r="AF127" s="300">
        <v>3.38</v>
      </c>
      <c r="AG127" s="300">
        <v>7.29</v>
      </c>
      <c r="AH127" s="300">
        <v>2.52</v>
      </c>
      <c r="AI127" s="300">
        <v>6.29</v>
      </c>
      <c r="AJ127" s="300">
        <v>9.2799999999999994</v>
      </c>
      <c r="AK127" s="300">
        <v>5.58</v>
      </c>
      <c r="AL127" s="300">
        <v>7.21</v>
      </c>
      <c r="AM127" s="300">
        <v>6.3</v>
      </c>
      <c r="AN127" s="300">
        <v>9.06</v>
      </c>
      <c r="AO127" s="300">
        <v>5.82</v>
      </c>
      <c r="AP127" s="300">
        <v>15.8</v>
      </c>
      <c r="AQ127" s="300">
        <v>4.7699999999999996</v>
      </c>
      <c r="AR127" s="300">
        <v>6.93</v>
      </c>
      <c r="AS127" s="300">
        <v>8.0500000000000007</v>
      </c>
      <c r="AT127" s="300">
        <v>29.98</v>
      </c>
      <c r="AU127" s="356"/>
      <c r="AV127" s="300"/>
      <c r="AW127" s="300"/>
      <c r="AX127" s="357"/>
      <c r="AY127" s="335"/>
    </row>
    <row r="128" spans="1:51" x14ac:dyDescent="0.25">
      <c r="A128" s="332">
        <v>39783</v>
      </c>
      <c r="B128" s="312">
        <f>'[3]Warenkorb transponiert'!C15</f>
        <v>1.9156346588821038</v>
      </c>
      <c r="C128" s="300">
        <f>'[3]Warenkorb transponiert'!D15</f>
        <v>20.764396892419949</v>
      </c>
      <c r="D128" s="300">
        <f>'[3]Warenkorb transponiert'!E15</f>
        <v>17.333333333333332</v>
      </c>
      <c r="E128" s="300">
        <f>'[3]Warenkorb transponiert'!F15</f>
        <v>22</v>
      </c>
      <c r="F128" s="300">
        <f>'[3]Warenkorb transponiert'!G15</f>
        <v>20.740735787192634</v>
      </c>
      <c r="G128" s="300">
        <f>'[3]Warenkorb transponiert'!H15</f>
        <v>14.163657067749204</v>
      </c>
      <c r="H128" s="300">
        <f>'[3]Warenkorb transponiert'!I15</f>
        <v>5.1937540918148501</v>
      </c>
      <c r="I128" s="300">
        <f>'[3]Warenkorb transponiert'!J15</f>
        <v>4.0826429807037385</v>
      </c>
      <c r="J128" s="356">
        <f t="shared" si="4"/>
        <v>40.24826615110215</v>
      </c>
      <c r="K128" s="300"/>
      <c r="L128" s="300"/>
      <c r="M128" s="300"/>
      <c r="N128" s="300"/>
      <c r="O128" s="300"/>
      <c r="P128" s="300"/>
      <c r="Q128" s="300"/>
      <c r="R128" s="300"/>
      <c r="S128" s="300"/>
      <c r="T128" s="300"/>
      <c r="U128" s="356"/>
      <c r="V128" s="312">
        <f>'[2]Haltung gewichtet'!D103</f>
        <v>0.85209976055003189</v>
      </c>
      <c r="W128" s="356">
        <f t="shared" si="3"/>
        <v>23.858793295400893</v>
      </c>
      <c r="X128" s="300">
        <f>[1]Kochtypberechnung_Bio!U97</f>
        <v>2.95902750162232</v>
      </c>
      <c r="Y128" s="300">
        <f>[1]Kochtypberechnung_Bio!W97</f>
        <v>3.0017809843827581</v>
      </c>
      <c r="Z128" s="356">
        <f t="shared" si="2"/>
        <v>6.3896988922822731</v>
      </c>
      <c r="AA128" s="312">
        <v>6.25</v>
      </c>
      <c r="AB128" s="300">
        <v>3.33</v>
      </c>
      <c r="AC128" s="300">
        <v>5.03</v>
      </c>
      <c r="AD128" s="300">
        <v>0.63</v>
      </c>
      <c r="AE128" s="356"/>
      <c r="AF128" s="300">
        <v>3.43</v>
      </c>
      <c r="AG128" s="300">
        <v>6.62</v>
      </c>
      <c r="AH128" s="300">
        <v>3.2</v>
      </c>
      <c r="AI128" s="300">
        <v>6.88</v>
      </c>
      <c r="AJ128" s="300">
        <v>11.17</v>
      </c>
      <c r="AK128" s="300">
        <v>5.54</v>
      </c>
      <c r="AL128" s="300">
        <v>7.43</v>
      </c>
      <c r="AM128" s="300">
        <v>6.3</v>
      </c>
      <c r="AN128" s="300">
        <v>7.21</v>
      </c>
      <c r="AO128" s="300">
        <v>6.05</v>
      </c>
      <c r="AP128" s="300">
        <v>15.8</v>
      </c>
      <c r="AQ128" s="300">
        <v>5.0999999999999996</v>
      </c>
      <c r="AR128" s="300">
        <v>7.06</v>
      </c>
      <c r="AS128" s="300">
        <v>7.8</v>
      </c>
      <c r="AT128" s="300">
        <v>34.61</v>
      </c>
      <c r="AU128" s="356"/>
      <c r="AV128" s="300"/>
      <c r="AW128" s="300"/>
      <c r="AX128" s="357"/>
      <c r="AY128" s="335"/>
    </row>
    <row r="129" spans="1:51" x14ac:dyDescent="0.25">
      <c r="A129" s="332">
        <v>39814</v>
      </c>
      <c r="B129" s="312">
        <f>'[3]Warenkorb transponiert'!C16</f>
        <v>1.8123529949396862</v>
      </c>
      <c r="C129" s="300">
        <f>'[3]Warenkorb transponiert'!D16</f>
        <v>20.764396892419949</v>
      </c>
      <c r="D129" s="300">
        <f>'[3]Warenkorb transponiert'!E16</f>
        <v>17.221055714334447</v>
      </c>
      <c r="E129" s="300">
        <f>'[3]Warenkorb transponiert'!F16</f>
        <v>22</v>
      </c>
      <c r="F129" s="300">
        <f>'[3]Warenkorb transponiert'!G16</f>
        <v>20.715244513875408</v>
      </c>
      <c r="G129" s="300">
        <f>'[3]Warenkorb transponiert'!H16</f>
        <v>14.163657067749204</v>
      </c>
      <c r="H129" s="300">
        <f>'[3]Warenkorb transponiert'!I16</f>
        <v>5.1937540918148501</v>
      </c>
      <c r="I129" s="300">
        <f>'[3]Warenkorb transponiert'!J16</f>
        <v>4.0826429807037385</v>
      </c>
      <c r="J129" s="356">
        <f t="shared" si="4"/>
        <v>39.3336615011427</v>
      </c>
      <c r="K129" s="300"/>
      <c r="L129" s="300"/>
      <c r="M129" s="300"/>
      <c r="N129" s="300"/>
      <c r="O129" s="300"/>
      <c r="P129" s="300"/>
      <c r="Q129" s="300"/>
      <c r="R129" s="300"/>
      <c r="S129" s="300"/>
      <c r="T129" s="300"/>
      <c r="U129" s="356"/>
      <c r="V129" s="312">
        <f>'[2]Haltung gewichtet'!D104</f>
        <v>0.8481986037574667</v>
      </c>
      <c r="W129" s="356">
        <f t="shared" si="3"/>
        <v>23.749560905209066</v>
      </c>
      <c r="X129" s="300">
        <f>[1]Kochtypberechnung_Bio!U98</f>
        <v>2.95902750162232</v>
      </c>
      <c r="Y129" s="300">
        <f>[1]Kochtypberechnung_Bio!W98</f>
        <v>3.0017809843827581</v>
      </c>
      <c r="Z129" s="356">
        <f t="shared" si="2"/>
        <v>6.3896988922822731</v>
      </c>
      <c r="AA129" s="312">
        <v>6.22</v>
      </c>
      <c r="AB129" s="300">
        <v>3.58</v>
      </c>
      <c r="AC129" s="300">
        <v>5.27</v>
      </c>
      <c r="AD129" s="300">
        <v>0.8</v>
      </c>
      <c r="AE129" s="356"/>
      <c r="AF129" s="300">
        <v>3.33</v>
      </c>
      <c r="AG129" s="300">
        <v>6.75</v>
      </c>
      <c r="AH129" s="300">
        <v>2.97</v>
      </c>
      <c r="AI129" s="300">
        <v>6.91</v>
      </c>
      <c r="AJ129" s="300">
        <v>8.1999999999999993</v>
      </c>
      <c r="AK129" s="300">
        <v>5.61</v>
      </c>
      <c r="AL129" s="300">
        <v>7.07</v>
      </c>
      <c r="AM129" s="300">
        <v>6.68</v>
      </c>
      <c r="AN129" s="300">
        <v>7.01</v>
      </c>
      <c r="AO129" s="300">
        <v>6.71</v>
      </c>
      <c r="AP129" s="300">
        <v>15.8</v>
      </c>
      <c r="AQ129" s="300">
        <v>5.0999999999999996</v>
      </c>
      <c r="AR129" s="300">
        <v>6.92</v>
      </c>
      <c r="AS129" s="300">
        <v>8.64</v>
      </c>
      <c r="AT129" s="300">
        <v>44.46</v>
      </c>
      <c r="AU129" s="356"/>
      <c r="AV129" s="300"/>
      <c r="AW129" s="300"/>
      <c r="AX129" s="357"/>
      <c r="AY129" s="335"/>
    </row>
    <row r="130" spans="1:51" x14ac:dyDescent="0.25">
      <c r="A130" s="332">
        <v>39845</v>
      </c>
      <c r="B130" s="312">
        <f>'[3]Warenkorb transponiert'!C17</f>
        <v>1.8290947048084218</v>
      </c>
      <c r="C130" s="300">
        <f>'[3]Warenkorb transponiert'!D17</f>
        <v>20.764396892419949</v>
      </c>
      <c r="D130" s="300">
        <f>'[3]Warenkorb transponiert'!E17</f>
        <v>16.778944285665549</v>
      </c>
      <c r="E130" s="300">
        <f>'[3]Warenkorb transponiert'!F17</f>
        <v>22</v>
      </c>
      <c r="F130" s="300">
        <f>'[3]Warenkorb transponiert'!G17</f>
        <v>20.740735787192634</v>
      </c>
      <c r="G130" s="300">
        <f>'[3]Warenkorb transponiert'!H17</f>
        <v>14.118606696997386</v>
      </c>
      <c r="H130" s="300">
        <f>'[3]Warenkorb transponiert'!I17</f>
        <v>5.1937540918148501</v>
      </c>
      <c r="I130" s="300">
        <f>'[3]Warenkorb transponiert'!J17</f>
        <v>4.0826429807037385</v>
      </c>
      <c r="J130" s="356">
        <f t="shared" si="4"/>
        <v>39.367328179219932</v>
      </c>
      <c r="K130" s="300"/>
      <c r="L130" s="300"/>
      <c r="M130" s="300"/>
      <c r="N130" s="300"/>
      <c r="O130" s="300"/>
      <c r="P130" s="300"/>
      <c r="Q130" s="300"/>
      <c r="R130" s="300"/>
      <c r="S130" s="300"/>
      <c r="T130" s="300"/>
      <c r="U130" s="356"/>
      <c r="V130" s="312">
        <f>'[2]Haltung gewichtet'!D105</f>
        <v>0.85170987289620892</v>
      </c>
      <c r="W130" s="356">
        <f t="shared" si="3"/>
        <v>23.847876441093849</v>
      </c>
      <c r="X130" s="300">
        <f>[1]Kochtypberechnung_Bio!U99</f>
        <v>2.9904448886004733</v>
      </c>
      <c r="Y130" s="300">
        <f>[1]Kochtypberechnung_Bio!W99</f>
        <v>2.9583348343719726</v>
      </c>
      <c r="Z130" s="356">
        <f t="shared" si="2"/>
        <v>6.4085849752424924</v>
      </c>
      <c r="AA130" s="312">
        <v>6.15</v>
      </c>
      <c r="AB130" s="300">
        <v>3.49</v>
      </c>
      <c r="AC130" s="300">
        <v>4.03</v>
      </c>
      <c r="AD130" s="300">
        <v>0.64</v>
      </c>
      <c r="AE130" s="356"/>
      <c r="AF130" s="300">
        <v>3.32</v>
      </c>
      <c r="AG130" s="300">
        <v>6.26</v>
      </c>
      <c r="AH130" s="300">
        <v>3.28</v>
      </c>
      <c r="AI130" s="300">
        <v>7.72</v>
      </c>
      <c r="AJ130" s="300">
        <v>11.08</v>
      </c>
      <c r="AK130" s="300">
        <v>5.67</v>
      </c>
      <c r="AL130" s="300">
        <v>7.09</v>
      </c>
      <c r="AM130" s="300">
        <v>7.68</v>
      </c>
      <c r="AN130" s="300">
        <v>6.23</v>
      </c>
      <c r="AO130" s="300">
        <v>8.51</v>
      </c>
      <c r="AP130" s="300">
        <v>15.8</v>
      </c>
      <c r="AQ130" s="300">
        <v>5.0999999999999996</v>
      </c>
      <c r="AR130" s="300">
        <v>7.49</v>
      </c>
      <c r="AS130" s="300">
        <v>9.33</v>
      </c>
      <c r="AT130" s="300">
        <v>47.28</v>
      </c>
      <c r="AU130" s="356"/>
      <c r="AV130" s="300"/>
      <c r="AW130" s="300"/>
      <c r="AX130" s="357"/>
      <c r="AY130" s="335"/>
    </row>
    <row r="131" spans="1:51" x14ac:dyDescent="0.25">
      <c r="A131" s="332">
        <v>39873</v>
      </c>
      <c r="B131" s="312">
        <f>'[3]Warenkorb transponiert'!C18</f>
        <v>1.8150553309018784</v>
      </c>
      <c r="C131" s="300">
        <f>'[3]Warenkorb transponiert'!D18</f>
        <v>20.764396892419949</v>
      </c>
      <c r="D131" s="300">
        <f>'[3]Warenkorb transponiert'!E18</f>
        <v>16.778944285665549</v>
      </c>
      <c r="E131" s="300">
        <f>'[3]Warenkorb transponiert'!F18</f>
        <v>22</v>
      </c>
      <c r="F131" s="300">
        <f>'[3]Warenkorb transponiert'!G18</f>
        <v>20.228623168436627</v>
      </c>
      <c r="G131" s="300">
        <f>'[3]Warenkorb transponiert'!H18</f>
        <v>14.118606696997386</v>
      </c>
      <c r="H131" s="300">
        <f>'[3]Warenkorb transponiert'!I18</f>
        <v>5.1937540918148501</v>
      </c>
      <c r="I131" s="300">
        <f>'[3]Warenkorb transponiert'!J18</f>
        <v>4.0826429807037385</v>
      </c>
      <c r="J131" s="356">
        <f t="shared" si="4"/>
        <v>39.190257175560497</v>
      </c>
      <c r="K131" s="300"/>
      <c r="L131" s="300"/>
      <c r="M131" s="300"/>
      <c r="N131" s="300"/>
      <c r="O131" s="300"/>
      <c r="P131" s="300"/>
      <c r="Q131" s="300"/>
      <c r="R131" s="300"/>
      <c r="S131" s="300"/>
      <c r="T131" s="300"/>
      <c r="U131" s="356"/>
      <c r="V131" s="312">
        <f>'[2]Haltung gewichtet'!D106</f>
        <v>0.84452203811681248</v>
      </c>
      <c r="W131" s="356">
        <f t="shared" si="3"/>
        <v>23.64661706727075</v>
      </c>
      <c r="X131" s="300">
        <f>[1]Kochtypberechnung_Bio!U100</f>
        <v>3.0501722230600001</v>
      </c>
      <c r="Y131" s="300">
        <f>[1]Kochtypberechnung_Bio!W100</f>
        <v>3.0275637276843166</v>
      </c>
      <c r="Z131" s="356">
        <f t="shared" si="2"/>
        <v>6.543174757584806</v>
      </c>
      <c r="AA131" s="312">
        <v>6.15</v>
      </c>
      <c r="AB131" s="300">
        <v>3.58</v>
      </c>
      <c r="AC131" s="300">
        <v>4.1500000000000004</v>
      </c>
      <c r="AD131" s="300">
        <v>0.65</v>
      </c>
      <c r="AE131" s="356"/>
      <c r="AF131" s="300">
        <v>3.53</v>
      </c>
      <c r="AG131" s="300">
        <v>6.48</v>
      </c>
      <c r="AH131" s="300">
        <v>3.44</v>
      </c>
      <c r="AI131" s="300">
        <v>7.95</v>
      </c>
      <c r="AJ131" s="300">
        <v>10.44</v>
      </c>
      <c r="AK131" s="300">
        <v>5.7</v>
      </c>
      <c r="AL131" s="300">
        <v>7.22</v>
      </c>
      <c r="AM131" s="300">
        <v>7.79</v>
      </c>
      <c r="AN131" s="300">
        <v>6.4</v>
      </c>
      <c r="AO131" s="300">
        <v>8.6</v>
      </c>
      <c r="AP131" s="300">
        <v>15.8</v>
      </c>
      <c r="AQ131" s="300">
        <v>5.0599999999999996</v>
      </c>
      <c r="AR131" s="300">
        <v>7.18</v>
      </c>
      <c r="AS131" s="300">
        <v>8.9</v>
      </c>
      <c r="AT131" s="300">
        <v>41.34</v>
      </c>
      <c r="AU131" s="356"/>
      <c r="AV131" s="300"/>
      <c r="AW131" s="300"/>
      <c r="AX131" s="357"/>
      <c r="AY131" s="335"/>
    </row>
    <row r="132" spans="1:51" x14ac:dyDescent="0.25">
      <c r="A132" s="332">
        <v>39904</v>
      </c>
      <c r="B132" s="312">
        <f>'[3]Warenkorb transponiert'!C19</f>
        <v>1.8290947048084218</v>
      </c>
      <c r="C132" s="300">
        <f>'[3]Warenkorb transponiert'!D19</f>
        <v>20.580496115524937</v>
      </c>
      <c r="D132" s="300">
        <f>'[3]Warenkorb transponiert'!E19</f>
        <v>16.778944285665549</v>
      </c>
      <c r="E132" s="300">
        <f>'[3]Warenkorb transponiert'!F19</f>
        <v>22</v>
      </c>
      <c r="F132" s="300">
        <f>'[3]Warenkorb transponiert'!G19</f>
        <v>20.715244513875408</v>
      </c>
      <c r="G132" s="300">
        <f>'[3]Warenkorb transponiert'!H19</f>
        <v>14.118606696997386</v>
      </c>
      <c r="H132" s="300">
        <f>'[3]Warenkorb transponiert'!I19</f>
        <v>5.1937540918148501</v>
      </c>
      <c r="I132" s="300">
        <f>'[3]Warenkorb transponiert'!J19</f>
        <v>4.0826429807037385</v>
      </c>
      <c r="J132" s="356">
        <f t="shared" si="4"/>
        <v>39.327743983776038</v>
      </c>
      <c r="K132" s="300"/>
      <c r="L132" s="300"/>
      <c r="M132" s="300"/>
      <c r="N132" s="300"/>
      <c r="O132" s="300"/>
      <c r="P132" s="300"/>
      <c r="Q132" s="300"/>
      <c r="R132" s="300"/>
      <c r="S132" s="300"/>
      <c r="T132" s="300"/>
      <c r="U132" s="356"/>
      <c r="V132" s="312">
        <f>'[2]Haltung gewichtet'!D107</f>
        <v>0.84643931459795596</v>
      </c>
      <c r="W132" s="356">
        <f t="shared" si="3"/>
        <v>23.700300808742767</v>
      </c>
      <c r="X132" s="300">
        <f>[1]Kochtypberechnung_Bio!U101</f>
        <v>3.0722160820895499</v>
      </c>
      <c r="Y132" s="300">
        <f>[1]Kochtypberechnung_Bio!W101</f>
        <v>3.1487171494733137</v>
      </c>
      <c r="Z132" s="356">
        <f t="shared" si="2"/>
        <v>6.6549902702919788</v>
      </c>
      <c r="AA132" s="312">
        <v>6.23</v>
      </c>
      <c r="AB132" s="300">
        <v>3.51</v>
      </c>
      <c r="AC132" s="300">
        <v>4.43</v>
      </c>
      <c r="AD132" s="300">
        <v>0.69</v>
      </c>
      <c r="AE132" s="356"/>
      <c r="AF132" s="300">
        <v>3.72</v>
      </c>
      <c r="AG132" s="300">
        <v>7.98</v>
      </c>
      <c r="AH132" s="300">
        <v>3.2</v>
      </c>
      <c r="AI132" s="300">
        <v>6.93</v>
      </c>
      <c r="AJ132" s="300">
        <v>6.78</v>
      </c>
      <c r="AK132" s="300">
        <v>5.67</v>
      </c>
      <c r="AL132" s="300">
        <v>7.35</v>
      </c>
      <c r="AM132" s="300">
        <v>8.35</v>
      </c>
      <c r="AN132" s="300">
        <v>7.3</v>
      </c>
      <c r="AO132" s="300">
        <v>8.4600000000000009</v>
      </c>
      <c r="AP132" s="300">
        <v>15.8</v>
      </c>
      <c r="AQ132" s="300">
        <v>5.1100000000000003</v>
      </c>
      <c r="AR132" s="300">
        <v>7.48</v>
      </c>
      <c r="AS132" s="300">
        <v>9.0399999999999991</v>
      </c>
      <c r="AT132" s="300">
        <v>37.78</v>
      </c>
      <c r="AU132" s="356"/>
      <c r="AV132" s="300"/>
      <c r="AW132" s="300"/>
      <c r="AX132" s="357"/>
      <c r="AY132" s="335"/>
    </row>
    <row r="133" spans="1:51" x14ac:dyDescent="0.25">
      <c r="A133" s="332">
        <v>39934</v>
      </c>
      <c r="B133" s="312">
        <f>'[3]Warenkorb transponiert'!C20</f>
        <v>1.8290947048084218</v>
      </c>
      <c r="C133" s="300">
        <f>'[3]Warenkorb transponiert'!D20</f>
        <v>20.764396892419949</v>
      </c>
      <c r="D133" s="300">
        <f>'[3]Warenkorb transponiert'!E20</f>
        <v>16.778944285665549</v>
      </c>
      <c r="E133" s="300">
        <f>'[3]Warenkorb transponiert'!F20</f>
        <v>21.448297669314961</v>
      </c>
      <c r="F133" s="300">
        <f>'[3]Warenkorb transponiert'!G20</f>
        <v>20.715244513875408</v>
      </c>
      <c r="G133" s="300">
        <f>'[3]Warenkorb transponiert'!H20</f>
        <v>14.118606696997386</v>
      </c>
      <c r="H133" s="300">
        <f>'[3]Warenkorb transponiert'!I20</f>
        <v>5.1937540918148501</v>
      </c>
      <c r="I133" s="300">
        <f>'[3]Warenkorb transponiert'!J20</f>
        <v>4.0826429807037385</v>
      </c>
      <c r="J133" s="356">
        <f t="shared" si="4"/>
        <v>39.281768789552281</v>
      </c>
      <c r="K133" s="300"/>
      <c r="L133" s="300"/>
      <c r="M133" s="300"/>
      <c r="N133" s="300"/>
      <c r="O133" s="300"/>
      <c r="P133" s="300"/>
      <c r="Q133" s="300"/>
      <c r="R133" s="300"/>
      <c r="S133" s="300"/>
      <c r="T133" s="300"/>
      <c r="U133" s="356"/>
      <c r="V133" s="312">
        <f>'[2]Haltung gewichtet'!D108</f>
        <v>0.84529586022374226</v>
      </c>
      <c r="W133" s="356">
        <f t="shared" si="3"/>
        <v>23.668284086264784</v>
      </c>
      <c r="X133" s="300">
        <f>[1]Kochtypberechnung_Bio!U102</f>
        <v>3.1062247952143647</v>
      </c>
      <c r="Y133" s="300">
        <f>[1]Kochtypberechnung_Bio!W102</f>
        <v>3.1788267828159094</v>
      </c>
      <c r="Z133" s="356">
        <f t="shared" si="2"/>
        <v>6.7255746016518883</v>
      </c>
      <c r="AA133" s="312">
        <v>6.29</v>
      </c>
      <c r="AB133" s="300">
        <v>3.49</v>
      </c>
      <c r="AC133" s="300">
        <v>4.9400000000000004</v>
      </c>
      <c r="AD133" s="300">
        <v>0.62</v>
      </c>
      <c r="AE133" s="356"/>
      <c r="AF133" s="300">
        <v>3.71</v>
      </c>
      <c r="AG133" s="300">
        <v>7.82</v>
      </c>
      <c r="AH133" s="300">
        <v>3.46</v>
      </c>
      <c r="AI133" s="300">
        <v>5.65</v>
      </c>
      <c r="AJ133" s="300">
        <v>9.49</v>
      </c>
      <c r="AK133" s="300">
        <v>5.66</v>
      </c>
      <c r="AL133" s="300">
        <v>7.46</v>
      </c>
      <c r="AM133" s="300">
        <v>8.0500000000000007</v>
      </c>
      <c r="AN133" s="300">
        <v>6.93</v>
      </c>
      <c r="AO133" s="300">
        <v>6.47</v>
      </c>
      <c r="AP133" s="300">
        <v>15.8</v>
      </c>
      <c r="AQ133" s="300">
        <v>5.1100000000000003</v>
      </c>
      <c r="AR133" s="300">
        <v>7.37</v>
      </c>
      <c r="AS133" s="300">
        <v>9.36</v>
      </c>
      <c r="AT133" s="300">
        <v>29.53</v>
      </c>
      <c r="AU133" s="356"/>
      <c r="AV133" s="300"/>
      <c r="AW133" s="300"/>
      <c r="AX133" s="357"/>
      <c r="AY133" s="335"/>
    </row>
    <row r="134" spans="1:51" x14ac:dyDescent="0.25">
      <c r="A134" s="332">
        <v>39965</v>
      </c>
      <c r="B134" s="312">
        <f>'[3]Warenkorb transponiert'!C21</f>
        <v>1.8290947048084218</v>
      </c>
      <c r="C134" s="300">
        <f>'[3]Warenkorb transponiert'!D21</f>
        <v>20.948297669314961</v>
      </c>
      <c r="D134" s="300">
        <f>'[3]Warenkorb transponiert'!E21</f>
        <v>16.778944285665549</v>
      </c>
      <c r="E134" s="300">
        <f>'[3]Warenkorb transponiert'!F21</f>
        <v>21.448297669314961</v>
      </c>
      <c r="F134" s="300">
        <f>'[3]Warenkorb transponiert'!G21</f>
        <v>20.715244513875408</v>
      </c>
      <c r="G134" s="300">
        <f>'[3]Warenkorb transponiert'!H21</f>
        <v>13.885846448112993</v>
      </c>
      <c r="H134" s="300">
        <f>'[3]Warenkorb transponiert'!I21</f>
        <v>5.1937540918148501</v>
      </c>
      <c r="I134" s="300">
        <f>'[3]Warenkorb transponiert'!J21</f>
        <v>4.0826429807037385</v>
      </c>
      <c r="J134" s="356">
        <f t="shared" si="4"/>
        <v>39.213806832933308</v>
      </c>
      <c r="K134" s="300"/>
      <c r="L134" s="300"/>
      <c r="M134" s="300"/>
      <c r="N134" s="300"/>
      <c r="O134" s="300"/>
      <c r="P134" s="300"/>
      <c r="Q134" s="300"/>
      <c r="R134" s="300"/>
      <c r="S134" s="300"/>
      <c r="T134" s="300"/>
      <c r="U134" s="356"/>
      <c r="V134" s="312">
        <f>'[2]Haltung gewichtet'!D109</f>
        <v>0.83729105781285007</v>
      </c>
      <c r="W134" s="356">
        <f t="shared" si="3"/>
        <v>23.444149618759802</v>
      </c>
      <c r="X134" s="300">
        <f>[1]Kochtypberechnung_Bio!U103</f>
        <v>3.10981218527</v>
      </c>
      <c r="Y134" s="300">
        <f>[1]Kochtypberechnung_Bio!W103</f>
        <v>2.9535451174174709</v>
      </c>
      <c r="Z134" s="356">
        <f t="shared" si="2"/>
        <v>6.5845226042263558</v>
      </c>
      <c r="AA134" s="312"/>
      <c r="AB134" s="300">
        <v>2.9</v>
      </c>
      <c r="AC134" s="300">
        <v>5.83</v>
      </c>
      <c r="AD134" s="300">
        <v>1.01</v>
      </c>
      <c r="AE134" s="356"/>
      <c r="AF134" s="300">
        <v>3.6</v>
      </c>
      <c r="AG134" s="300">
        <v>8.6199999999999992</v>
      </c>
      <c r="AH134" s="300">
        <v>3.36</v>
      </c>
      <c r="AI134" s="300">
        <v>8.93</v>
      </c>
      <c r="AJ134" s="300">
        <v>5.72</v>
      </c>
      <c r="AK134" s="300">
        <v>5.3</v>
      </c>
      <c r="AL134" s="300">
        <v>8.0399999999999991</v>
      </c>
      <c r="AM134" s="300">
        <v>6.9</v>
      </c>
      <c r="AN134" s="300">
        <v>9.1</v>
      </c>
      <c r="AO134" s="300">
        <v>6.43</v>
      </c>
      <c r="AP134" s="300">
        <v>15.8</v>
      </c>
      <c r="AQ134" s="300">
        <v>5.1100000000000003</v>
      </c>
      <c r="AR134" s="300">
        <v>7.37</v>
      </c>
      <c r="AS134" s="300">
        <v>8.73</v>
      </c>
      <c r="AT134" s="300">
        <v>32.92</v>
      </c>
      <c r="AU134" s="356"/>
      <c r="AV134" s="300"/>
      <c r="AW134" s="300"/>
      <c r="AX134" s="357"/>
      <c r="AY134" s="335"/>
    </row>
    <row r="135" spans="1:51" x14ac:dyDescent="0.25">
      <c r="A135" s="332">
        <v>39995</v>
      </c>
      <c r="B135" s="312">
        <f>'[3]Warenkorb transponiert'!C22</f>
        <v>1.8290947048084218</v>
      </c>
      <c r="C135" s="300">
        <f>'[3]Warenkorb transponiert'!D22</f>
        <v>20.948297669314961</v>
      </c>
      <c r="D135" s="300">
        <f>'[3]Warenkorb transponiert'!E22</f>
        <v>16.666666666666668</v>
      </c>
      <c r="E135" s="300">
        <f>'[3]Warenkorb transponiert'!F22</f>
        <v>21.356347280867453</v>
      </c>
      <c r="F135" s="300">
        <f>'[3]Warenkorb transponiert'!G22</f>
        <v>19.801057329276968</v>
      </c>
      <c r="G135" s="300">
        <f>'[3]Warenkorb transponiert'!H22</f>
        <v>14.118606696997386</v>
      </c>
      <c r="H135" s="300">
        <f>'[3]Warenkorb transponiert'!I22</f>
        <v>5.1937540918148501</v>
      </c>
      <c r="I135" s="300">
        <f>'[3]Warenkorb transponiert'!J22</f>
        <v>4.0826429807037385</v>
      </c>
      <c r="J135" s="356">
        <f t="shared" si="4"/>
        <v>39.180617496368562</v>
      </c>
      <c r="K135" s="300"/>
      <c r="L135" s="300"/>
      <c r="M135" s="300"/>
      <c r="N135" s="300"/>
      <c r="O135" s="300"/>
      <c r="P135" s="300"/>
      <c r="Q135" s="300"/>
      <c r="R135" s="300"/>
      <c r="S135" s="300"/>
      <c r="T135" s="300"/>
      <c r="U135" s="356"/>
      <c r="V135" s="312">
        <f>'[2]Haltung gewichtet'!D110</f>
        <v>0.83067052183348233</v>
      </c>
      <c r="W135" s="356">
        <f t="shared" si="3"/>
        <v>23.258774611337504</v>
      </c>
      <c r="X135" s="300">
        <f>[1]Kochtypberechnung_Bio!U104</f>
        <v>3.096084354191305</v>
      </c>
      <c r="Y135" s="300">
        <f>[1]Kochtypberechnung_Bio!W104</f>
        <v>3.0936963499022312</v>
      </c>
      <c r="Z135" s="356">
        <f t="shared" si="2"/>
        <v>6.6550291587234085</v>
      </c>
      <c r="AA135" s="312">
        <v>5.5</v>
      </c>
      <c r="AB135" s="300">
        <v>3.58</v>
      </c>
      <c r="AC135" s="300">
        <v>6.59</v>
      </c>
      <c r="AD135" s="300">
        <v>0.83</v>
      </c>
      <c r="AE135" s="356"/>
      <c r="AF135" s="300">
        <v>4.51</v>
      </c>
      <c r="AG135" s="300">
        <v>7.68</v>
      </c>
      <c r="AH135" s="300">
        <v>2.38</v>
      </c>
      <c r="AI135" s="300">
        <v>6.19</v>
      </c>
      <c r="AJ135" s="300">
        <v>5.41</v>
      </c>
      <c r="AK135" s="300">
        <v>6.43</v>
      </c>
      <c r="AL135" s="300">
        <v>6.22</v>
      </c>
      <c r="AM135" s="300">
        <v>6.02</v>
      </c>
      <c r="AN135" s="300">
        <v>8.67</v>
      </c>
      <c r="AO135" s="300">
        <v>8.15</v>
      </c>
      <c r="AP135" s="300">
        <v>15.8</v>
      </c>
      <c r="AQ135" s="300">
        <v>5.1100000000000003</v>
      </c>
      <c r="AR135" s="300">
        <v>7.39</v>
      </c>
      <c r="AS135" s="300">
        <v>8.24</v>
      </c>
      <c r="AT135" s="300">
        <v>44.65</v>
      </c>
      <c r="AU135" s="356"/>
      <c r="AV135" s="300"/>
      <c r="AW135" s="300"/>
      <c r="AX135" s="357"/>
      <c r="AY135" s="335"/>
    </row>
    <row r="136" spans="1:51" x14ac:dyDescent="0.25">
      <c r="A136" s="332">
        <v>40026</v>
      </c>
      <c r="B136" s="312">
        <f>'[3]Warenkorb transponiert'!C23</f>
        <v>1.7914402451303693</v>
      </c>
      <c r="C136" s="300">
        <f>'[3]Warenkorb transponiert'!D23</f>
        <v>20.683900776895012</v>
      </c>
      <c r="D136" s="300">
        <f>'[3]Warenkorb transponiert'!E23</f>
        <v>16.55438904766778</v>
      </c>
      <c r="E136" s="300">
        <f>'[3]Warenkorb transponiert'!F23</f>
        <v>21.448297669314961</v>
      </c>
      <c r="F136" s="300">
        <f>'[3]Warenkorb transponiert'!G23</f>
        <v>20.064328186715333</v>
      </c>
      <c r="G136" s="300">
        <f>'[3]Warenkorb transponiert'!H23</f>
        <v>14.118606696997386</v>
      </c>
      <c r="H136" s="300">
        <f>'[3]Warenkorb transponiert'!I23</f>
        <v>5.0000000000000009</v>
      </c>
      <c r="I136" s="300">
        <f>'[3]Warenkorb transponiert'!J23</f>
        <v>3.8048652029259609</v>
      </c>
      <c r="J136" s="356">
        <f t="shared" si="4"/>
        <v>38.628984549119259</v>
      </c>
      <c r="K136" s="300"/>
      <c r="L136" s="300"/>
      <c r="M136" s="300"/>
      <c r="N136" s="300"/>
      <c r="O136" s="300"/>
      <c r="P136" s="300"/>
      <c r="Q136" s="300"/>
      <c r="R136" s="300"/>
      <c r="S136" s="300"/>
      <c r="T136" s="300"/>
      <c r="U136" s="356"/>
      <c r="V136" s="312">
        <f>'[2]Haltung gewichtet'!D111</f>
        <v>0.82853294841980984</v>
      </c>
      <c r="W136" s="356">
        <f t="shared" si="3"/>
        <v>23.198922555754677</v>
      </c>
      <c r="X136" s="300">
        <f>[1]Kochtypberechnung_Bio!U105</f>
        <v>3.1977487605451</v>
      </c>
      <c r="Y136" s="300">
        <f>[1]Kochtypberechnung_Bio!W105</f>
        <v>3.0753560833785372</v>
      </c>
      <c r="Z136" s="356">
        <f t="shared" si="2"/>
        <v>6.7956045950136996</v>
      </c>
      <c r="AA136" s="312">
        <v>5.5</v>
      </c>
      <c r="AB136" s="300">
        <v>3.37</v>
      </c>
      <c r="AC136" s="300">
        <v>6.09</v>
      </c>
      <c r="AD136" s="300">
        <v>0.86</v>
      </c>
      <c r="AE136" s="356"/>
      <c r="AF136" s="300">
        <v>3.35</v>
      </c>
      <c r="AG136" s="300">
        <v>6.13</v>
      </c>
      <c r="AH136" s="300">
        <v>2.37</v>
      </c>
      <c r="AI136" s="300">
        <v>5.7</v>
      </c>
      <c r="AJ136" s="300">
        <v>7.5</v>
      </c>
      <c r="AK136" s="300">
        <v>6.13</v>
      </c>
      <c r="AL136" s="300">
        <v>5.8</v>
      </c>
      <c r="AM136" s="300">
        <v>6.76</v>
      </c>
      <c r="AN136" s="300">
        <v>8.6199999999999992</v>
      </c>
      <c r="AO136" s="300">
        <v>6.62</v>
      </c>
      <c r="AP136" s="300">
        <v>15.8</v>
      </c>
      <c r="AQ136" s="300">
        <v>5.1100000000000003</v>
      </c>
      <c r="AR136" s="300">
        <v>7.6</v>
      </c>
      <c r="AS136" s="300">
        <v>6.9</v>
      </c>
      <c r="AT136" s="300">
        <v>37</v>
      </c>
      <c r="AU136" s="356"/>
      <c r="AV136" s="300"/>
      <c r="AW136" s="300"/>
      <c r="AX136" s="357"/>
      <c r="AY136" s="335"/>
    </row>
    <row r="137" spans="1:51" x14ac:dyDescent="0.25">
      <c r="A137" s="332">
        <v>40057</v>
      </c>
      <c r="B137" s="312">
        <f>'[3]Warenkorb transponiert'!C24</f>
        <v>1.8290947048084218</v>
      </c>
      <c r="C137" s="300">
        <f>'[3]Warenkorb transponiert'!D24</f>
        <v>20.948297669314961</v>
      </c>
      <c r="D137" s="300">
        <f>'[3]Warenkorb transponiert'!E24</f>
        <v>16.666666666666668</v>
      </c>
      <c r="E137" s="300">
        <f>'[3]Warenkorb transponiert'!F24</f>
        <v>21.356347280867453</v>
      </c>
      <c r="F137" s="300">
        <f>'[3]Warenkorb transponiert'!G24</f>
        <v>19.801057329276968</v>
      </c>
      <c r="G137" s="300">
        <f>'[3]Warenkorb transponiert'!H24</f>
        <v>14.118606696997386</v>
      </c>
      <c r="H137" s="300">
        <f>'[3]Warenkorb transponiert'!I24</f>
        <v>5.1937540918148501</v>
      </c>
      <c r="I137" s="300">
        <f>'[3]Warenkorb transponiert'!J24</f>
        <v>4.0826429807037385</v>
      </c>
      <c r="J137" s="356">
        <f t="shared" si="4"/>
        <v>39.180617496368562</v>
      </c>
      <c r="K137" s="300"/>
      <c r="L137" s="300"/>
      <c r="M137" s="300"/>
      <c r="N137" s="300"/>
      <c r="O137" s="300"/>
      <c r="P137" s="300"/>
      <c r="Q137" s="300"/>
      <c r="R137" s="300"/>
      <c r="S137" s="300"/>
      <c r="T137" s="300"/>
      <c r="U137" s="356"/>
      <c r="V137" s="312">
        <f>'[2]Haltung gewichtet'!D112</f>
        <v>0.83889327702068439</v>
      </c>
      <c r="W137" s="356">
        <f t="shared" si="3"/>
        <v>23.489011756579163</v>
      </c>
      <c r="X137" s="300">
        <f>[1]Kochtypberechnung_Bio!U106</f>
        <v>2.6063385510341699</v>
      </c>
      <c r="Y137" s="300">
        <f>[1]Kochtypberechnung_Bio!W106</f>
        <v>3.0408658502327466</v>
      </c>
      <c r="Z137" s="356">
        <f t="shared" si="2"/>
        <v>5.88607062920254</v>
      </c>
      <c r="AA137" s="312">
        <v>6.45</v>
      </c>
      <c r="AB137" s="300">
        <v>3.6</v>
      </c>
      <c r="AC137" s="300">
        <v>7.44</v>
      </c>
      <c r="AD137" s="300">
        <v>0.88</v>
      </c>
      <c r="AE137" s="356"/>
      <c r="AF137" s="300">
        <v>3.11</v>
      </c>
      <c r="AG137" s="300">
        <v>7.39</v>
      </c>
      <c r="AH137" s="300">
        <v>3.43</v>
      </c>
      <c r="AI137" s="300">
        <v>5.98</v>
      </c>
      <c r="AJ137" s="300">
        <v>6.65</v>
      </c>
      <c r="AK137" s="300">
        <v>4.99</v>
      </c>
      <c r="AL137" s="300">
        <v>6.63</v>
      </c>
      <c r="AM137" s="300">
        <v>6.68</v>
      </c>
      <c r="AN137" s="300">
        <v>8.26</v>
      </c>
      <c r="AO137" s="300">
        <v>6.01</v>
      </c>
      <c r="AP137" s="300">
        <v>15.8</v>
      </c>
      <c r="AQ137" s="300">
        <v>5.01</v>
      </c>
      <c r="AR137" s="300">
        <v>6.72</v>
      </c>
      <c r="AS137" s="300">
        <v>8.7899999999999991</v>
      </c>
      <c r="AT137" s="300">
        <v>37.11</v>
      </c>
      <c r="AU137" s="356"/>
      <c r="AV137" s="300"/>
      <c r="AW137" s="300"/>
      <c r="AX137" s="357"/>
      <c r="AY137" s="335"/>
    </row>
    <row r="138" spans="1:51" x14ac:dyDescent="0.25">
      <c r="A138" s="332">
        <v>40087</v>
      </c>
      <c r="B138" s="312">
        <f>'[3]Warenkorb transponiert'!C25</f>
        <v>1.7804796190369125</v>
      </c>
      <c r="C138" s="300">
        <f>'[3]Warenkorb transponiert'!D25</f>
        <v>20.948297669314961</v>
      </c>
      <c r="D138" s="300">
        <f>'[3]Warenkorb transponiert'!E25</f>
        <v>16.557888571331105</v>
      </c>
      <c r="E138" s="300">
        <f>'[3]Warenkorb transponiert'!F25</f>
        <v>21.448297669314961</v>
      </c>
      <c r="F138" s="300">
        <f>'[3]Warenkorb transponiert'!G25</f>
        <v>19.872858472214702</v>
      </c>
      <c r="G138" s="300">
        <f>'[3]Warenkorb transponiert'!H25</f>
        <v>14.118606696997386</v>
      </c>
      <c r="H138" s="300">
        <f>'[3]Warenkorb transponiert'!I25</f>
        <v>4.9159763140370725</v>
      </c>
      <c r="I138" s="300">
        <f>'[3]Warenkorb transponiert'!J25</f>
        <v>3.8048652029259609</v>
      </c>
      <c r="J138" s="356">
        <f t="shared" si="4"/>
        <v>38.525263931592285</v>
      </c>
      <c r="K138" s="300"/>
      <c r="L138" s="300"/>
      <c r="M138" s="300"/>
      <c r="N138" s="300"/>
      <c r="O138" s="300"/>
      <c r="P138" s="300"/>
      <c r="Q138" s="300"/>
      <c r="R138" s="300"/>
      <c r="S138" s="300"/>
      <c r="T138" s="300"/>
      <c r="U138" s="356"/>
      <c r="V138" s="312">
        <f>'[2]Haltung gewichtet'!D113</f>
        <v>0.84063186598285122</v>
      </c>
      <c r="W138" s="356">
        <f t="shared" si="3"/>
        <v>23.537692247519836</v>
      </c>
      <c r="X138" s="300">
        <f>[1]Kochtypberechnung_Bio!U107</f>
        <v>2.7557605856586598</v>
      </c>
      <c r="Y138" s="300">
        <f>[1]Kochtypberechnung_Bio!W107</f>
        <v>3.0699727611711718</v>
      </c>
      <c r="Z138" s="356">
        <f t="shared" si="2"/>
        <v>6.1291231732492513</v>
      </c>
      <c r="AA138" s="312">
        <v>6.31</v>
      </c>
      <c r="AB138" s="300">
        <v>3.58</v>
      </c>
      <c r="AC138" s="300">
        <v>6.77</v>
      </c>
      <c r="AD138" s="300">
        <v>0.93</v>
      </c>
      <c r="AE138" s="356"/>
      <c r="AF138" s="300">
        <v>3.67</v>
      </c>
      <c r="AG138" s="300">
        <v>7.87</v>
      </c>
      <c r="AH138" s="300">
        <v>2.92</v>
      </c>
      <c r="AI138" s="300">
        <v>7.09</v>
      </c>
      <c r="AJ138" s="300">
        <v>6.2</v>
      </c>
      <c r="AK138" s="300">
        <v>4.6500000000000004</v>
      </c>
      <c r="AL138" s="300">
        <v>6.79</v>
      </c>
      <c r="AM138" s="300">
        <v>6.36</v>
      </c>
      <c r="AN138" s="300">
        <v>7.95</v>
      </c>
      <c r="AO138" s="300">
        <v>6.28</v>
      </c>
      <c r="AP138" s="300">
        <v>15.8</v>
      </c>
      <c r="AQ138" s="300">
        <v>5.04</v>
      </c>
      <c r="AR138" s="300">
        <v>6.73</v>
      </c>
      <c r="AS138" s="300">
        <v>8.64</v>
      </c>
      <c r="AT138" s="300">
        <v>31.97</v>
      </c>
      <c r="AU138" s="356"/>
      <c r="AV138" s="300"/>
      <c r="AW138" s="300"/>
      <c r="AX138" s="357"/>
      <c r="AY138" s="335"/>
    </row>
    <row r="139" spans="1:51" x14ac:dyDescent="0.25">
      <c r="A139" s="332">
        <v>40118</v>
      </c>
      <c r="B139" s="312">
        <f>'[3]Warenkorb transponiert'!C26</f>
        <v>1.7582340491156714</v>
      </c>
      <c r="C139" s="300">
        <f>'[3]Warenkorb transponiert'!D26</f>
        <v>21.5</v>
      </c>
      <c r="D139" s="300">
        <f>'[3]Warenkorb transponiert'!E26</f>
        <v>16.557888571331105</v>
      </c>
      <c r="E139" s="300">
        <f>'[3]Warenkorb transponiert'!F26</f>
        <v>22</v>
      </c>
      <c r="F139" s="300">
        <f>'[3]Warenkorb transponiert'!G26</f>
        <v>19.815227916678591</v>
      </c>
      <c r="G139" s="300">
        <f>'[3]Warenkorb transponiert'!H26</f>
        <v>14.118606696997386</v>
      </c>
      <c r="H139" s="300">
        <f>'[3]Warenkorb transponiert'!I26</f>
        <v>4.9159763140370725</v>
      </c>
      <c r="I139" s="300">
        <f>'[3]Warenkorb transponiert'!J26</f>
        <v>3.8048652029259609</v>
      </c>
      <c r="J139" s="356">
        <f t="shared" si="4"/>
        <v>38.520708484900396</v>
      </c>
      <c r="K139" s="300"/>
      <c r="L139" s="300"/>
      <c r="M139" s="300"/>
      <c r="N139" s="300"/>
      <c r="O139" s="300"/>
      <c r="P139" s="300"/>
      <c r="Q139" s="300"/>
      <c r="R139" s="300"/>
      <c r="S139" s="300"/>
      <c r="T139" s="300"/>
      <c r="U139" s="356"/>
      <c r="V139" s="312">
        <f>'[2]Haltung gewichtet'!D114</f>
        <v>0.84787755279415467</v>
      </c>
      <c r="W139" s="356">
        <f t="shared" si="3"/>
        <v>23.74057147823633</v>
      </c>
      <c r="X139" s="300">
        <f>[1]Kochtypberechnung_Bio!U108</f>
        <v>2.8696726560729102</v>
      </c>
      <c r="Y139" s="300">
        <f>[1]Kochtypberechnung_Bio!W108</f>
        <v>3.0620648982608185</v>
      </c>
      <c r="Z139" s="356">
        <f t="shared" si="2"/>
        <v>6.294851167978897</v>
      </c>
      <c r="AA139" s="312">
        <v>6.13</v>
      </c>
      <c r="AB139" s="300">
        <v>3.54</v>
      </c>
      <c r="AC139" s="300">
        <v>5.98</v>
      </c>
      <c r="AD139" s="300">
        <v>0.9</v>
      </c>
      <c r="AE139" s="356"/>
      <c r="AF139" s="300">
        <v>2.95</v>
      </c>
      <c r="AG139" s="300">
        <v>7.85</v>
      </c>
      <c r="AH139" s="300">
        <v>2.5</v>
      </c>
      <c r="AI139" s="300">
        <v>5.75</v>
      </c>
      <c r="AJ139" s="300">
        <v>8.9700000000000006</v>
      </c>
      <c r="AK139" s="300">
        <v>4.63</v>
      </c>
      <c r="AL139" s="300">
        <v>8.0299999999999994</v>
      </c>
      <c r="AM139" s="300">
        <v>6.4</v>
      </c>
      <c r="AN139" s="300">
        <v>7.11</v>
      </c>
      <c r="AO139" s="300">
        <v>5.52</v>
      </c>
      <c r="AP139" s="300">
        <v>15.8</v>
      </c>
      <c r="AQ139" s="300">
        <v>4.47</v>
      </c>
      <c r="AR139" s="300">
        <v>6.74</v>
      </c>
      <c r="AS139" s="300">
        <v>7.07</v>
      </c>
      <c r="AT139" s="300">
        <v>33.75</v>
      </c>
      <c r="AU139" s="356"/>
      <c r="AV139" s="300"/>
      <c r="AW139" s="300"/>
      <c r="AX139" s="357"/>
      <c r="AY139" s="335"/>
    </row>
    <row r="140" spans="1:51" x14ac:dyDescent="0.25">
      <c r="A140" s="332">
        <v>40148</v>
      </c>
      <c r="B140" s="312">
        <f>'[3]Warenkorb transponiert'!C27</f>
        <v>1.7582340491156714</v>
      </c>
      <c r="C140" s="300">
        <f>'[3]Warenkorb transponiert'!D27</f>
        <v>20.948297669314961</v>
      </c>
      <c r="D140" s="300">
        <f>'[3]Warenkorb transponiert'!E27</f>
        <v>16.557888571331105</v>
      </c>
      <c r="E140" s="300">
        <f>'[3]Warenkorb transponiert'!F27</f>
        <v>21.316099223104988</v>
      </c>
      <c r="F140" s="300">
        <f>'[3]Warenkorb transponiert'!G27</f>
        <v>19.815227916678591</v>
      </c>
      <c r="G140" s="300">
        <f>'[3]Warenkorb transponiert'!H27</f>
        <v>14.118606696997386</v>
      </c>
      <c r="H140" s="300">
        <f>'[3]Warenkorb transponiert'!I27</f>
        <v>4.7706607451759355</v>
      </c>
      <c r="I140" s="300">
        <f>'[3]Warenkorb transponiert'!J27</f>
        <v>3.8048652029259609</v>
      </c>
      <c r="J140" s="356">
        <f t="shared" si="4"/>
        <v>38.235125117798567</v>
      </c>
      <c r="K140" s="300"/>
      <c r="L140" s="300"/>
      <c r="M140" s="300"/>
      <c r="N140" s="300"/>
      <c r="O140" s="300"/>
      <c r="P140" s="300"/>
      <c r="Q140" s="300"/>
      <c r="R140" s="300"/>
      <c r="S140" s="300"/>
      <c r="T140" s="300"/>
      <c r="U140" s="356"/>
      <c r="V140" s="312">
        <f>'[2]Haltung gewichtet'!D115</f>
        <v>0.84123217438572973</v>
      </c>
      <c r="W140" s="356">
        <f t="shared" si="3"/>
        <v>23.554500882800433</v>
      </c>
      <c r="X140" s="300">
        <f>[1]Kochtypberechnung_Bio!U109</f>
        <v>2.9934940038935798</v>
      </c>
      <c r="Y140" s="300">
        <f>[1]Kochtypberechnung_Bio!W109</f>
        <v>3.0576345032215788</v>
      </c>
      <c r="Z140" s="356">
        <f t="shared" si="2"/>
        <v>6.4777034329343959</v>
      </c>
      <c r="AA140" s="312">
        <v>6.37</v>
      </c>
      <c r="AB140" s="300">
        <v>3.59</v>
      </c>
      <c r="AC140" s="300">
        <v>4.58</v>
      </c>
      <c r="AD140" s="300">
        <v>0.6</v>
      </c>
      <c r="AE140" s="356"/>
      <c r="AF140" s="300">
        <v>3.23</v>
      </c>
      <c r="AG140" s="300">
        <v>6.33</v>
      </c>
      <c r="AH140" s="300">
        <v>2.2999999999999998</v>
      </c>
      <c r="AI140" s="300">
        <v>5.8</v>
      </c>
      <c r="AJ140" s="300">
        <v>6.27</v>
      </c>
      <c r="AK140" s="300">
        <v>4.96</v>
      </c>
      <c r="AL140" s="300">
        <v>6.72</v>
      </c>
      <c r="AM140" s="300">
        <v>7.06</v>
      </c>
      <c r="AN140" s="300">
        <v>6.41</v>
      </c>
      <c r="AO140" s="300">
        <v>5.64</v>
      </c>
      <c r="AP140" s="300">
        <v>15.8</v>
      </c>
      <c r="AQ140" s="300">
        <v>5</v>
      </c>
      <c r="AR140" s="300">
        <v>6.76</v>
      </c>
      <c r="AS140" s="300">
        <v>6.29</v>
      </c>
      <c r="AT140" s="300">
        <v>35.47</v>
      </c>
      <c r="AU140" s="356"/>
      <c r="AV140" s="300"/>
      <c r="AW140" s="300"/>
      <c r="AX140" s="357"/>
      <c r="AY140" s="335"/>
    </row>
    <row r="141" spans="1:51" x14ac:dyDescent="0.25">
      <c r="A141" s="332">
        <v>40179</v>
      </c>
      <c r="B141" s="312">
        <f>'[3]Warenkorb transponiert'!C28</f>
        <v>1.7582340491156714</v>
      </c>
      <c r="C141" s="300">
        <f>'[3]Warenkorb transponiert'!D28</f>
        <v>20.764396892419949</v>
      </c>
      <c r="D141" s="300">
        <f>'[3]Warenkorb transponiert'!E28</f>
        <v>16.557888571331105</v>
      </c>
      <c r="E141" s="300">
        <f>'[3]Warenkorb transponiert'!F28</f>
        <v>21.867801553790024</v>
      </c>
      <c r="F141" s="300">
        <f>'[3]Warenkorb transponiert'!G28</f>
        <v>19.815227916678591</v>
      </c>
      <c r="G141" s="300">
        <f>'[3]Warenkorb transponiert'!H28</f>
        <v>13.922068342549746</v>
      </c>
      <c r="H141" s="300">
        <f>'[3]Warenkorb transponiert'!I28</f>
        <v>4.9159763140370725</v>
      </c>
      <c r="I141" s="300">
        <f>'[3]Warenkorb transponiert'!J28</f>
        <v>3.8048652029259609</v>
      </c>
      <c r="J141" s="356">
        <f t="shared" si="4"/>
        <v>38.265315836951451</v>
      </c>
      <c r="K141" s="300"/>
      <c r="L141" s="300"/>
      <c r="M141" s="300"/>
      <c r="N141" s="300"/>
      <c r="O141" s="300"/>
      <c r="P141" s="300"/>
      <c r="Q141" s="300"/>
      <c r="R141" s="300"/>
      <c r="S141" s="300"/>
      <c r="T141" s="300"/>
      <c r="U141" s="356"/>
      <c r="V141" s="312">
        <f>'[2]Haltung gewichtet'!D116</f>
        <v>0.84007780331936144</v>
      </c>
      <c r="W141" s="356">
        <f t="shared" si="3"/>
        <v>23.522178492942121</v>
      </c>
      <c r="X141" s="300">
        <f>[1]Kochtypberechnung_Bio!U110</f>
        <v>2.8729757485417164</v>
      </c>
      <c r="Y141" s="300">
        <f>[1]Kochtypberechnung_Bio!W110</f>
        <v>2.90960860630581</v>
      </c>
      <c r="Z141" s="356">
        <f t="shared" si="2"/>
        <v>6.2007092169113509</v>
      </c>
      <c r="AA141" s="312">
        <v>6.2</v>
      </c>
      <c r="AB141" s="300">
        <v>3.48</v>
      </c>
      <c r="AC141" s="300">
        <v>4.68</v>
      </c>
      <c r="AD141" s="300">
        <v>0.56999999999999995</v>
      </c>
      <c r="AE141" s="356"/>
      <c r="AF141" s="300">
        <v>2.81</v>
      </c>
      <c r="AG141" s="300">
        <v>6.87</v>
      </c>
      <c r="AH141" s="300">
        <v>3.2</v>
      </c>
      <c r="AI141" s="300">
        <v>6.04</v>
      </c>
      <c r="AJ141" s="300">
        <v>7.9</v>
      </c>
      <c r="AK141" s="300">
        <v>5.1100000000000003</v>
      </c>
      <c r="AL141" s="300">
        <v>7.31</v>
      </c>
      <c r="AM141" s="300">
        <v>6.35</v>
      </c>
      <c r="AN141" s="300">
        <v>6.59</v>
      </c>
      <c r="AO141" s="300">
        <v>7.72</v>
      </c>
      <c r="AP141" s="300">
        <v>15.8</v>
      </c>
      <c r="AQ141" s="300">
        <v>5.0599999999999996</v>
      </c>
      <c r="AR141" s="300">
        <v>6.98</v>
      </c>
      <c r="AS141" s="300">
        <v>8.43</v>
      </c>
      <c r="AT141" s="300">
        <v>46.98</v>
      </c>
      <c r="AU141" s="356"/>
      <c r="AV141" s="300"/>
      <c r="AW141" s="300"/>
      <c r="AX141" s="357"/>
      <c r="AY141" s="335"/>
    </row>
    <row r="142" spans="1:51" x14ac:dyDescent="0.25">
      <c r="A142" s="332">
        <v>40210</v>
      </c>
      <c r="B142" s="312">
        <f>'[3]Warenkorb transponiert'!C29</f>
        <v>1.7308485762700689</v>
      </c>
      <c r="C142" s="300">
        <f>'[3]Warenkorb transponiert'!D29</f>
        <v>20.764396892419949</v>
      </c>
      <c r="D142" s="300">
        <f>'[3]Warenkorb transponiert'!E29</f>
        <v>16.77544476200223</v>
      </c>
      <c r="E142" s="300">
        <f>'[3]Warenkorb transponiert'!F29</f>
        <v>21.040248057762469</v>
      </c>
      <c r="F142" s="300">
        <f>'[3]Warenkorb transponiert'!G29</f>
        <v>19.815227916678591</v>
      </c>
      <c r="G142" s="300">
        <f>'[3]Warenkorb transponiert'!H29</f>
        <v>13.466354900797835</v>
      </c>
      <c r="H142" s="300">
        <f>'[3]Warenkorb transponiert'!I29</f>
        <v>4.8319526280741449</v>
      </c>
      <c r="I142" s="300">
        <f>'[3]Warenkorb transponiert'!J29</f>
        <v>3.7418474384537657</v>
      </c>
      <c r="J142" s="356">
        <f t="shared" si="4"/>
        <v>37.682215436780979</v>
      </c>
      <c r="K142" s="300"/>
      <c r="L142" s="300"/>
      <c r="M142" s="300"/>
      <c r="N142" s="300"/>
      <c r="O142" s="300"/>
      <c r="P142" s="300"/>
      <c r="Q142" s="300"/>
      <c r="R142" s="300"/>
      <c r="S142" s="300"/>
      <c r="T142" s="300"/>
      <c r="U142" s="356"/>
      <c r="V142" s="312">
        <f>'[2]Haltung gewichtet'!D117</f>
        <v>0.83595323023649104</v>
      </c>
      <c r="W142" s="356">
        <f t="shared" si="3"/>
        <v>23.406690446621749</v>
      </c>
      <c r="X142" s="300">
        <f>[1]Kochtypberechnung_Bio!U111</f>
        <v>2.560663507109</v>
      </c>
      <c r="Y142" s="300">
        <f>[1]Kochtypberechnung_Bio!W111</f>
        <v>2.7930946927514402</v>
      </c>
      <c r="Z142" s="356">
        <f t="shared" si="2"/>
        <v>5.6565068109519361</v>
      </c>
      <c r="AA142" s="312">
        <v>6.1</v>
      </c>
      <c r="AB142" s="300">
        <v>3.35</v>
      </c>
      <c r="AC142" s="300">
        <v>4.38</v>
      </c>
      <c r="AD142" s="300">
        <v>0.51</v>
      </c>
      <c r="AE142" s="356"/>
      <c r="AF142" s="300">
        <v>3.47</v>
      </c>
      <c r="AG142" s="300">
        <v>6.88</v>
      </c>
      <c r="AH142" s="300">
        <v>3.4</v>
      </c>
      <c r="AI142" s="300">
        <v>7.03</v>
      </c>
      <c r="AJ142" s="300">
        <v>7.36</v>
      </c>
      <c r="AK142" s="300">
        <v>5.17</v>
      </c>
      <c r="AL142" s="300">
        <v>7.04</v>
      </c>
      <c r="AM142" s="300">
        <v>5.7</v>
      </c>
      <c r="AN142" s="300">
        <v>6</v>
      </c>
      <c r="AO142" s="300">
        <v>8.51</v>
      </c>
      <c r="AP142" s="300">
        <v>15.8</v>
      </c>
      <c r="AQ142" s="300">
        <v>4.79</v>
      </c>
      <c r="AR142" s="300">
        <v>7.04</v>
      </c>
      <c r="AS142" s="300">
        <v>8.8000000000000007</v>
      </c>
      <c r="AT142" s="300">
        <v>47.9</v>
      </c>
      <c r="AU142" s="356"/>
      <c r="AV142" s="300"/>
      <c r="AW142" s="300"/>
      <c r="AX142" s="357"/>
      <c r="AY142" s="335"/>
    </row>
    <row r="143" spans="1:51" x14ac:dyDescent="0.25">
      <c r="A143" s="332">
        <v>40238</v>
      </c>
      <c r="B143" s="312">
        <f>'[3]Warenkorb transponiert'!C30</f>
        <v>1.7317107675971668</v>
      </c>
      <c r="C143" s="300">
        <f>'[3]Warenkorb transponiert'!D30</f>
        <v>20.764396892419949</v>
      </c>
      <c r="D143" s="300">
        <f>'[3]Warenkorb transponiert'!E30</f>
        <v>16.333333333333336</v>
      </c>
      <c r="E143" s="300">
        <f>'[3]Warenkorb transponiert'!F30</f>
        <v>21.867801553790024</v>
      </c>
      <c r="F143" s="300">
        <f>'[3]Warenkorb transponiert'!G30</f>
        <v>19.815227916678591</v>
      </c>
      <c r="G143" s="300">
        <f>'[3]Warenkorb transponiert'!H30</f>
        <v>13.466354900797835</v>
      </c>
      <c r="H143" s="300">
        <f>'[3]Warenkorb transponiert'!I30</f>
        <v>4.9159763140370725</v>
      </c>
      <c r="I143" s="300">
        <f>'[3]Warenkorb transponiert'!J30</f>
        <v>3.8048652029259609</v>
      </c>
      <c r="J143" s="356">
        <f t="shared" si="4"/>
        <v>37.784987967124415</v>
      </c>
      <c r="K143" s="300"/>
      <c r="L143" s="300"/>
      <c r="M143" s="300"/>
      <c r="N143" s="300"/>
      <c r="O143" s="300"/>
      <c r="P143" s="300"/>
      <c r="Q143" s="300"/>
      <c r="R143" s="300"/>
      <c r="S143" s="300"/>
      <c r="T143" s="300"/>
      <c r="U143" s="356"/>
      <c r="V143" s="312">
        <f>'[2]Haltung gewichtet'!D118</f>
        <v>0.82410271752158082</v>
      </c>
      <c r="W143" s="356">
        <f t="shared" si="3"/>
        <v>23.074876090604263</v>
      </c>
      <c r="X143" s="300">
        <f>[1]Kochtypberechnung_Bio!U112</f>
        <v>2.4426833136050599</v>
      </c>
      <c r="Y143" s="300">
        <f>[1]Kochtypberechnung_Bio!W112</f>
        <v>2.7473053027208385</v>
      </c>
      <c r="Z143" s="356">
        <f t="shared" si="2"/>
        <v>5.4497734171761349</v>
      </c>
      <c r="AA143" s="312">
        <v>6.16</v>
      </c>
      <c r="AB143" s="300">
        <v>3.6</v>
      </c>
      <c r="AC143" s="300">
        <v>4.34</v>
      </c>
      <c r="AD143" s="300">
        <v>0.54</v>
      </c>
      <c r="AE143" s="356"/>
      <c r="AF143" s="300">
        <v>3.13</v>
      </c>
      <c r="AG143" s="300">
        <v>7.37</v>
      </c>
      <c r="AH143" s="300">
        <v>3.46</v>
      </c>
      <c r="AI143" s="300">
        <v>7.26</v>
      </c>
      <c r="AJ143" s="300">
        <v>9.49</v>
      </c>
      <c r="AK143" s="300">
        <v>4.99</v>
      </c>
      <c r="AL143" s="300">
        <v>6.39</v>
      </c>
      <c r="AM143" s="300">
        <v>5.4</v>
      </c>
      <c r="AN143" s="300">
        <v>6.12</v>
      </c>
      <c r="AO143" s="300">
        <v>8.59</v>
      </c>
      <c r="AP143" s="300">
        <v>15.8</v>
      </c>
      <c r="AQ143" s="300">
        <v>4.82</v>
      </c>
      <c r="AR143" s="300">
        <v>6.53</v>
      </c>
      <c r="AS143" s="300">
        <v>10.82</v>
      </c>
      <c r="AT143" s="300">
        <v>36.89</v>
      </c>
      <c r="AU143" s="356"/>
      <c r="AV143" s="300"/>
      <c r="AW143" s="300"/>
      <c r="AX143" s="357"/>
      <c r="AY143" s="335"/>
    </row>
    <row r="144" spans="1:51" x14ac:dyDescent="0.25">
      <c r="A144" s="332">
        <v>40269</v>
      </c>
      <c r="B144" s="312">
        <f>'[3]Warenkorb transponiert'!C31</f>
        <v>1.7792931099754867</v>
      </c>
      <c r="C144" s="300">
        <f>'[3]Warenkorb transponiert'!D31</f>
        <v>20.466950388447504</v>
      </c>
      <c r="D144" s="300">
        <f>'[3]Warenkorb transponiert'!E31</f>
        <v>16.557888571331105</v>
      </c>
      <c r="E144" s="300">
        <f>'[3]Warenkorb transponiert'!F31</f>
        <v>21.867801553790024</v>
      </c>
      <c r="F144" s="300">
        <f>'[3]Warenkorb transponiert'!G31</f>
        <v>19.910962773928908</v>
      </c>
      <c r="G144" s="300">
        <f>'[3]Warenkorb transponiert'!H31</f>
        <v>13.466354900797835</v>
      </c>
      <c r="H144" s="300">
        <f>'[3]Warenkorb transponiert'!I31</f>
        <v>5.0000000000000009</v>
      </c>
      <c r="I144" s="300">
        <f>'[3]Warenkorb transponiert'!J31</f>
        <v>3.8888888888888888</v>
      </c>
      <c r="J144" s="356">
        <f t="shared" si="4"/>
        <v>38.263814378129048</v>
      </c>
      <c r="K144" s="300"/>
      <c r="L144" s="300"/>
      <c r="M144" s="300"/>
      <c r="N144" s="300"/>
      <c r="O144" s="300"/>
      <c r="P144" s="300"/>
      <c r="Q144" s="300"/>
      <c r="R144" s="300"/>
      <c r="S144" s="300"/>
      <c r="T144" s="300"/>
      <c r="U144" s="356"/>
      <c r="V144" s="312">
        <f>'[2]Haltung gewichtet'!D119</f>
        <v>0.82185543482883072</v>
      </c>
      <c r="W144" s="356">
        <f t="shared" si="3"/>
        <v>23.011952175207259</v>
      </c>
      <c r="X144" s="300">
        <f>[1]Kochtypberechnung_Bio!U113</f>
        <v>2.82719996106424</v>
      </c>
      <c r="Y144" s="300">
        <f>[1]Kochtypberechnung_Bio!W113</f>
        <v>2.8534268899381998</v>
      </c>
      <c r="Z144" s="356">
        <f t="shared" si="2"/>
        <v>6.0955274200561895</v>
      </c>
      <c r="AA144" s="312">
        <v>6.03</v>
      </c>
      <c r="AB144" s="300">
        <v>3.58</v>
      </c>
      <c r="AC144" s="300">
        <v>4.42</v>
      </c>
      <c r="AD144" s="300">
        <v>0.48</v>
      </c>
      <c r="AE144" s="356"/>
      <c r="AF144" s="300">
        <v>3.45</v>
      </c>
      <c r="AG144" s="300">
        <v>7.54</v>
      </c>
      <c r="AH144" s="300">
        <v>2.48</v>
      </c>
      <c r="AI144" s="300">
        <v>7.57</v>
      </c>
      <c r="AJ144" s="300">
        <v>11.15</v>
      </c>
      <c r="AK144" s="300">
        <v>5.03</v>
      </c>
      <c r="AL144" s="300">
        <v>7.05</v>
      </c>
      <c r="AM144" s="300">
        <v>5.44</v>
      </c>
      <c r="AN144" s="300">
        <v>7.12</v>
      </c>
      <c r="AO144" s="300">
        <v>8.75</v>
      </c>
      <c r="AP144" s="300">
        <v>15.8</v>
      </c>
      <c r="AQ144" s="300">
        <v>5.0999999999999996</v>
      </c>
      <c r="AR144" s="300">
        <v>6.47</v>
      </c>
      <c r="AS144" s="300">
        <v>9.31</v>
      </c>
      <c r="AT144" s="300">
        <v>37.28</v>
      </c>
      <c r="AU144" s="356"/>
      <c r="AV144" s="300"/>
      <c r="AW144" s="300"/>
      <c r="AX144" s="357"/>
      <c r="AY144" s="335"/>
    </row>
    <row r="145" spans="1:51" x14ac:dyDescent="0.25">
      <c r="A145" s="332">
        <v>40299</v>
      </c>
      <c r="B145" s="312">
        <f>'[3]Warenkorb transponiert'!C32</f>
        <v>1.7246910806438951</v>
      </c>
      <c r="C145" s="300">
        <f>'[3]Warenkorb transponiert'!D32</f>
        <v>20.466950388447504</v>
      </c>
      <c r="D145" s="300">
        <f>'[3]Warenkorb transponiert'!E32</f>
        <v>16.557888571331105</v>
      </c>
      <c r="E145" s="300">
        <f>'[3]Warenkorb transponiert'!F32</f>
        <v>21.570355049817579</v>
      </c>
      <c r="F145" s="300">
        <f>'[3]Warenkorb transponiert'!G32</f>
        <v>19.910962773928908</v>
      </c>
      <c r="G145" s="300">
        <f>'[3]Warenkorb transponiert'!H32</f>
        <v>13.466354900797835</v>
      </c>
      <c r="H145" s="300">
        <f>'[3]Warenkorb transponiert'!I32</f>
        <v>4.8062459081851507</v>
      </c>
      <c r="I145" s="300">
        <f>'[3]Warenkorb transponiert'!J32</f>
        <v>3.8888888888888888</v>
      </c>
      <c r="J145" s="356">
        <f t="shared" si="4"/>
        <v>37.652742904374065</v>
      </c>
      <c r="K145" s="300"/>
      <c r="L145" s="300"/>
      <c r="M145" s="300"/>
      <c r="N145" s="300"/>
      <c r="O145" s="300"/>
      <c r="P145" s="300"/>
      <c r="Q145" s="300"/>
      <c r="R145" s="300"/>
      <c r="S145" s="300"/>
      <c r="T145" s="300"/>
      <c r="U145" s="356"/>
      <c r="V145" s="312">
        <f>'[2]Haltung gewichtet'!D120</f>
        <v>0.81070088288683562</v>
      </c>
      <c r="W145" s="356">
        <f t="shared" si="3"/>
        <v>22.699624720831398</v>
      </c>
      <c r="X145" s="300">
        <f>[1]Kochtypberechnung_Bio!U114</f>
        <v>2.5500972853956299</v>
      </c>
      <c r="Y145" s="300">
        <f>[1]Kochtypberechnung_Bio!W114</f>
        <v>2.9008613640427998</v>
      </c>
      <c r="Z145" s="356">
        <f t="shared" si="2"/>
        <v>5.7107058147212646</v>
      </c>
      <c r="AA145" s="312">
        <v>5.05</v>
      </c>
      <c r="AB145" s="300">
        <v>3.56</v>
      </c>
      <c r="AC145" s="300">
        <v>4.1900000000000004</v>
      </c>
      <c r="AD145" s="300">
        <v>0.47</v>
      </c>
      <c r="AE145" s="356"/>
      <c r="AF145" s="300">
        <v>3.13</v>
      </c>
      <c r="AG145" s="300">
        <v>7.03</v>
      </c>
      <c r="AH145" s="300">
        <v>2.36</v>
      </c>
      <c r="AI145" s="300">
        <v>5.86</v>
      </c>
      <c r="AJ145" s="300">
        <v>12.04</v>
      </c>
      <c r="AK145" s="300">
        <v>4.7300000000000004</v>
      </c>
      <c r="AL145" s="300">
        <v>6.31</v>
      </c>
      <c r="AM145" s="300">
        <v>5.5</v>
      </c>
      <c r="AN145" s="300">
        <v>8.1999999999999993</v>
      </c>
      <c r="AO145" s="300">
        <v>6.71</v>
      </c>
      <c r="AP145" s="300">
        <v>15.8</v>
      </c>
      <c r="AQ145" s="300">
        <v>5.03</v>
      </c>
      <c r="AR145" s="300">
        <v>6.08</v>
      </c>
      <c r="AS145" s="300">
        <v>6.03</v>
      </c>
      <c r="AT145" s="300">
        <v>33.49</v>
      </c>
      <c r="AU145" s="356"/>
      <c r="AV145" s="300"/>
      <c r="AW145" s="300"/>
      <c r="AX145" s="357"/>
      <c r="AY145" s="335"/>
    </row>
    <row r="146" spans="1:51" x14ac:dyDescent="0.25">
      <c r="A146" s="332">
        <v>40330</v>
      </c>
      <c r="B146" s="312">
        <f>'[3]Warenkorb transponiert'!C33</f>
        <v>1.6852206110738028</v>
      </c>
      <c r="C146" s="300">
        <f>'[3]Warenkorb transponiert'!D33</f>
        <v>20.764396892419949</v>
      </c>
      <c r="D146" s="300">
        <f>'[3]Warenkorb transponiert'!E33</f>
        <v>16.336832856996658</v>
      </c>
      <c r="E146" s="300">
        <f>'[3]Warenkorb transponiert'!F33</f>
        <v>21.867801553790024</v>
      </c>
      <c r="F146" s="300">
        <f>'[3]Warenkorb transponiert'!G33</f>
        <v>19.121150201613816</v>
      </c>
      <c r="G146" s="300">
        <f>'[3]Warenkorb transponiert'!H33</f>
        <v>13.466354900797835</v>
      </c>
      <c r="H146" s="300">
        <f>'[3]Warenkorb transponiert'!I33</f>
        <v>4.7222222222222232</v>
      </c>
      <c r="I146" s="300">
        <f>'[3]Warenkorb transponiert'!J33</f>
        <v>3.6111111111111112</v>
      </c>
      <c r="J146" s="356">
        <f t="shared" si="4"/>
        <v>37.144867994293037</v>
      </c>
      <c r="K146" s="300"/>
      <c r="L146" s="300"/>
      <c r="M146" s="300"/>
      <c r="N146" s="300"/>
      <c r="O146" s="300"/>
      <c r="P146" s="300"/>
      <c r="Q146" s="300"/>
      <c r="R146" s="300"/>
      <c r="S146" s="300"/>
      <c r="T146" s="300"/>
      <c r="U146" s="356"/>
      <c r="V146" s="312">
        <f>'[2]Haltung gewichtet'!D121</f>
        <v>0.8129400311803493</v>
      </c>
      <c r="W146" s="356">
        <f t="shared" si="3"/>
        <v>22.762320873049781</v>
      </c>
      <c r="X146" s="300">
        <f>[1]Kochtypberechnung_Bio!U115</f>
        <v>2.6066601866883099</v>
      </c>
      <c r="Y146" s="300">
        <f>[1]Kochtypberechnung_Bio!W115</f>
        <v>2.5957481718117195</v>
      </c>
      <c r="Z146" s="356">
        <f t="shared" si="2"/>
        <v>5.5972265917100827</v>
      </c>
      <c r="AA146" s="312">
        <v>5.62</v>
      </c>
      <c r="AB146" s="300">
        <v>3.59</v>
      </c>
      <c r="AC146" s="300">
        <v>4.1900000000000004</v>
      </c>
      <c r="AD146" s="300">
        <v>0.71</v>
      </c>
      <c r="AE146" s="356"/>
      <c r="AF146" s="300">
        <v>2.65</v>
      </c>
      <c r="AG146" s="300">
        <v>7.88</v>
      </c>
      <c r="AH146" s="300">
        <v>2.62</v>
      </c>
      <c r="AI146" s="300">
        <v>8.08</v>
      </c>
      <c r="AJ146" s="300">
        <v>7.31</v>
      </c>
      <c r="AK146" s="300">
        <v>4.53</v>
      </c>
      <c r="AL146" s="300">
        <v>8.1199999999999992</v>
      </c>
      <c r="AM146" s="300">
        <v>8.51</v>
      </c>
      <c r="AN146" s="300">
        <v>9.5299999999999994</v>
      </c>
      <c r="AO146" s="300">
        <v>6.83</v>
      </c>
      <c r="AP146" s="300">
        <v>15.8</v>
      </c>
      <c r="AQ146" s="300">
        <v>5.0999999999999996</v>
      </c>
      <c r="AR146" s="300"/>
      <c r="AS146" s="300">
        <v>7.45</v>
      </c>
      <c r="AT146" s="300">
        <v>43.84</v>
      </c>
      <c r="AU146" s="356"/>
      <c r="AV146" s="300"/>
      <c r="AW146" s="300"/>
      <c r="AX146" s="357"/>
      <c r="AY146" s="335"/>
    </row>
    <row r="147" spans="1:51" x14ac:dyDescent="0.25">
      <c r="A147" s="332">
        <v>40360</v>
      </c>
      <c r="B147" s="312">
        <f>'[3]Warenkorb transponiert'!C34</f>
        <v>1.7090117822629627</v>
      </c>
      <c r="C147" s="300">
        <f>'[3]Warenkorb transponiert'!D34</f>
        <v>20.764396892419949</v>
      </c>
      <c r="D147" s="300">
        <f>'[3]Warenkorb transponiert'!E34</f>
        <v>15.775444762002225</v>
      </c>
      <c r="E147" s="300">
        <f>'[3]Warenkorb transponiert'!F34</f>
        <v>21.867801553790024</v>
      </c>
      <c r="F147" s="300">
        <f>'[3]Warenkorb transponiert'!G34</f>
        <v>19.321117007220185</v>
      </c>
      <c r="G147" s="300">
        <f>'[3]Warenkorb transponiert'!H34</f>
        <v>13.466354900797835</v>
      </c>
      <c r="H147" s="300">
        <f>'[3]Warenkorb transponiert'!I34</f>
        <v>4.7222222222222232</v>
      </c>
      <c r="I147" s="300">
        <f>'[3]Warenkorb transponiert'!J34</f>
        <v>3.998619294740811</v>
      </c>
      <c r="J147" s="356">
        <f t="shared" si="4"/>
        <v>37.389204779458083</v>
      </c>
      <c r="K147" s="300"/>
      <c r="L147" s="300"/>
      <c r="M147" s="300"/>
      <c r="N147" s="300"/>
      <c r="O147" s="300"/>
      <c r="P147" s="300"/>
      <c r="Q147" s="300"/>
      <c r="R147" s="300"/>
      <c r="S147" s="300"/>
      <c r="T147" s="300"/>
      <c r="U147" s="356"/>
      <c r="V147" s="312">
        <f>'[2]Haltung gewichtet'!D122</f>
        <v>0.81718407409533156</v>
      </c>
      <c r="W147" s="356">
        <f t="shared" si="3"/>
        <v>22.881154074669283</v>
      </c>
      <c r="X147" s="300">
        <f>[1]Kochtypberechnung_Bio!U116</f>
        <v>3.0883626455430999</v>
      </c>
      <c r="Y147" s="300">
        <f>[1]Kochtypberechnung_Bio!W116</f>
        <v>2.7833454752642397</v>
      </c>
      <c r="Z147" s="356">
        <f t="shared" si="2"/>
        <v>6.4417185272364055</v>
      </c>
      <c r="AA147" s="312">
        <v>6.5</v>
      </c>
      <c r="AB147" s="300">
        <v>3.59</v>
      </c>
      <c r="AC147" s="300">
        <v>4.71</v>
      </c>
      <c r="AD147" s="300">
        <v>0.69</v>
      </c>
      <c r="AE147" s="356"/>
      <c r="AF147" s="300">
        <v>4.55</v>
      </c>
      <c r="AG147" s="300">
        <v>7.27</v>
      </c>
      <c r="AH147" s="300">
        <v>2.68</v>
      </c>
      <c r="AI147" s="300">
        <v>6.98</v>
      </c>
      <c r="AJ147" s="300">
        <v>7.1</v>
      </c>
      <c r="AK147" s="300">
        <v>5.76</v>
      </c>
      <c r="AL147" s="300">
        <v>6.32</v>
      </c>
      <c r="AM147" s="300">
        <v>6.24</v>
      </c>
      <c r="AN147" s="300">
        <v>8.24</v>
      </c>
      <c r="AO147" s="300">
        <v>8.07</v>
      </c>
      <c r="AP147" s="300">
        <v>15.8</v>
      </c>
      <c r="AQ147" s="300">
        <v>5.1100000000000003</v>
      </c>
      <c r="AR147" s="300">
        <v>9.5</v>
      </c>
      <c r="AS147" s="300">
        <v>8.43</v>
      </c>
      <c r="AT147" s="300">
        <v>43.69</v>
      </c>
      <c r="AU147" s="356"/>
      <c r="AV147" s="300"/>
      <c r="AW147" s="300"/>
      <c r="AX147" s="357"/>
      <c r="AY147" s="335"/>
    </row>
    <row r="148" spans="1:51" x14ac:dyDescent="0.25">
      <c r="A148" s="332">
        <v>40391</v>
      </c>
      <c r="B148" s="312">
        <f>'[3]Warenkorb transponiert'!C35</f>
        <v>1.7103966964914539</v>
      </c>
      <c r="C148" s="300">
        <f>'[3]Warenkorb transponiert'!D35</f>
        <v>20.948297669314961</v>
      </c>
      <c r="D148" s="300">
        <f>'[3]Warenkorb transponiert'!E35</f>
        <v>16.112277618998885</v>
      </c>
      <c r="E148" s="300">
        <f>'[3]Warenkorb transponiert'!F35</f>
        <v>20.856347280867457</v>
      </c>
      <c r="F148" s="300">
        <f>'[3]Warenkorb transponiert'!G35</f>
        <v>19.321117007220185</v>
      </c>
      <c r="G148" s="300">
        <f>'[3]Warenkorb transponiert'!H35</f>
        <v>13.466354900797835</v>
      </c>
      <c r="H148" s="300">
        <f>'[3]Warenkorb transponiert'!I35</f>
        <v>4.7222222222222232</v>
      </c>
      <c r="I148" s="300">
        <f>'[3]Warenkorb transponiert'!J35</f>
        <v>3.998619294740811</v>
      </c>
      <c r="J148" s="356">
        <f t="shared" si="4"/>
        <v>37.35691195623302</v>
      </c>
      <c r="K148" s="300"/>
      <c r="L148" s="300"/>
      <c r="M148" s="300"/>
      <c r="N148" s="300"/>
      <c r="O148" s="300"/>
      <c r="P148" s="300"/>
      <c r="Q148" s="300"/>
      <c r="R148" s="300"/>
      <c r="S148" s="300"/>
      <c r="T148" s="300"/>
      <c r="U148" s="356"/>
      <c r="V148" s="312">
        <f>'[2]Haltung gewichtet'!D123</f>
        <v>0.79164437190852321</v>
      </c>
      <c r="W148" s="356">
        <f t="shared" si="3"/>
        <v>22.16604241343865</v>
      </c>
      <c r="X148" s="300">
        <f>[1]Kochtypberechnung_Bio!U117</f>
        <v>3.1580424529526301</v>
      </c>
      <c r="Y148" s="300">
        <f>[1]Kochtypberechnung_Bio!W117</f>
        <v>2.759985003706253</v>
      </c>
      <c r="Z148" s="356">
        <f t="shared" si="2"/>
        <v>6.5310539318380094</v>
      </c>
      <c r="AA148" s="312"/>
      <c r="AB148" s="300">
        <v>3.53</v>
      </c>
      <c r="AC148" s="300">
        <v>4.87</v>
      </c>
      <c r="AD148" s="300">
        <v>0.8</v>
      </c>
      <c r="AE148" s="356"/>
      <c r="AF148" s="300">
        <v>4.17</v>
      </c>
      <c r="AG148" s="300">
        <v>6.46</v>
      </c>
      <c r="AH148" s="300">
        <v>2.52</v>
      </c>
      <c r="AI148" s="300">
        <v>4.93</v>
      </c>
      <c r="AJ148" s="300">
        <v>6.81</v>
      </c>
      <c r="AK148" s="300">
        <v>5.62</v>
      </c>
      <c r="AL148" s="300">
        <v>6.69</v>
      </c>
      <c r="AM148" s="300">
        <v>6.48</v>
      </c>
      <c r="AN148" s="300">
        <v>8.94</v>
      </c>
      <c r="AO148" s="300">
        <v>6.59</v>
      </c>
      <c r="AP148" s="300">
        <v>15</v>
      </c>
      <c r="AQ148" s="300">
        <v>5.0999999999999996</v>
      </c>
      <c r="AR148" s="300">
        <v>9.8000000000000007</v>
      </c>
      <c r="AS148" s="300">
        <v>6.81</v>
      </c>
      <c r="AT148" s="300"/>
      <c r="AU148" s="356"/>
      <c r="AV148" s="300"/>
      <c r="AW148" s="300"/>
      <c r="AX148" s="357"/>
      <c r="AY148" s="335"/>
    </row>
    <row r="149" spans="1:51" x14ac:dyDescent="0.25">
      <c r="A149" s="332">
        <v>40422</v>
      </c>
      <c r="B149" s="312">
        <f>'[3]Warenkorb transponiert'!C36</f>
        <v>1.7174163834447254</v>
      </c>
      <c r="C149" s="300">
        <f>'[3]Warenkorb transponiert'!D36</f>
        <v>21.5</v>
      </c>
      <c r="D149" s="300">
        <f>'[3]Warenkorb transponiert'!E36</f>
        <v>15.775444762002225</v>
      </c>
      <c r="E149" s="300">
        <f>'[3]Warenkorb transponiert'!F36</f>
        <v>21.235603107580047</v>
      </c>
      <c r="F149" s="300">
        <f>'[3]Warenkorb transponiert'!G36</f>
        <v>18.957513048933905</v>
      </c>
      <c r="G149" s="300">
        <f>'[3]Warenkorb transponiert'!H36</f>
        <v>12.680201483007272</v>
      </c>
      <c r="H149" s="300">
        <f>'[3]Warenkorb transponiert'!I36</f>
        <v>4.7222222222222232</v>
      </c>
      <c r="I149" s="300">
        <f>'[3]Warenkorb transponiert'!J36</f>
        <v>3.6111111111111112</v>
      </c>
      <c r="J149" s="356">
        <f t="shared" si="4"/>
        <v>36.984381866518106</v>
      </c>
      <c r="K149" s="300"/>
      <c r="L149" s="300"/>
      <c r="M149" s="300"/>
      <c r="N149" s="300"/>
      <c r="O149" s="300"/>
      <c r="P149" s="300"/>
      <c r="Q149" s="300"/>
      <c r="R149" s="300"/>
      <c r="S149" s="300"/>
      <c r="T149" s="300"/>
      <c r="U149" s="356"/>
      <c r="V149" s="312">
        <f>'[2]Haltung gewichtet'!D124</f>
        <v>0.79531273119381718</v>
      </c>
      <c r="W149" s="356">
        <f t="shared" si="3"/>
        <v>22.26875647342688</v>
      </c>
      <c r="X149" s="300">
        <f>[1]Kochtypberechnung_Bio!U118</f>
        <v>2.7057854445165499</v>
      </c>
      <c r="Y149" s="300">
        <f>[1]Kochtypberechnung_Bio!W118</f>
        <v>2.7130262169274038</v>
      </c>
      <c r="Z149" s="356">
        <f t="shared" si="2"/>
        <v>5.8221452077776377</v>
      </c>
      <c r="AA149" s="312">
        <v>5.99</v>
      </c>
      <c r="AB149" s="300">
        <v>3.53</v>
      </c>
      <c r="AC149" s="300">
        <v>5.65</v>
      </c>
      <c r="AD149" s="300">
        <v>0.93</v>
      </c>
      <c r="AE149" s="356"/>
      <c r="AF149" s="300">
        <v>3.62</v>
      </c>
      <c r="AG149" s="300">
        <v>7.41</v>
      </c>
      <c r="AH149" s="300">
        <v>3.32</v>
      </c>
      <c r="AI149" s="300">
        <v>7.56</v>
      </c>
      <c r="AJ149" s="300">
        <v>9.5299999999999994</v>
      </c>
      <c r="AK149" s="300">
        <v>5.05</v>
      </c>
      <c r="AL149" s="300">
        <v>8.26</v>
      </c>
      <c r="AM149" s="300">
        <v>7.54</v>
      </c>
      <c r="AN149" s="300">
        <v>9.4499999999999993</v>
      </c>
      <c r="AO149" s="300">
        <v>6.01</v>
      </c>
      <c r="AP149" s="300">
        <v>9.6</v>
      </c>
      <c r="AQ149" s="300">
        <v>5.1100000000000003</v>
      </c>
      <c r="AR149" s="300">
        <v>9.16</v>
      </c>
      <c r="AS149" s="300">
        <v>8.2799999999999994</v>
      </c>
      <c r="AT149" s="300">
        <v>40.74</v>
      </c>
      <c r="AU149" s="356"/>
      <c r="AV149" s="300"/>
      <c r="AW149" s="300"/>
      <c r="AX149" s="357"/>
      <c r="AY149" s="335"/>
    </row>
    <row r="150" spans="1:51" x14ac:dyDescent="0.25">
      <c r="A150" s="332">
        <v>40452</v>
      </c>
      <c r="B150" s="312">
        <f>'[3]Warenkorb transponiert'!C37</f>
        <v>1.6760759948723862</v>
      </c>
      <c r="C150" s="300">
        <f>'[3]Warenkorb transponiert'!D37</f>
        <v>20.764396892419949</v>
      </c>
      <c r="D150" s="300">
        <f>'[3]Warenkorb transponiert'!E37</f>
        <v>16</v>
      </c>
      <c r="E150" s="300">
        <f>'[3]Warenkorb transponiert'!F37</f>
        <v>21.5</v>
      </c>
      <c r="F150" s="300">
        <f>'[3]Warenkorb transponiert'!G37</f>
        <v>18.957513048933905</v>
      </c>
      <c r="G150" s="300">
        <f>'[3]Warenkorb transponiert'!H37</f>
        <v>12.680201483007272</v>
      </c>
      <c r="H150" s="300">
        <f>'[3]Warenkorb transponiert'!I37</f>
        <v>4.7222222222222232</v>
      </c>
      <c r="I150" s="300">
        <f>'[3]Warenkorb transponiert'!J37</f>
        <v>3.6111111111111112</v>
      </c>
      <c r="J150" s="356">
        <f t="shared" si="4"/>
        <v>36.568550037122513</v>
      </c>
      <c r="K150" s="300"/>
      <c r="L150" s="300"/>
      <c r="M150" s="300"/>
      <c r="N150" s="300"/>
      <c r="O150" s="300"/>
      <c r="P150" s="300"/>
      <c r="Q150" s="300"/>
      <c r="R150" s="300"/>
      <c r="S150" s="300"/>
      <c r="T150" s="300"/>
      <c r="U150" s="356"/>
      <c r="V150" s="312">
        <f>'[2]Haltung gewichtet'!D125</f>
        <v>0.79648479804931294</v>
      </c>
      <c r="W150" s="356">
        <f t="shared" si="3"/>
        <v>22.301574345380761</v>
      </c>
      <c r="X150" s="300">
        <f>[1]Kochtypberechnung_Bio!U119</f>
        <v>2.7018907852044101</v>
      </c>
      <c r="Y150" s="300">
        <f>[1]Kochtypberechnung_Bio!W119</f>
        <v>2.7521188986326321</v>
      </c>
      <c r="Z150" s="356">
        <f t="shared" si="2"/>
        <v>5.8417134619178261</v>
      </c>
      <c r="AA150" s="312">
        <v>5.99</v>
      </c>
      <c r="AB150" s="300">
        <v>3.01</v>
      </c>
      <c r="AC150" s="300">
        <v>6.09</v>
      </c>
      <c r="AD150" s="300">
        <v>0.94</v>
      </c>
      <c r="AE150" s="356"/>
      <c r="AF150" s="300">
        <v>3.48</v>
      </c>
      <c r="AG150" s="300">
        <v>7.48</v>
      </c>
      <c r="AH150" s="300">
        <v>3.08</v>
      </c>
      <c r="AI150" s="300">
        <v>7.7</v>
      </c>
      <c r="AJ150" s="300">
        <v>6.88</v>
      </c>
      <c r="AK150" s="300">
        <v>5.26</v>
      </c>
      <c r="AL150" s="300">
        <v>6.31</v>
      </c>
      <c r="AM150" s="300">
        <v>6.55</v>
      </c>
      <c r="AN150" s="300">
        <v>9.11</v>
      </c>
      <c r="AO150" s="300">
        <v>5.29</v>
      </c>
      <c r="AP150" s="300">
        <v>15</v>
      </c>
      <c r="AQ150" s="300">
        <v>4.9000000000000004</v>
      </c>
      <c r="AR150" s="300">
        <v>7.41</v>
      </c>
      <c r="AS150" s="300">
        <v>7.36</v>
      </c>
      <c r="AT150" s="300">
        <v>32.61</v>
      </c>
      <c r="AU150" s="356"/>
      <c r="AV150" s="300"/>
      <c r="AW150" s="300"/>
      <c r="AX150" s="357"/>
      <c r="AY150" s="335"/>
    </row>
    <row r="151" spans="1:51" x14ac:dyDescent="0.25">
      <c r="A151" s="332">
        <v>40483</v>
      </c>
      <c r="B151" s="312">
        <f>'[3]Warenkorb transponiert'!C38</f>
        <v>1.6776314611669687</v>
      </c>
      <c r="C151" s="300">
        <f>'[3]Warenkorb transponiert'!D38</f>
        <v>20.304644950182418</v>
      </c>
      <c r="D151" s="300">
        <f>'[3]Warenkorb transponiert'!E38</f>
        <v>16</v>
      </c>
      <c r="E151" s="300">
        <f>'[3]Warenkorb transponiert'!F38</f>
        <v>20.856347280867457</v>
      </c>
      <c r="F151" s="300">
        <f>'[3]Warenkorb transponiert'!G38</f>
        <v>18.789977048745858</v>
      </c>
      <c r="G151" s="300">
        <f>'[3]Warenkorb transponiert'!H38</f>
        <v>12.680201483007272</v>
      </c>
      <c r="H151" s="300">
        <f>'[3]Warenkorb transponiert'!I38</f>
        <v>5.0257067198889942</v>
      </c>
      <c r="I151" s="300">
        <f>'[3]Warenkorb transponiert'!J38</f>
        <v>3.6111111111111112</v>
      </c>
      <c r="J151" s="356">
        <f t="shared" si="4"/>
        <v>36.526742039751227</v>
      </c>
      <c r="K151" s="300"/>
      <c r="L151" s="300"/>
      <c r="M151" s="300"/>
      <c r="N151" s="300"/>
      <c r="O151" s="300"/>
      <c r="P151" s="300"/>
      <c r="Q151" s="300"/>
      <c r="R151" s="300"/>
      <c r="S151" s="300"/>
      <c r="T151" s="300"/>
      <c r="U151" s="356"/>
      <c r="V151" s="312">
        <f>'[2]Haltung gewichtet'!D126</f>
        <v>0.80173782980005237</v>
      </c>
      <c r="W151" s="356">
        <f t="shared" si="3"/>
        <v>22.448659234401468</v>
      </c>
      <c r="X151" s="300">
        <f>[1]Kochtypberechnung_Bio!U120</f>
        <v>2.8552395608911971</v>
      </c>
      <c r="Y151" s="300">
        <f>[1]Kochtypberechnung_Bio!W120</f>
        <v>2.7417100397554299</v>
      </c>
      <c r="Z151" s="356">
        <f t="shared" si="2"/>
        <v>6.0649708671778253</v>
      </c>
      <c r="AA151" s="312">
        <v>5.75</v>
      </c>
      <c r="AB151" s="300">
        <v>3.61</v>
      </c>
      <c r="AC151" s="300">
        <v>5.16</v>
      </c>
      <c r="AD151" s="300">
        <v>0.53</v>
      </c>
      <c r="AE151" s="356"/>
      <c r="AF151" s="300">
        <v>3.13</v>
      </c>
      <c r="AG151" s="300">
        <v>5.98</v>
      </c>
      <c r="AH151" s="300">
        <v>2.14</v>
      </c>
      <c r="AI151" s="300">
        <v>5.54</v>
      </c>
      <c r="AJ151" s="300">
        <v>7.4</v>
      </c>
      <c r="AK151" s="300">
        <v>5.18</v>
      </c>
      <c r="AL151" s="300">
        <v>7.58</v>
      </c>
      <c r="AM151" s="300">
        <v>7.67</v>
      </c>
      <c r="AN151" s="300">
        <v>8.31</v>
      </c>
      <c r="AO151" s="300">
        <v>4.82</v>
      </c>
      <c r="AP151" s="300">
        <v>13</v>
      </c>
      <c r="AQ151" s="300">
        <v>5.0599999999999996</v>
      </c>
      <c r="AR151" s="300">
        <v>6.9</v>
      </c>
      <c r="AS151" s="300">
        <v>5.68</v>
      </c>
      <c r="AT151" s="300">
        <v>35.28</v>
      </c>
      <c r="AU151" s="356"/>
      <c r="AV151" s="300"/>
      <c r="AW151" s="300"/>
      <c r="AX151" s="357"/>
      <c r="AY151" s="335"/>
    </row>
    <row r="152" spans="1:51" x14ac:dyDescent="0.25">
      <c r="A152" s="332">
        <v>40513</v>
      </c>
      <c r="B152" s="312">
        <f>'[3]Warenkorb transponiert'!C39</f>
        <v>1.6776314611669687</v>
      </c>
      <c r="C152" s="300">
        <f>'[3]Warenkorb transponiert'!D39</f>
        <v>20.304644950182418</v>
      </c>
      <c r="D152" s="300">
        <f>'[3]Warenkorb transponiert'!E39</f>
        <v>16</v>
      </c>
      <c r="E152" s="300">
        <f>'[3]Warenkorb transponiert'!F39</f>
        <v>20.856347280867457</v>
      </c>
      <c r="F152" s="300">
        <f>'[3]Warenkorb transponiert'!G39</f>
        <v>18.766043334433281</v>
      </c>
      <c r="G152" s="300">
        <f>'[3]Warenkorb transponiert'!H39</f>
        <v>12.680201483007272</v>
      </c>
      <c r="H152" s="300">
        <f>'[3]Warenkorb transponiert'!I39</f>
        <v>5.0257067198889942</v>
      </c>
      <c r="I152" s="300">
        <f>'[3]Warenkorb transponiert'!J39</f>
        <v>3.6111111111111112</v>
      </c>
      <c r="J152" s="356">
        <f t="shared" si="4"/>
        <v>36.524109331176845</v>
      </c>
      <c r="K152" s="300"/>
      <c r="L152" s="300"/>
      <c r="M152" s="300"/>
      <c r="N152" s="300"/>
      <c r="O152" s="300"/>
      <c r="P152" s="300"/>
      <c r="Q152" s="300"/>
      <c r="R152" s="300"/>
      <c r="S152" s="300"/>
      <c r="T152" s="300"/>
      <c r="U152" s="356"/>
      <c r="V152" s="312">
        <f>'[2]Haltung gewichtet'!D127</f>
        <v>0.80467045176219387</v>
      </c>
      <c r="W152" s="356">
        <f t="shared" si="3"/>
        <v>22.530772649341429</v>
      </c>
      <c r="X152" s="300">
        <f>[1]Kochtypberechnung_Bio!U121</f>
        <v>2.7543052635373857</v>
      </c>
      <c r="Y152" s="300">
        <f>[1]Kochtypberechnung_Bio!W121</f>
        <v>2.7356183851051554</v>
      </c>
      <c r="Z152" s="356">
        <f t="shared" si="2"/>
        <v>5.9096098456244297</v>
      </c>
      <c r="AA152" s="312">
        <v>5.8</v>
      </c>
      <c r="AB152" s="300">
        <v>3.47</v>
      </c>
      <c r="AC152" s="300">
        <v>3.3</v>
      </c>
      <c r="AD152" s="300">
        <v>0.68</v>
      </c>
      <c r="AE152" s="356"/>
      <c r="AF152" s="300">
        <v>3.27</v>
      </c>
      <c r="AG152" s="300">
        <v>5.9</v>
      </c>
      <c r="AH152" s="300">
        <v>2.21</v>
      </c>
      <c r="AI152" s="300">
        <v>5.76</v>
      </c>
      <c r="AJ152" s="300">
        <v>5.21</v>
      </c>
      <c r="AK152" s="300">
        <v>5.15</v>
      </c>
      <c r="AL152" s="300">
        <v>6.16</v>
      </c>
      <c r="AM152" s="300">
        <v>5.22</v>
      </c>
      <c r="AN152" s="300">
        <v>5.88</v>
      </c>
      <c r="AO152" s="300">
        <v>7.05</v>
      </c>
      <c r="AP152" s="300">
        <v>15</v>
      </c>
      <c r="AQ152" s="300">
        <v>5.0999999999999996</v>
      </c>
      <c r="AR152" s="300">
        <v>7.15</v>
      </c>
      <c r="AS152" s="300">
        <v>5.68</v>
      </c>
      <c r="AT152" s="300">
        <v>38.39</v>
      </c>
      <c r="AU152" s="356"/>
      <c r="AV152" s="300"/>
      <c r="AW152" s="300"/>
      <c r="AX152" s="357"/>
      <c r="AY152" s="335"/>
    </row>
    <row r="153" spans="1:51" x14ac:dyDescent="0.25">
      <c r="A153" s="332">
        <v>40544</v>
      </c>
      <c r="B153" s="312">
        <f>'[3]Warenkorb transponiert'!C40</f>
        <v>1.7185829831656623</v>
      </c>
      <c r="C153" s="300">
        <f>'[3]Warenkorb transponiert'!D40</f>
        <v>20.400851165342516</v>
      </c>
      <c r="D153" s="300">
        <f>'[3]Warenkorb transponiert'!E40</f>
        <v>16.252624642747492</v>
      </c>
      <c r="E153" s="300">
        <f>'[3]Warenkorb transponiert'!F40</f>
        <v>20.867801553790024</v>
      </c>
      <c r="F153" s="300">
        <f>'[3]Warenkorb transponiert'!G40</f>
        <v>18.591459789979886</v>
      </c>
      <c r="G153" s="300">
        <f>'[3]Warenkorb transponiert'!H40</f>
        <v>13.269816546350196</v>
      </c>
      <c r="H153" s="300">
        <f>'[3]Warenkorb transponiert'!I40</f>
        <v>4.8786652694538706</v>
      </c>
      <c r="I153" s="300">
        <f>'[3]Warenkorb transponiert'!J40</f>
        <v>3.672402994009321</v>
      </c>
      <c r="J153" s="356">
        <f t="shared" si="4"/>
        <v>37.144357001724252</v>
      </c>
      <c r="K153" s="300"/>
      <c r="L153" s="300"/>
      <c r="M153" s="300"/>
      <c r="N153" s="300"/>
      <c r="O153" s="300"/>
      <c r="P153" s="300"/>
      <c r="Q153" s="300"/>
      <c r="R153" s="300"/>
      <c r="S153" s="300"/>
      <c r="T153" s="300"/>
      <c r="U153" s="356"/>
      <c r="V153" s="312">
        <f>'[2]Haltung gewichtet'!D128</f>
        <v>0.80014018055268321</v>
      </c>
      <c r="W153" s="356">
        <f t="shared" si="3"/>
        <v>22.403925055475131</v>
      </c>
      <c r="X153" s="300">
        <f>[1]Kochtypberechnung_Bio!U122</f>
        <v>2.4834936469824802</v>
      </c>
      <c r="Y153" s="300">
        <f>[1]Kochtypberechnung_Bio!W122</f>
        <v>2.360357924728866</v>
      </c>
      <c r="Z153" s="356">
        <f t="shared" si="2"/>
        <v>5.259473121547483</v>
      </c>
      <c r="AA153" s="312">
        <v>5.18</v>
      </c>
      <c r="AB153" s="300">
        <v>3.14</v>
      </c>
      <c r="AC153" s="300">
        <v>3.34</v>
      </c>
      <c r="AD153" s="300">
        <v>0.6</v>
      </c>
      <c r="AE153" s="356"/>
      <c r="AF153" s="300">
        <v>3.12</v>
      </c>
      <c r="AG153" s="300">
        <v>5.35</v>
      </c>
      <c r="AH153" s="300">
        <v>1.81</v>
      </c>
      <c r="AI153" s="300">
        <v>5.17</v>
      </c>
      <c r="AJ153" s="300">
        <v>6.5</v>
      </c>
      <c r="AK153" s="300">
        <v>4.67</v>
      </c>
      <c r="AL153" s="300">
        <v>5.46</v>
      </c>
      <c r="AM153" s="300">
        <v>5.62</v>
      </c>
      <c r="AN153" s="300">
        <v>5.25</v>
      </c>
      <c r="AO153" s="300">
        <v>7.11</v>
      </c>
      <c r="AP153" s="300">
        <v>15.4</v>
      </c>
      <c r="AQ153" s="300">
        <v>5</v>
      </c>
      <c r="AR153" s="300">
        <v>6.82</v>
      </c>
      <c r="AS153" s="300">
        <v>5.0599999999999996</v>
      </c>
      <c r="AT153" s="300">
        <v>43.17</v>
      </c>
      <c r="AU153" s="356"/>
      <c r="AV153" s="300"/>
      <c r="AW153" s="300"/>
      <c r="AX153" s="357"/>
      <c r="AY153" s="335"/>
    </row>
    <row r="154" spans="1:51" x14ac:dyDescent="0.25">
      <c r="A154" s="332">
        <v>40575</v>
      </c>
      <c r="B154" s="312">
        <f>'[3]Warenkorb transponiert'!C41</f>
        <v>1.6584503655034197</v>
      </c>
      <c r="C154" s="300">
        <f>'[3]Warenkorb transponiert'!D41</f>
        <v>19.823297669314961</v>
      </c>
      <c r="D154" s="300">
        <f>'[3]Warenkorb transponiert'!E41</f>
        <v>15.115777142662212</v>
      </c>
      <c r="E154" s="300">
        <f>'[3]Warenkorb transponiert'!F41</f>
        <v>20.591950388447508</v>
      </c>
      <c r="F154" s="300">
        <f>'[3]Warenkorb transponiert'!G41</f>
        <v>18.574619888308121</v>
      </c>
      <c r="G154" s="300">
        <f>'[3]Warenkorb transponiert'!H41</f>
        <v>12.680201483007272</v>
      </c>
      <c r="H154" s="300">
        <f>'[3]Warenkorb transponiert'!I41</f>
        <v>4.8786652694538706</v>
      </c>
      <c r="I154" s="300">
        <f>'[3]Warenkorb transponiert'!J41</f>
        <v>3.5270874251481836</v>
      </c>
      <c r="J154" s="356">
        <f t="shared" ref="J154:J217" si="5">SUMPRODUCT($B$19:$I$19,B154:I154)</f>
        <v>35.913550524014568</v>
      </c>
      <c r="K154" s="300"/>
      <c r="L154" s="300"/>
      <c r="M154" s="300"/>
      <c r="N154" s="300"/>
      <c r="O154" s="300"/>
      <c r="P154" s="300"/>
      <c r="Q154" s="300"/>
      <c r="R154" s="300"/>
      <c r="S154" s="300"/>
      <c r="T154" s="300"/>
      <c r="U154" s="356"/>
      <c r="V154" s="312">
        <f>'[2]Haltung gewichtet'!D129</f>
        <v>0.80259211050371082</v>
      </c>
      <c r="W154" s="356">
        <f t="shared" si="3"/>
        <v>22.472579094103903</v>
      </c>
      <c r="X154" s="300">
        <f>[1]Kochtypberechnung_Bio!U123</f>
        <v>2.6976794904703545</v>
      </c>
      <c r="Y154" s="300">
        <f>[1]Kochtypberechnung_Bio!W123</f>
        <v>2.2205144590573922</v>
      </c>
      <c r="Z154" s="356">
        <f t="shared" si="2"/>
        <v>5.489853634092837</v>
      </c>
      <c r="AA154" s="312">
        <v>5.3</v>
      </c>
      <c r="AB154" s="300">
        <v>3.2</v>
      </c>
      <c r="AC154" s="300">
        <v>3.28</v>
      </c>
      <c r="AD154" s="300">
        <v>0.64</v>
      </c>
      <c r="AE154" s="356"/>
      <c r="AF154" s="300">
        <v>3.1</v>
      </c>
      <c r="AG154" s="300">
        <v>5.26</v>
      </c>
      <c r="AH154" s="300">
        <v>2.16</v>
      </c>
      <c r="AI154" s="300">
        <v>5.14</v>
      </c>
      <c r="AJ154" s="300">
        <v>7.46</v>
      </c>
      <c r="AK154" s="300">
        <v>4.8499999999999996</v>
      </c>
      <c r="AL154" s="300">
        <v>5.19</v>
      </c>
      <c r="AM154" s="300">
        <v>7.56</v>
      </c>
      <c r="AN154" s="300">
        <v>5.47</v>
      </c>
      <c r="AO154" s="300">
        <v>5.92</v>
      </c>
      <c r="AP154" s="300">
        <v>15.15</v>
      </c>
      <c r="AQ154" s="300">
        <v>5</v>
      </c>
      <c r="AR154" s="300">
        <v>6.73</v>
      </c>
      <c r="AS154" s="300">
        <v>5.1100000000000003</v>
      </c>
      <c r="AT154" s="300">
        <v>37.25</v>
      </c>
      <c r="AU154" s="356"/>
      <c r="AV154" s="300"/>
      <c r="AW154" s="300"/>
      <c r="AX154" s="357"/>
      <c r="AY154" s="335"/>
    </row>
    <row r="155" spans="1:51" x14ac:dyDescent="0.25">
      <c r="A155" s="332">
        <v>40603</v>
      </c>
      <c r="B155" s="312">
        <f>'[3]Warenkorb transponiert'!C42</f>
        <v>1.6776314611669687</v>
      </c>
      <c r="C155" s="300">
        <f>'[3]Warenkorb transponiert'!D42</f>
        <v>20.466950388447504</v>
      </c>
      <c r="D155" s="300">
        <f>'[3]Warenkorb transponiert'!E42</f>
        <v>14.618401785409706</v>
      </c>
      <c r="E155" s="300">
        <f>'[3]Warenkorb transponiert'!F42</f>
        <v>20.938156603607606</v>
      </c>
      <c r="F155" s="300">
        <f>'[3]Warenkorb transponiert'!G42</f>
        <v>18.359216459494917</v>
      </c>
      <c r="G155" s="300">
        <f>'[3]Warenkorb transponiert'!H42</f>
        <v>12.680201483007272</v>
      </c>
      <c r="H155" s="300">
        <f>'[3]Warenkorb transponiert'!I42</f>
        <v>4.9416830339260667</v>
      </c>
      <c r="I155" s="300">
        <f>'[3]Warenkorb transponiert'!J42</f>
        <v>3.5270874251481836</v>
      </c>
      <c r="J155" s="356">
        <f t="shared" si="5"/>
        <v>36.162535102865228</v>
      </c>
      <c r="K155" s="300"/>
      <c r="L155" s="300"/>
      <c r="M155" s="300"/>
      <c r="N155" s="300"/>
      <c r="O155" s="300"/>
      <c r="P155" s="300"/>
      <c r="Q155" s="300"/>
      <c r="R155" s="300"/>
      <c r="S155" s="300"/>
      <c r="T155" s="300"/>
      <c r="U155" s="356"/>
      <c r="V155" s="312">
        <f>'[2]Haltung gewichtet'!D130</f>
        <v>0.80115415421601843</v>
      </c>
      <c r="W155" s="356">
        <f t="shared" si="3"/>
        <v>22.432316318048517</v>
      </c>
      <c r="X155" s="300">
        <f>[1]Kochtypberechnung_Bio!U124</f>
        <v>2.5212946903878302</v>
      </c>
      <c r="Y155" s="300">
        <f>[1]Kochtypberechnung_Bio!W124</f>
        <v>2.4712404902862315</v>
      </c>
      <c r="Z155" s="356">
        <f t="shared" si="2"/>
        <v>5.3882483542677964</v>
      </c>
      <c r="AA155" s="312">
        <v>5.76</v>
      </c>
      <c r="AB155" s="300">
        <v>3.2</v>
      </c>
      <c r="AC155" s="300">
        <v>3.46</v>
      </c>
      <c r="AD155" s="300">
        <v>0.51</v>
      </c>
      <c r="AE155" s="356"/>
      <c r="AF155" s="300">
        <v>3</v>
      </c>
      <c r="AG155" s="300">
        <v>5.39</v>
      </c>
      <c r="AH155" s="300">
        <v>2.21</v>
      </c>
      <c r="AI155" s="300">
        <v>5.17</v>
      </c>
      <c r="AJ155" s="300">
        <v>5.41</v>
      </c>
      <c r="AK155" s="300">
        <v>4.9000000000000004</v>
      </c>
      <c r="AL155" s="300">
        <v>5.09</v>
      </c>
      <c r="AM155" s="300">
        <v>7.46</v>
      </c>
      <c r="AN155" s="300">
        <v>4.7300000000000004</v>
      </c>
      <c r="AO155" s="300">
        <v>7.1</v>
      </c>
      <c r="AP155" s="300">
        <v>17.440000000000001</v>
      </c>
      <c r="AQ155" s="300">
        <v>4.93</v>
      </c>
      <c r="AR155" s="300">
        <v>7.09</v>
      </c>
      <c r="AS155" s="300">
        <v>8.2899999999999991</v>
      </c>
      <c r="AT155" s="300">
        <v>33.229999999999997</v>
      </c>
      <c r="AU155" s="356"/>
      <c r="AV155" s="300"/>
      <c r="AW155" s="300"/>
      <c r="AX155" s="357"/>
      <c r="AY155" s="335"/>
    </row>
    <row r="156" spans="1:51" x14ac:dyDescent="0.25">
      <c r="A156" s="332">
        <v>40634</v>
      </c>
      <c r="B156" s="312">
        <f>'[3]Warenkorb transponiert'!C43</f>
        <v>1.6981072221663154</v>
      </c>
      <c r="C156" s="300">
        <f>'[3]Warenkorb transponiert'!D43</f>
        <v>20.120744173287406</v>
      </c>
      <c r="D156" s="300">
        <f>'[3]Warenkorb transponiert'!E43</f>
        <v>15.031568928413046</v>
      </c>
      <c r="E156" s="300">
        <f>'[3]Warenkorb transponiert'!F43</f>
        <v>21.235603107580047</v>
      </c>
      <c r="F156" s="300">
        <f>'[3]Warenkorb transponiert'!G43</f>
        <v>18.306230415931875</v>
      </c>
      <c r="G156" s="300">
        <f>'[3]Warenkorb transponiert'!H43</f>
        <v>12.753903365925137</v>
      </c>
      <c r="H156" s="300">
        <f>'[3]Warenkorb transponiert'!I43</f>
        <v>4.9416830339260667</v>
      </c>
      <c r="I156" s="300">
        <f>'[3]Warenkorb transponiert'!J43</f>
        <v>3.6239644710556087</v>
      </c>
      <c r="J156" s="356">
        <f t="shared" si="5"/>
        <v>36.462011828642851</v>
      </c>
      <c r="K156" s="300"/>
      <c r="L156" s="300"/>
      <c r="M156" s="300"/>
      <c r="N156" s="300"/>
      <c r="O156" s="300"/>
      <c r="P156" s="300"/>
      <c r="Q156" s="300"/>
      <c r="R156" s="300"/>
      <c r="S156" s="300"/>
      <c r="T156" s="300"/>
      <c r="U156" s="356"/>
      <c r="V156" s="312">
        <f>'[2]Haltung gewichtet'!D131</f>
        <v>0.8076051442397586</v>
      </c>
      <c r="W156" s="356">
        <f t="shared" si="3"/>
        <v>22.612944038713241</v>
      </c>
      <c r="X156" s="300">
        <f>[1]Kochtypberechnung_Bio!U125</f>
        <v>2.6323999448933502</v>
      </c>
      <c r="Y156" s="300">
        <f>[1]Kochtypberechnung_Bio!W125</f>
        <v>2.66109642662262</v>
      </c>
      <c r="Z156" s="356">
        <f t="shared" si="2"/>
        <v>5.6783125946447282</v>
      </c>
      <c r="AA156" s="312">
        <v>5.8</v>
      </c>
      <c r="AB156" s="300">
        <v>3.2</v>
      </c>
      <c r="AC156" s="300">
        <v>3.43</v>
      </c>
      <c r="AD156" s="300">
        <v>0.46</v>
      </c>
      <c r="AE156" s="356"/>
      <c r="AF156" s="300">
        <v>2.81</v>
      </c>
      <c r="AG156" s="300">
        <v>5.39</v>
      </c>
      <c r="AH156" s="300">
        <v>2.3199999999999998</v>
      </c>
      <c r="AI156" s="300">
        <v>5.25</v>
      </c>
      <c r="AJ156" s="300">
        <v>6.02</v>
      </c>
      <c r="AK156" s="300">
        <v>4.97</v>
      </c>
      <c r="AL156" s="300">
        <v>5.1100000000000003</v>
      </c>
      <c r="AM156" s="300">
        <v>7.55</v>
      </c>
      <c r="AN156" s="300">
        <v>5.38</v>
      </c>
      <c r="AO156" s="300">
        <v>7.82</v>
      </c>
      <c r="AP156" s="300">
        <v>16.55</v>
      </c>
      <c r="AQ156" s="300">
        <v>4.99</v>
      </c>
      <c r="AR156" s="300">
        <v>7.11</v>
      </c>
      <c r="AS156" s="300">
        <v>7.63</v>
      </c>
      <c r="AT156" s="300">
        <v>31.14</v>
      </c>
      <c r="AU156" s="356"/>
      <c r="AV156" s="300"/>
      <c r="AW156" s="300"/>
      <c r="AX156" s="357"/>
      <c r="AY156" s="335"/>
    </row>
    <row r="157" spans="1:51" x14ac:dyDescent="0.25">
      <c r="A157" s="332">
        <v>40664</v>
      </c>
      <c r="B157" s="312">
        <f>'[3]Warenkorb transponiert'!C44</f>
        <v>1.7044243217141801</v>
      </c>
      <c r="C157" s="300">
        <f>'[3]Warenkorb transponiert'!D44</f>
        <v>20.922208861344927</v>
      </c>
      <c r="D157" s="300">
        <f>'[3]Warenkorb transponiert'!E44</f>
        <v>15.189139996966478</v>
      </c>
      <c r="E157" s="300">
        <f>'[3]Warenkorb transponiert'!F44</f>
        <v>21.077791138655073</v>
      </c>
      <c r="F157" s="300">
        <f>'[3]Warenkorb transponiert'!G44</f>
        <v>18.104280560885218</v>
      </c>
      <c r="G157" s="300">
        <f>'[3]Warenkorb transponiert'!H44</f>
        <v>12.726175315716864</v>
      </c>
      <c r="H157" s="300">
        <f>'[3]Warenkorb transponiert'!I44</f>
        <v>4.8639360630761681</v>
      </c>
      <c r="I157" s="300">
        <f>'[3]Warenkorb transponiert'!J44</f>
        <v>3.6819680315380836</v>
      </c>
      <c r="J157" s="356">
        <f t="shared" si="5"/>
        <v>36.632785605518528</v>
      </c>
      <c r="K157" s="300"/>
      <c r="L157" s="300"/>
      <c r="M157" s="300"/>
      <c r="N157" s="300"/>
      <c r="O157" s="300"/>
      <c r="P157" s="300"/>
      <c r="Q157" s="300"/>
      <c r="R157" s="300"/>
      <c r="S157" s="300"/>
      <c r="T157" s="300"/>
      <c r="U157" s="356"/>
      <c r="V157" s="312">
        <f>'[2]Haltung gewichtet'!D132</f>
        <v>0.79887773311071775</v>
      </c>
      <c r="W157" s="356">
        <f t="shared" si="3"/>
        <v>22.368576527100096</v>
      </c>
      <c r="X157" s="300">
        <f>[1]Kochtypberechnung_Bio!U126</f>
        <v>2.6889450766034</v>
      </c>
      <c r="Y157" s="300">
        <f>[1]Kochtypberechnung_Bio!W126</f>
        <v>2.7163799610642401</v>
      </c>
      <c r="Z157" s="356">
        <f t="shared" si="2"/>
        <v>5.7990645895968562</v>
      </c>
      <c r="AA157" s="312"/>
      <c r="AB157" s="300">
        <v>3.18</v>
      </c>
      <c r="AC157" s="300">
        <v>3.73</v>
      </c>
      <c r="AD157" s="300">
        <v>0.49</v>
      </c>
      <c r="AE157" s="356"/>
      <c r="AF157" s="300">
        <v>3.14</v>
      </c>
      <c r="AG157" s="300">
        <v>5.55</v>
      </c>
      <c r="AH157" s="300">
        <v>2.9</v>
      </c>
      <c r="AI157" s="300">
        <v>5.16</v>
      </c>
      <c r="AJ157" s="300">
        <v>8.3699999999999992</v>
      </c>
      <c r="AK157" s="300">
        <v>4.29</v>
      </c>
      <c r="AL157" s="300">
        <v>5.1100000000000003</v>
      </c>
      <c r="AM157" s="300">
        <v>7.6</v>
      </c>
      <c r="AN157" s="300">
        <v>4.88</v>
      </c>
      <c r="AO157" s="300">
        <v>7.14</v>
      </c>
      <c r="AP157" s="300">
        <v>16.78</v>
      </c>
      <c r="AQ157" s="300">
        <v>5.54</v>
      </c>
      <c r="AR157" s="300">
        <v>7.11</v>
      </c>
      <c r="AS157" s="300">
        <v>6.94</v>
      </c>
      <c r="AT157" s="300">
        <v>32.83</v>
      </c>
      <c r="AU157" s="356"/>
      <c r="AV157" s="300"/>
      <c r="AW157" s="300"/>
      <c r="AX157" s="357"/>
      <c r="AY157" s="335"/>
    </row>
    <row r="158" spans="1:51" x14ac:dyDescent="0.25">
      <c r="A158" s="332">
        <v>40695</v>
      </c>
      <c r="B158" s="312">
        <f>'[3]Warenkorb transponiert'!C45</f>
        <v>1.7280198781770078</v>
      </c>
      <c r="C158" s="300">
        <f>'[3]Warenkorb transponiert'!D45</f>
        <v>20.086104430672464</v>
      </c>
      <c r="D158" s="300">
        <f>'[3]Warenkorb transponiert'!E45</f>
        <v>14.896304160978818</v>
      </c>
      <c r="E158" s="300">
        <f>'[3]Warenkorb transponiert'!F45</f>
        <v>20.427776107668116</v>
      </c>
      <c r="F158" s="300">
        <f>'[3]Warenkorb transponiert'!G45</f>
        <v>18.493264909191264</v>
      </c>
      <c r="G158" s="300">
        <f>'[3]Warenkorb transponiert'!H45</f>
        <v>12.215509922529982</v>
      </c>
      <c r="H158" s="300">
        <f>'[3]Warenkorb transponiert'!I45</f>
        <v>4.8639360630761681</v>
      </c>
      <c r="I158" s="300">
        <f>'[3]Warenkorb transponiert'!J45</f>
        <v>3.6819680315380836</v>
      </c>
      <c r="J158" s="356">
        <f t="shared" si="5"/>
        <v>36.322477576138468</v>
      </c>
      <c r="K158" s="300"/>
      <c r="L158" s="300"/>
      <c r="M158" s="300"/>
      <c r="N158" s="300"/>
      <c r="O158" s="300"/>
      <c r="P158" s="300"/>
      <c r="Q158" s="300"/>
      <c r="R158" s="300"/>
      <c r="S158" s="300"/>
      <c r="T158" s="300"/>
      <c r="U158" s="356"/>
      <c r="V158" s="312">
        <f>'[2]Haltung gewichtet'!D133</f>
        <v>0.80344403509978812</v>
      </c>
      <c r="W158" s="356">
        <f t="shared" si="3"/>
        <v>22.496432982794069</v>
      </c>
      <c r="X158" s="300">
        <f>[1]Kochtypberechnung_Bio!U127</f>
        <v>3.5562560166653001</v>
      </c>
      <c r="Y158" s="300">
        <f>[1]Kochtypberechnung_Bio!W127</f>
        <v>2.7035218971447099</v>
      </c>
      <c r="Z158" s="356">
        <f t="shared" si="2"/>
        <v>7.0916732581420119</v>
      </c>
      <c r="AA158" s="312">
        <v>5.8</v>
      </c>
      <c r="AB158" s="300">
        <v>3.2</v>
      </c>
      <c r="AC158" s="300">
        <v>3.89</v>
      </c>
      <c r="AD158" s="300">
        <v>0.42</v>
      </c>
      <c r="AE158" s="356"/>
      <c r="AF158" s="300">
        <v>4.16</v>
      </c>
      <c r="AG158" s="300">
        <v>7.94</v>
      </c>
      <c r="AH158" s="300">
        <v>2.66</v>
      </c>
      <c r="AI158" s="300">
        <v>8.5299999999999994</v>
      </c>
      <c r="AJ158" s="300">
        <v>7.58</v>
      </c>
      <c r="AK158" s="300">
        <v>5.56</v>
      </c>
      <c r="AL158" s="300">
        <v>8.3000000000000007</v>
      </c>
      <c r="AM158" s="300">
        <v>6.67</v>
      </c>
      <c r="AN158" s="300">
        <v>9.2100000000000009</v>
      </c>
      <c r="AO158" s="300">
        <v>8.4</v>
      </c>
      <c r="AP158" s="300">
        <v>16.11</v>
      </c>
      <c r="AQ158" s="300">
        <v>4.99</v>
      </c>
      <c r="AR158" s="300">
        <v>7.31</v>
      </c>
      <c r="AS158" s="300">
        <v>8.42</v>
      </c>
      <c r="AT158" s="300">
        <v>40.64</v>
      </c>
      <c r="AU158" s="356"/>
      <c r="AV158" s="300"/>
      <c r="AW158" s="300"/>
      <c r="AX158" s="357"/>
      <c r="AY158" s="335"/>
    </row>
    <row r="159" spans="1:51" x14ac:dyDescent="0.25">
      <c r="A159" s="332">
        <v>40725</v>
      </c>
      <c r="B159" s="312">
        <f>'[3]Warenkorb transponiert'!C46</f>
        <v>1.7280198781770078</v>
      </c>
      <c r="C159" s="300">
        <f>'[3]Warenkorb transponiert'!D46</f>
        <v>20.561089399685507</v>
      </c>
      <c r="D159" s="300">
        <f>'[3]Warenkorb transponiert'!E46</f>
        <v>14.666666666666668</v>
      </c>
      <c r="E159" s="300">
        <f>'[3]Warenkorb transponiert'!F46</f>
        <v>20.066656646008695</v>
      </c>
      <c r="F159" s="300">
        <f>'[3]Warenkorb transponiert'!G46</f>
        <v>18.493264909191264</v>
      </c>
      <c r="G159" s="300">
        <f>'[3]Warenkorb transponiert'!H46</f>
        <v>12.215509922529982</v>
      </c>
      <c r="H159" s="300">
        <f>'[3]Warenkorb transponiert'!I46</f>
        <v>4.8639360630761681</v>
      </c>
      <c r="I159" s="300">
        <f>'[3]Warenkorb transponiert'!J46</f>
        <v>3.6819680315380836</v>
      </c>
      <c r="J159" s="356">
        <f t="shared" si="5"/>
        <v>36.315082776886612</v>
      </c>
      <c r="K159" s="300"/>
      <c r="L159" s="300"/>
      <c r="M159" s="300"/>
      <c r="N159" s="300"/>
      <c r="O159" s="300"/>
      <c r="P159" s="300"/>
      <c r="Q159" s="300"/>
      <c r="R159" s="300"/>
      <c r="S159" s="300"/>
      <c r="T159" s="300"/>
      <c r="U159" s="356"/>
      <c r="V159" s="312">
        <f>'[2]Haltung gewichtet'!D134</f>
        <v>0.80187601413439757</v>
      </c>
      <c r="W159" s="356">
        <f t="shared" si="3"/>
        <v>22.452528395763132</v>
      </c>
      <c r="X159" s="300">
        <f>[1]Kochtypberechnung_Bio!U128</f>
        <v>3.56698966569809</v>
      </c>
      <c r="Y159" s="300">
        <f>[1]Kochtypberechnung_Bio!W128</f>
        <v>2.6936660949438562</v>
      </c>
      <c r="Z159" s="356">
        <f t="shared" si="2"/>
        <v>7.1013674602606418</v>
      </c>
      <c r="AA159" s="312">
        <v>4.8499999999999996</v>
      </c>
      <c r="AB159" s="300">
        <v>3.04</v>
      </c>
      <c r="AC159" s="300">
        <v>4.1900000000000004</v>
      </c>
      <c r="AD159" s="300">
        <v>0.48</v>
      </c>
      <c r="AE159" s="356"/>
      <c r="AF159" s="300">
        <v>4.22</v>
      </c>
      <c r="AG159" s="300">
        <v>7.15</v>
      </c>
      <c r="AH159" s="300">
        <v>2.02</v>
      </c>
      <c r="AI159" s="300">
        <v>5.76</v>
      </c>
      <c r="AJ159" s="300">
        <v>5.12</v>
      </c>
      <c r="AK159" s="300">
        <v>6.03</v>
      </c>
      <c r="AL159" s="300">
        <v>6.65</v>
      </c>
      <c r="AM159" s="300">
        <v>6.55</v>
      </c>
      <c r="AN159" s="300">
        <v>7.88</v>
      </c>
      <c r="AO159" s="300">
        <v>7.69</v>
      </c>
      <c r="AP159" s="300">
        <v>16.84</v>
      </c>
      <c r="AQ159" s="300">
        <v>4.99</v>
      </c>
      <c r="AR159" s="300">
        <v>8.5500000000000007</v>
      </c>
      <c r="AS159" s="300">
        <v>7.73</v>
      </c>
      <c r="AT159" s="300">
        <v>41.08</v>
      </c>
      <c r="AU159" s="356"/>
      <c r="AV159" s="300"/>
      <c r="AW159" s="300"/>
      <c r="AX159" s="357"/>
      <c r="AY159" s="335"/>
    </row>
    <row r="160" spans="1:51" x14ac:dyDescent="0.25">
      <c r="A160" s="332">
        <v>40756</v>
      </c>
      <c r="B160" s="312">
        <f>'[3]Warenkorb transponiert'!C47</f>
        <v>1.7280198781770078</v>
      </c>
      <c r="C160" s="300">
        <f>'[3]Warenkorb transponiert'!D47</f>
        <v>20.922208861344927</v>
      </c>
      <c r="D160" s="300">
        <f>'[3]Warenkorb transponiert'!E47</f>
        <v>14.666666666666668</v>
      </c>
      <c r="E160" s="300">
        <f>'[3]Warenkorb transponiert'!F47</f>
        <v>20.5</v>
      </c>
      <c r="F160" s="300">
        <f>'[3]Warenkorb transponiert'!G47</f>
        <v>18.737034128840644</v>
      </c>
      <c r="G160" s="300">
        <f>'[3]Warenkorb transponiert'!H47</f>
        <v>12.215509922529982</v>
      </c>
      <c r="H160" s="300">
        <f>'[3]Warenkorb transponiert'!I47</f>
        <v>4.8639360630761681</v>
      </c>
      <c r="I160" s="300">
        <f>'[3]Warenkorb transponiert'!J47</f>
        <v>3.5076506824357083</v>
      </c>
      <c r="J160" s="356">
        <f t="shared" si="5"/>
        <v>36.418111714292799</v>
      </c>
      <c r="K160" s="300"/>
      <c r="L160" s="300"/>
      <c r="M160" s="300"/>
      <c r="N160" s="300"/>
      <c r="O160" s="300"/>
      <c r="P160" s="300"/>
      <c r="Q160" s="300"/>
      <c r="R160" s="300"/>
      <c r="S160" s="300"/>
      <c r="T160" s="300"/>
      <c r="U160" s="356"/>
      <c r="V160" s="312">
        <f>'[2]Haltung gewichtet'!D135</f>
        <v>0.80133939586331793</v>
      </c>
      <c r="W160" s="356">
        <f t="shared" si="3"/>
        <v>22.437503084172903</v>
      </c>
      <c r="X160" s="300">
        <f>[1]Kochtypberechnung_Bio!U129</f>
        <v>3.27369360538871</v>
      </c>
      <c r="Y160" s="300">
        <f>[1]Kochtypberechnung_Bio!W129</f>
        <v>2.7045226510509353</v>
      </c>
      <c r="Z160" s="356">
        <f t="shared" si="2"/>
        <v>6.6684801312661737</v>
      </c>
      <c r="AA160" s="312">
        <v>4.95</v>
      </c>
      <c r="AB160" s="300">
        <v>3.18</v>
      </c>
      <c r="AC160" s="300">
        <v>3.99</v>
      </c>
      <c r="AD160" s="300">
        <v>0.5</v>
      </c>
      <c r="AE160" s="356"/>
      <c r="AF160" s="300">
        <v>3.99</v>
      </c>
      <c r="AG160" s="300">
        <v>6.63</v>
      </c>
      <c r="AH160" s="300">
        <v>2.36</v>
      </c>
      <c r="AI160" s="300">
        <v>6.27</v>
      </c>
      <c r="AJ160" s="300">
        <v>6.18</v>
      </c>
      <c r="AK160" s="300">
        <v>5.63</v>
      </c>
      <c r="AL160" s="300">
        <v>7.16</v>
      </c>
      <c r="AM160" s="300">
        <v>6.04</v>
      </c>
      <c r="AN160" s="300">
        <v>7.32</v>
      </c>
      <c r="AO160" s="300">
        <v>6.92</v>
      </c>
      <c r="AP160" s="300">
        <v>16.84</v>
      </c>
      <c r="AQ160" s="300">
        <v>4.99</v>
      </c>
      <c r="AR160" s="300">
        <v>8.41</v>
      </c>
      <c r="AS160" s="300">
        <v>7.36</v>
      </c>
      <c r="AT160" s="300">
        <v>44.25</v>
      </c>
      <c r="AU160" s="356"/>
      <c r="AV160" s="300"/>
      <c r="AW160" s="300"/>
      <c r="AX160" s="357"/>
      <c r="AY160" s="335"/>
    </row>
    <row r="161" spans="1:51" x14ac:dyDescent="0.25">
      <c r="A161" s="332">
        <v>40787</v>
      </c>
      <c r="B161" s="312">
        <f>'[3]Warenkorb transponiert'!C48</f>
        <v>1.747823210829887</v>
      </c>
      <c r="C161" s="300">
        <f>'[3]Warenkorb transponiert'!D48</f>
        <v>20.922208861344927</v>
      </c>
      <c r="D161" s="300">
        <f>'[3]Warenkorb transponiert'!E48</f>
        <v>14.862594165529098</v>
      </c>
      <c r="E161" s="300">
        <f>'[3]Warenkorb transponiert'!F48</f>
        <v>20.5</v>
      </c>
      <c r="F161" s="300">
        <f>'[3]Warenkorb transponiert'!G48</f>
        <v>18.639526440980891</v>
      </c>
      <c r="G161" s="300">
        <f>'[3]Warenkorb transponiert'!H48</f>
        <v>12.334998142841984</v>
      </c>
      <c r="H161" s="300">
        <f>'[3]Warenkorb transponiert'!I48</f>
        <v>4.8639360630761681</v>
      </c>
      <c r="I161" s="300">
        <f>'[3]Warenkorb transponiert'!J48</f>
        <v>3.333333333333333</v>
      </c>
      <c r="J161" s="356">
        <f t="shared" si="5"/>
        <v>36.611597931158663</v>
      </c>
      <c r="K161" s="300">
        <f>[4]PreisBio!G12</f>
        <v>70.416666666666671</v>
      </c>
      <c r="L161" s="300">
        <f>[4]PreisBio!H12</f>
        <v>49.636363636363633</v>
      </c>
      <c r="M161" s="300">
        <f>[4]PreisBio!K12</f>
        <v>44</v>
      </c>
      <c r="N161" s="300">
        <f>[4]PreisBio!J12</f>
        <v>25.5</v>
      </c>
      <c r="O161" s="300">
        <f>[4]PreisBio!L12</f>
        <v>38.222222222222221</v>
      </c>
      <c r="P161" s="300">
        <f>[4]PreisBio!I12</f>
        <v>4.9224999999999977</v>
      </c>
      <c r="Q161" s="300">
        <f>[4]PreisBio!M12</f>
        <v>1.799999999999998</v>
      </c>
      <c r="R161" s="300">
        <f>[4]PreisBio!B12</f>
        <v>2.3210000000000002</v>
      </c>
      <c r="S161" s="300">
        <f>[4]PreisBio!E12</f>
        <v>18.75</v>
      </c>
      <c r="T161" s="300">
        <f>[4]PreisBio!F12</f>
        <v>55.5</v>
      </c>
      <c r="U161" s="356" t="e">
        <f>SUMPRODUCT($K$19:$T$19,[5]Detailhandel!Q12:AB12)</f>
        <v>#VALUE!</v>
      </c>
      <c r="V161" s="312">
        <f>'[2]Haltung gewichtet'!D136</f>
        <v>0.77721306228798259</v>
      </c>
      <c r="W161" s="356">
        <f t="shared" ref="W161:W192" si="6">SUMPRODUCT($V$19:$V$19,V161:V161)</f>
        <v>21.761965744063513</v>
      </c>
      <c r="X161" s="300">
        <f>[1]Kochtypberechnung_Bio!U130</f>
        <v>2.7897210918234898</v>
      </c>
      <c r="Y161" s="300">
        <f>[1]Kochtypberechnung_Bio!W130</f>
        <v>2.7005702143798338</v>
      </c>
      <c r="Z161" s="356">
        <f t="shared" si="2"/>
        <v>5.9399522770821269</v>
      </c>
      <c r="AA161" s="312">
        <v>5.75</v>
      </c>
      <c r="AB161" s="300">
        <v>2.93</v>
      </c>
      <c r="AC161" s="300">
        <v>4.28</v>
      </c>
      <c r="AD161" s="300">
        <v>0.47</v>
      </c>
      <c r="AE161" s="356"/>
      <c r="AF161" s="300">
        <v>3.19</v>
      </c>
      <c r="AG161" s="300">
        <v>6.67</v>
      </c>
      <c r="AH161" s="300">
        <v>3.03</v>
      </c>
      <c r="AI161" s="300">
        <v>5.0199999999999996</v>
      </c>
      <c r="AJ161" s="300">
        <v>8.94</v>
      </c>
      <c r="AK161" s="300">
        <v>4.91</v>
      </c>
      <c r="AL161" s="300">
        <v>7.51</v>
      </c>
      <c r="AM161" s="300">
        <v>5.84</v>
      </c>
      <c r="AN161" s="300">
        <v>8.06</v>
      </c>
      <c r="AO161" s="300">
        <v>5.54</v>
      </c>
      <c r="AP161" s="300">
        <v>16.84</v>
      </c>
      <c r="AQ161" s="300">
        <v>4.97</v>
      </c>
      <c r="AR161" s="300">
        <v>7.39</v>
      </c>
      <c r="AS161" s="300">
        <v>7.61</v>
      </c>
      <c r="AT161" s="300">
        <v>37.1</v>
      </c>
      <c r="AU161" s="356"/>
      <c r="AV161" s="300"/>
      <c r="AW161" s="300"/>
      <c r="AX161" s="357"/>
      <c r="AY161" s="335"/>
    </row>
    <row r="162" spans="1:51" x14ac:dyDescent="0.25">
      <c r="A162" s="332">
        <v>40817</v>
      </c>
      <c r="B162" s="312">
        <f>'[3]Warenkorb transponiert'!C49</f>
        <v>1.7549597996979442</v>
      </c>
      <c r="C162" s="300">
        <f>'[3]Warenkorb transponiert'!D49</f>
        <v>20.086104430672464</v>
      </c>
      <c r="D162" s="300">
        <f>'[3]Warenkorb transponiert'!E49</f>
        <v>15</v>
      </c>
      <c r="E162" s="300">
        <f>'[3]Warenkorb transponiert'!F49</f>
        <v>20.5</v>
      </c>
      <c r="F162" s="300">
        <f>'[3]Warenkorb transponiert'!G49</f>
        <v>18.932049504560151</v>
      </c>
      <c r="G162" s="300">
        <f>'[3]Warenkorb transponiert'!H49</f>
        <v>13.055714740528494</v>
      </c>
      <c r="H162" s="300">
        <f>'[3]Warenkorb transponiert'!I49</f>
        <v>4.7863407415696155</v>
      </c>
      <c r="I162" s="300">
        <f>'[3]Warenkorb transponiert'!J49</f>
        <v>3.333333333333333</v>
      </c>
      <c r="J162" s="356">
        <f t="shared" si="5"/>
        <v>36.85230927972772</v>
      </c>
      <c r="K162" s="300">
        <f>[4]PreisBio!G13</f>
        <v>70.416666666666671</v>
      </c>
      <c r="L162" s="300">
        <f>[4]PreisBio!H13</f>
        <v>49.636363636363633</v>
      </c>
      <c r="M162" s="300">
        <f>[4]PreisBio!K13</f>
        <v>44</v>
      </c>
      <c r="N162" s="300">
        <f>[4]PreisBio!J13</f>
        <v>25.5</v>
      </c>
      <c r="O162" s="300">
        <f>[4]PreisBio!L13</f>
        <v>38.222222222222221</v>
      </c>
      <c r="P162" s="300">
        <f>[4]PreisBio!I13</f>
        <v>4.9874999999999989</v>
      </c>
      <c r="Q162" s="300">
        <f>[4]PreisBio!M13</f>
        <v>1.7999999999999983</v>
      </c>
      <c r="R162" s="300">
        <f>[4]PreisBio!B13</f>
        <v>2.3200000000000003</v>
      </c>
      <c r="S162" s="300">
        <f>[4]PreisBio!E13</f>
        <v>18.75</v>
      </c>
      <c r="T162" s="300">
        <f>[4]PreisBio!F13</f>
        <v>55.5</v>
      </c>
      <c r="U162" s="356">
        <f t="shared" ref="U162:U193" si="7">SUMPRODUCT($K$19:$T$19,K162:T162)</f>
        <v>57.556036363636373</v>
      </c>
      <c r="V162" s="312">
        <f>'[2]Haltung gewichtet'!D137</f>
        <v>0.80689899898977979</v>
      </c>
      <c r="W162" s="356">
        <f t="shared" si="6"/>
        <v>22.593171971713833</v>
      </c>
      <c r="X162" s="300">
        <f>[1]Kochtypberechnung_Bio!U131</f>
        <v>2.4120152076573702</v>
      </c>
      <c r="Y162" s="300">
        <f>[1]Kochtypberechnung_Bio!W131</f>
        <v>2.6995863201248746</v>
      </c>
      <c r="Z162" s="356">
        <f t="shared" si="2"/>
        <v>5.3727539195672236</v>
      </c>
      <c r="AA162" s="312">
        <v>5.85</v>
      </c>
      <c r="AB162" s="300">
        <v>3.07</v>
      </c>
      <c r="AC162" s="300">
        <v>5.72</v>
      </c>
      <c r="AD162" s="300">
        <v>0.54</v>
      </c>
      <c r="AE162" s="356"/>
      <c r="AF162" s="300">
        <v>3.01</v>
      </c>
      <c r="AG162" s="300">
        <v>6.07</v>
      </c>
      <c r="AH162" s="300">
        <v>2.62</v>
      </c>
      <c r="AI162" s="300">
        <v>5.49</v>
      </c>
      <c r="AJ162" s="300">
        <v>6.58</v>
      </c>
      <c r="AK162" s="300">
        <v>4.34</v>
      </c>
      <c r="AL162" s="300">
        <v>7.9</v>
      </c>
      <c r="AM162" s="300">
        <v>5.83</v>
      </c>
      <c r="AN162" s="300">
        <v>8.1</v>
      </c>
      <c r="AO162" s="300">
        <v>5.08</v>
      </c>
      <c r="AP162" s="300">
        <v>16.04</v>
      </c>
      <c r="AQ162" s="300">
        <v>4.9000000000000004</v>
      </c>
      <c r="AR162" s="300">
        <v>6.72</v>
      </c>
      <c r="AS162" s="300">
        <v>6.87</v>
      </c>
      <c r="AT162" s="300">
        <v>36.450000000000003</v>
      </c>
      <c r="AU162" s="356"/>
      <c r="AV162" s="300"/>
      <c r="AW162" s="300"/>
      <c r="AX162" s="357"/>
      <c r="AY162" s="335"/>
    </row>
    <row r="163" spans="1:51" x14ac:dyDescent="0.25">
      <c r="A163" s="332">
        <v>40848</v>
      </c>
      <c r="B163" s="312">
        <f>'[3]Warenkorb transponiert'!C50</f>
        <v>1.7778787433824625</v>
      </c>
      <c r="C163" s="300">
        <f>'[3]Warenkorb transponiert'!D50</f>
        <v>20.922208861344927</v>
      </c>
      <c r="D163" s="300">
        <f>'[3]Warenkorb transponiert'!E50</f>
        <v>15</v>
      </c>
      <c r="E163" s="300">
        <f>'[3]Warenkorb transponiert'!F50</f>
        <v>20.5</v>
      </c>
      <c r="F163" s="300">
        <f>'[3]Warenkorb transponiert'!G50</f>
        <v>18.883295660630271</v>
      </c>
      <c r="G163" s="300">
        <f>'[3]Warenkorb transponiert'!H50</f>
        <v>13.055714740528494</v>
      </c>
      <c r="H163" s="300">
        <f>'[3]Warenkorb transponiert'!I50</f>
        <v>4.8639360630761681</v>
      </c>
      <c r="I163" s="300">
        <f>'[3]Warenkorb transponiert'!J50</f>
        <v>3.333333333333333</v>
      </c>
      <c r="J163" s="356">
        <f t="shared" si="5"/>
        <v>37.250067819470061</v>
      </c>
      <c r="K163" s="300">
        <f>[4]PreisBio!G14</f>
        <v>70.416666666666671</v>
      </c>
      <c r="L163" s="300">
        <f>[4]PreisBio!H14</f>
        <v>49.636363636363633</v>
      </c>
      <c r="M163" s="300">
        <f>[4]PreisBio!K14</f>
        <v>43.454545454545453</v>
      </c>
      <c r="N163" s="300">
        <f>[4]PreisBio!J14</f>
        <v>25.227272727272727</v>
      </c>
      <c r="O163" s="300">
        <f>[4]PreisBio!L14</f>
        <v>38.222222222222221</v>
      </c>
      <c r="P163" s="300">
        <f>[4]PreisBio!I14</f>
        <v>4.3884615384615406</v>
      </c>
      <c r="Q163" s="300">
        <f>[4]PreisBio!M14</f>
        <v>1.7999999999999983</v>
      </c>
      <c r="R163" s="300">
        <f>[4]PreisBio!B14</f>
        <v>2.3200000000000003</v>
      </c>
      <c r="S163" s="300">
        <f>[4]PreisBio!E14</f>
        <v>18.75</v>
      </c>
      <c r="T163" s="300">
        <f>[4]PreisBio!F14</f>
        <v>55.5</v>
      </c>
      <c r="U163" s="356">
        <f t="shared" si="7"/>
        <v>57.358113286713291</v>
      </c>
      <c r="V163" s="312">
        <f>'[2]Haltung gewichtet'!D138</f>
        <v>0.77100486204692853</v>
      </c>
      <c r="W163" s="356">
        <f t="shared" si="6"/>
        <v>21.588136137313999</v>
      </c>
      <c r="X163" s="300">
        <f>[1]Kochtypberechnung_Bio!U132</f>
        <v>2.1716497207082202</v>
      </c>
      <c r="Y163" s="300">
        <f>[1]Kochtypberechnung_Bio!W132</f>
        <v>2.6328426873591901</v>
      </c>
      <c r="Z163" s="356">
        <f t="shared" ref="Z163:Z226" si="8">SUMPRODUCT($X$19:$Y$19,X163:Y163)</f>
        <v>4.9688223278458032</v>
      </c>
      <c r="AA163" s="312">
        <v>5.77</v>
      </c>
      <c r="AB163" s="300">
        <v>2.91</v>
      </c>
      <c r="AC163" s="300">
        <v>6.45</v>
      </c>
      <c r="AD163" s="300">
        <v>0.48</v>
      </c>
      <c r="AE163" s="356"/>
      <c r="AF163" s="300">
        <v>2.85</v>
      </c>
      <c r="AG163" s="300">
        <v>5.67</v>
      </c>
      <c r="AH163" s="300">
        <v>2.15</v>
      </c>
      <c r="AI163" s="300">
        <v>4.6900000000000004</v>
      </c>
      <c r="AJ163" s="300">
        <v>5.14</v>
      </c>
      <c r="AK163" s="300">
        <v>4.4400000000000004</v>
      </c>
      <c r="AL163" s="300">
        <v>8.41</v>
      </c>
      <c r="AM163" s="300">
        <v>5.66</v>
      </c>
      <c r="AN163" s="300">
        <v>8.6</v>
      </c>
      <c r="AO163" s="300">
        <v>5.33</v>
      </c>
      <c r="AP163" s="300">
        <v>16.54</v>
      </c>
      <c r="AQ163" s="300">
        <v>4.8499999999999996</v>
      </c>
      <c r="AR163" s="300">
        <v>6.64</v>
      </c>
      <c r="AS163" s="300">
        <v>6.14</v>
      </c>
      <c r="AT163" s="300">
        <v>33.83</v>
      </c>
      <c r="AU163" s="356"/>
      <c r="AV163" s="300"/>
      <c r="AW163" s="300"/>
      <c r="AX163" s="357"/>
      <c r="AY163" s="335"/>
    </row>
    <row r="164" spans="1:51" x14ac:dyDescent="0.25">
      <c r="A164" s="332">
        <v>40878</v>
      </c>
      <c r="B164" s="312">
        <f>'[3]Warenkorb transponiert'!C51</f>
        <v>1.7778787433824625</v>
      </c>
      <c r="C164" s="300">
        <f>'[3]Warenkorb transponiert'!D51</f>
        <v>20.561089399685507</v>
      </c>
      <c r="D164" s="300">
        <f>'[3]Warenkorb transponiert'!E51</f>
        <v>15</v>
      </c>
      <c r="E164" s="300">
        <f>'[3]Warenkorb transponiert'!F51</f>
        <v>20.066656646008695</v>
      </c>
      <c r="F164" s="300">
        <f>'[3]Warenkorb transponiert'!G51</f>
        <v>18.737034128840644</v>
      </c>
      <c r="G164" s="300">
        <f>'[3]Warenkorb transponiert'!H51</f>
        <v>13.055714740528494</v>
      </c>
      <c r="H164" s="300">
        <f>'[3]Warenkorb transponiert'!I51</f>
        <v>4.8639360630761681</v>
      </c>
      <c r="I164" s="300">
        <f>'[3]Warenkorb transponiert'!J51</f>
        <v>3.333333333333333</v>
      </c>
      <c r="J164" s="356">
        <f t="shared" si="5"/>
        <v>37.096753655542621</v>
      </c>
      <c r="K164" s="300">
        <f>[4]PreisBio!G15</f>
        <v>70.416666666666671</v>
      </c>
      <c r="L164" s="300">
        <f>[4]PreisBio!H15</f>
        <v>49.636363636363633</v>
      </c>
      <c r="M164" s="300">
        <f>[4]PreisBio!K15</f>
        <v>42.909090909090907</v>
      </c>
      <c r="N164" s="300">
        <f>[4]PreisBio!J15</f>
        <v>24.954545454545453</v>
      </c>
      <c r="O164" s="300">
        <f>[4]PreisBio!L15</f>
        <v>38.222222222222221</v>
      </c>
      <c r="P164" s="300">
        <f>[4]PreisBio!I15</f>
        <v>4.3884615384615397</v>
      </c>
      <c r="Q164" s="300">
        <f>[4]PreisBio!M15</f>
        <v>1.799999999999998</v>
      </c>
      <c r="R164" s="300">
        <f>[4]PreisBio!B15</f>
        <v>2.3199999999999994</v>
      </c>
      <c r="S164" s="300">
        <f>[4]PreisBio!E15</f>
        <v>18.75</v>
      </c>
      <c r="T164" s="300">
        <f>[4]PreisBio!F15</f>
        <v>55.5</v>
      </c>
      <c r="U164" s="356">
        <f t="shared" si="7"/>
        <v>57.208113286713299</v>
      </c>
      <c r="V164" s="312">
        <f>'[2]Haltung gewichtet'!D139</f>
        <v>0.80465024486884684</v>
      </c>
      <c r="W164" s="356">
        <f t="shared" si="6"/>
        <v>22.530206856327712</v>
      </c>
      <c r="X164" s="300">
        <f>[1]Kochtypberechnung_Bio!U133</f>
        <v>2.8346995944192099</v>
      </c>
      <c r="Y164" s="300">
        <f>[1]Kochtypberechnung_Bio!W133</f>
        <v>2.8352394192083099</v>
      </c>
      <c r="Z164" s="356">
        <f t="shared" si="8"/>
        <v>6.0949550141142161</v>
      </c>
      <c r="AA164" s="312">
        <v>5.83</v>
      </c>
      <c r="AB164" s="300">
        <v>3.2</v>
      </c>
      <c r="AC164" s="300">
        <v>3.84</v>
      </c>
      <c r="AD164" s="300">
        <v>0.54</v>
      </c>
      <c r="AE164" s="356"/>
      <c r="AF164" s="300">
        <v>2.79</v>
      </c>
      <c r="AG164" s="300">
        <v>5.13</v>
      </c>
      <c r="AH164" s="300">
        <v>1.86</v>
      </c>
      <c r="AI164" s="300">
        <v>4.62</v>
      </c>
      <c r="AJ164" s="300">
        <v>7.92</v>
      </c>
      <c r="AK164" s="300">
        <v>4.45</v>
      </c>
      <c r="AL164" s="300">
        <v>6.9</v>
      </c>
      <c r="AM164" s="300">
        <v>6.26</v>
      </c>
      <c r="AN164" s="300">
        <v>6.5</v>
      </c>
      <c r="AO164" s="300">
        <v>6.21</v>
      </c>
      <c r="AP164" s="300">
        <v>16.670000000000002</v>
      </c>
      <c r="AQ164" s="300">
        <v>4.9000000000000004</v>
      </c>
      <c r="AR164" s="300">
        <v>6.57</v>
      </c>
      <c r="AS164" s="300">
        <v>5.66</v>
      </c>
      <c r="AT164" s="300">
        <v>34.39</v>
      </c>
      <c r="AU164" s="356"/>
      <c r="AV164" s="300"/>
      <c r="AW164" s="300"/>
      <c r="AX164" s="357"/>
      <c r="AY164" s="335"/>
    </row>
    <row r="165" spans="1:51" x14ac:dyDescent="0.25">
      <c r="A165" s="332">
        <v>40909</v>
      </c>
      <c r="B165" s="312">
        <f>'[3]Warenkorb transponiert'!C52</f>
        <v>1.7778787433824625</v>
      </c>
      <c r="C165" s="300">
        <f>'[3]Warenkorb transponiert'!D52</f>
        <v>20.086104430672464</v>
      </c>
      <c r="D165" s="300">
        <f>'[3]Warenkorb transponiert'!E52</f>
        <v>15</v>
      </c>
      <c r="E165" s="300">
        <f>'[3]Warenkorb transponiert'!F52</f>
        <v>19.849984969013043</v>
      </c>
      <c r="F165" s="300">
        <f>'[3]Warenkorb transponiert'!G52</f>
        <v>18.737034128840644</v>
      </c>
      <c r="G165" s="300">
        <f>'[3]Warenkorb transponiert'!H52</f>
        <v>13.055714740528494</v>
      </c>
      <c r="H165" s="300">
        <f>'[3]Warenkorb transponiert'!I52</f>
        <v>4.8639360630761681</v>
      </c>
      <c r="I165" s="300">
        <f>'[3]Warenkorb transponiert'!J52</f>
        <v>3.333333333333333</v>
      </c>
      <c r="J165" s="356">
        <f t="shared" si="5"/>
        <v>36.969255910190668</v>
      </c>
      <c r="K165" s="300">
        <f>[4]PreisBio!G16</f>
        <v>70.375</v>
      </c>
      <c r="L165" s="300">
        <f>[4]PreisBio!H16</f>
        <v>49.636363636363633</v>
      </c>
      <c r="M165" s="300">
        <f>[4]PreisBio!K16</f>
        <v>43.727272727272727</v>
      </c>
      <c r="N165" s="300">
        <f>[4]PreisBio!J16</f>
        <v>25.363636363636363</v>
      </c>
      <c r="O165" s="300">
        <f>[4]PreisBio!L16</f>
        <v>38.222222222222221</v>
      </c>
      <c r="P165" s="300">
        <f>[4]PreisBio!I16</f>
        <v>4.3538461538461544</v>
      </c>
      <c r="Q165" s="300">
        <f>[4]PreisBio!M16</f>
        <v>1.7916666666666652</v>
      </c>
      <c r="R165" s="300">
        <f>[4]PreisBio!B16</f>
        <v>2.3058333333333336</v>
      </c>
      <c r="S165" s="300">
        <f>[4]PreisBio!E16</f>
        <v>18.75</v>
      </c>
      <c r="T165" s="300">
        <f>[4]PreisBio!F16</f>
        <v>55.5</v>
      </c>
      <c r="U165" s="356">
        <f t="shared" si="7"/>
        <v>57.416102389277398</v>
      </c>
      <c r="V165" s="312">
        <f>'[2]Haltung gewichtet'!D140</f>
        <v>0.80386950591539708</v>
      </c>
      <c r="W165" s="356">
        <f t="shared" si="6"/>
        <v>22.508346165631117</v>
      </c>
      <c r="X165" s="300">
        <f>[1]Kochtypberechnung_Bio!U134</f>
        <v>2.4727881742616002</v>
      </c>
      <c r="Y165" s="300">
        <f>[1]Kochtypberechnung_Bio!W134</f>
        <v>2.7763329592238399</v>
      </c>
      <c r="Z165" s="356">
        <f t="shared" si="8"/>
        <v>5.5137986848878962</v>
      </c>
      <c r="AA165" s="312">
        <v>5.86</v>
      </c>
      <c r="AB165" s="300">
        <v>3.2</v>
      </c>
      <c r="AC165" s="300">
        <v>3.73</v>
      </c>
      <c r="AD165" s="300">
        <v>0.43</v>
      </c>
      <c r="AE165" s="356"/>
      <c r="AF165" s="300">
        <v>2.86</v>
      </c>
      <c r="AG165" s="300">
        <v>4.78</v>
      </c>
      <c r="AH165" s="300">
        <v>1.9</v>
      </c>
      <c r="AI165" s="300">
        <v>4.83</v>
      </c>
      <c r="AJ165" s="300">
        <v>6.4</v>
      </c>
      <c r="AK165" s="300">
        <v>4.43</v>
      </c>
      <c r="AL165" s="300">
        <v>6.98</v>
      </c>
      <c r="AM165" s="300">
        <v>6.24</v>
      </c>
      <c r="AN165" s="300">
        <v>6.53</v>
      </c>
      <c r="AO165" s="300">
        <v>7.34</v>
      </c>
      <c r="AP165" s="300">
        <v>16.41</v>
      </c>
      <c r="AQ165" s="300">
        <v>4.46</v>
      </c>
      <c r="AR165" s="300">
        <v>6.6</v>
      </c>
      <c r="AS165" s="300">
        <v>5.66</v>
      </c>
      <c r="AT165" s="300">
        <v>38.97</v>
      </c>
      <c r="AU165" s="356"/>
      <c r="AV165" s="300"/>
      <c r="AW165" s="300"/>
      <c r="AX165" s="357"/>
      <c r="AY165" s="335"/>
    </row>
    <row r="166" spans="1:51" x14ac:dyDescent="0.25">
      <c r="A166" s="332">
        <v>40940</v>
      </c>
      <c r="B166" s="312">
        <f>'[3]Warenkorb transponiert'!C53</f>
        <v>1.7778787433824625</v>
      </c>
      <c r="C166" s="300">
        <f>'[3]Warenkorb transponiert'!D53</f>
        <v>20.922208861344927</v>
      </c>
      <c r="D166" s="300">
        <f>'[3]Warenkorb transponiert'!E53</f>
        <v>15</v>
      </c>
      <c r="E166" s="300">
        <f>'[3]Warenkorb transponiert'!F53</f>
        <v>19.633313292017391</v>
      </c>
      <c r="F166" s="300">
        <f>'[3]Warenkorb transponiert'!G53</f>
        <v>18.590772597051014</v>
      </c>
      <c r="G166" s="300">
        <f>'[3]Warenkorb transponiert'!H53</f>
        <v>13.055714740528494</v>
      </c>
      <c r="H166" s="300">
        <f>'[3]Warenkorb transponiert'!I53</f>
        <v>4.7863407415696155</v>
      </c>
      <c r="I166" s="300">
        <f>'[3]Warenkorb transponiert'!J53</f>
        <v>3.333333333333333</v>
      </c>
      <c r="J166" s="356">
        <f t="shared" si="5"/>
        <v>37.049089615525673</v>
      </c>
      <c r="K166" s="300">
        <f>[4]PreisBio!G17</f>
        <v>70.333333333333329</v>
      </c>
      <c r="L166" s="300">
        <f>[4]PreisBio!H17</f>
        <v>49.636363636363633</v>
      </c>
      <c r="M166" s="300">
        <f>[4]PreisBio!K17</f>
        <v>44</v>
      </c>
      <c r="N166" s="300">
        <f>[4]PreisBio!J17</f>
        <v>25.5</v>
      </c>
      <c r="O166" s="300">
        <f>[4]PreisBio!L17</f>
        <v>38.222222222222221</v>
      </c>
      <c r="P166" s="300">
        <f>[4]PreisBio!I17</f>
        <v>4.9234374999999995</v>
      </c>
      <c r="Q166" s="300">
        <f>[4]PreisBio!M17</f>
        <v>1.7999999999999983</v>
      </c>
      <c r="R166" s="300">
        <f>[4]PreisBio!B17</f>
        <v>2.3200000000000003</v>
      </c>
      <c r="S166" s="300">
        <f>[4]PreisBio!E17</f>
        <v>18.75</v>
      </c>
      <c r="T166" s="300">
        <f>[4]PreisBio!F17</f>
        <v>55.5</v>
      </c>
      <c r="U166" s="356">
        <f t="shared" si="7"/>
        <v>57.540911363636368</v>
      </c>
      <c r="V166" s="312">
        <f>'[2]Haltung gewichtet'!D141</f>
        <v>0.80078523383618549</v>
      </c>
      <c r="W166" s="356">
        <f t="shared" si="6"/>
        <v>22.421986547413194</v>
      </c>
      <c r="X166" s="300">
        <f>[1]Kochtypberechnung_Bio!U135</f>
        <v>2.8071150960175002</v>
      </c>
      <c r="Y166" s="300">
        <f>[1]Kochtypberechnung_Bio!W135</f>
        <v>2.7232466968996798</v>
      </c>
      <c r="Z166" s="356">
        <f t="shared" si="8"/>
        <v>5.9807829970110422</v>
      </c>
      <c r="AA166" s="312">
        <v>5.88</v>
      </c>
      <c r="AB166" s="300">
        <v>3.2</v>
      </c>
      <c r="AC166" s="300">
        <v>3.37</v>
      </c>
      <c r="AD166" s="300">
        <v>0.51</v>
      </c>
      <c r="AE166" s="356"/>
      <c r="AF166" s="300">
        <v>3.05</v>
      </c>
      <c r="AG166" s="300">
        <v>4.91</v>
      </c>
      <c r="AH166" s="300">
        <v>2.27</v>
      </c>
      <c r="AI166" s="300">
        <v>6.38</v>
      </c>
      <c r="AJ166" s="300">
        <v>7.23</v>
      </c>
      <c r="AK166" s="300">
        <v>4.4400000000000004</v>
      </c>
      <c r="AL166" s="300">
        <v>6.41</v>
      </c>
      <c r="AM166" s="300">
        <v>6.64</v>
      </c>
      <c r="AN166" s="300">
        <v>6.2</v>
      </c>
      <c r="AO166" s="300">
        <v>7.53</v>
      </c>
      <c r="AP166" s="300">
        <v>16.46</v>
      </c>
      <c r="AQ166" s="300">
        <v>4.9000000000000004</v>
      </c>
      <c r="AR166" s="300">
        <v>6.71</v>
      </c>
      <c r="AS166" s="300">
        <v>7.34</v>
      </c>
      <c r="AT166" s="300">
        <v>47.9</v>
      </c>
      <c r="AU166" s="356"/>
      <c r="AV166" s="300"/>
      <c r="AW166" s="300"/>
      <c r="AX166" s="357"/>
      <c r="AY166" s="335"/>
    </row>
    <row r="167" spans="1:51" x14ac:dyDescent="0.25">
      <c r="A167" s="332">
        <v>40969</v>
      </c>
      <c r="B167" s="312">
        <f>'[3]Warenkorb transponiert'!C54</f>
        <v>1.7778787433824625</v>
      </c>
      <c r="C167" s="300">
        <f>'[3]Warenkorb transponiert'!D54</f>
        <v>20.922208861344927</v>
      </c>
      <c r="D167" s="300">
        <f>'[3]Warenkorb transponiert'!E54</f>
        <v>15</v>
      </c>
      <c r="E167" s="300">
        <f>'[3]Warenkorb transponiert'!F54</f>
        <v>19.633313292017391</v>
      </c>
      <c r="F167" s="300">
        <f>'[3]Warenkorb transponiert'!G54</f>
        <v>18.737034128840644</v>
      </c>
      <c r="G167" s="300">
        <f>'[3]Warenkorb transponiert'!H54</f>
        <v>13.055714740528494</v>
      </c>
      <c r="H167" s="300">
        <f>'[3]Warenkorb transponiert'!I54</f>
        <v>4.7863407415696155</v>
      </c>
      <c r="I167" s="300">
        <f>'[3]Warenkorb transponiert'!J54</f>
        <v>3.333333333333333</v>
      </c>
      <c r="J167" s="356">
        <f t="shared" si="5"/>
        <v>37.065178384022538</v>
      </c>
      <c r="K167" s="300">
        <f>[4]PreisBio!G18</f>
        <v>70.333333333333329</v>
      </c>
      <c r="L167" s="300">
        <f>[4]PreisBio!H18</f>
        <v>49.636363636363633</v>
      </c>
      <c r="M167" s="300">
        <f>[4]PreisBio!K18</f>
        <v>44</v>
      </c>
      <c r="N167" s="300">
        <f>[4]PreisBio!J18</f>
        <v>25.5</v>
      </c>
      <c r="O167" s="300">
        <f>[4]PreisBio!L18</f>
        <v>38.222222222222221</v>
      </c>
      <c r="P167" s="300">
        <f>[4]PreisBio!I18</f>
        <v>4.9937499999999968</v>
      </c>
      <c r="Q167" s="300">
        <f>[4]PreisBio!M18</f>
        <v>1.799999999999998</v>
      </c>
      <c r="R167" s="300">
        <f>[4]PreisBio!B18</f>
        <v>2.308666666666666</v>
      </c>
      <c r="S167" s="300">
        <f>[4]PreisBio!E18</f>
        <v>18.59</v>
      </c>
      <c r="T167" s="300">
        <f>[4]PreisBio!F18</f>
        <v>54.78</v>
      </c>
      <c r="U167" s="356">
        <f t="shared" si="7"/>
        <v>57.310809696969692</v>
      </c>
      <c r="V167" s="312">
        <f>'[2]Haltung gewichtet'!D142</f>
        <v>0.79649204245010941</v>
      </c>
      <c r="W167" s="356">
        <f t="shared" si="6"/>
        <v>22.301777188603062</v>
      </c>
      <c r="X167" s="300">
        <f>[1]Kochtypberechnung_Bio!U136</f>
        <v>2.7048676215661032</v>
      </c>
      <c r="Y167" s="300">
        <f>[1]Kochtypberechnung_Bio!W136</f>
        <v>2.8475792018170001</v>
      </c>
      <c r="Z167" s="356">
        <f t="shared" si="8"/>
        <v>5.9082279135302045</v>
      </c>
      <c r="AA167" s="312">
        <v>5.84</v>
      </c>
      <c r="AB167" s="300">
        <v>3.2</v>
      </c>
      <c r="AC167" s="300">
        <v>3.22</v>
      </c>
      <c r="AD167" s="300">
        <v>0.48</v>
      </c>
      <c r="AE167" s="356"/>
      <c r="AF167" s="300">
        <v>3.26</v>
      </c>
      <c r="AG167" s="300">
        <v>5.6</v>
      </c>
      <c r="AH167" s="300">
        <v>2.5</v>
      </c>
      <c r="AI167" s="300">
        <v>6.06</v>
      </c>
      <c r="AJ167" s="300">
        <v>5.54</v>
      </c>
      <c r="AK167" s="300">
        <v>4.49</v>
      </c>
      <c r="AL167" s="300">
        <v>6.45</v>
      </c>
      <c r="AM167" s="300">
        <v>6.64</v>
      </c>
      <c r="AN167" s="300">
        <v>6.51</v>
      </c>
      <c r="AO167" s="300">
        <v>7.52</v>
      </c>
      <c r="AP167" s="300">
        <v>16.32</v>
      </c>
      <c r="AQ167" s="300">
        <v>4.7300000000000004</v>
      </c>
      <c r="AR167" s="300">
        <v>6.65</v>
      </c>
      <c r="AS167" s="300">
        <v>7.2</v>
      </c>
      <c r="AT167" s="300">
        <v>41.54</v>
      </c>
      <c r="AU167" s="356"/>
      <c r="AV167" s="300"/>
      <c r="AW167" s="300"/>
      <c r="AX167" s="357"/>
      <c r="AY167" s="335"/>
    </row>
    <row r="168" spans="1:51" x14ac:dyDescent="0.25">
      <c r="A168" s="332">
        <v>41000</v>
      </c>
      <c r="B168" s="312">
        <f>'[3]Warenkorb transponiert'!C55</f>
        <v>1.7606895356190737</v>
      </c>
      <c r="C168" s="300">
        <f>'[3]Warenkorb transponiert'!D55</f>
        <v>20.633313292017391</v>
      </c>
      <c r="D168" s="300">
        <f>'[3]Warenkorb transponiert'!E55</f>
        <v>15</v>
      </c>
      <c r="E168" s="300">
        <f>'[3]Warenkorb transponiert'!F55</f>
        <v>19</v>
      </c>
      <c r="F168" s="300">
        <f>'[3]Warenkorb transponiert'!G55</f>
        <v>18.542018753121138</v>
      </c>
      <c r="G168" s="300">
        <f>'[3]Warenkorb transponiert'!H55</f>
        <v>13.055714740528494</v>
      </c>
      <c r="H168" s="300">
        <f>'[3]Warenkorb transponiert'!I55</f>
        <v>4.7863407415696155</v>
      </c>
      <c r="I168" s="300">
        <f>'[3]Warenkorb transponiert'!J55</f>
        <v>3.2557380118267809</v>
      </c>
      <c r="J168" s="356">
        <f t="shared" si="5"/>
        <v>36.715965035732843</v>
      </c>
      <c r="K168" s="300">
        <f>[4]PreisBio!G19</f>
        <v>70.333333333333329</v>
      </c>
      <c r="L168" s="300">
        <f>[4]PreisBio!H19</f>
        <v>49.43181818181818</v>
      </c>
      <c r="M168" s="300">
        <f>[4]PreisBio!K19</f>
        <v>44</v>
      </c>
      <c r="N168" s="300">
        <f>[4]PreisBio!J19</f>
        <v>25.5</v>
      </c>
      <c r="O168" s="300">
        <f>[4]PreisBio!L19</f>
        <v>38.222222222222221</v>
      </c>
      <c r="P168" s="300">
        <f>[4]PreisBio!I19</f>
        <v>4.9937499999999995</v>
      </c>
      <c r="Q168" s="300">
        <f>[4]PreisBio!M19</f>
        <v>1.7697916666666653</v>
      </c>
      <c r="R168" s="300">
        <f>[4]PreisBio!B19</f>
        <v>2.3058333333333336</v>
      </c>
      <c r="S168" s="300">
        <f>[4]PreisBio!E19</f>
        <v>18.649999999999999</v>
      </c>
      <c r="T168" s="300">
        <f>[4]PreisBio!F19</f>
        <v>55.2</v>
      </c>
      <c r="U168" s="356">
        <f t="shared" si="7"/>
        <v>57.390058901515154</v>
      </c>
      <c r="V168" s="312">
        <f>'[2]Haltung gewichtet'!D143</f>
        <v>0.79743590613334359</v>
      </c>
      <c r="W168" s="356">
        <f t="shared" si="6"/>
        <v>22.32820537173362</v>
      </c>
      <c r="X168" s="300">
        <f>[1]Kochtypberechnung_Bio!U137</f>
        <v>2.9087545017644501</v>
      </c>
      <c r="Y168" s="300">
        <f>[1]Kochtypberechnung_Bio!W137</f>
        <v>2.9218362721071252</v>
      </c>
      <c r="Z168" s="356">
        <f t="shared" si="8"/>
        <v>6.2623253295163064</v>
      </c>
      <c r="AA168" s="312">
        <v>5.85</v>
      </c>
      <c r="AB168" s="300">
        <v>3.2</v>
      </c>
      <c r="AC168" s="300">
        <v>3.31</v>
      </c>
      <c r="AD168" s="300">
        <v>0.61</v>
      </c>
      <c r="AE168" s="356"/>
      <c r="AF168" s="300">
        <v>3.34</v>
      </c>
      <c r="AG168" s="300">
        <v>4.53</v>
      </c>
      <c r="AH168" s="300">
        <v>2.5</v>
      </c>
      <c r="AI168" s="300">
        <v>5.84</v>
      </c>
      <c r="AJ168" s="300">
        <v>4.6500000000000004</v>
      </c>
      <c r="AK168" s="300">
        <v>4.59</v>
      </c>
      <c r="AL168" s="300">
        <v>6.44</v>
      </c>
      <c r="AM168" s="300">
        <v>6.62</v>
      </c>
      <c r="AN168" s="300">
        <v>6.55</v>
      </c>
      <c r="AO168" s="300">
        <v>8.02</v>
      </c>
      <c r="AP168" s="300">
        <v>16.18</v>
      </c>
      <c r="AQ168" s="300">
        <v>4.9000000000000004</v>
      </c>
      <c r="AR168" s="300">
        <v>6.83</v>
      </c>
      <c r="AS168" s="300">
        <v>7.09</v>
      </c>
      <c r="AT168" s="300">
        <v>28.49</v>
      </c>
      <c r="AU168" s="356"/>
      <c r="AV168" s="300"/>
      <c r="AW168" s="300"/>
      <c r="AX168" s="357"/>
      <c r="AY168" s="335"/>
    </row>
    <row r="169" spans="1:51" x14ac:dyDescent="0.25">
      <c r="A169" s="332">
        <v>41030</v>
      </c>
      <c r="B169" s="312">
        <f>'[3]Warenkorb transponiert'!C56</f>
        <v>1.7778787433824625</v>
      </c>
      <c r="C169" s="300">
        <f>'[3]Warenkorb transponiert'!D56</f>
        <v>20.633313292017391</v>
      </c>
      <c r="D169" s="300">
        <f>'[3]Warenkorb transponiert'!E56</f>
        <v>15</v>
      </c>
      <c r="E169" s="300">
        <f>'[3]Warenkorb transponiert'!F56</f>
        <v>19</v>
      </c>
      <c r="F169" s="300">
        <f>'[3]Warenkorb transponiert'!G56</f>
        <v>18.590772597051014</v>
      </c>
      <c r="G169" s="300">
        <f>'[3]Warenkorb transponiert'!H56</f>
        <v>13.055714740528494</v>
      </c>
      <c r="H169" s="300">
        <f>'[3]Warenkorb transponiert'!I56</f>
        <v>4.8639360630761681</v>
      </c>
      <c r="I169" s="300">
        <f>'[3]Warenkorb transponiert'!J56</f>
        <v>3.333333333333333</v>
      </c>
      <c r="J169" s="356">
        <f t="shared" si="5"/>
        <v>36.935111168610838</v>
      </c>
      <c r="K169" s="300">
        <f>[4]PreisBio!G20</f>
        <v>70.333333333333329</v>
      </c>
      <c r="L169" s="300">
        <f>[4]PreisBio!H20</f>
        <v>49.545454545454547</v>
      </c>
      <c r="M169" s="300">
        <f>[4]PreisBio!K20</f>
        <v>44</v>
      </c>
      <c r="N169" s="300">
        <f>[4]PreisBio!J20</f>
        <v>25.5</v>
      </c>
      <c r="O169" s="300">
        <f>[4]PreisBio!L20</f>
        <v>38.222222222222221</v>
      </c>
      <c r="P169" s="300">
        <f>[4]PreisBio!I20</f>
        <v>4.9937499999999995</v>
      </c>
      <c r="Q169" s="300">
        <f>[4]PreisBio!M20</f>
        <v>1.7999999999999983</v>
      </c>
      <c r="R169" s="300">
        <f>[4]PreisBio!B20</f>
        <v>2.3200000000000003</v>
      </c>
      <c r="S169" s="300">
        <f>[4]PreisBio!E20</f>
        <v>18.75</v>
      </c>
      <c r="T169" s="300">
        <f>[4]PreisBio!F20</f>
        <v>55.5</v>
      </c>
      <c r="U169" s="356">
        <f t="shared" si="7"/>
        <v>57.537445454545463</v>
      </c>
      <c r="V169" s="312">
        <f>'[2]Haltung gewichtet'!D144</f>
        <v>0.79485076190719772</v>
      </c>
      <c r="W169" s="356">
        <f t="shared" si="6"/>
        <v>22.255821333401535</v>
      </c>
      <c r="X169" s="300">
        <f>[1]Kochtypberechnung_Bio!U138</f>
        <v>2.78434895522388</v>
      </c>
      <c r="Y169" s="300">
        <f>[1]Kochtypberechnung_Bio!W138</f>
        <v>2.8817618950568402</v>
      </c>
      <c r="Z169" s="356">
        <f t="shared" si="8"/>
        <v>6.0496686646227662</v>
      </c>
      <c r="AA169" s="312">
        <v>5.85</v>
      </c>
      <c r="AB169" s="300">
        <v>3.2</v>
      </c>
      <c r="AC169" s="300">
        <v>3.5</v>
      </c>
      <c r="AD169" s="300">
        <v>0.43</v>
      </c>
      <c r="AE169" s="356"/>
      <c r="AF169" s="300">
        <v>3.29</v>
      </c>
      <c r="AG169" s="300">
        <v>5.18</v>
      </c>
      <c r="AH169" s="300">
        <v>3.09</v>
      </c>
      <c r="AI169" s="300">
        <v>5.29</v>
      </c>
      <c r="AJ169" s="300">
        <v>9.08</v>
      </c>
      <c r="AK169" s="300">
        <v>4.55</v>
      </c>
      <c r="AL169" s="300">
        <v>6.44</v>
      </c>
      <c r="AM169" s="300">
        <v>6.64</v>
      </c>
      <c r="AN169" s="300">
        <v>6.82</v>
      </c>
      <c r="AO169" s="300">
        <v>7.39</v>
      </c>
      <c r="AP169" s="300">
        <v>16.18</v>
      </c>
      <c r="AQ169" s="300">
        <v>4.9000000000000004</v>
      </c>
      <c r="AR169" s="300">
        <v>6.68</v>
      </c>
      <c r="AS169" s="300">
        <v>6.76</v>
      </c>
      <c r="AT169" s="300">
        <v>30.03</v>
      </c>
      <c r="AU169" s="356"/>
      <c r="AV169" s="300"/>
      <c r="AW169" s="300"/>
      <c r="AX169" s="357"/>
      <c r="AY169" s="335"/>
    </row>
    <row r="170" spans="1:51" x14ac:dyDescent="0.25">
      <c r="A170" s="332">
        <v>41061</v>
      </c>
      <c r="B170" s="312">
        <f>'[3]Warenkorb transponiert'!C57</f>
        <v>1.7778787433824625</v>
      </c>
      <c r="C170" s="300">
        <f>'[3]Warenkorb transponiert'!D57</f>
        <v>20.633313292017391</v>
      </c>
      <c r="D170" s="300">
        <f>'[3]Warenkorb transponiert'!E57</f>
        <v>15</v>
      </c>
      <c r="E170" s="300">
        <f>'[3]Warenkorb transponiert'!F57</f>
        <v>19.216671676995652</v>
      </c>
      <c r="F170" s="300">
        <f>'[3]Warenkorb transponiert'!G57</f>
        <v>18.590772597051014</v>
      </c>
      <c r="G170" s="300">
        <f>'[3]Warenkorb transponiert'!H57</f>
        <v>13.055714740528494</v>
      </c>
      <c r="H170" s="300">
        <f>'[3]Warenkorb transponiert'!I57</f>
        <v>4.8639360630761681</v>
      </c>
      <c r="I170" s="300">
        <f>'[3]Warenkorb transponiert'!J57</f>
        <v>3.333333333333333</v>
      </c>
      <c r="J170" s="356">
        <f t="shared" si="5"/>
        <v>36.967611920160181</v>
      </c>
      <c r="K170" s="300">
        <f>[4]PreisBio!G21</f>
        <v>70.349999999999994</v>
      </c>
      <c r="L170" s="300">
        <f>[4]PreisBio!H21</f>
        <v>49.618181818181817</v>
      </c>
      <c r="M170" s="300">
        <f>[4]PreisBio!K21</f>
        <v>44.872727272727275</v>
      </c>
      <c r="N170" s="300">
        <f>[4]PreisBio!J21</f>
        <v>26.154545454545456</v>
      </c>
      <c r="O170" s="300">
        <f>[4]PreisBio!L21</f>
        <v>38.222222222222221</v>
      </c>
      <c r="P170" s="300">
        <f>[4]PreisBio!I21</f>
        <v>4.37307692307692</v>
      </c>
      <c r="Q170" s="300">
        <f>[4]PreisBio!M21</f>
        <v>1.791666666666665</v>
      </c>
      <c r="R170" s="300">
        <f>[4]PreisBio!B21</f>
        <v>2.3199999999999994</v>
      </c>
      <c r="S170" s="300">
        <f>[4]PreisBio!E21</f>
        <v>18.75</v>
      </c>
      <c r="T170" s="300">
        <f>[4]PreisBio!F21</f>
        <v>55.5</v>
      </c>
      <c r="U170" s="356">
        <f t="shared" si="7"/>
        <v>57.780299184149186</v>
      </c>
      <c r="V170" s="312">
        <f>'[2]Haltung gewichtet'!D145</f>
        <v>0.79868080361303206</v>
      </c>
      <c r="W170" s="356">
        <f t="shared" si="6"/>
        <v>22.363062501164897</v>
      </c>
      <c r="X170" s="300">
        <f>[1]Kochtypberechnung_Bio!U139</f>
        <v>3.3313365980001599</v>
      </c>
      <c r="Y170" s="300">
        <f>[1]Kochtypberechnung_Bio!W139</f>
        <v>2.8993774076477501</v>
      </c>
      <c r="Z170" s="356">
        <f t="shared" si="8"/>
        <v>6.8816002119712776</v>
      </c>
      <c r="AA170" s="312">
        <v>5.9</v>
      </c>
      <c r="AB170" s="300">
        <v>3.07</v>
      </c>
      <c r="AC170" s="300">
        <v>3.4</v>
      </c>
      <c r="AD170" s="300">
        <v>0.43</v>
      </c>
      <c r="AE170" s="356"/>
      <c r="AF170" s="300">
        <v>2.67</v>
      </c>
      <c r="AG170" s="300">
        <v>6.63</v>
      </c>
      <c r="AH170" s="300">
        <v>2.88</v>
      </c>
      <c r="AI170" s="300">
        <v>7.42</v>
      </c>
      <c r="AJ170" s="300">
        <v>5.0199999999999996</v>
      </c>
      <c r="AK170" s="300">
        <v>4.6399999999999997</v>
      </c>
      <c r="AL170" s="300">
        <v>7.77</v>
      </c>
      <c r="AM170" s="300">
        <v>8.1</v>
      </c>
      <c r="AN170" s="300">
        <v>8.4499999999999993</v>
      </c>
      <c r="AO170" s="300">
        <v>7.39</v>
      </c>
      <c r="AP170" s="300">
        <v>15.54</v>
      </c>
      <c r="AQ170" s="300">
        <v>4.93</v>
      </c>
      <c r="AR170" s="300">
        <v>6.83</v>
      </c>
      <c r="AS170" s="300">
        <v>7.24</v>
      </c>
      <c r="AT170" s="300">
        <v>31.38</v>
      </c>
      <c r="AU170" s="356"/>
      <c r="AV170" s="300"/>
      <c r="AW170" s="300"/>
      <c r="AX170" s="357"/>
      <c r="AY170" s="335"/>
    </row>
    <row r="171" spans="1:51" x14ac:dyDescent="0.25">
      <c r="A171" s="332">
        <v>41091</v>
      </c>
      <c r="B171" s="312">
        <f>'[3]Warenkorb transponiert'!C58</f>
        <v>1.7778787433824625</v>
      </c>
      <c r="C171" s="300">
        <f>'[3]Warenkorb transponiert'!D58</f>
        <v>20.922208861344927</v>
      </c>
      <c r="D171" s="300">
        <f>'[3]Warenkorb transponiert'!E58</f>
        <v>15</v>
      </c>
      <c r="E171" s="300">
        <f>'[3]Warenkorb transponiert'!F58</f>
        <v>19.216671676995652</v>
      </c>
      <c r="F171" s="300">
        <f>'[3]Warenkorb transponiert'!G58</f>
        <v>18.785787972770517</v>
      </c>
      <c r="G171" s="300">
        <f>'[3]Warenkorb transponiert'!H58</f>
        <v>13.055714740528494</v>
      </c>
      <c r="H171" s="300">
        <f>'[3]Warenkorb transponiert'!I58</f>
        <v>4.8639360630761681</v>
      </c>
      <c r="I171" s="300">
        <f>'[3]Warenkorb transponiert'!J58</f>
        <v>3.333333333333333</v>
      </c>
      <c r="J171" s="356">
        <f t="shared" si="5"/>
        <v>37.046842725354836</v>
      </c>
      <c r="K171" s="300">
        <f>[4]PreisBio!G22</f>
        <v>70.854166666666671</v>
      </c>
      <c r="L171" s="300">
        <f>[4]PreisBio!H22</f>
        <v>50.31818181818182</v>
      </c>
      <c r="M171" s="300">
        <f>[4]PreisBio!K22</f>
        <v>44.81818181818182</v>
      </c>
      <c r="N171" s="300">
        <f>[4]PreisBio!J22</f>
        <v>26.113636363636363</v>
      </c>
      <c r="O171" s="300">
        <f>[4]PreisBio!L22</f>
        <v>38.222222222222221</v>
      </c>
      <c r="P171" s="300">
        <f>[4]PreisBio!I22</f>
        <v>4.9937499999999995</v>
      </c>
      <c r="Q171" s="300">
        <f>[4]PreisBio!M22</f>
        <v>1.7999999999999983</v>
      </c>
      <c r="R171" s="300">
        <f>[4]PreisBio!B22</f>
        <v>2.3200000000000003</v>
      </c>
      <c r="S171" s="300">
        <f>[4]PreisBio!E22</f>
        <v>18.681818181818183</v>
      </c>
      <c r="T171" s="300">
        <f>[4]PreisBio!F22</f>
        <v>55.5</v>
      </c>
      <c r="U171" s="356">
        <f t="shared" si="7"/>
        <v>57.896081818181834</v>
      </c>
      <c r="V171" s="312">
        <f>'[2]Haltung gewichtet'!D146</f>
        <v>0.80699922606774277</v>
      </c>
      <c r="W171" s="356">
        <f t="shared" si="6"/>
        <v>22.595978329896798</v>
      </c>
      <c r="X171" s="300">
        <f>[1]Kochtypberechnung_Bio!U140</f>
        <v>3.1832363400389347</v>
      </c>
      <c r="Y171" s="300">
        <f>[1]Kochtypberechnung_Bio!W140</f>
        <v>2.91825244882603</v>
      </c>
      <c r="Z171" s="356">
        <f t="shared" si="8"/>
        <v>6.6717186017953214</v>
      </c>
      <c r="AA171" s="312">
        <v>5.9</v>
      </c>
      <c r="AB171" s="300">
        <v>3.15</v>
      </c>
      <c r="AC171" s="300">
        <v>3.98</v>
      </c>
      <c r="AD171" s="300">
        <v>0.45</v>
      </c>
      <c r="AE171" s="356"/>
      <c r="AF171" s="300">
        <v>4.49</v>
      </c>
      <c r="AG171" s="300">
        <v>6.91</v>
      </c>
      <c r="AH171" s="300">
        <v>2.2200000000000002</v>
      </c>
      <c r="AI171" s="300">
        <v>6.79</v>
      </c>
      <c r="AJ171" s="300">
        <v>5.82</v>
      </c>
      <c r="AK171" s="300">
        <v>5</v>
      </c>
      <c r="AL171" s="300">
        <v>7.14</v>
      </c>
      <c r="AM171" s="300">
        <v>6.68</v>
      </c>
      <c r="AN171" s="300">
        <v>7.74</v>
      </c>
      <c r="AO171" s="300">
        <v>8.51</v>
      </c>
      <c r="AP171" s="300">
        <v>15.83</v>
      </c>
      <c r="AQ171" s="300">
        <v>4.9000000000000004</v>
      </c>
      <c r="AR171" s="300">
        <v>7.68</v>
      </c>
      <c r="AS171" s="300">
        <v>7.83</v>
      </c>
      <c r="AT171" s="300">
        <v>34.840000000000003</v>
      </c>
      <c r="AU171" s="356"/>
      <c r="AV171" s="300"/>
      <c r="AW171" s="300"/>
      <c r="AX171" s="357"/>
      <c r="AY171" s="335"/>
    </row>
    <row r="172" spans="1:51" x14ac:dyDescent="0.25">
      <c r="A172" s="332">
        <v>41122</v>
      </c>
      <c r="B172" s="312">
        <f>'[3]Warenkorb transponiert'!C59</f>
        <v>1.7635544035796387</v>
      </c>
      <c r="C172" s="300">
        <f>'[3]Warenkorb transponiert'!D59</f>
        <v>20.447223892331884</v>
      </c>
      <c r="D172" s="300">
        <f>'[3]Warenkorb transponiert'!E59</f>
        <v>15</v>
      </c>
      <c r="E172" s="300">
        <f>'[3]Warenkorb transponiert'!F59</f>
        <v>19</v>
      </c>
      <c r="F172" s="300">
        <f>'[3]Warenkorb transponiert'!G59</f>
        <v>18.566395675086078</v>
      </c>
      <c r="G172" s="300">
        <f>'[3]Warenkorb transponiert'!H59</f>
        <v>13.055714740528494</v>
      </c>
      <c r="H172" s="300">
        <f>'[3]Warenkorb transponiert'!I59</f>
        <v>4.8639360630761681</v>
      </c>
      <c r="I172" s="300">
        <f>'[3]Warenkorb transponiert'!J59</f>
        <v>3.333333333333333</v>
      </c>
      <c r="J172" s="356">
        <f t="shared" si="5"/>
        <v>36.772022504953306</v>
      </c>
      <c r="K172" s="300">
        <f>[4]PreisBio!G23</f>
        <v>71.599999999999994</v>
      </c>
      <c r="L172" s="300">
        <f>[4]PreisBio!H23</f>
        <v>51.5</v>
      </c>
      <c r="M172" s="300">
        <f>[4]PreisBio!K23</f>
        <v>45.090909090909093</v>
      </c>
      <c r="N172" s="300">
        <f>[4]PreisBio!J23</f>
        <v>26.318181818181817</v>
      </c>
      <c r="O172" s="300">
        <f>[4]PreisBio!L23</f>
        <v>38.222222222222221</v>
      </c>
      <c r="P172" s="300">
        <f>[4]PreisBio!I23</f>
        <v>5.0012499999999971</v>
      </c>
      <c r="Q172" s="300">
        <f>[4]PreisBio!M23</f>
        <v>1.7938461538461521</v>
      </c>
      <c r="R172" s="300">
        <f>[4]PreisBio!B23</f>
        <v>2.2875384615384604</v>
      </c>
      <c r="S172" s="300">
        <f>[4]PreisBio!E23</f>
        <v>18.681818181818183</v>
      </c>
      <c r="T172" s="300">
        <f>[4]PreisBio!F23</f>
        <v>55.5</v>
      </c>
      <c r="U172" s="356">
        <f t="shared" si="7"/>
        <v>58.176517202797214</v>
      </c>
      <c r="V172" s="312">
        <f>'[2]Haltung gewichtet'!D147</f>
        <v>0.79631661163513145</v>
      </c>
      <c r="W172" s="356">
        <f t="shared" si="6"/>
        <v>22.296865125783683</v>
      </c>
      <c r="X172" s="300">
        <f>[1]Kochtypberechnung_Bio!U141</f>
        <v>2.83509926170216</v>
      </c>
      <c r="Y172" s="300">
        <f>[1]Kochtypberechnung_Bio!W141</f>
        <v>2.8997972505102063</v>
      </c>
      <c r="Z172" s="356">
        <f t="shared" si="8"/>
        <v>6.137517105384874</v>
      </c>
      <c r="AA172" s="312"/>
      <c r="AB172" s="300">
        <v>3.2</v>
      </c>
      <c r="AC172" s="300">
        <v>4.21</v>
      </c>
      <c r="AD172" s="300">
        <v>0.53</v>
      </c>
      <c r="AE172" s="356"/>
      <c r="AF172" s="300">
        <v>4.09</v>
      </c>
      <c r="AG172" s="300">
        <v>6.81</v>
      </c>
      <c r="AH172" s="300">
        <v>2.68</v>
      </c>
      <c r="AI172" s="300">
        <v>5.38</v>
      </c>
      <c r="AJ172" s="300">
        <v>6.56</v>
      </c>
      <c r="AK172" s="300">
        <v>5.8</v>
      </c>
      <c r="AL172" s="300">
        <v>6.85</v>
      </c>
      <c r="AM172" s="300">
        <v>5.74</v>
      </c>
      <c r="AN172" s="300">
        <v>7.7</v>
      </c>
      <c r="AO172" s="300">
        <v>6.96</v>
      </c>
      <c r="AP172" s="300">
        <v>15</v>
      </c>
      <c r="AQ172" s="300">
        <v>4.9000000000000004</v>
      </c>
      <c r="AR172" s="300">
        <v>7.65</v>
      </c>
      <c r="AS172" s="300">
        <v>6.71</v>
      </c>
      <c r="AT172" s="300">
        <v>36.75</v>
      </c>
      <c r="AU172" s="356"/>
      <c r="AV172" s="300"/>
      <c r="AW172" s="300"/>
      <c r="AX172" s="357"/>
      <c r="AY172" s="335"/>
    </row>
    <row r="173" spans="1:51" x14ac:dyDescent="0.25">
      <c r="A173" s="332">
        <v>41153</v>
      </c>
      <c r="B173" s="312">
        <f>'[3]Warenkorb transponiert'!C60</f>
        <v>1.7778787433824625</v>
      </c>
      <c r="C173" s="300">
        <f>'[3]Warenkorb transponiert'!D60</f>
        <v>19.622178799371014</v>
      </c>
      <c r="D173" s="300">
        <f>'[3]Warenkorb transponiert'!E60</f>
        <v>15</v>
      </c>
      <c r="E173" s="300">
        <f>'[3]Warenkorb transponiert'!F60</f>
        <v>19</v>
      </c>
      <c r="F173" s="300">
        <f>'[3]Warenkorb transponiert'!G60</f>
        <v>18.493264909191264</v>
      </c>
      <c r="G173" s="300">
        <f>'[3]Warenkorb transponiert'!H60</f>
        <v>13.055714740528494</v>
      </c>
      <c r="H173" s="300">
        <f>'[3]Warenkorb transponiert'!I60</f>
        <v>4.7863407415696155</v>
      </c>
      <c r="I173" s="300">
        <f>'[3]Warenkorb transponiert'!J60</f>
        <v>3.333333333333333</v>
      </c>
      <c r="J173" s="356">
        <f t="shared" si="5"/>
        <v>36.683360763663714</v>
      </c>
      <c r="K173" s="300">
        <f>[4]PreisBio!G24</f>
        <v>72.791666666666671</v>
      </c>
      <c r="L173" s="300">
        <f>[4]PreisBio!H24</f>
        <v>52.613636363636367</v>
      </c>
      <c r="M173" s="300">
        <f>[4]PreisBio!K24</f>
        <v>45.090909090909093</v>
      </c>
      <c r="N173" s="300">
        <f>[4]PreisBio!J24</f>
        <v>26.318181818181817</v>
      </c>
      <c r="O173" s="300">
        <f>[4]PreisBio!L24</f>
        <v>38.222222222222221</v>
      </c>
      <c r="P173" s="300">
        <f>[4]PreisBio!I24</f>
        <v>5.2037499999999994</v>
      </c>
      <c r="Q173" s="300">
        <f>[4]PreisBio!M24</f>
        <v>1.7930769230769212</v>
      </c>
      <c r="R173" s="300">
        <f>[4]PreisBio!B24</f>
        <v>2.2420833333333334</v>
      </c>
      <c r="S173" s="300">
        <f>[4]PreisBio!E24</f>
        <v>18.681818181818183</v>
      </c>
      <c r="T173" s="300">
        <f>[4]PreisBio!F24</f>
        <v>55.65</v>
      </c>
      <c r="U173" s="356">
        <f t="shared" si="7"/>
        <v>58.449478467365964</v>
      </c>
      <c r="V173" s="312">
        <f>'[2]Haltung gewichtet'!D148</f>
        <v>0.79851570432274588</v>
      </c>
      <c r="W173" s="356">
        <f t="shared" si="6"/>
        <v>22.358439721036884</v>
      </c>
      <c r="X173" s="300">
        <f>[1]Kochtypberechnung_Bio!U142</f>
        <v>2.76092360623612</v>
      </c>
      <c r="Y173" s="300">
        <f>[1]Kochtypberechnung_Bio!W142</f>
        <v>2.9058090356613291</v>
      </c>
      <c r="Z173" s="356">
        <f t="shared" si="8"/>
        <v>6.0301612825340447</v>
      </c>
      <c r="AA173" s="312">
        <v>7.5</v>
      </c>
      <c r="AB173" s="300">
        <v>3.03</v>
      </c>
      <c r="AC173" s="300">
        <v>4.68</v>
      </c>
      <c r="AD173" s="300">
        <v>0.5</v>
      </c>
      <c r="AE173" s="356"/>
      <c r="AF173" s="300">
        <v>3.37</v>
      </c>
      <c r="AG173" s="300">
        <v>7.11</v>
      </c>
      <c r="AH173" s="300">
        <v>2.89</v>
      </c>
      <c r="AI173" s="300">
        <v>5.43</v>
      </c>
      <c r="AJ173" s="300">
        <v>6.44</v>
      </c>
      <c r="AK173" s="300">
        <v>5.72</v>
      </c>
      <c r="AL173" s="300">
        <v>6.7</v>
      </c>
      <c r="AM173" s="300">
        <v>5.46</v>
      </c>
      <c r="AN173" s="300">
        <v>6.8</v>
      </c>
      <c r="AO173" s="300">
        <v>6.88</v>
      </c>
      <c r="AP173" s="300">
        <v>14.96</v>
      </c>
      <c r="AQ173" s="300">
        <v>4.71</v>
      </c>
      <c r="AR173" s="300">
        <v>7.42</v>
      </c>
      <c r="AS173" s="300">
        <v>6.46</v>
      </c>
      <c r="AT173" s="300">
        <v>40.5</v>
      </c>
      <c r="AU173" s="356"/>
      <c r="AV173" s="300"/>
      <c r="AW173" s="300"/>
      <c r="AX173" s="357"/>
      <c r="AY173" s="335"/>
    </row>
    <row r="174" spans="1:51" x14ac:dyDescent="0.25">
      <c r="A174" s="332">
        <v>41183</v>
      </c>
      <c r="B174" s="312">
        <f>'[3]Warenkorb transponiert'!C61</f>
        <v>1.7635544035796387</v>
      </c>
      <c r="C174" s="300">
        <f>'[3]Warenkorb transponiert'!D61</f>
        <v>20.272193830357971</v>
      </c>
      <c r="D174" s="300">
        <f>'[3]Warenkorb transponiert'!E61</f>
        <v>15</v>
      </c>
      <c r="E174" s="300">
        <f>'[3]Warenkorb transponiert'!F61</f>
        <v>19</v>
      </c>
      <c r="F174" s="300">
        <f>'[3]Warenkorb transponiert'!G61</f>
        <v>18.737034128840644</v>
      </c>
      <c r="G174" s="300">
        <f>'[3]Warenkorb transponiert'!H61</f>
        <v>13.055714740528494</v>
      </c>
      <c r="H174" s="300">
        <f>'[3]Warenkorb transponiert'!I61</f>
        <v>4.8639360630761681</v>
      </c>
      <c r="I174" s="300">
        <f>'[3]Warenkorb transponiert'!J61</f>
        <v>3.333333333333333</v>
      </c>
      <c r="J174" s="356">
        <f t="shared" si="5"/>
        <v>36.755786722471527</v>
      </c>
      <c r="K174" s="300">
        <f>[4]PreisBio!G25</f>
        <v>73.291666666666671</v>
      </c>
      <c r="L174" s="300">
        <f>[4]PreisBio!H25</f>
        <v>52.68181818181818</v>
      </c>
      <c r="M174" s="300">
        <f>[4]PreisBio!K25</f>
        <v>45.090909090909093</v>
      </c>
      <c r="N174" s="300">
        <f>[4]PreisBio!J25</f>
        <v>26.318181818181817</v>
      </c>
      <c r="O174" s="300">
        <f>[4]PreisBio!L25</f>
        <v>38.222222222222221</v>
      </c>
      <c r="P174" s="300">
        <f>[4]PreisBio!I25</f>
        <v>5.2037499999999994</v>
      </c>
      <c r="Q174" s="300">
        <f>[4]PreisBio!M25</f>
        <v>1.7999999999999983</v>
      </c>
      <c r="R174" s="300">
        <f>[4]PreisBio!B25</f>
        <v>2.2600000000000002</v>
      </c>
      <c r="S174" s="300">
        <f>[4]PreisBio!E25</f>
        <v>18.681818181818183</v>
      </c>
      <c r="T174" s="300">
        <f>[4]PreisBio!F25</f>
        <v>56.1</v>
      </c>
      <c r="U174" s="356">
        <f t="shared" si="7"/>
        <v>58.598863636363639</v>
      </c>
      <c r="V174" s="312">
        <f>'[2]Haltung gewichtet'!D149</f>
        <v>0.79738003679948566</v>
      </c>
      <c r="W174" s="356">
        <f t="shared" si="6"/>
        <v>22.326641030385598</v>
      </c>
      <c r="X174" s="300">
        <f>[1]Kochtypberechnung_Bio!U143</f>
        <v>2.75030902985075</v>
      </c>
      <c r="Y174" s="300">
        <f>[1]Kochtypberechnung_Bio!W143</f>
        <v>2.9079529116658551</v>
      </c>
      <c r="Z174" s="356">
        <f t="shared" si="8"/>
        <v>6.0156329373589301</v>
      </c>
      <c r="AA174" s="312">
        <v>6.03</v>
      </c>
      <c r="AB174" s="300">
        <v>2.66</v>
      </c>
      <c r="AC174" s="300">
        <v>4.9000000000000004</v>
      </c>
      <c r="AD174" s="300">
        <v>0.7</v>
      </c>
      <c r="AE174" s="356"/>
      <c r="AF174" s="300">
        <v>2.94</v>
      </c>
      <c r="AG174" s="300">
        <v>7.21</v>
      </c>
      <c r="AH174" s="300">
        <v>3</v>
      </c>
      <c r="AI174" s="300">
        <v>6.71</v>
      </c>
      <c r="AJ174" s="300">
        <v>10.4</v>
      </c>
      <c r="AK174" s="300">
        <v>5.54</v>
      </c>
      <c r="AL174" s="300">
        <v>6.79</v>
      </c>
      <c r="AM174" s="300">
        <v>6.14</v>
      </c>
      <c r="AN174" s="300">
        <v>7.18</v>
      </c>
      <c r="AO174" s="300">
        <v>6.61</v>
      </c>
      <c r="AP174" s="300">
        <v>14.87</v>
      </c>
      <c r="AQ174" s="300">
        <v>4.54</v>
      </c>
      <c r="AR174" s="300">
        <v>7.23</v>
      </c>
      <c r="AS174" s="300">
        <v>6.86</v>
      </c>
      <c r="AT174" s="300">
        <v>37.78</v>
      </c>
      <c r="AU174" s="356"/>
      <c r="AV174" s="300"/>
      <c r="AW174" s="300"/>
      <c r="AX174" s="357"/>
      <c r="AY174" s="335"/>
    </row>
    <row r="175" spans="1:51" x14ac:dyDescent="0.25">
      <c r="A175" s="332">
        <v>41214</v>
      </c>
      <c r="B175" s="312">
        <f>'[3]Warenkorb transponiert'!C62</f>
        <v>1.7778787433824625</v>
      </c>
      <c r="C175" s="300">
        <f>'[3]Warenkorb transponiert'!D62</f>
        <v>20.561089399685507</v>
      </c>
      <c r="D175" s="300">
        <f>'[3]Warenkorb transponiert'!E62</f>
        <v>15</v>
      </c>
      <c r="E175" s="300">
        <f>'[3]Warenkorb transponiert'!F62</f>
        <v>19</v>
      </c>
      <c r="F175" s="300">
        <f>'[3]Warenkorb transponiert'!G62</f>
        <v>18.737034128840644</v>
      </c>
      <c r="G175" s="300">
        <f>'[3]Warenkorb transponiert'!H62</f>
        <v>13.055714740528494</v>
      </c>
      <c r="H175" s="300">
        <f>'[3]Warenkorb transponiert'!I62</f>
        <v>4.7863407415696155</v>
      </c>
      <c r="I175" s="300">
        <f>'[3]Warenkorb transponiert'!J62</f>
        <v>3.2816031189956316</v>
      </c>
      <c r="J175" s="356">
        <f t="shared" si="5"/>
        <v>36.879851922869847</v>
      </c>
      <c r="K175" s="300">
        <f>[4]PreisBio!G26</f>
        <v>73.516666666666666</v>
      </c>
      <c r="L175" s="300">
        <f>[4]PreisBio!H26</f>
        <v>52.736363636363635</v>
      </c>
      <c r="M175" s="300">
        <f>[4]PreisBio!K26</f>
        <v>45.090909090909093</v>
      </c>
      <c r="N175" s="300">
        <f>[4]PreisBio!J26</f>
        <v>26.318181818181817</v>
      </c>
      <c r="O175" s="300">
        <f>[4]PreisBio!L26</f>
        <v>38.222222222222221</v>
      </c>
      <c r="P175" s="300">
        <f>[4]PreisBio!I26</f>
        <v>5.2037499999999977</v>
      </c>
      <c r="Q175" s="300">
        <f>[4]PreisBio!M26</f>
        <v>1.799999999999998</v>
      </c>
      <c r="R175" s="300">
        <f>[4]PreisBio!B26</f>
        <v>2.2445454545454551</v>
      </c>
      <c r="S175" s="300">
        <f>[4]PreisBio!E26</f>
        <v>18.681818181818183</v>
      </c>
      <c r="T175" s="300">
        <f>[4]PreisBio!F26</f>
        <v>56.1</v>
      </c>
      <c r="U175" s="356">
        <f t="shared" si="7"/>
        <v>58.624054545454548</v>
      </c>
      <c r="V175" s="312">
        <f>'[2]Haltung gewichtet'!D150</f>
        <v>0.80180112402634218</v>
      </c>
      <c r="W175" s="356">
        <f t="shared" si="6"/>
        <v>22.450431472737581</v>
      </c>
      <c r="X175" s="300">
        <f>[1]Kochtypberechnung_Bio!U144</f>
        <v>2.97547620051914</v>
      </c>
      <c r="Y175" s="300">
        <f>[1]Kochtypberechnung_Bio!W144</f>
        <v>2.9895937702790398</v>
      </c>
      <c r="Z175" s="356">
        <f t="shared" si="8"/>
        <v>6.4064502514600861</v>
      </c>
      <c r="AA175" s="312">
        <v>5.88</v>
      </c>
      <c r="AB175" s="300">
        <v>2.73</v>
      </c>
      <c r="AC175" s="300">
        <v>3.76</v>
      </c>
      <c r="AD175" s="300">
        <v>0.52</v>
      </c>
      <c r="AE175" s="356"/>
      <c r="AF175" s="300">
        <v>3.57</v>
      </c>
      <c r="AG175" s="300">
        <v>5.41</v>
      </c>
      <c r="AH175" s="300">
        <v>1.95</v>
      </c>
      <c r="AI175" s="300">
        <v>5.36</v>
      </c>
      <c r="AJ175" s="300">
        <v>9.1300000000000008</v>
      </c>
      <c r="AK175" s="300">
        <v>5.49</v>
      </c>
      <c r="AL175" s="300">
        <v>7.56</v>
      </c>
      <c r="AM175" s="300">
        <v>6.64</v>
      </c>
      <c r="AN175" s="300">
        <v>6.99</v>
      </c>
      <c r="AO175" s="300">
        <v>6.84</v>
      </c>
      <c r="AP175" s="300">
        <v>14.73</v>
      </c>
      <c r="AQ175" s="300">
        <v>4.3099999999999996</v>
      </c>
      <c r="AR175" s="300">
        <v>7.17</v>
      </c>
      <c r="AS175" s="300">
        <v>6.19</v>
      </c>
      <c r="AT175" s="300">
        <v>37.270000000000003</v>
      </c>
      <c r="AU175" s="356"/>
      <c r="AV175" s="300"/>
      <c r="AW175" s="300"/>
      <c r="AX175" s="357"/>
      <c r="AY175" s="335"/>
    </row>
    <row r="176" spans="1:51" x14ac:dyDescent="0.25">
      <c r="A176" s="332">
        <v>41244</v>
      </c>
      <c r="B176" s="312">
        <f>'[3]Warenkorb transponiert'!C63</f>
        <v>1.7778787433824625</v>
      </c>
      <c r="C176" s="300">
        <f>'[3]Warenkorb transponiert'!D63</f>
        <v>20.5</v>
      </c>
      <c r="D176" s="300">
        <f>'[3]Warenkorb transponiert'!E63</f>
        <v>15</v>
      </c>
      <c r="E176" s="300">
        <f>'[3]Warenkorb transponiert'!F63</f>
        <v>19</v>
      </c>
      <c r="F176" s="300">
        <f>'[3]Warenkorb transponiert'!G63</f>
        <v>18.737034128840644</v>
      </c>
      <c r="G176" s="300">
        <f>'[3]Warenkorb transponiert'!H63</f>
        <v>13.055714740528494</v>
      </c>
      <c r="H176" s="300">
        <f>'[3]Warenkorb transponiert'!I63</f>
        <v>4.8639360630761681</v>
      </c>
      <c r="I176" s="300">
        <f>'[3]Warenkorb transponiert'!J63</f>
        <v>3.333333333333333</v>
      </c>
      <c r="J176" s="356">
        <f t="shared" si="5"/>
        <v>36.924537278704221</v>
      </c>
      <c r="K176" s="300">
        <f>[4]PreisBio!G27</f>
        <v>73.708333333333329</v>
      </c>
      <c r="L176" s="300">
        <f>[4]PreisBio!H27</f>
        <v>52.81818181818182</v>
      </c>
      <c r="M176" s="300">
        <f>[4]PreisBio!K27</f>
        <v>44.56818181818182</v>
      </c>
      <c r="N176" s="300">
        <f>[4]PreisBio!J27</f>
        <v>26.318181818181817</v>
      </c>
      <c r="O176" s="300">
        <f>[4]PreisBio!L27</f>
        <v>38.722222222222221</v>
      </c>
      <c r="P176" s="300">
        <f>[4]PreisBio!I27</f>
        <v>5.2037499999999994</v>
      </c>
      <c r="Q176" s="300">
        <f>[4]PreisBio!M27</f>
        <v>1.7999999999999983</v>
      </c>
      <c r="R176" s="300">
        <f>[4]PreisBio!B27</f>
        <v>2.2445454545454546</v>
      </c>
      <c r="S176" s="300">
        <f>[4]PreisBio!E27</f>
        <v>18.227272727272727</v>
      </c>
      <c r="T176" s="300">
        <f>[4]PreisBio!F27</f>
        <v>55.7</v>
      </c>
      <c r="U176" s="356">
        <f t="shared" si="7"/>
        <v>58.265100000000004</v>
      </c>
      <c r="V176" s="312">
        <f>'[2]Haltung gewichtet'!D151</f>
        <v>0.80065859504820891</v>
      </c>
      <c r="W176" s="356">
        <f t="shared" si="6"/>
        <v>22.418440661349848</v>
      </c>
      <c r="X176" s="300">
        <f>[1]Kochtypberechnung_Bio!U145</f>
        <v>2.60928173101731</v>
      </c>
      <c r="Y176" s="300">
        <f>[1]Kochtypberechnung_Bio!W145</f>
        <v>2.9263348475016251</v>
      </c>
      <c r="Z176" s="356">
        <f t="shared" si="8"/>
        <v>5.8160402474020216</v>
      </c>
      <c r="AA176" s="312">
        <v>5.98</v>
      </c>
      <c r="AB176" s="300">
        <v>2.54</v>
      </c>
      <c r="AC176" s="300">
        <v>3.8</v>
      </c>
      <c r="AD176" s="300">
        <v>0.52</v>
      </c>
      <c r="AE176" s="356"/>
      <c r="AF176" s="300">
        <v>3</v>
      </c>
      <c r="AG176" s="300">
        <v>5.09</v>
      </c>
      <c r="AH176" s="300">
        <v>1.93</v>
      </c>
      <c r="AI176" s="300">
        <v>5.97</v>
      </c>
      <c r="AJ176" s="300">
        <v>9.94</v>
      </c>
      <c r="AK176" s="300">
        <v>5.54</v>
      </c>
      <c r="AL176" s="300">
        <v>6.26</v>
      </c>
      <c r="AM176" s="300">
        <v>6.09</v>
      </c>
      <c r="AN176" s="300">
        <v>6.6</v>
      </c>
      <c r="AO176" s="300">
        <v>7.03</v>
      </c>
      <c r="AP176" s="300">
        <v>15.11</v>
      </c>
      <c r="AQ176" s="300">
        <v>4.9000000000000004</v>
      </c>
      <c r="AR176" s="300">
        <v>7.3</v>
      </c>
      <c r="AS176" s="300">
        <v>6.27</v>
      </c>
      <c r="AT176" s="300">
        <v>39.61</v>
      </c>
      <c r="AU176" s="356"/>
      <c r="AV176" s="300"/>
      <c r="AW176" s="300"/>
      <c r="AX176" s="357"/>
      <c r="AY176" s="335"/>
    </row>
    <row r="177" spans="1:51" x14ac:dyDescent="0.25">
      <c r="A177" s="332">
        <v>41275</v>
      </c>
      <c r="B177" s="312">
        <f>'[3]Warenkorb transponiert'!C64</f>
        <v>1.7778787433824625</v>
      </c>
      <c r="C177" s="300">
        <f>'[3]Warenkorb transponiert'!D64</f>
        <v>20.086104430672464</v>
      </c>
      <c r="D177" s="300">
        <f>'[3]Warenkorb transponiert'!E64</f>
        <v>15</v>
      </c>
      <c r="E177" s="300">
        <f>'[3]Warenkorb transponiert'!F64</f>
        <v>19</v>
      </c>
      <c r="F177" s="300">
        <f>'[3]Warenkorb transponiert'!G64</f>
        <v>18.590772597051014</v>
      </c>
      <c r="G177" s="300">
        <f>'[3]Warenkorb transponiert'!H64</f>
        <v>13.055714740528494</v>
      </c>
      <c r="H177" s="300">
        <f>'[3]Warenkorb transponiert'!I64</f>
        <v>4.8639360630761681</v>
      </c>
      <c r="I177" s="300">
        <f>'[3]Warenkorb transponiert'!J64</f>
        <v>3.1590159842309573</v>
      </c>
      <c r="J177" s="356">
        <f t="shared" si="5"/>
        <v>36.764658324156024</v>
      </c>
      <c r="K177" s="300">
        <f>[4]PreisBio!G28</f>
        <v>73.666666666666671</v>
      </c>
      <c r="L177" s="300">
        <f>[4]PreisBio!H28</f>
        <v>52.772727272727273</v>
      </c>
      <c r="M177" s="300">
        <f>[4]PreisBio!K28</f>
        <v>43.954545454545453</v>
      </c>
      <c r="N177" s="300">
        <f>[4]PreisBio!J28</f>
        <v>26.113636363636363</v>
      </c>
      <c r="O177" s="300">
        <f>[4]PreisBio!L28</f>
        <v>38.722222222222221</v>
      </c>
      <c r="P177" s="300">
        <f>[4]PreisBio!I28</f>
        <v>5.2037499999999994</v>
      </c>
      <c r="Q177" s="300">
        <f>[4]PreisBio!M28</f>
        <v>1.7999999999999983</v>
      </c>
      <c r="R177" s="300">
        <f>[4]PreisBio!B28</f>
        <v>2.2445454545454546</v>
      </c>
      <c r="S177" s="300">
        <f>[4]PreisBio!E28</f>
        <v>18.899999999999999</v>
      </c>
      <c r="T177" s="300">
        <f>[4]PreisBio!F28</f>
        <v>57.2</v>
      </c>
      <c r="U177" s="356">
        <f t="shared" si="7"/>
        <v>58.832645454545457</v>
      </c>
      <c r="V177" s="312">
        <f>'[2]Haltung gewichtet'!D152</f>
        <v>0.82142779126023702</v>
      </c>
      <c r="W177" s="356">
        <f t="shared" si="6"/>
        <v>22.999978155286637</v>
      </c>
      <c r="X177" s="300">
        <f>[1]Kochtypberechnung_Bio!U146</f>
        <v>2.6653485511145956</v>
      </c>
      <c r="Y177" s="300">
        <f>[1]Kochtypberechnung_Bio!W146</f>
        <v>2.91461970696328</v>
      </c>
      <c r="Z177" s="356">
        <f t="shared" si="8"/>
        <v>5.8925256361980249</v>
      </c>
      <c r="AA177" s="312">
        <v>6.04</v>
      </c>
      <c r="AB177" s="300">
        <v>2.8</v>
      </c>
      <c r="AC177" s="300">
        <v>3.63</v>
      </c>
      <c r="AD177" s="300">
        <v>0.52</v>
      </c>
      <c r="AE177" s="356"/>
      <c r="AF177" s="300">
        <v>3.55</v>
      </c>
      <c r="AG177" s="300">
        <v>5.38</v>
      </c>
      <c r="AH177" s="300">
        <v>1.72</v>
      </c>
      <c r="AI177" s="300">
        <v>5.88</v>
      </c>
      <c r="AJ177" s="300">
        <v>7.46</v>
      </c>
      <c r="AK177" s="300">
        <v>5.53</v>
      </c>
      <c r="AL177" s="300">
        <v>6.4</v>
      </c>
      <c r="AM177" s="300">
        <v>6.13</v>
      </c>
      <c r="AN177" s="300">
        <v>6.87</v>
      </c>
      <c r="AO177" s="300">
        <v>7.8</v>
      </c>
      <c r="AP177" s="300">
        <v>14.92</v>
      </c>
      <c r="AQ177" s="300">
        <v>4.46</v>
      </c>
      <c r="AR177" s="300">
        <v>7.32</v>
      </c>
      <c r="AS177" s="300">
        <v>7.66</v>
      </c>
      <c r="AT177" s="300">
        <v>42.11</v>
      </c>
      <c r="AU177" s="356"/>
      <c r="AV177" s="300"/>
      <c r="AW177" s="300"/>
      <c r="AX177" s="357"/>
      <c r="AY177" s="335"/>
    </row>
    <row r="178" spans="1:51" x14ac:dyDescent="0.25">
      <c r="A178" s="332">
        <v>41306</v>
      </c>
      <c r="B178" s="312">
        <f>'[3]Warenkorb transponiert'!C65</f>
        <v>1.7778787433824625</v>
      </c>
      <c r="C178" s="300">
        <f>'[3]Warenkorb transponiert'!D65</f>
        <v>19.724984969013043</v>
      </c>
      <c r="D178" s="300">
        <f>'[3]Warenkorb transponiert'!E65</f>
        <v>15</v>
      </c>
      <c r="E178" s="300">
        <f>'[3]Warenkorb transponiert'!F65</f>
        <v>19</v>
      </c>
      <c r="F178" s="300">
        <f>'[3]Warenkorb transponiert'!G65</f>
        <v>18.737034128840644</v>
      </c>
      <c r="G178" s="300">
        <f>'[3]Warenkorb transponiert'!H65</f>
        <v>13.055714740528494</v>
      </c>
      <c r="H178" s="300">
        <f>'[3]Warenkorb transponiert'!I65</f>
        <v>4.0890713451601144</v>
      </c>
      <c r="I178" s="300">
        <f>'[3]Warenkorb transponiert'!J65</f>
        <v>3.2816031189956316</v>
      </c>
      <c r="J178" s="356">
        <f t="shared" si="5"/>
        <v>36.363996338530612</v>
      </c>
      <c r="K178" s="300">
        <f>[4]PreisBio!G29</f>
        <v>73.666666666666671</v>
      </c>
      <c r="L178" s="300">
        <f>[4]PreisBio!H29</f>
        <v>52.772727272727273</v>
      </c>
      <c r="M178" s="300">
        <f>[4]PreisBio!K29</f>
        <v>43.136363636363633</v>
      </c>
      <c r="N178" s="300">
        <f>[4]PreisBio!J29</f>
        <v>25.15909090909091</v>
      </c>
      <c r="O178" s="300">
        <f>[4]PreisBio!L29</f>
        <v>38.722222222222221</v>
      </c>
      <c r="P178" s="300">
        <f>[4]PreisBio!I29</f>
        <v>5.1693749999999996</v>
      </c>
      <c r="Q178" s="300">
        <f>[4]PreisBio!M29</f>
        <v>1.7923076923076908</v>
      </c>
      <c r="R178" s="300">
        <f>[4]PreisBio!B29</f>
        <v>2.2445454545454546</v>
      </c>
      <c r="S178" s="300">
        <f>[4]PreisBio!E29</f>
        <v>18.899999999999999</v>
      </c>
      <c r="T178" s="300">
        <f>[4]PreisBio!F29</f>
        <v>56.225000000000001</v>
      </c>
      <c r="U178" s="356">
        <f t="shared" si="7"/>
        <v>58.331965384615387</v>
      </c>
      <c r="V178" s="312">
        <f>'[2]Haltung gewichtet'!D153</f>
        <v>0.81043486165238821</v>
      </c>
      <c r="W178" s="356">
        <f t="shared" si="6"/>
        <v>22.692176126266869</v>
      </c>
      <c r="X178" s="300">
        <f>[1]Kochtypberechnung_Bio!U147</f>
        <v>2.9184620376378998</v>
      </c>
      <c r="Y178" s="300">
        <f>[1]Kochtypberechnung_Bio!W147</f>
        <v>2.9184620376378998</v>
      </c>
      <c r="Z178" s="356">
        <f t="shared" si="8"/>
        <v>6.2746933809214847</v>
      </c>
      <c r="AA178" s="312">
        <v>6.07</v>
      </c>
      <c r="AB178" s="300">
        <v>3.28</v>
      </c>
      <c r="AC178" s="300">
        <v>3.37</v>
      </c>
      <c r="AD178" s="300">
        <v>0.47</v>
      </c>
      <c r="AE178" s="356"/>
      <c r="AF178" s="300">
        <v>3.61</v>
      </c>
      <c r="AG178" s="300">
        <v>5.54</v>
      </c>
      <c r="AH178" s="300">
        <v>2.5499999999999998</v>
      </c>
      <c r="AI178" s="300">
        <v>6.1</v>
      </c>
      <c r="AJ178" s="300">
        <v>6.4</v>
      </c>
      <c r="AK178" s="300">
        <v>5.49</v>
      </c>
      <c r="AL178" s="300">
        <v>6.25</v>
      </c>
      <c r="AM178" s="300">
        <v>5.96</v>
      </c>
      <c r="AN178" s="300">
        <v>6.34</v>
      </c>
      <c r="AO178" s="300">
        <v>6.68</v>
      </c>
      <c r="AP178" s="300">
        <v>15.42</v>
      </c>
      <c r="AQ178" s="300">
        <v>4.9000000000000004</v>
      </c>
      <c r="AR178" s="300">
        <v>7.43</v>
      </c>
      <c r="AS178" s="300">
        <v>7.87</v>
      </c>
      <c r="AT178" s="300">
        <v>42.04</v>
      </c>
      <c r="AU178" s="356"/>
      <c r="AV178" s="300"/>
      <c r="AW178" s="300"/>
      <c r="AX178" s="357"/>
      <c r="AY178" s="335"/>
    </row>
    <row r="179" spans="1:51" x14ac:dyDescent="0.25">
      <c r="A179" s="332">
        <v>41334</v>
      </c>
      <c r="B179" s="312">
        <f>'[3]Warenkorb transponiert'!C66</f>
        <v>1.7778787433824625</v>
      </c>
      <c r="C179" s="300">
        <f>'[3]Warenkorb transponiert'!D66</f>
        <v>20.561089399685507</v>
      </c>
      <c r="D179" s="300">
        <f>'[3]Warenkorb transponiert'!E66</f>
        <v>15</v>
      </c>
      <c r="E179" s="300">
        <f>'[3]Warenkorb transponiert'!F66</f>
        <v>19</v>
      </c>
      <c r="F179" s="300">
        <f>'[3]Warenkorb transponiert'!G66</f>
        <v>18.737034128840644</v>
      </c>
      <c r="G179" s="300">
        <f>'[3]Warenkorb transponiert'!H66</f>
        <v>13.055714740528494</v>
      </c>
      <c r="H179" s="300">
        <f>'[3]Warenkorb transponiert'!I66</f>
        <v>3.7308732939107276</v>
      </c>
      <c r="I179" s="300">
        <f>'[3]Warenkorb transponiert'!J66</f>
        <v>2.984698635128582</v>
      </c>
      <c r="J179" s="356">
        <f t="shared" si="5"/>
        <v>36.248201629686939</v>
      </c>
      <c r="K179" s="300">
        <f>[4]PreisBio!G30</f>
        <v>73.75</v>
      </c>
      <c r="L179" s="300">
        <f>[4]PreisBio!H30</f>
        <v>52.781818181818181</v>
      </c>
      <c r="M179" s="300">
        <f>[4]PreisBio!K30</f>
        <v>44.009090909090908</v>
      </c>
      <c r="N179" s="300">
        <f>[4]PreisBio!J30</f>
        <v>24.40909090909091</v>
      </c>
      <c r="O179" s="300">
        <f>[4]PreisBio!L30</f>
        <v>38.875</v>
      </c>
      <c r="P179" s="300">
        <f>[4]PreisBio!I30</f>
        <v>5.2409999999999979</v>
      </c>
      <c r="Q179" s="300">
        <f>[4]PreisBio!M30</f>
        <v>1.7538461538461527</v>
      </c>
      <c r="R179" s="300">
        <f>[4]PreisBio!B30</f>
        <v>2.2445454545454551</v>
      </c>
      <c r="S179" s="300">
        <f>[4]PreisBio!E30</f>
        <v>18.579999999999998</v>
      </c>
      <c r="T179" s="300">
        <f>[4]PreisBio!F30</f>
        <v>56.24</v>
      </c>
      <c r="U179" s="356">
        <f t="shared" si="7"/>
        <v>58.127045034965036</v>
      </c>
      <c r="V179" s="312">
        <f>'[2]Haltung gewichtet'!D154</f>
        <v>0.81186959469545861</v>
      </c>
      <c r="W179" s="356">
        <f t="shared" si="6"/>
        <v>22.73234865147284</v>
      </c>
      <c r="X179" s="300">
        <f>[1]Kochtypberechnung_Bio!U148</f>
        <v>2.5813708648702622</v>
      </c>
      <c r="Y179" s="300">
        <f>[1]Kochtypberechnung_Bio!W148</f>
        <v>2.9198055307009354</v>
      </c>
      <c r="Z179" s="356">
        <f t="shared" si="8"/>
        <v>5.7699298922610014</v>
      </c>
      <c r="AA179" s="312">
        <v>6.13</v>
      </c>
      <c r="AB179" s="300">
        <v>2.94</v>
      </c>
      <c r="AC179" s="300">
        <v>2.78</v>
      </c>
      <c r="AD179" s="300">
        <v>0.61</v>
      </c>
      <c r="AE179" s="356"/>
      <c r="AF179" s="300">
        <v>3.5</v>
      </c>
      <c r="AG179" s="300">
        <v>5.03</v>
      </c>
      <c r="AH179" s="300">
        <v>2.23</v>
      </c>
      <c r="AI179" s="300">
        <v>5.1100000000000003</v>
      </c>
      <c r="AJ179" s="300">
        <v>7.7</v>
      </c>
      <c r="AK179" s="300">
        <v>5.41</v>
      </c>
      <c r="AL179" s="300">
        <v>5.93</v>
      </c>
      <c r="AM179" s="300">
        <v>5.6</v>
      </c>
      <c r="AN179" s="300">
        <v>6.4</v>
      </c>
      <c r="AO179" s="300">
        <v>7.01</v>
      </c>
      <c r="AP179" s="300">
        <v>14.67</v>
      </c>
      <c r="AQ179" s="300">
        <v>4.67</v>
      </c>
      <c r="AR179" s="300">
        <v>7.43</v>
      </c>
      <c r="AS179" s="300">
        <v>6.98</v>
      </c>
      <c r="AT179" s="300">
        <v>43.31</v>
      </c>
      <c r="AU179" s="356"/>
      <c r="AV179" s="300"/>
      <c r="AW179" s="300"/>
      <c r="AX179" s="357"/>
      <c r="AY179" s="335"/>
    </row>
    <row r="180" spans="1:51" x14ac:dyDescent="0.25">
      <c r="A180" s="332">
        <v>41365</v>
      </c>
      <c r="B180" s="312">
        <f>'[3]Warenkorb transponiert'!C67</f>
        <v>1.7606895356190737</v>
      </c>
      <c r="C180" s="300">
        <f>'[3]Warenkorb transponiert'!D67</f>
        <v>20.086104430672464</v>
      </c>
      <c r="D180" s="300">
        <f>'[3]Warenkorb transponiert'!E67</f>
        <v>15</v>
      </c>
      <c r="E180" s="300">
        <f>'[3]Warenkorb transponiert'!F67</f>
        <v>19</v>
      </c>
      <c r="F180" s="300">
        <f>'[3]Warenkorb transponiert'!G67</f>
        <v>18.542018753121138</v>
      </c>
      <c r="G180" s="300">
        <f>'[3]Warenkorb transponiert'!H67</f>
        <v>13.055714740528494</v>
      </c>
      <c r="H180" s="300">
        <f>'[3]Warenkorb transponiert'!I67</f>
        <v>4.0890713451601144</v>
      </c>
      <c r="I180" s="300">
        <f>'[3]Warenkorb transponiert'!J67</f>
        <v>3.2557380118267809</v>
      </c>
      <c r="J180" s="356">
        <f t="shared" si="5"/>
        <v>36.257888565259101</v>
      </c>
      <c r="K180" s="300">
        <f>[4]PreisBio!G31</f>
        <v>73.75</v>
      </c>
      <c r="L180" s="300">
        <f>[4]PreisBio!H31</f>
        <v>52.909090909090907</v>
      </c>
      <c r="M180" s="300">
        <f>[4]PreisBio!K31</f>
        <v>43.704545454545453</v>
      </c>
      <c r="N180" s="300">
        <f>[4]PreisBio!J31</f>
        <v>24.443181818181817</v>
      </c>
      <c r="O180" s="300">
        <f>[4]PreisBio!L31</f>
        <v>38.875</v>
      </c>
      <c r="P180" s="300">
        <f>[4]PreisBio!I31</f>
        <v>5.2650000000000006</v>
      </c>
      <c r="Q180" s="300">
        <f>[4]PreisBio!M31</f>
        <v>1.6557692307692298</v>
      </c>
      <c r="R180" s="300">
        <f>[4]PreisBio!B31</f>
        <v>2.2447727272727276</v>
      </c>
      <c r="S180" s="300">
        <f>[4]PreisBio!E31</f>
        <v>18.899999999999999</v>
      </c>
      <c r="T180" s="300">
        <f>[4]PreisBio!F31</f>
        <v>57.2</v>
      </c>
      <c r="U180" s="356">
        <f t="shared" si="7"/>
        <v>58.450781643356642</v>
      </c>
      <c r="V180" s="312">
        <f>'[2]Haltung gewichtet'!D155</f>
        <v>0.80282553521382194</v>
      </c>
      <c r="W180" s="356">
        <f t="shared" si="6"/>
        <v>22.479114985987014</v>
      </c>
      <c r="X180" s="300">
        <f>[1]Kochtypberechnung_Bio!U149</f>
        <v>2.62787567477534</v>
      </c>
      <c r="Y180" s="300">
        <f>[1]Kochtypberechnung_Bio!W149</f>
        <v>2.93179239118547</v>
      </c>
      <c r="Z180" s="356">
        <f t="shared" si="8"/>
        <v>5.8474785664335656</v>
      </c>
      <c r="AA180" s="312">
        <v>6.1</v>
      </c>
      <c r="AB180" s="300">
        <v>2.82</v>
      </c>
      <c r="AC180" s="300">
        <v>2.82</v>
      </c>
      <c r="AD180" s="300">
        <v>0.56999999999999995</v>
      </c>
      <c r="AE180" s="356"/>
      <c r="AF180" s="300">
        <v>3.85</v>
      </c>
      <c r="AG180" s="300">
        <v>4.8099999999999996</v>
      </c>
      <c r="AH180" s="300">
        <v>2.23</v>
      </c>
      <c r="AI180" s="300">
        <v>4.92</v>
      </c>
      <c r="AJ180" s="300">
        <v>6.39</v>
      </c>
      <c r="AK180" s="300">
        <v>5.49</v>
      </c>
      <c r="AL180" s="300">
        <v>5.91</v>
      </c>
      <c r="AM180" s="300">
        <v>5.4</v>
      </c>
      <c r="AN180" s="300">
        <v>6.27</v>
      </c>
      <c r="AO180" s="300">
        <v>8.42</v>
      </c>
      <c r="AP180" s="300">
        <v>14.53</v>
      </c>
      <c r="AQ180" s="300">
        <v>4.9000000000000004</v>
      </c>
      <c r="AR180" s="300">
        <v>7.45</v>
      </c>
      <c r="AS180" s="300">
        <v>6.95</v>
      </c>
      <c r="AT180" s="300">
        <v>47.65</v>
      </c>
      <c r="AU180" s="356"/>
      <c r="AV180" s="300"/>
      <c r="AW180" s="300"/>
      <c r="AX180" s="357"/>
      <c r="AY180" s="335"/>
    </row>
    <row r="181" spans="1:51" x14ac:dyDescent="0.25">
      <c r="A181" s="332">
        <v>41395</v>
      </c>
      <c r="B181" s="312">
        <f>'[3]Warenkorb transponiert'!C68</f>
        <v>1.7778787433824625</v>
      </c>
      <c r="C181" s="300">
        <f>'[3]Warenkorb transponiert'!D68</f>
        <v>20.488865507353623</v>
      </c>
      <c r="D181" s="300">
        <f>'[3]Warenkorb transponiert'!E68</f>
        <v>15</v>
      </c>
      <c r="E181" s="300">
        <f>'[3]Warenkorb transponiert'!F68</f>
        <v>19</v>
      </c>
      <c r="F181" s="300">
        <f>'[3]Warenkorb transponiert'!G68</f>
        <v>18.590772597051014</v>
      </c>
      <c r="G181" s="300">
        <f>'[3]Warenkorb transponiert'!H68</f>
        <v>13.055714740528494</v>
      </c>
      <c r="H181" s="300">
        <f>'[3]Warenkorb transponiert'!I68</f>
        <v>4.166666666666667</v>
      </c>
      <c r="I181" s="300">
        <f>'[3]Warenkorb transponiert'!J68</f>
        <v>3.333333333333333</v>
      </c>
      <c r="J181" s="356">
        <f t="shared" si="5"/>
        <v>36.557586913473337</v>
      </c>
      <c r="K181" s="300">
        <f>[4]PreisBio!G32</f>
        <v>73.833333333333329</v>
      </c>
      <c r="L181" s="300">
        <f>[4]PreisBio!H32</f>
        <v>53</v>
      </c>
      <c r="M181" s="300">
        <f>[4]PreisBio!K32</f>
        <v>43.81818181818182</v>
      </c>
      <c r="N181" s="300">
        <f>[4]PreisBio!J32</f>
        <v>25.036363636363635</v>
      </c>
      <c r="O181" s="300">
        <f>[4]PreisBio!L32</f>
        <v>39.071428571428569</v>
      </c>
      <c r="P181" s="300">
        <f>[4]PreisBio!I32</f>
        <v>5.2650000000000023</v>
      </c>
      <c r="Q181" s="300">
        <f>[4]PreisBio!M32</f>
        <v>1.6923076923076914</v>
      </c>
      <c r="R181" s="300">
        <f>[4]PreisBio!B32</f>
        <v>2.2885454545454555</v>
      </c>
      <c r="S181" s="300">
        <f>[4]PreisBio!E32</f>
        <v>18.899999999999999</v>
      </c>
      <c r="T181" s="300">
        <f>[4]PreisBio!F32</f>
        <v>57.2</v>
      </c>
      <c r="U181" s="356">
        <f t="shared" si="7"/>
        <v>58.681016163836162</v>
      </c>
      <c r="V181" s="312">
        <f>'[2]Haltung gewichtet'!D156</f>
        <v>0.81402525633104617</v>
      </c>
      <c r="W181" s="356">
        <f t="shared" si="6"/>
        <v>22.792707177269293</v>
      </c>
      <c r="X181" s="300">
        <f>[1]Kochtypberechnung_Bio!U150</f>
        <v>2.7092361924278343</v>
      </c>
      <c r="Y181" s="300">
        <f>[1]Kochtypberechnung_Bio!W150</f>
        <v>2.92512721441169</v>
      </c>
      <c r="Z181" s="356">
        <f t="shared" si="8"/>
        <v>5.96518697800935</v>
      </c>
      <c r="AA181" s="312"/>
      <c r="AB181" s="300">
        <v>3.29</v>
      </c>
      <c r="AC181" s="300">
        <v>2.8</v>
      </c>
      <c r="AD181" s="300">
        <v>0.52</v>
      </c>
      <c r="AE181" s="356"/>
      <c r="AF181" s="300">
        <v>3.25</v>
      </c>
      <c r="AG181" s="300">
        <v>4.83</v>
      </c>
      <c r="AH181" s="300">
        <v>2.89</v>
      </c>
      <c r="AI181" s="300">
        <v>4.2</v>
      </c>
      <c r="AJ181" s="300">
        <v>11.4</v>
      </c>
      <c r="AK181" s="300">
        <v>5.47</v>
      </c>
      <c r="AL181" s="300">
        <v>5.69</v>
      </c>
      <c r="AM181" s="300">
        <v>5.5</v>
      </c>
      <c r="AN181" s="300">
        <v>6.27</v>
      </c>
      <c r="AO181" s="300">
        <v>8.49</v>
      </c>
      <c r="AP181" s="300">
        <v>14.53</v>
      </c>
      <c r="AQ181" s="300">
        <v>4.93</v>
      </c>
      <c r="AR181" s="300">
        <v>7.46</v>
      </c>
      <c r="AS181" s="300">
        <v>6.5</v>
      </c>
      <c r="AT181" s="300">
        <v>37.6</v>
      </c>
      <c r="AU181" s="356"/>
      <c r="AV181" s="300"/>
      <c r="AW181" s="300"/>
      <c r="AX181" s="357"/>
      <c r="AY181" s="335"/>
    </row>
    <row r="182" spans="1:51" x14ac:dyDescent="0.25">
      <c r="A182" s="332">
        <v>41426</v>
      </c>
      <c r="B182" s="312">
        <f>'[3]Warenkorb transponiert'!C69</f>
        <v>1.7773142042042829</v>
      </c>
      <c r="C182" s="300">
        <f>'[3]Warenkorb transponiert'!D69</f>
        <v>20.922208861344927</v>
      </c>
      <c r="D182" s="300">
        <f>'[3]Warenkorb transponiert'!E69</f>
        <v>15.065309166287477</v>
      </c>
      <c r="E182" s="300">
        <f>'[3]Warenkorb transponiert'!F69</f>
        <v>18.577791138655076</v>
      </c>
      <c r="F182" s="300">
        <f>'[3]Warenkorb transponiert'!G69</f>
        <v>18.737034128840644</v>
      </c>
      <c r="G182" s="300">
        <f>'[3]Warenkorb transponiert'!H69</f>
        <v>13.055714740528494</v>
      </c>
      <c r="H182" s="300">
        <f>'[3]Warenkorb transponiert'!I69</f>
        <v>4.166666666666667</v>
      </c>
      <c r="I182" s="300">
        <f>'[3]Warenkorb transponiert'!J69</f>
        <v>3.333333333333333</v>
      </c>
      <c r="J182" s="356">
        <f t="shared" si="5"/>
        <v>36.605872911554741</v>
      </c>
      <c r="K182" s="300">
        <f>[4]PreisBio!G33</f>
        <v>73.9375</v>
      </c>
      <c r="L182" s="300">
        <f>[4]PreisBio!H33</f>
        <v>53.05</v>
      </c>
      <c r="M182" s="300">
        <f>[4]PreisBio!K33</f>
        <v>44.227272727272727</v>
      </c>
      <c r="N182" s="300">
        <f>[4]PreisBio!J33</f>
        <v>25.181818181818183</v>
      </c>
      <c r="O182" s="300">
        <f>[4]PreisBio!L33</f>
        <v>39.071428571428569</v>
      </c>
      <c r="P182" s="300">
        <f>[4]PreisBio!I33</f>
        <v>5.2650000000000015</v>
      </c>
      <c r="Q182" s="300">
        <f>[4]PreisBio!M33</f>
        <v>1.6923076923076914</v>
      </c>
      <c r="R182" s="300">
        <f>[4]PreisBio!B33</f>
        <v>2.2890909090909113</v>
      </c>
      <c r="S182" s="300">
        <f>[4]PreisBio!E33</f>
        <v>18.899999999999999</v>
      </c>
      <c r="T182" s="300">
        <f>[4]PreisBio!F33</f>
        <v>57.2</v>
      </c>
      <c r="U182" s="356">
        <f t="shared" si="7"/>
        <v>58.798863436563437</v>
      </c>
      <c r="V182" s="312">
        <f>'[2]Haltung gewichtet'!D157</f>
        <v>0.81139738901180669</v>
      </c>
      <c r="W182" s="356">
        <f t="shared" si="6"/>
        <v>22.719126892330586</v>
      </c>
      <c r="X182" s="300">
        <f>[1]Kochtypberechnung_Bio!U151</f>
        <v>2.6394942440244789</v>
      </c>
      <c r="Y182" s="300">
        <f>[1]Kochtypberechnung_Bio!W151</f>
        <v>2.9255750454326983</v>
      </c>
      <c r="Z182" s="356">
        <f t="shared" si="8"/>
        <v>5.8608651455679723</v>
      </c>
      <c r="AA182" s="312">
        <v>8.9</v>
      </c>
      <c r="AB182" s="300">
        <v>3.14</v>
      </c>
      <c r="AC182" s="300">
        <v>3.53</v>
      </c>
      <c r="AD182" s="300">
        <v>0.47</v>
      </c>
      <c r="AE182" s="356"/>
      <c r="AF182" s="300">
        <v>2.98</v>
      </c>
      <c r="AG182" s="300">
        <v>5.29</v>
      </c>
      <c r="AH182" s="300">
        <v>3.19</v>
      </c>
      <c r="AI182" s="300">
        <v>5.44</v>
      </c>
      <c r="AJ182" s="300">
        <v>8.75</v>
      </c>
      <c r="AK182" s="300">
        <v>5.43</v>
      </c>
      <c r="AL182" s="300">
        <v>9.1999999999999993</v>
      </c>
      <c r="AM182" s="300">
        <v>8.99</v>
      </c>
      <c r="AN182" s="300">
        <v>9.11</v>
      </c>
      <c r="AO182" s="300">
        <v>8.49</v>
      </c>
      <c r="AP182" s="300">
        <v>14.43</v>
      </c>
      <c r="AQ182" s="300">
        <v>4.9000000000000004</v>
      </c>
      <c r="AR182" s="300">
        <v>7.52</v>
      </c>
      <c r="AS182" s="300">
        <v>6.78</v>
      </c>
      <c r="AT182" s="300">
        <v>37.270000000000003</v>
      </c>
      <c r="AU182" s="356"/>
      <c r="AV182" s="300"/>
      <c r="AW182" s="300"/>
      <c r="AX182" s="357"/>
      <c r="AY182" s="335"/>
    </row>
    <row r="183" spans="1:51" x14ac:dyDescent="0.25">
      <c r="A183" s="332">
        <v>41456</v>
      </c>
      <c r="B183" s="312">
        <f>'[3]Warenkorb transponiert'!C70</f>
        <v>1.7773142042042829</v>
      </c>
      <c r="C183" s="300">
        <f>'[3]Warenkorb transponiert'!D70</f>
        <v>20.922208861344927</v>
      </c>
      <c r="D183" s="300">
        <f>'[3]Warenkorb transponiert'!E70</f>
        <v>15</v>
      </c>
      <c r="E183" s="300">
        <f>'[3]Warenkorb transponiert'!F70</f>
        <v>18.577791138655076</v>
      </c>
      <c r="F183" s="300">
        <f>'[3]Warenkorb transponiert'!G70</f>
        <v>18.542018753121138</v>
      </c>
      <c r="G183" s="300">
        <f>'[3]Warenkorb transponiert'!H70</f>
        <v>13.055714740528494</v>
      </c>
      <c r="H183" s="300">
        <f>'[3]Warenkorb transponiert'!I70</f>
        <v>4.166666666666667</v>
      </c>
      <c r="I183" s="300">
        <f>'[3]Warenkorb transponiert'!J70</f>
        <v>3.333333333333333</v>
      </c>
      <c r="J183" s="356">
        <f t="shared" si="5"/>
        <v>36.570706295305222</v>
      </c>
      <c r="K183" s="300">
        <f>[4]PreisBio!G34</f>
        <v>75.416666666666671</v>
      </c>
      <c r="L183" s="300">
        <f>[4]PreisBio!H34</f>
        <v>53.295454545454547</v>
      </c>
      <c r="M183" s="300">
        <f>[4]PreisBio!K34</f>
        <v>44.18181818181818</v>
      </c>
      <c r="N183" s="300">
        <f>[4]PreisBio!J34</f>
        <v>25.772727272727273</v>
      </c>
      <c r="O183" s="300">
        <f>[4]PreisBio!L34</f>
        <v>39.071428571428569</v>
      </c>
      <c r="P183" s="300">
        <f>[4]PreisBio!I34</f>
        <v>5.2650000000000006</v>
      </c>
      <c r="Q183" s="300">
        <f>[4]PreisBio!M34</f>
        <v>1.6923076923076914</v>
      </c>
      <c r="R183" s="300">
        <f>[4]PreisBio!B34</f>
        <v>2.2540909090909111</v>
      </c>
      <c r="S183" s="300">
        <f>[4]PreisBio!E34</f>
        <v>18.899999999999999</v>
      </c>
      <c r="T183" s="300">
        <f>[4]PreisBio!F34</f>
        <v>57.2</v>
      </c>
      <c r="U183" s="356">
        <f t="shared" si="7"/>
        <v>59.100822527472523</v>
      </c>
      <c r="V183" s="312">
        <f>'[2]Haltung gewichtet'!D158</f>
        <v>0.79938340632101157</v>
      </c>
      <c r="W183" s="356">
        <f t="shared" si="6"/>
        <v>22.382735376988325</v>
      </c>
      <c r="X183" s="300">
        <f>[1]Kochtypberechnung_Bio!U152</f>
        <v>2.6588687037425509</v>
      </c>
      <c r="Y183" s="300">
        <f>[1]Kochtypberechnung_Bio!W152</f>
        <v>2.9274982170099526</v>
      </c>
      <c r="Z183" s="356">
        <f t="shared" si="8"/>
        <v>5.891176896670296</v>
      </c>
      <c r="AA183" s="312">
        <v>6.62</v>
      </c>
      <c r="AB183" s="300">
        <v>3.05</v>
      </c>
      <c r="AC183" s="300">
        <v>4.3899999999999997</v>
      </c>
      <c r="AD183" s="300">
        <v>0.51</v>
      </c>
      <c r="AE183" s="356"/>
      <c r="AF183" s="300">
        <v>4.95</v>
      </c>
      <c r="AG183" s="300">
        <v>8.3000000000000007</v>
      </c>
      <c r="AH183" s="300">
        <v>2.54</v>
      </c>
      <c r="AI183" s="300">
        <v>8.4700000000000006</v>
      </c>
      <c r="AJ183" s="300">
        <v>9.34</v>
      </c>
      <c r="AK183" s="300">
        <v>5.59</v>
      </c>
      <c r="AL183" s="300">
        <v>7.05</v>
      </c>
      <c r="AM183" s="300">
        <v>7.78</v>
      </c>
      <c r="AN183" s="300">
        <v>7.7</v>
      </c>
      <c r="AO183" s="300">
        <v>11.59</v>
      </c>
      <c r="AP183" s="300">
        <v>14.76</v>
      </c>
      <c r="AQ183" s="300">
        <v>4.9000000000000004</v>
      </c>
      <c r="AR183" s="300">
        <v>7.52</v>
      </c>
      <c r="AS183" s="300">
        <v>8.26</v>
      </c>
      <c r="AT183" s="300">
        <v>36.1</v>
      </c>
      <c r="AU183" s="356"/>
      <c r="AV183" s="300"/>
      <c r="AW183" s="300"/>
      <c r="AX183" s="357"/>
      <c r="AY183" s="335"/>
    </row>
    <row r="184" spans="1:51" x14ac:dyDescent="0.25">
      <c r="A184" s="332">
        <v>41487</v>
      </c>
      <c r="B184" s="312">
        <f>'[3]Warenkorb transponiert'!C71</f>
        <v>1.7361910776750671</v>
      </c>
      <c r="C184" s="300">
        <f>'[3]Warenkorb transponiert'!D71</f>
        <v>20.447223892331884</v>
      </c>
      <c r="D184" s="300">
        <f>'[3]Warenkorb transponiert'!E71</f>
        <v>15</v>
      </c>
      <c r="E184" s="300">
        <f>'[3]Warenkorb transponiert'!F71</f>
        <v>19</v>
      </c>
      <c r="F184" s="300">
        <f>'[3]Warenkorb transponiert'!G71</f>
        <v>18.590772597051014</v>
      </c>
      <c r="G184" s="300">
        <f>'[3]Warenkorb transponiert'!H71</f>
        <v>13.055714740528494</v>
      </c>
      <c r="H184" s="300">
        <f>'[3]Warenkorb transponiert'!I71</f>
        <v>4.166666666666667</v>
      </c>
      <c r="I184" s="300">
        <f>'[3]Warenkorb transponiert'!J71</f>
        <v>3.333333333333333</v>
      </c>
      <c r="J184" s="356">
        <f t="shared" si="5"/>
        <v>36.190744665385388</v>
      </c>
      <c r="K184" s="300">
        <f>[4]PreisBio!G35</f>
        <v>76.63333333333334</v>
      </c>
      <c r="L184" s="300">
        <f>[4]PreisBio!H35</f>
        <v>54.072727272727271</v>
      </c>
      <c r="M184" s="300">
        <f>[4]PreisBio!K35</f>
        <v>43.936363636363637</v>
      </c>
      <c r="N184" s="300">
        <f>[4]PreisBio!J35</f>
        <v>25.772727272727273</v>
      </c>
      <c r="O184" s="300">
        <f>[4]PreisBio!L35</f>
        <v>39.071428571428569</v>
      </c>
      <c r="P184" s="300">
        <f>[4]PreisBio!I35</f>
        <v>5.2650000000000023</v>
      </c>
      <c r="Q184" s="300">
        <f>[4]PreisBio!M35</f>
        <v>1.6923076923076914</v>
      </c>
      <c r="R184" s="300">
        <f>[4]PreisBio!B35</f>
        <v>2.2890909090909122</v>
      </c>
      <c r="S184" s="300">
        <f>[4]PreisBio!E35</f>
        <v>18.899999999999999</v>
      </c>
      <c r="T184" s="300">
        <f>[4]PreisBio!F35</f>
        <v>57.2</v>
      </c>
      <c r="U184" s="356">
        <f t="shared" si="7"/>
        <v>59.299272527472532</v>
      </c>
      <c r="V184" s="312">
        <f>'[2]Haltung gewichtet'!D159</f>
        <v>0.81290433007550644</v>
      </c>
      <c r="W184" s="356">
        <f t="shared" si="6"/>
        <v>22.761321242114182</v>
      </c>
      <c r="X184" s="300">
        <f>[1]Kochtypberechnung_Bio!U153</f>
        <v>4.1862352263274296</v>
      </c>
      <c r="Y184" s="300">
        <f>[1]Kochtypberechnung_Bio!W153</f>
        <v>2.9260668256181135</v>
      </c>
      <c r="Z184" s="356">
        <f t="shared" si="8"/>
        <v>8.181296276142918</v>
      </c>
      <c r="AA184" s="312">
        <v>6.5</v>
      </c>
      <c r="AB184" s="300">
        <v>3.06</v>
      </c>
      <c r="AC184" s="300">
        <v>4.55</v>
      </c>
      <c r="AD184" s="300">
        <v>0.63</v>
      </c>
      <c r="AE184" s="356"/>
      <c r="AF184" s="300">
        <v>4.62</v>
      </c>
      <c r="AG184" s="300">
        <v>6.85</v>
      </c>
      <c r="AH184" s="300">
        <v>2.73</v>
      </c>
      <c r="AI184" s="300">
        <v>5.58</v>
      </c>
      <c r="AJ184" s="300">
        <v>8.41</v>
      </c>
      <c r="AK184" s="300">
        <v>6.31</v>
      </c>
      <c r="AL184" s="300">
        <v>6.77</v>
      </c>
      <c r="AM184" s="300">
        <v>6.96</v>
      </c>
      <c r="AN184" s="300">
        <v>7.06</v>
      </c>
      <c r="AO184" s="300">
        <v>8.2899999999999991</v>
      </c>
      <c r="AP184" s="300">
        <v>14.76</v>
      </c>
      <c r="AQ184" s="300">
        <v>4.9000000000000004</v>
      </c>
      <c r="AR184" s="300">
        <v>9.75</v>
      </c>
      <c r="AS184" s="300">
        <v>6.63</v>
      </c>
      <c r="AT184" s="300"/>
      <c r="AU184" s="356">
        <f t="shared" ref="AU184:AU215" si="9">SUMPRODUCT($AF$19:$AT$19,AF184:AT184)</f>
        <v>41.375799999999991</v>
      </c>
      <c r="AV184" s="300"/>
      <c r="AW184" s="300"/>
      <c r="AX184" s="357"/>
      <c r="AY184" s="335"/>
    </row>
    <row r="185" spans="1:51" x14ac:dyDescent="0.25">
      <c r="A185" s="332">
        <v>41518</v>
      </c>
      <c r="B185" s="312">
        <f>'[3]Warenkorb transponiert'!C72</f>
        <v>1.7775964737933727</v>
      </c>
      <c r="C185" s="300">
        <f>'[3]Warenkorb transponiert'!D72</f>
        <v>20.922208861344927</v>
      </c>
      <c r="D185" s="300">
        <f>'[3]Warenkorb transponiert'!E72</f>
        <v>14.837782496587289</v>
      </c>
      <c r="E185" s="300">
        <f>'[3]Warenkorb transponiert'!F72</f>
        <v>19</v>
      </c>
      <c r="F185" s="300">
        <f>'[3]Warenkorb transponiert'!G72</f>
        <v>18.590772597051014</v>
      </c>
      <c r="G185" s="300">
        <f>'[3]Warenkorb transponiert'!H72</f>
        <v>13.055714740528494</v>
      </c>
      <c r="H185" s="300">
        <f>'[3]Warenkorb transponiert'!I72</f>
        <v>4.166666666666667</v>
      </c>
      <c r="I185" s="300">
        <f>'[3]Warenkorb transponiert'!J72</f>
        <v>3.333333333333333</v>
      </c>
      <c r="J185" s="356">
        <f t="shared" si="5"/>
        <v>36.607762390088752</v>
      </c>
      <c r="K185" s="300">
        <f>[4]PreisBio!G36</f>
        <v>77.375</v>
      </c>
      <c r="L185" s="300">
        <f>[4]PreisBio!H36</f>
        <v>54.636363636363633</v>
      </c>
      <c r="M185" s="300">
        <f>[4]PreisBio!K36</f>
        <v>44.215909090909093</v>
      </c>
      <c r="N185" s="300">
        <f>[4]PreisBio!J36</f>
        <v>25.875</v>
      </c>
      <c r="O185" s="300">
        <f>[4]PreisBio!L36</f>
        <v>39.071428571428569</v>
      </c>
      <c r="P185" s="300">
        <f>[4]PreisBio!I36</f>
        <v>5.2306250000000007</v>
      </c>
      <c r="Q185" s="300">
        <f>[4]PreisBio!M36</f>
        <v>1.6923076923076914</v>
      </c>
      <c r="R185" s="300">
        <f>[4]PreisBio!B36</f>
        <v>2.2890909090909113</v>
      </c>
      <c r="S185" s="300">
        <f>[4]PreisBio!E36</f>
        <v>18.7</v>
      </c>
      <c r="T185" s="300">
        <f>[4]PreisBio!F36</f>
        <v>56.6</v>
      </c>
      <c r="U185" s="356">
        <f t="shared" si="7"/>
        <v>59.270886163836167</v>
      </c>
      <c r="V185" s="312">
        <f>'[2]Haltung gewichtet'!D160</f>
        <v>0.80799513778275478</v>
      </c>
      <c r="W185" s="356">
        <f t="shared" si="6"/>
        <v>22.623863857917133</v>
      </c>
      <c r="X185" s="300">
        <f>[1]Kochtypberechnung_Bio!U154</f>
        <v>3.1615327246981533</v>
      </c>
      <c r="Y185" s="300">
        <f>[1]Kochtypberechnung_Bio!W154</f>
        <v>3.6162873618757798</v>
      </c>
      <c r="Z185" s="356">
        <f t="shared" si="8"/>
        <v>7.0928858722664874</v>
      </c>
      <c r="AA185" s="312"/>
      <c r="AB185" s="300">
        <v>2.86</v>
      </c>
      <c r="AC185" s="300">
        <v>4.68</v>
      </c>
      <c r="AD185" s="300">
        <v>0.57999999999999996</v>
      </c>
      <c r="AE185" s="356"/>
      <c r="AF185" s="300">
        <v>4.1175075445016667</v>
      </c>
      <c r="AG185" s="300">
        <v>6.888468900452307</v>
      </c>
      <c r="AH185" s="300">
        <v>3.5319139894729266</v>
      </c>
      <c r="AI185" s="300">
        <v>5.6750384600686408</v>
      </c>
      <c r="AJ185" s="300">
        <v>6.8348984474756769</v>
      </c>
      <c r="AK185" s="300">
        <v>6.0357184786213836</v>
      </c>
      <c r="AL185" s="300">
        <v>8.0900052664912767</v>
      </c>
      <c r="AM185" s="300">
        <v>7.7449223224457393</v>
      </c>
      <c r="AN185" s="300">
        <v>8.4968772355613229</v>
      </c>
      <c r="AO185" s="300">
        <v>7.4461660123296562</v>
      </c>
      <c r="AP185" s="300">
        <v>13.271153238546601</v>
      </c>
      <c r="AQ185" s="300">
        <v>4.9000000000000004</v>
      </c>
      <c r="AR185" s="300">
        <v>9.1594898244459628</v>
      </c>
      <c r="AS185" s="300">
        <v>7.1424543161006566</v>
      </c>
      <c r="AT185" s="300">
        <v>44.770079695300126</v>
      </c>
      <c r="AU185" s="356">
        <f t="shared" si="9"/>
        <v>43.632936202756113</v>
      </c>
      <c r="AV185" s="300"/>
      <c r="AW185" s="300"/>
      <c r="AX185" s="357"/>
      <c r="AY185" s="335"/>
    </row>
    <row r="186" spans="1:51" x14ac:dyDescent="0.25">
      <c r="A186" s="332">
        <v>41548</v>
      </c>
      <c r="B186" s="312">
        <f>'[3]Warenkorb transponiert'!C73</f>
        <v>1.7775964737933727</v>
      </c>
      <c r="C186" s="300">
        <f>'[3]Warenkorb transponiert'!D73</f>
        <v>20.922208861344927</v>
      </c>
      <c r="D186" s="300">
        <f>'[3]Warenkorb transponiert'!E73</f>
        <v>14.639516659082865</v>
      </c>
      <c r="E186" s="300">
        <f>'[3]Warenkorb transponiert'!F73</f>
        <v>19</v>
      </c>
      <c r="F186" s="300">
        <f>'[3]Warenkorb transponiert'!G73</f>
        <v>18.590772597051014</v>
      </c>
      <c r="G186" s="300">
        <f>'[3]Warenkorb transponiert'!H73</f>
        <v>13.055714740528494</v>
      </c>
      <c r="H186" s="300">
        <f>'[3]Warenkorb transponiert'!I73</f>
        <v>4.166666666666667</v>
      </c>
      <c r="I186" s="300">
        <f>'[3]Warenkorb transponiert'!J73</f>
        <v>3.333333333333333</v>
      </c>
      <c r="J186" s="356">
        <f t="shared" si="5"/>
        <v>36.566126564212823</v>
      </c>
      <c r="K186" s="300">
        <f>[4]PreisBio!G37</f>
        <v>77.375</v>
      </c>
      <c r="L186" s="300">
        <f>[4]PreisBio!H37</f>
        <v>54.636363636363633</v>
      </c>
      <c r="M186" s="300">
        <f>[4]PreisBio!K37</f>
        <v>44.636363636363633</v>
      </c>
      <c r="N186" s="300">
        <f>[4]PreisBio!J37</f>
        <v>25.90909090909091</v>
      </c>
      <c r="O186" s="300">
        <f>[4]PreisBio!L37</f>
        <v>39.071428571428569</v>
      </c>
      <c r="P186" s="300">
        <f>[4]PreisBio!I37</f>
        <v>5.19625</v>
      </c>
      <c r="Q186" s="300">
        <f>[4]PreisBio!M37</f>
        <v>1.6923076923076914</v>
      </c>
      <c r="R186" s="300">
        <f>[4]PreisBio!B37</f>
        <v>2.2890909090909113</v>
      </c>
      <c r="S186" s="300">
        <f>[4]PreisBio!E37</f>
        <v>18.3</v>
      </c>
      <c r="T186" s="300">
        <f>[4]PreisBio!F37</f>
        <v>56</v>
      </c>
      <c r="U186" s="356">
        <f t="shared" si="7"/>
        <v>58.962772527472538</v>
      </c>
      <c r="V186" s="312">
        <f>'[2]Haltung gewichtet'!D161</f>
        <v>0.81310934678448932</v>
      </c>
      <c r="W186" s="356">
        <f t="shared" si="6"/>
        <v>22.767061709965702</v>
      </c>
      <c r="X186" s="300">
        <f>[1]Kochtypberechnung_Bio!U155</f>
        <v>2.8800756067488602</v>
      </c>
      <c r="Y186" s="300">
        <f>[1]Kochtypberechnung_Bio!W155</f>
        <v>2.9503322887918753</v>
      </c>
      <c r="Z186" s="356">
        <f t="shared" si="8"/>
        <v>6.2378293978380093</v>
      </c>
      <c r="AA186" s="312">
        <v>5.9088450486124238</v>
      </c>
      <c r="AB186" s="300">
        <v>2.6558752997601931</v>
      </c>
      <c r="AC186" s="300">
        <v>4.6255111474820128</v>
      </c>
      <c r="AD186" s="300">
        <v>0.60061784809591201</v>
      </c>
      <c r="AE186" s="356">
        <f t="shared" ref="AE186:AE203" si="10">SUMPRODUCT($AA$19:$AD$19,AA186:AD186)</f>
        <v>17.66892077874617</v>
      </c>
      <c r="AF186" s="300">
        <v>2.6956679266709931</v>
      </c>
      <c r="AG186" s="300">
        <v>6.8671546658014266</v>
      </c>
      <c r="AH186" s="300">
        <v>3.5308767362463036</v>
      </c>
      <c r="AI186" s="300">
        <v>8.5475845558439669</v>
      </c>
      <c r="AJ186" s="300">
        <v>8.6562608933617629</v>
      </c>
      <c r="AK186" s="300">
        <v>5.8577777568678364</v>
      </c>
      <c r="AL186" s="300">
        <v>7.8582601679372601</v>
      </c>
      <c r="AM186" s="300">
        <v>7.2591042129930026</v>
      </c>
      <c r="AN186" s="300">
        <v>8.3762497415098398</v>
      </c>
      <c r="AO186" s="300">
        <v>6.9098094568309696</v>
      </c>
      <c r="AP186" s="300">
        <v>14.885700335064667</v>
      </c>
      <c r="AQ186" s="300">
        <v>4.7033973259181368</v>
      </c>
      <c r="AR186" s="300">
        <v>8.8948755250919334</v>
      </c>
      <c r="AS186" s="300">
        <v>6.9464530986372495</v>
      </c>
      <c r="AT186" s="300">
        <v>37.409383571433203</v>
      </c>
      <c r="AU186" s="356">
        <f t="shared" si="9"/>
        <v>44.221655041531172</v>
      </c>
      <c r="AV186" s="300"/>
      <c r="AW186" s="300"/>
      <c r="AX186" s="357"/>
      <c r="AY186" s="335"/>
    </row>
    <row r="187" spans="1:51" x14ac:dyDescent="0.25">
      <c r="A187" s="332">
        <v>41579</v>
      </c>
      <c r="B187" s="312">
        <f>'[3]Warenkorb transponiert'!C74</f>
        <v>1.7632721339905486</v>
      </c>
      <c r="C187" s="300">
        <f>'[3]Warenkorb transponiert'!D74</f>
        <v>20.086104430672464</v>
      </c>
      <c r="D187" s="300">
        <f>'[3]Warenkorb transponiert'!E74</f>
        <v>13.855806663633148</v>
      </c>
      <c r="E187" s="300">
        <f>'[3]Warenkorb transponiert'!F74</f>
        <v>19</v>
      </c>
      <c r="F187" s="300">
        <f>'[3]Warenkorb transponiert'!G74</f>
        <v>18.590772597051014</v>
      </c>
      <c r="G187" s="300">
        <f>'[3]Warenkorb transponiert'!H74</f>
        <v>13.055714740528494</v>
      </c>
      <c r="H187" s="300">
        <f>'[3]Warenkorb transponiert'!I74</f>
        <v>4.0890713451601144</v>
      </c>
      <c r="I187" s="300">
        <f>'[3]Warenkorb transponiert'!J74</f>
        <v>3.333333333333333</v>
      </c>
      <c r="J187" s="356">
        <f t="shared" si="5"/>
        <v>36.072339595976324</v>
      </c>
      <c r="K187" s="300">
        <f>[4]PreisBio!G38</f>
        <v>77.458333333333329</v>
      </c>
      <c r="L187" s="300">
        <f>[4]PreisBio!H38</f>
        <v>54.727272727272727</v>
      </c>
      <c r="M187" s="300">
        <f>[4]PreisBio!K38</f>
        <v>44.972727272727276</v>
      </c>
      <c r="N187" s="300">
        <f>[4]PreisBio!J38</f>
        <v>25.836363636363636</v>
      </c>
      <c r="O187" s="300">
        <f>[4]PreisBio!L38</f>
        <v>39.357142857142854</v>
      </c>
      <c r="P187" s="300">
        <f>[4]PreisBio!I38</f>
        <v>5.1962500000000027</v>
      </c>
      <c r="Q187" s="300">
        <f>[4]PreisBio!M38</f>
        <v>1.6923076923076914</v>
      </c>
      <c r="R187" s="300">
        <f>[4]PreisBio!B38</f>
        <v>2.2860000000000027</v>
      </c>
      <c r="S187" s="300">
        <f>[4]PreisBio!E38</f>
        <v>18.3</v>
      </c>
      <c r="T187" s="300">
        <f>[4]PreisBio!F38</f>
        <v>55.590909090909093</v>
      </c>
      <c r="U187" s="356">
        <f t="shared" si="7"/>
        <v>59.008293826173841</v>
      </c>
      <c r="V187" s="312">
        <f>'[2]Haltung gewichtet'!D162</f>
        <v>0.81410102997893175</v>
      </c>
      <c r="W187" s="356">
        <f t="shared" si="6"/>
        <v>22.794828839410087</v>
      </c>
      <c r="X187" s="300">
        <f>[1]Kochtypberechnung_Bio!U156</f>
        <v>2.79647113023956</v>
      </c>
      <c r="Y187" s="300">
        <f>[1]Kochtypberechnung_Bio!W156</f>
        <v>3.1642288254285895</v>
      </c>
      <c r="Z187" s="356">
        <f t="shared" si="8"/>
        <v>6.2514554318879227</v>
      </c>
      <c r="AA187" s="312">
        <v>5.3037146973094167</v>
      </c>
      <c r="AB187" s="300">
        <v>2.8155455904334836</v>
      </c>
      <c r="AC187" s="300">
        <v>3.68010460831335</v>
      </c>
      <c r="AD187" s="300">
        <v>0.68644099360511601</v>
      </c>
      <c r="AE187" s="356">
        <f t="shared" si="10"/>
        <v>16.326026128715746</v>
      </c>
      <c r="AF187" s="300">
        <v>3.7430838348698372</v>
      </c>
      <c r="AG187" s="300">
        <v>5.2912827168505308</v>
      </c>
      <c r="AH187" s="300">
        <v>1.99128271685053</v>
      </c>
      <c r="AI187" s="300">
        <v>4.9732309098721705</v>
      </c>
      <c r="AJ187" s="300">
        <v>5.9631787685485635</v>
      </c>
      <c r="AK187" s="300">
        <v>5.7444276325007335</v>
      </c>
      <c r="AL187" s="300">
        <v>6.4359997050036206</v>
      </c>
      <c r="AM187" s="300">
        <v>6.7675026386185033</v>
      </c>
      <c r="AN187" s="300">
        <v>6.5882774862643307</v>
      </c>
      <c r="AO187" s="300">
        <v>6.9590890308077702</v>
      </c>
      <c r="AP187" s="300">
        <v>15.033370000000001</v>
      </c>
      <c r="AQ187" s="300">
        <v>4.9000000000000004</v>
      </c>
      <c r="AR187" s="300">
        <v>8.0779196128055375</v>
      </c>
      <c r="AS187" s="300">
        <v>6.1912528195976622</v>
      </c>
      <c r="AT187" s="300">
        <v>35.30873876167383</v>
      </c>
      <c r="AU187" s="356">
        <f t="shared" si="9"/>
        <v>36.371215664090926</v>
      </c>
      <c r="AV187" s="300"/>
      <c r="AW187" s="300"/>
      <c r="AX187" s="357"/>
      <c r="AY187" s="335"/>
    </row>
    <row r="188" spans="1:51" x14ac:dyDescent="0.25">
      <c r="A188" s="332">
        <v>41609</v>
      </c>
      <c r="B188" s="312">
        <f>'[3]Warenkorb transponiert'!C75</f>
        <v>1.7775964737933727</v>
      </c>
      <c r="C188" s="300">
        <f>'[3]Warenkorb transponiert'!D75</f>
        <v>20.922208861344927</v>
      </c>
      <c r="D188" s="300">
        <f>'[3]Warenkorb transponiert'!E75</f>
        <v>13.855806663633148</v>
      </c>
      <c r="E188" s="300">
        <f>'[3]Warenkorb transponiert'!F75</f>
        <v>19</v>
      </c>
      <c r="F188" s="300">
        <f>'[3]Warenkorb transponiert'!G75</f>
        <v>18.737034128840644</v>
      </c>
      <c r="G188" s="300">
        <f>'[3]Warenkorb transponiert'!H75</f>
        <v>13.055714740528494</v>
      </c>
      <c r="H188" s="300">
        <f>'[3]Warenkorb transponiert'!I75</f>
        <v>4.166666666666667</v>
      </c>
      <c r="I188" s="300">
        <f>'[3]Warenkorb transponiert'!J75</f>
        <v>3.333333333333333</v>
      </c>
      <c r="J188" s="356">
        <f t="shared" si="5"/>
        <v>36.417636233665242</v>
      </c>
      <c r="K188" s="300">
        <f>[4]PreisBio!G39</f>
        <v>77.458333333333329</v>
      </c>
      <c r="L188" s="300">
        <f>[4]PreisBio!H39</f>
        <v>54.727272727272727</v>
      </c>
      <c r="M188" s="300">
        <f>[4]PreisBio!K39</f>
        <v>44.954545454545453</v>
      </c>
      <c r="N188" s="300">
        <f>[4]PreisBio!J39</f>
        <v>25.818181818181817</v>
      </c>
      <c r="O188" s="300">
        <f>[4]PreisBio!L39</f>
        <v>39.428571428571431</v>
      </c>
      <c r="P188" s="300">
        <f>[4]PreisBio!I39</f>
        <v>5.19625</v>
      </c>
      <c r="Q188" s="300">
        <f>[4]PreisBio!M39</f>
        <v>1.6799999999999993</v>
      </c>
      <c r="R188" s="300">
        <f>[4]PreisBio!B39</f>
        <v>2.2860000000000018</v>
      </c>
      <c r="S188" s="300">
        <f>[4]PreisBio!E39</f>
        <v>18.14</v>
      </c>
      <c r="T188" s="300">
        <f>[4]PreisBio!F39</f>
        <v>54.85</v>
      </c>
      <c r="U188" s="356">
        <f t="shared" si="7"/>
        <v>58.776681038961044</v>
      </c>
      <c r="V188" s="312">
        <f>'[2]Haltung gewichtet'!D163</f>
        <v>0.81405448540808478</v>
      </c>
      <c r="W188" s="356">
        <f t="shared" si="6"/>
        <v>22.793525591426373</v>
      </c>
      <c r="X188" s="300">
        <f>[1]Kochtypberechnung_Bio!U157</f>
        <v>3.1636608447659249</v>
      </c>
      <c r="Y188" s="300">
        <f>[1]Kochtypberechnung_Bio!W157</f>
        <v>3.2180664331598501</v>
      </c>
      <c r="Z188" s="356">
        <f t="shared" si="8"/>
        <v>6.8372344487027901</v>
      </c>
      <c r="AA188" s="312">
        <v>6.1025568210095598</v>
      </c>
      <c r="AB188" s="300">
        <v>3.2648772141390032</v>
      </c>
      <c r="AC188" s="300">
        <v>3.5937218566631763</v>
      </c>
      <c r="AD188" s="300">
        <v>0.4896096213291703</v>
      </c>
      <c r="AE188" s="356">
        <f t="shared" si="10"/>
        <v>17.4944123998939</v>
      </c>
      <c r="AF188" s="300">
        <v>3.1232491152672766</v>
      </c>
      <c r="AG188" s="300">
        <v>5.6456884382435639</v>
      </c>
      <c r="AH188" s="300">
        <v>2.0369240752757931</v>
      </c>
      <c r="AI188" s="300">
        <v>6.622892359939434</v>
      </c>
      <c r="AJ188" s="300">
        <v>5.6093194599285567</v>
      </c>
      <c r="AK188" s="300">
        <v>5.8471128974691764</v>
      </c>
      <c r="AL188" s="300">
        <v>5.7400428165693258</v>
      </c>
      <c r="AM188" s="300">
        <v>6.6192765887951532</v>
      </c>
      <c r="AN188" s="300">
        <v>6.9427658197058193</v>
      </c>
      <c r="AO188" s="300">
        <v>6.9863843413527178</v>
      </c>
      <c r="AP188" s="300">
        <v>14.959839131760836</v>
      </c>
      <c r="AQ188" s="300">
        <v>4.9000000000000004</v>
      </c>
      <c r="AR188" s="300">
        <v>7.8753764568462037</v>
      </c>
      <c r="AS188" s="300">
        <v>7.2</v>
      </c>
      <c r="AT188" s="300">
        <v>37.768538878870338</v>
      </c>
      <c r="AU188" s="356">
        <f t="shared" si="9"/>
        <v>36.374015132096403</v>
      </c>
      <c r="AV188" s="300"/>
      <c r="AW188" s="300"/>
      <c r="AX188" s="357"/>
      <c r="AY188" s="335"/>
    </row>
    <row r="189" spans="1:51" x14ac:dyDescent="0.25">
      <c r="A189" s="332">
        <v>41640</v>
      </c>
      <c r="B189" s="312">
        <f>'[3]Warenkorb transponiert'!C76</f>
        <v>1.7761360493699805</v>
      </c>
      <c r="C189" s="300">
        <f>'[3]Warenkorb transponiert'!D76</f>
        <v>20.922208861344927</v>
      </c>
      <c r="D189" s="300">
        <f>'[3]Warenkorb transponiert'!E76</f>
        <v>14.117043328783053</v>
      </c>
      <c r="E189" s="300">
        <f>'[3]Warenkorb transponiert'!F76</f>
        <v>19</v>
      </c>
      <c r="F189" s="300">
        <f>'[3]Warenkorb transponiert'!G76</f>
        <v>18.688280284910768</v>
      </c>
      <c r="G189" s="300">
        <f>'[3]Warenkorb transponiert'!H76</f>
        <v>13.215032367611165</v>
      </c>
      <c r="H189" s="300">
        <f>'[3]Warenkorb transponiert'!I76</f>
        <v>4.166666666666667</v>
      </c>
      <c r="I189" s="300">
        <f>'[3]Warenkorb transponiert'!J76</f>
        <v>3.333333333333333</v>
      </c>
      <c r="J189" s="356">
        <f t="shared" si="5"/>
        <v>36.526266292660473</v>
      </c>
      <c r="K189" s="300">
        <f>[4]PreisBio!G40</f>
        <v>77.86363636363636</v>
      </c>
      <c r="L189" s="300">
        <f>[4]PreisBio!H40</f>
        <v>54.727272727272727</v>
      </c>
      <c r="M189" s="300">
        <f>[4]PreisBio!K40</f>
        <v>45.81818181818182</v>
      </c>
      <c r="N189" s="300">
        <f>[4]PreisBio!J40</f>
        <v>25.788135593220339</v>
      </c>
      <c r="O189" s="300">
        <f>[4]PreisBio!L40</f>
        <v>39.1875</v>
      </c>
      <c r="P189" s="300">
        <f>[4]PreisBio!I40</f>
        <v>5.1962500000000027</v>
      </c>
      <c r="Q189" s="300">
        <f>[4]PreisBio!M40</f>
        <v>1.7090909090909072</v>
      </c>
      <c r="R189" s="300">
        <f>[4]PreisBio!B40</f>
        <v>2.2428333333333357</v>
      </c>
      <c r="S189" s="300">
        <f>[4]PreisBio!E40</f>
        <v>18.625</v>
      </c>
      <c r="T189" s="300">
        <f>[4]PreisBio!F40</f>
        <v>54.911111111111111</v>
      </c>
      <c r="U189" s="356">
        <f t="shared" si="7"/>
        <v>59.270140646293441</v>
      </c>
      <c r="V189" s="312">
        <f>'[2]Haltung gewichtet'!D164</f>
        <v>0.81116572435177803</v>
      </c>
      <c r="W189" s="356">
        <f t="shared" si="6"/>
        <v>22.712640281849787</v>
      </c>
      <c r="X189" s="300">
        <f>[1]Kochtypberechnung_Bio!U158</f>
        <v>3.1169669999999998</v>
      </c>
      <c r="Y189" s="300">
        <f>[1]Kochtypberechnung_Bio!W158</f>
        <v>3.22593</v>
      </c>
      <c r="Z189" s="356">
        <f t="shared" si="8"/>
        <v>6.7723050000000002</v>
      </c>
      <c r="AA189" s="312">
        <v>6.145147940844204</v>
      </c>
      <c r="AB189" s="300">
        <v>2.8162712154247367</v>
      </c>
      <c r="AC189" s="300">
        <v>3.4561414857416701</v>
      </c>
      <c r="AD189" s="300">
        <v>0.47415099874589667</v>
      </c>
      <c r="AE189" s="356">
        <f t="shared" si="10"/>
        <v>16.858869701303021</v>
      </c>
      <c r="AF189" s="300">
        <v>4.0186253032518602</v>
      </c>
      <c r="AG189" s="300">
        <v>5.7625819030708172</v>
      </c>
      <c r="AH189" s="300">
        <v>1.9253136360138201</v>
      </c>
      <c r="AI189" s="300">
        <v>6.3736420513891803</v>
      </c>
      <c r="AJ189" s="300">
        <v>7.2354452729266763</v>
      </c>
      <c r="AK189" s="300">
        <v>5.8854062345936908</v>
      </c>
      <c r="AL189" s="300">
        <v>5.3057979024441195</v>
      </c>
      <c r="AM189" s="300">
        <v>6.455537601838313</v>
      </c>
      <c r="AN189" s="300">
        <v>6.2875165470989289</v>
      </c>
      <c r="AO189" s="300">
        <v>7.6292067369960295</v>
      </c>
      <c r="AP189" s="300">
        <v>15.033339999999999</v>
      </c>
      <c r="AQ189" s="300">
        <v>4.9000000000000004</v>
      </c>
      <c r="AR189" s="300">
        <v>7.8873346427825366</v>
      </c>
      <c r="AS189" s="300">
        <v>7.4376074430749943</v>
      </c>
      <c r="AT189" s="300">
        <v>47.102274569238098</v>
      </c>
      <c r="AU189" s="356">
        <f t="shared" si="9"/>
        <v>39.295037057061435</v>
      </c>
      <c r="AV189" s="300">
        <f>[6]Tabelle1!C2</f>
        <v>2.8073815309842041</v>
      </c>
      <c r="AW189" s="300"/>
      <c r="AX189" s="357">
        <f t="shared" ref="AX189:AX212" si="11">SUMPRODUCT($AV$19:$AW$19,AV189:AW189)</f>
        <v>3.9303341433778853</v>
      </c>
      <c r="AY189" s="335">
        <f t="shared" ref="AY189:AY220" si="12">SUM(J189,U189,W189,Z189,AE189,AU189,AX189)</f>
        <v>185.36559312254604</v>
      </c>
    </row>
    <row r="190" spans="1:51" x14ac:dyDescent="0.25">
      <c r="A190" s="332">
        <v>41671</v>
      </c>
      <c r="B190" s="312">
        <f>'[3]Warenkorb transponiert'!C77</f>
        <v>1.7772441508873926</v>
      </c>
      <c r="C190" s="300">
        <f>'[3]Warenkorb transponiert'!D77</f>
        <v>21.766626584034782</v>
      </c>
      <c r="D190" s="300">
        <f>'[3]Warenkorb transponiert'!E77</f>
        <v>14.261236665149905</v>
      </c>
      <c r="E190" s="300">
        <f>'[3]Warenkorb transponiert'!F77</f>
        <v>19</v>
      </c>
      <c r="F190" s="300">
        <f>'[3]Warenkorb transponiert'!G77</f>
        <v>18.95065642494809</v>
      </c>
      <c r="G190" s="300">
        <f>'[3]Warenkorb transponiert'!H77</f>
        <v>13.215032367611165</v>
      </c>
      <c r="H190" s="300">
        <f>'[3]Warenkorb transponiert'!I77</f>
        <v>4.0890713451601144</v>
      </c>
      <c r="I190" s="300">
        <f>'[3]Warenkorb transponiert'!J77</f>
        <v>3.333333333333333</v>
      </c>
      <c r="J190" s="356">
        <f t="shared" si="5"/>
        <v>36.725023825536049</v>
      </c>
      <c r="K190" s="300">
        <f>[4]PreisBio!G41</f>
        <v>77.86363636363636</v>
      </c>
      <c r="L190" s="300">
        <f>[4]PreisBio!H41</f>
        <v>54.727272727272727</v>
      </c>
      <c r="M190" s="300">
        <f>[4]PreisBio!K41</f>
        <v>45.81818181818182</v>
      </c>
      <c r="N190" s="300">
        <f>[4]PreisBio!J41</f>
        <v>25.791666666666668</v>
      </c>
      <c r="O190" s="300">
        <f>[4]PreisBio!L41</f>
        <v>39.1875</v>
      </c>
      <c r="P190" s="300">
        <f>[4]PreisBio!I41</f>
        <v>5.211875</v>
      </c>
      <c r="Q190" s="300">
        <f>[4]PreisBio!M41</f>
        <v>1.7176470588235286</v>
      </c>
      <c r="R190" s="300">
        <f>[4]PreisBio!B41</f>
        <v>2.2635416666666681</v>
      </c>
      <c r="S190" s="300">
        <f>[4]PreisBio!E41</f>
        <v>19</v>
      </c>
      <c r="T190" s="300">
        <f>[4]PreisBio!F41</f>
        <v>52.81818181818182</v>
      </c>
      <c r="U190" s="356">
        <f t="shared" si="7"/>
        <v>59.219648807932266</v>
      </c>
      <c r="V190" s="312">
        <f>'[2]Haltung gewichtet'!D165</f>
        <v>0.82092565065170053</v>
      </c>
      <c r="W190" s="356">
        <f t="shared" si="6"/>
        <v>22.985918218247615</v>
      </c>
      <c r="X190" s="300">
        <f>[1]Kochtypberechnung_Bio!U159</f>
        <v>2.9998575000000001</v>
      </c>
      <c r="Y190" s="300">
        <f>[1]Kochtypberechnung_Bio!W159</f>
        <v>3.2132459999999998</v>
      </c>
      <c r="Z190" s="356">
        <f t="shared" si="8"/>
        <v>6.5883961499999995</v>
      </c>
      <c r="AA190" s="312">
        <v>6.1348097908531196</v>
      </c>
      <c r="AB190" s="300">
        <v>2.8162712154247367</v>
      </c>
      <c r="AC190" s="300">
        <v>3.4399243959900669</v>
      </c>
      <c r="AD190" s="300">
        <v>0.60972123936756206</v>
      </c>
      <c r="AE190" s="356">
        <f t="shared" si="10"/>
        <v>17.167934615191996</v>
      </c>
      <c r="AF190" s="300">
        <v>3.8015422550658031</v>
      </c>
      <c r="AG190" s="300">
        <v>4.7585881739389464</v>
      </c>
      <c r="AH190" s="300">
        <v>2.2511446104031769</v>
      </c>
      <c r="AI190" s="300">
        <v>6.4803242636306662</v>
      </c>
      <c r="AJ190" s="300">
        <v>7.7676365247545434</v>
      </c>
      <c r="AK190" s="300">
        <v>5.8142264634399181</v>
      </c>
      <c r="AL190" s="300">
        <v>5.2075452480676825</v>
      </c>
      <c r="AM190" s="300">
        <v>6.4597736774685197</v>
      </c>
      <c r="AN190" s="300">
        <v>6.0941564889286068</v>
      </c>
      <c r="AO190" s="300">
        <v>6.1463161311886365</v>
      </c>
      <c r="AP190" s="300">
        <v>15.033339999999999</v>
      </c>
      <c r="AQ190" s="300">
        <v>4.9000000000000004</v>
      </c>
      <c r="AR190" s="300">
        <v>7.832976033006056</v>
      </c>
      <c r="AS190" s="300">
        <v>7.3731769020263194</v>
      </c>
      <c r="AT190" s="300">
        <v>40.418078860991237</v>
      </c>
      <c r="AU190" s="356">
        <f t="shared" si="9"/>
        <v>38.439561510261072</v>
      </c>
      <c r="AV190" s="300">
        <f>[6]Tabelle1!C3</f>
        <v>2.8073815309842041</v>
      </c>
      <c r="AW190" s="300"/>
      <c r="AX190" s="357">
        <f t="shared" si="11"/>
        <v>3.9303341433778853</v>
      </c>
      <c r="AY190" s="335">
        <f t="shared" si="12"/>
        <v>185.05681727054684</v>
      </c>
    </row>
    <row r="191" spans="1:51" x14ac:dyDescent="0.25">
      <c r="A191" s="332">
        <v>41699</v>
      </c>
      <c r="B191" s="312">
        <f>'[3]Warenkorb transponiert'!C78</f>
        <v>1.8030279625324761</v>
      </c>
      <c r="C191" s="300">
        <f>'[3]Warenkorb transponiert'!D78</f>
        <v>21.922208861344927</v>
      </c>
      <c r="D191" s="300">
        <f>'[3]Warenkorb transponiert'!E78</f>
        <v>14.261236665149905</v>
      </c>
      <c r="E191" s="300">
        <f>'[3]Warenkorb transponiert'!F78</f>
        <v>19.144447784663768</v>
      </c>
      <c r="F191" s="300">
        <f>'[3]Warenkorb transponiert'!G78</f>
        <v>18.95065642494809</v>
      </c>
      <c r="G191" s="300">
        <f>'[3]Warenkorb transponiert'!H78</f>
        <v>13.215032367611165</v>
      </c>
      <c r="H191" s="300">
        <f>'[3]Warenkorb transponiert'!I78</f>
        <v>4.166666666666667</v>
      </c>
      <c r="I191" s="300">
        <f>'[3]Warenkorb transponiert'!J78</f>
        <v>3.333333333333333</v>
      </c>
      <c r="J191" s="356">
        <f t="shared" si="5"/>
        <v>37.038345889598645</v>
      </c>
      <c r="K191" s="300">
        <f>[4]PreisBio!G42</f>
        <v>77.86363636363636</v>
      </c>
      <c r="L191" s="300">
        <f>[4]PreisBio!H42</f>
        <v>54.454545454545453</v>
      </c>
      <c r="M191" s="300">
        <f>[4]PreisBio!K42</f>
        <v>45.81818181818182</v>
      </c>
      <c r="N191" s="300">
        <f>[4]PreisBio!J42</f>
        <v>25.791666666666668</v>
      </c>
      <c r="O191" s="300">
        <f>[4]PreisBio!L42</f>
        <v>39.1875</v>
      </c>
      <c r="P191" s="300">
        <f>[4]PreisBio!I42</f>
        <v>5.3637499999999978</v>
      </c>
      <c r="Q191" s="300">
        <f>[4]PreisBio!M42</f>
        <v>1.7923076923076913</v>
      </c>
      <c r="R191" s="300">
        <f>[4]PreisBio!B42</f>
        <v>2.3041666666666676</v>
      </c>
      <c r="S191" s="300">
        <f>[4]PreisBio!E42</f>
        <v>19</v>
      </c>
      <c r="T191" s="300">
        <f>[4]PreisBio!F42</f>
        <v>52.81818181818182</v>
      </c>
      <c r="U191" s="356">
        <f t="shared" si="7"/>
        <v>59.246764627039624</v>
      </c>
      <c r="V191" s="312">
        <f>'[2]Haltung gewichtet'!D166</f>
        <v>0.82659656638482149</v>
      </c>
      <c r="W191" s="356">
        <f t="shared" si="6"/>
        <v>23.144703858775003</v>
      </c>
      <c r="X191" s="300">
        <f>[1]Kochtypberechnung_Bio!U160</f>
        <v>3.2064720000000002</v>
      </c>
      <c r="Y191" s="300">
        <f>[1]Kochtypberechnung_Bio!W160</f>
        <v>3.2164510000000002</v>
      </c>
      <c r="Z191" s="356">
        <f t="shared" si="8"/>
        <v>6.9004011500000004</v>
      </c>
      <c r="AA191" s="312">
        <v>6.2115096967745904</v>
      </c>
      <c r="AB191" s="300">
        <v>3.2959599181376436</v>
      </c>
      <c r="AC191" s="300">
        <v>3.4502105234329536</v>
      </c>
      <c r="AD191" s="300">
        <v>0.83682900752210898</v>
      </c>
      <c r="AE191" s="356">
        <f t="shared" si="10"/>
        <v>18.435668583945024</v>
      </c>
      <c r="AF191" s="300">
        <v>3.7835814434883002</v>
      </c>
      <c r="AG191" s="300">
        <v>5.0259971230547942</v>
      </c>
      <c r="AH191" s="300">
        <v>2.2407564006684768</v>
      </c>
      <c r="AI191" s="300">
        <v>5.919719650442171</v>
      </c>
      <c r="AJ191" s="300">
        <v>6.07872508007799</v>
      </c>
      <c r="AK191" s="300">
        <v>5.9032976906204304</v>
      </c>
      <c r="AL191" s="300">
        <v>5.1343490472808293</v>
      </c>
      <c r="AM191" s="300">
        <v>5.9194737622728226</v>
      </c>
      <c r="AN191" s="300">
        <v>6.2231067482765843</v>
      </c>
      <c r="AO191" s="300">
        <v>7.1562414543760369</v>
      </c>
      <c r="AP191" s="300">
        <v>15.94144</v>
      </c>
      <c r="AQ191" s="300">
        <v>4.6397881407486539</v>
      </c>
      <c r="AR191" s="300">
        <v>7.7110121196393999</v>
      </c>
      <c r="AS191" s="300">
        <v>7.2318843129345067</v>
      </c>
      <c r="AT191" s="300">
        <v>38.057086048692298</v>
      </c>
      <c r="AU191" s="356">
        <f t="shared" si="9"/>
        <v>36.760009305136009</v>
      </c>
      <c r="AV191" s="300">
        <f>[6]Tabelle1!C4</f>
        <v>2.8073815309842041</v>
      </c>
      <c r="AW191" s="300"/>
      <c r="AX191" s="357">
        <f t="shared" si="11"/>
        <v>3.9303341433778853</v>
      </c>
      <c r="AY191" s="335">
        <f t="shared" si="12"/>
        <v>185.45622755787218</v>
      </c>
    </row>
    <row r="192" spans="1:51" x14ac:dyDescent="0.25">
      <c r="A192" s="332">
        <v>41730</v>
      </c>
      <c r="B192" s="312">
        <f>'[3]Warenkorb transponiert'!C79</f>
        <v>1.8031690973270211</v>
      </c>
      <c r="C192" s="300">
        <f>'[3]Warenkorb transponiert'!D79</f>
        <v>21.447223892331884</v>
      </c>
      <c r="D192" s="300">
        <f>'[3]Warenkorb transponiert'!E79</f>
        <v>14.261236665149905</v>
      </c>
      <c r="E192" s="300">
        <f>'[3]Warenkorb transponiert'!F79</f>
        <v>18.794462815650729</v>
      </c>
      <c r="F192" s="300">
        <f>'[3]Warenkorb transponiert'!G79</f>
        <v>18.95065642494809</v>
      </c>
      <c r="G192" s="300">
        <f>'[3]Warenkorb transponiert'!H79</f>
        <v>13.215032367611165</v>
      </c>
      <c r="H192" s="300">
        <f>'[3]Warenkorb transponiert'!I79</f>
        <v>4.166666666666667</v>
      </c>
      <c r="I192" s="300">
        <f>'[3]Warenkorb transponiert'!J79</f>
        <v>3.2557380118267809</v>
      </c>
      <c r="J192" s="356">
        <f t="shared" si="5"/>
        <v>36.864906547149879</v>
      </c>
      <c r="K192" s="300">
        <f>[4]PreisBio!G43</f>
        <v>78.272727272727266</v>
      </c>
      <c r="L192" s="300">
        <f>[4]PreisBio!H43</f>
        <v>54.454545454545453</v>
      </c>
      <c r="M192" s="300">
        <f>[4]PreisBio!K43</f>
        <v>45.886363636363633</v>
      </c>
      <c r="N192" s="300">
        <f>[4]PreisBio!J43</f>
        <v>25.791666666666668</v>
      </c>
      <c r="O192" s="300">
        <f>[4]PreisBio!L43</f>
        <v>39.1875</v>
      </c>
      <c r="P192" s="300">
        <f>[4]PreisBio!I43</f>
        <v>5.3618749999999995</v>
      </c>
      <c r="Q192" s="300">
        <f>[4]PreisBio!M43</f>
        <v>1.7923076923076913</v>
      </c>
      <c r="R192" s="300">
        <f>[4]PreisBio!B43</f>
        <v>2.304166666666668</v>
      </c>
      <c r="S192" s="300">
        <f>[4]PreisBio!E43</f>
        <v>19</v>
      </c>
      <c r="T192" s="300">
        <f>[4]PreisBio!F43</f>
        <v>52.81818181818182</v>
      </c>
      <c r="U192" s="356">
        <f t="shared" si="7"/>
        <v>59.307296445221446</v>
      </c>
      <c r="V192" s="312">
        <f>'[2]Haltung gewichtet'!D167</f>
        <v>0.8217211451892712</v>
      </c>
      <c r="W192" s="356">
        <f t="shared" si="6"/>
        <v>23.008192065299593</v>
      </c>
      <c r="X192" s="300">
        <f>[1]Kochtypberechnung_Bio!U161</f>
        <v>3.1986955000000004</v>
      </c>
      <c r="Y192" s="300">
        <f>[1]Kochtypberechnung_Bio!W161</f>
        <v>3.2255340000000001</v>
      </c>
      <c r="Z192" s="356">
        <f t="shared" si="8"/>
        <v>6.8946403500000013</v>
      </c>
      <c r="AA192" s="312">
        <v>6.2231735233518153</v>
      </c>
      <c r="AB192" s="300">
        <v>2.8162712154247367</v>
      </c>
      <c r="AC192" s="300">
        <v>3.0153702195234668</v>
      </c>
      <c r="AD192" s="300">
        <v>0.86370496709068789</v>
      </c>
      <c r="AE192" s="356">
        <f t="shared" si="10"/>
        <v>17.557735718385359</v>
      </c>
      <c r="AF192" s="300">
        <v>3.73320871636143</v>
      </c>
      <c r="AG192" s="300">
        <v>6.1702495035164704</v>
      </c>
      <c r="AH192" s="300">
        <v>2.2590324705800433</v>
      </c>
      <c r="AI192" s="300">
        <v>5.7968170621822965</v>
      </c>
      <c r="AJ192" s="300">
        <v>7.0295530806002366</v>
      </c>
      <c r="AK192" s="300">
        <v>6.04500013125827</v>
      </c>
      <c r="AL192" s="300">
        <v>5.0406238206601204</v>
      </c>
      <c r="AM192" s="300">
        <v>5.3415391520206539</v>
      </c>
      <c r="AN192" s="300">
        <v>5.0773423128895869</v>
      </c>
      <c r="AO192" s="300">
        <v>7.0986961040317533</v>
      </c>
      <c r="AP192" s="300">
        <v>15.5694610778443</v>
      </c>
      <c r="AQ192" s="300">
        <v>4.9000000000000004</v>
      </c>
      <c r="AR192" s="300">
        <v>7.7822632470206266</v>
      </c>
      <c r="AS192" s="300">
        <v>7.3639184374347204</v>
      </c>
      <c r="AT192" s="300">
        <v>31.976388498923964</v>
      </c>
      <c r="AU192" s="356">
        <f t="shared" si="9"/>
        <v>37.853759636175262</v>
      </c>
      <c r="AV192" s="300">
        <f>[6]Tabelle1!C5</f>
        <v>2.8073815309842041</v>
      </c>
      <c r="AW192" s="300"/>
      <c r="AX192" s="357">
        <f t="shared" si="11"/>
        <v>3.9303341433778853</v>
      </c>
      <c r="AY192" s="335">
        <f t="shared" si="12"/>
        <v>185.41686490560943</v>
      </c>
    </row>
    <row r="193" spans="1:51" x14ac:dyDescent="0.25">
      <c r="A193" s="332">
        <v>41760</v>
      </c>
      <c r="B193" s="312">
        <f>'[3]Warenkorb transponiert'!C80</f>
        <v>1.8031690973270211</v>
      </c>
      <c r="C193" s="300">
        <f>'[3]Warenkorb transponiert'!D80</f>
        <v>21.922208861344927</v>
      </c>
      <c r="D193" s="300">
        <f>'[3]Warenkorb transponiert'!E80</f>
        <v>14.261236665149905</v>
      </c>
      <c r="E193" s="300">
        <f>'[3]Warenkorb transponiert'!F80</f>
        <v>19.155582277310149</v>
      </c>
      <c r="F193" s="300">
        <f>'[3]Warenkorb transponiert'!G80</f>
        <v>18.95065642494809</v>
      </c>
      <c r="G193" s="300">
        <f>'[3]Warenkorb transponiert'!H80</f>
        <v>13.215032367611165</v>
      </c>
      <c r="H193" s="300">
        <f>'[3]Warenkorb transponiert'!I80</f>
        <v>4.0890713451601144</v>
      </c>
      <c r="I193" s="300">
        <f>'[3]Warenkorb transponiert'!J80</f>
        <v>3.2816031189956316</v>
      </c>
      <c r="J193" s="356">
        <f t="shared" si="5"/>
        <v>36.984326586957224</v>
      </c>
      <c r="K193" s="300">
        <f>[4]PreisBio!G44</f>
        <v>78.272727272727266</v>
      </c>
      <c r="L193" s="300">
        <f>[4]PreisBio!H44</f>
        <v>54.454545454545453</v>
      </c>
      <c r="M193" s="300">
        <f>[4]PreisBio!K44</f>
        <v>46.163636363636364</v>
      </c>
      <c r="N193" s="300">
        <f>[4]PreisBio!J44</f>
        <v>26.441666666666666</v>
      </c>
      <c r="O193" s="300">
        <f>[4]PreisBio!L44</f>
        <v>39.1875</v>
      </c>
      <c r="P193" s="300">
        <f>[4]PreisBio!I44</f>
        <v>5.3233333333333315</v>
      </c>
      <c r="Q193" s="300">
        <f>[4]PreisBio!M44</f>
        <v>1.7923076923076904</v>
      </c>
      <c r="R193" s="300">
        <f>[4]PreisBio!B44</f>
        <v>2.2960000000000012</v>
      </c>
      <c r="S193" s="300">
        <f>[4]PreisBio!E44</f>
        <v>18.837837837837839</v>
      </c>
      <c r="T193" s="300">
        <f>[4]PreisBio!F44</f>
        <v>52.81818181818182</v>
      </c>
      <c r="U193" s="356">
        <f t="shared" si="7"/>
        <v>59.367254385434386</v>
      </c>
      <c r="V193" s="312">
        <f>'[2]Haltung gewichtet'!D168</f>
        <v>0.82229083704916328</v>
      </c>
      <c r="W193" s="356">
        <f t="shared" ref="W193:W224" si="13">SUMPRODUCT($V$19:$V$19,V193:V193)</f>
        <v>23.024143437376573</v>
      </c>
      <c r="X193" s="300">
        <f>[1]Kochtypberechnung_Bio!U162</f>
        <v>3.1855365</v>
      </c>
      <c r="Y193" s="300">
        <f>[1]Kochtypberechnung_Bio!W162</f>
        <v>3.208164</v>
      </c>
      <c r="Z193" s="356">
        <f t="shared" si="8"/>
        <v>6.8636113500000002</v>
      </c>
      <c r="AA193" s="312">
        <v>6.3264742179316</v>
      </c>
      <c r="AB193" s="300">
        <v>3.2932320016432164</v>
      </c>
      <c r="AC193" s="300">
        <v>2.9792136838862064</v>
      </c>
      <c r="AD193" s="300">
        <v>0.61002502957789873</v>
      </c>
      <c r="AE193" s="356">
        <f t="shared" si="10"/>
        <v>17.618511319725421</v>
      </c>
      <c r="AF193" s="300">
        <v>3.1945897733440098</v>
      </c>
      <c r="AG193" s="300">
        <v>6.2604851371660599</v>
      </c>
      <c r="AH193" s="300">
        <v>2.8655284425419167</v>
      </c>
      <c r="AI193" s="300">
        <v>5.240464300536174</v>
      </c>
      <c r="AJ193" s="300">
        <v>8.8672887691339266</v>
      </c>
      <c r="AK193" s="300">
        <v>5.9117288709003537</v>
      </c>
      <c r="AL193" s="300">
        <v>5.9504138238980566</v>
      </c>
      <c r="AM193" s="300">
        <v>5.5144683879952678</v>
      </c>
      <c r="AN193" s="300">
        <v>5.5361030077292668</v>
      </c>
      <c r="AO193" s="300">
        <v>6.0413795466889502</v>
      </c>
      <c r="AP193" s="300">
        <v>16.042491447390734</v>
      </c>
      <c r="AQ193" s="300">
        <v>4.9000000000000004</v>
      </c>
      <c r="AR193" s="300">
        <v>7.7847007750896671</v>
      </c>
      <c r="AS193" s="300">
        <v>6.657133904324211</v>
      </c>
      <c r="AT193" s="300">
        <v>30.74189313418287</v>
      </c>
      <c r="AU193" s="356">
        <f t="shared" si="9"/>
        <v>40.010621082181451</v>
      </c>
      <c r="AV193" s="300">
        <f>[6]Tabelle1!C6</f>
        <v>2.8073815309842041</v>
      </c>
      <c r="AW193" s="300"/>
      <c r="AX193" s="357">
        <f t="shared" si="11"/>
        <v>3.9303341433778853</v>
      </c>
      <c r="AY193" s="335">
        <f t="shared" si="12"/>
        <v>187.79880230505293</v>
      </c>
    </row>
    <row r="194" spans="1:51" x14ac:dyDescent="0.25">
      <c r="A194" s="332">
        <v>41791</v>
      </c>
      <c r="B194" s="312">
        <f>'[3]Warenkorb transponiert'!C81</f>
        <v>1.8031690973270211</v>
      </c>
      <c r="C194" s="300">
        <f>'[3]Warenkorb transponiert'!D81</f>
        <v>21.922208861344927</v>
      </c>
      <c r="D194" s="300">
        <f>'[3]Warenkorb transponiert'!E81</f>
        <v>14.261236665149905</v>
      </c>
      <c r="E194" s="300">
        <f>'[3]Warenkorb transponiert'!F81</f>
        <v>19.216671676995652</v>
      </c>
      <c r="F194" s="300">
        <f>'[3]Warenkorb transponiert'!G81</f>
        <v>18.95065642494809</v>
      </c>
      <c r="G194" s="300">
        <f>'[3]Warenkorb transponiert'!H81</f>
        <v>13.106687095404864</v>
      </c>
      <c r="H194" s="300">
        <f>'[3]Warenkorb transponiert'!I81</f>
        <v>4.166666666666667</v>
      </c>
      <c r="I194" s="300">
        <f>'[3]Warenkorb transponiert'!J81</f>
        <v>3.333333333333333</v>
      </c>
      <c r="J194" s="356">
        <f t="shared" si="5"/>
        <v>37.001637860188673</v>
      </c>
      <c r="K194" s="300">
        <f>[4]PreisBio!G45</f>
        <v>78.272727272727266</v>
      </c>
      <c r="L194" s="300">
        <f>[4]PreisBio!H45</f>
        <v>54.454545454545453</v>
      </c>
      <c r="M194" s="300">
        <f>[4]PreisBio!K45</f>
        <v>46.18181818181818</v>
      </c>
      <c r="N194" s="300">
        <f>[4]PreisBio!J45</f>
        <v>26.541666666666668</v>
      </c>
      <c r="O194" s="300">
        <f>[4]PreisBio!L45</f>
        <v>39.1875</v>
      </c>
      <c r="P194" s="300">
        <f>[4]PreisBio!I45</f>
        <v>5.2913888888888865</v>
      </c>
      <c r="Q194" s="300">
        <f>[4]PreisBio!M45</f>
        <v>1.7899999999999991</v>
      </c>
      <c r="R194" s="300">
        <f>[4]PreisBio!B45</f>
        <v>2.3190909090909093</v>
      </c>
      <c r="S194" s="300">
        <f>[4]PreisBio!E45</f>
        <v>18.625</v>
      </c>
      <c r="T194" s="300">
        <f>[4]PreisBio!F45</f>
        <v>52.81818181818182</v>
      </c>
      <c r="U194" s="356">
        <f t="shared" ref="U194:U225" si="14">SUMPRODUCT($K$19:$T$19,K194:T194)</f>
        <v>59.24568383838384</v>
      </c>
      <c r="V194" s="312">
        <f>'[2]Haltung gewichtet'!D169</f>
        <v>0.816438036947021</v>
      </c>
      <c r="W194" s="356">
        <f t="shared" si="13"/>
        <v>22.860265034516587</v>
      </c>
      <c r="X194" s="300">
        <f>[1]Kochtypberechnung_Bio!U163</f>
        <v>3.1491294999999999</v>
      </c>
      <c r="Y194" s="300">
        <f>[1]Kochtypberechnung_Bio!W163</f>
        <v>3.145448</v>
      </c>
      <c r="Z194" s="356">
        <f t="shared" si="8"/>
        <v>6.7682354499999997</v>
      </c>
      <c r="AA194" s="312">
        <v>6.3068285177620638</v>
      </c>
      <c r="AB194" s="300">
        <v>3.0691770091307435</v>
      </c>
      <c r="AC194" s="300">
        <v>2.9170652315908399</v>
      </c>
      <c r="AD194" s="300">
        <v>0.57291674406901505</v>
      </c>
      <c r="AE194" s="356">
        <f t="shared" si="10"/>
        <v>17.172072113737823</v>
      </c>
      <c r="AF194" s="300">
        <v>4.4031437225819934</v>
      </c>
      <c r="AG194" s="300">
        <v>8.6552409243785267</v>
      </c>
      <c r="AH194" s="300">
        <v>3.0488101004813237</v>
      </c>
      <c r="AI194" s="300">
        <v>7.1510785826195971</v>
      </c>
      <c r="AJ194" s="300">
        <v>6.94256720369152</v>
      </c>
      <c r="AK194" s="300">
        <v>5.5893321593203806</v>
      </c>
      <c r="AL194" s="300">
        <v>8.1699533537706284</v>
      </c>
      <c r="AM194" s="300">
        <v>8.1473757739711736</v>
      </c>
      <c r="AN194" s="300">
        <v>8.5749977735304537</v>
      </c>
      <c r="AO194" s="300">
        <v>8.0955891741303461</v>
      </c>
      <c r="AP194" s="300">
        <v>16.057075000000001</v>
      </c>
      <c r="AQ194" s="300">
        <v>4.9000000000000004</v>
      </c>
      <c r="AR194" s="300">
        <v>7.7350651588743133</v>
      </c>
      <c r="AS194" s="300">
        <v>8.0924896448715273</v>
      </c>
      <c r="AT194" s="300">
        <v>37.690966666666696</v>
      </c>
      <c r="AU194" s="356">
        <f t="shared" si="9"/>
        <v>45.729796137375814</v>
      </c>
      <c r="AV194" s="300">
        <f>[6]Tabelle1!C7</f>
        <v>2.8073815309842041</v>
      </c>
      <c r="AW194" s="300"/>
      <c r="AX194" s="357">
        <f t="shared" si="11"/>
        <v>3.9303341433778853</v>
      </c>
      <c r="AY194" s="335">
        <f t="shared" si="12"/>
        <v>192.7080245775806</v>
      </c>
    </row>
    <row r="195" spans="1:51" x14ac:dyDescent="0.25">
      <c r="A195" s="332">
        <v>41821</v>
      </c>
      <c r="B195" s="312">
        <f>'[3]Warenkorb transponiert'!C82</f>
        <v>1.8031690973270211</v>
      </c>
      <c r="C195" s="300">
        <f>'[3]Warenkorb transponiert'!D82</f>
        <v>21.922208861344927</v>
      </c>
      <c r="D195" s="300">
        <f>'[3]Warenkorb transponiert'!E82</f>
        <v>14.261236665149905</v>
      </c>
      <c r="E195" s="300">
        <f>'[3]Warenkorb transponiert'!F82</f>
        <v>19.577791138655073</v>
      </c>
      <c r="F195" s="300">
        <f>'[3]Warenkorb transponiert'!G82</f>
        <v>18.95065642494809</v>
      </c>
      <c r="G195" s="300">
        <f>'[3]Warenkorb transponiert'!H82</f>
        <v>13.140825639392975</v>
      </c>
      <c r="H195" s="300">
        <f>'[3]Warenkorb transponiert'!I82</f>
        <v>4.0890713451601144</v>
      </c>
      <c r="I195" s="300">
        <f>'[3]Warenkorb transponiert'!J82</f>
        <v>3.333333333333333</v>
      </c>
      <c r="J195" s="356">
        <f t="shared" si="5"/>
        <v>37.032370463478962</v>
      </c>
      <c r="K195" s="300">
        <f>[4]PreisBio!G46</f>
        <v>78.559090909090912</v>
      </c>
      <c r="L195" s="300">
        <f>[4]PreisBio!H46</f>
        <v>54.590909090909093</v>
      </c>
      <c r="M195" s="300">
        <f>[4]PreisBio!K46</f>
        <v>45.68181818181818</v>
      </c>
      <c r="N195" s="300">
        <f>[4]PreisBio!J46</f>
        <v>26.431250000000002</v>
      </c>
      <c r="O195" s="300">
        <f>[4]PreisBio!L46</f>
        <v>39.1875</v>
      </c>
      <c r="P195" s="300">
        <f>[4]PreisBio!I46</f>
        <v>5.2636111111111088</v>
      </c>
      <c r="Q195" s="300">
        <f>[4]PreisBio!M46</f>
        <v>1.7899999999999991</v>
      </c>
      <c r="R195" s="300">
        <f>[4]PreisBio!B46</f>
        <v>2.309318181818182</v>
      </c>
      <c r="S195" s="300">
        <f>[4]PreisBio!E46</f>
        <v>18.625</v>
      </c>
      <c r="T195" s="300">
        <f>[4]PreisBio!F46</f>
        <v>52.81818181818182</v>
      </c>
      <c r="U195" s="356">
        <f t="shared" si="14"/>
        <v>59.178680934343433</v>
      </c>
      <c r="V195" s="312">
        <f>'[2]Haltung gewichtet'!D170</f>
        <v>0.81932538648732256</v>
      </c>
      <c r="W195" s="356">
        <f t="shared" si="13"/>
        <v>22.941110821645033</v>
      </c>
      <c r="X195" s="300">
        <f>[1]Kochtypberechnung_Bio!U164</f>
        <v>2.9750430000000003</v>
      </c>
      <c r="Y195" s="300">
        <f>[1]Kochtypberechnung_Bio!W164</f>
        <v>3.0129769999999998</v>
      </c>
      <c r="Z195" s="356">
        <f t="shared" si="8"/>
        <v>6.4209995500000012</v>
      </c>
      <c r="AA195" s="312">
        <v>6.291945447263017</v>
      </c>
      <c r="AB195" s="300">
        <v>3.2932320016432164</v>
      </c>
      <c r="AC195" s="300">
        <v>3.7722729495737899</v>
      </c>
      <c r="AD195" s="300">
        <v>0.68956745527369845</v>
      </c>
      <c r="AE195" s="356">
        <f t="shared" si="10"/>
        <v>18.471443764086171</v>
      </c>
      <c r="AF195" s="300">
        <v>4.7439683422463634</v>
      </c>
      <c r="AG195" s="300">
        <v>8.0739863750783361</v>
      </c>
      <c r="AH195" s="300">
        <v>2.5311646654132733</v>
      </c>
      <c r="AI195" s="300">
        <v>6.2386778713966331</v>
      </c>
      <c r="AJ195" s="300">
        <v>6.8488954689784833</v>
      </c>
      <c r="AK195" s="300">
        <v>6.1813728667920032</v>
      </c>
      <c r="AL195" s="300">
        <v>6.8327102348374069</v>
      </c>
      <c r="AM195" s="300">
        <v>7.6300919596476566</v>
      </c>
      <c r="AN195" s="300">
        <v>7.7519743976742559</v>
      </c>
      <c r="AO195" s="300">
        <v>9.9376721123180829</v>
      </c>
      <c r="AP195" s="300">
        <v>15.895324858993101</v>
      </c>
      <c r="AQ195" s="300">
        <v>4.9000000000000004</v>
      </c>
      <c r="AR195" s="300">
        <v>7.7494985460622532</v>
      </c>
      <c r="AS195" s="300">
        <v>8.4229984036626977</v>
      </c>
      <c r="AT195" s="300">
        <v>42.480372425318564</v>
      </c>
      <c r="AU195" s="356">
        <f t="shared" si="9"/>
        <v>44.366624264123331</v>
      </c>
      <c r="AV195" s="300">
        <f>[6]Tabelle1!C8</f>
        <v>2.8073815309842041</v>
      </c>
      <c r="AW195" s="300"/>
      <c r="AX195" s="357">
        <f t="shared" si="11"/>
        <v>3.9303341433778853</v>
      </c>
      <c r="AY195" s="335">
        <f t="shared" si="12"/>
        <v>192.3415639410548</v>
      </c>
    </row>
    <row r="196" spans="1:51" x14ac:dyDescent="0.25">
      <c r="A196" s="332">
        <v>41852</v>
      </c>
      <c r="B196" s="312">
        <f>'[3]Warenkorb transponiert'!C83</f>
        <v>1.7999531184821631</v>
      </c>
      <c r="C196" s="300">
        <f>'[3]Warenkorb transponiert'!D83</f>
        <v>21.777761076681159</v>
      </c>
      <c r="D196" s="300">
        <f>'[3]Warenkorb transponiert'!E83</f>
        <v>14.326545831437384</v>
      </c>
      <c r="E196" s="300">
        <f>'[3]Warenkorb transponiert'!F83</f>
        <v>19.433343353991305</v>
      </c>
      <c r="F196" s="300">
        <f>'[3]Warenkorb transponiert'!G83</f>
        <v>18.755641049228586</v>
      </c>
      <c r="G196" s="300">
        <f>'[3]Warenkorb transponiert'!H83</f>
        <v>13.140825639392975</v>
      </c>
      <c r="H196" s="300">
        <f>'[3]Warenkorb transponiert'!I83</f>
        <v>4.0890713451601144</v>
      </c>
      <c r="I196" s="300">
        <f>'[3]Warenkorb transponiert'!J83</f>
        <v>3.333333333333333</v>
      </c>
      <c r="J196" s="356">
        <f t="shared" si="5"/>
        <v>36.946419554372078</v>
      </c>
      <c r="K196" s="300">
        <f>[4]PreisBio!G47</f>
        <v>79.209090909090904</v>
      </c>
      <c r="L196" s="300">
        <f>[4]PreisBio!H47</f>
        <v>54.909090909090907</v>
      </c>
      <c r="M196" s="300">
        <f>[4]PreisBio!K47</f>
        <v>45.763636363636365</v>
      </c>
      <c r="N196" s="300">
        <f>[4]PreisBio!J47</f>
        <v>26.258333333333333</v>
      </c>
      <c r="O196" s="300">
        <f>[4]PreisBio!L47</f>
        <v>39.174999999999997</v>
      </c>
      <c r="P196" s="300">
        <f>[4]PreisBio!I47</f>
        <v>5.3233333333333315</v>
      </c>
      <c r="Q196" s="300">
        <f>[4]PreisBio!M47</f>
        <v>1.7899999999999983</v>
      </c>
      <c r="R196" s="300">
        <f>[4]PreisBio!B47</f>
        <v>2.3112727272727285</v>
      </c>
      <c r="S196" s="300">
        <f>[4]PreisBio!E47</f>
        <v>18.625</v>
      </c>
      <c r="T196" s="300">
        <f>[4]PreisBio!F47</f>
        <v>52.81818181818182</v>
      </c>
      <c r="U196" s="356">
        <f t="shared" si="14"/>
        <v>59.269542121212112</v>
      </c>
      <c r="V196" s="312">
        <f>'[2]Haltung gewichtet'!D171</f>
        <v>0.82089021308529009</v>
      </c>
      <c r="W196" s="356">
        <f t="shared" si="13"/>
        <v>22.984925966388122</v>
      </c>
      <c r="X196" s="300">
        <f>[1]Kochtypberechnung_Bio!U165</f>
        <v>2.8381514999999999</v>
      </c>
      <c r="Y196" s="300">
        <f>[1]Kochtypberechnung_Bio!W165</f>
        <v>2.7694480000000001</v>
      </c>
      <c r="Z196" s="356">
        <f t="shared" si="8"/>
        <v>6.0573684500000002</v>
      </c>
      <c r="AA196" s="312">
        <v>6.1</v>
      </c>
      <c r="AB196" s="300">
        <v>3.2932320016432164</v>
      </c>
      <c r="AC196" s="300">
        <v>3.7774519872650703</v>
      </c>
      <c r="AD196" s="300">
        <v>0.79056242073191596</v>
      </c>
      <c r="AE196" s="356">
        <f t="shared" si="10"/>
        <v>18.440681759185637</v>
      </c>
      <c r="AF196" s="300">
        <v>4.2503485471067464</v>
      </c>
      <c r="AG196" s="300">
        <v>6.4913942724211537</v>
      </c>
      <c r="AH196" s="300">
        <v>2.5703381851761469</v>
      </c>
      <c r="AI196" s="300">
        <v>6.0447184813976707</v>
      </c>
      <c r="AJ196" s="300">
        <v>7.8225861708794655</v>
      </c>
      <c r="AK196" s="300">
        <v>5.7608564549822434</v>
      </c>
      <c r="AL196" s="300">
        <v>6.4610463728152636</v>
      </c>
      <c r="AM196" s="300">
        <v>7.3330831065037261</v>
      </c>
      <c r="AN196" s="300">
        <v>7.7823934228117801</v>
      </c>
      <c r="AO196" s="300">
        <v>8.359307127637349</v>
      </c>
      <c r="AP196" s="300">
        <v>15.959861896803835</v>
      </c>
      <c r="AQ196" s="300">
        <v>4.9000000000000004</v>
      </c>
      <c r="AR196" s="300">
        <v>9.6472907429844685</v>
      </c>
      <c r="AS196" s="300">
        <v>6.9549671453937734</v>
      </c>
      <c r="AT196" s="300">
        <v>35.148133333333298</v>
      </c>
      <c r="AU196" s="356">
        <f t="shared" si="9"/>
        <v>42.403117820044748</v>
      </c>
      <c r="AV196" s="300">
        <f>[6]Tabelle1!C9</f>
        <v>2.8073815309842041</v>
      </c>
      <c r="AW196" s="300"/>
      <c r="AX196" s="357">
        <f t="shared" si="11"/>
        <v>3.9303341433778853</v>
      </c>
      <c r="AY196" s="335">
        <f t="shared" si="12"/>
        <v>190.03238981458057</v>
      </c>
    </row>
    <row r="197" spans="1:51" x14ac:dyDescent="0.25">
      <c r="A197" s="332">
        <v>41883</v>
      </c>
      <c r="B197" s="312">
        <f>'[3]Warenkorb transponiert'!C84</f>
        <v>1.8031690973270211</v>
      </c>
      <c r="C197" s="300">
        <f>'[3]Warenkorb transponiert'!D84</f>
        <v>21.922208861344927</v>
      </c>
      <c r="D197" s="300">
        <f>'[3]Warenkorb transponiert'!E84</f>
        <v>14</v>
      </c>
      <c r="E197" s="300">
        <f>'[3]Warenkorb transponiert'!F84</f>
        <v>19.566656646008695</v>
      </c>
      <c r="F197" s="300">
        <f>'[3]Warenkorb transponiert'!G84</f>
        <v>18.95065642494809</v>
      </c>
      <c r="G197" s="300">
        <f>'[3]Warenkorb transponiert'!H84</f>
        <v>13.140825639392975</v>
      </c>
      <c r="H197" s="300">
        <f>'[3]Warenkorb transponiert'!I84</f>
        <v>4.166666666666667</v>
      </c>
      <c r="I197" s="300">
        <f>'[3]Warenkorb transponiert'!J84</f>
        <v>3.333333333333333</v>
      </c>
      <c r="J197" s="356">
        <f t="shared" si="5"/>
        <v>37.014638250653803</v>
      </c>
      <c r="K197" s="300">
        <f>[4]PreisBio!G48</f>
        <v>79.681818181818187</v>
      </c>
      <c r="L197" s="300">
        <f>[4]PreisBio!H48</f>
        <v>54.909090909090907</v>
      </c>
      <c r="M197" s="300">
        <f>[4]PreisBio!K48</f>
        <v>45.954545454545453</v>
      </c>
      <c r="N197" s="300">
        <f>[4]PreisBio!J48</f>
        <v>26.625</v>
      </c>
      <c r="O197" s="300">
        <f>[4]PreisBio!L48</f>
        <v>38.9375</v>
      </c>
      <c r="P197" s="300">
        <f>[4]PreisBio!I48</f>
        <v>5.3637499999999978</v>
      </c>
      <c r="Q197" s="300">
        <f>[4]PreisBio!M48</f>
        <v>1.7899999999999996</v>
      </c>
      <c r="R197" s="300">
        <f>[4]PreisBio!B48</f>
        <v>2.3041666666666663</v>
      </c>
      <c r="S197" s="300">
        <f>[4]PreisBio!E48</f>
        <v>18.625</v>
      </c>
      <c r="T197" s="300">
        <f>[4]PreisBio!F48</f>
        <v>52.81818181818182</v>
      </c>
      <c r="U197" s="356">
        <f t="shared" si="14"/>
        <v>59.392867424242425</v>
      </c>
      <c r="V197" s="312">
        <f>'[2]Haltung gewichtet'!D172</f>
        <v>0.82089021308529009</v>
      </c>
      <c r="W197" s="356">
        <f t="shared" si="13"/>
        <v>22.984925966388122</v>
      </c>
      <c r="X197" s="300">
        <f>[1]Kochtypberechnung_Bio!U166</f>
        <v>2.5862864999999999</v>
      </c>
      <c r="Y197" s="300">
        <f>[1]Kochtypberechnung_Bio!W166</f>
        <v>2.6219779999999999</v>
      </c>
      <c r="Z197" s="356">
        <f t="shared" si="8"/>
        <v>5.5837154499999997</v>
      </c>
      <c r="AA197" s="312">
        <v>6.1218666666666701</v>
      </c>
      <c r="AB197" s="300">
        <v>3.0691770091307435</v>
      </c>
      <c r="AC197" s="300">
        <v>3.7774519872650703</v>
      </c>
      <c r="AD197" s="300">
        <v>0.78674982448392727</v>
      </c>
      <c r="AE197" s="356">
        <f t="shared" si="10"/>
        <v>18.195082034847033</v>
      </c>
      <c r="AF197" s="300">
        <v>3.8748902520056205</v>
      </c>
      <c r="AG197" s="300">
        <v>7.2803069420653133</v>
      </c>
      <c r="AH197" s="300">
        <v>3.5122844015040737</v>
      </c>
      <c r="AI197" s="300">
        <v>8.4852385979388636</v>
      </c>
      <c r="AJ197" s="300">
        <v>10.370396202283967</v>
      </c>
      <c r="AK197" s="300">
        <v>5.8451543200334237</v>
      </c>
      <c r="AL197" s="300">
        <v>7.8485511844579063</v>
      </c>
      <c r="AM197" s="300">
        <v>8.408610691107862</v>
      </c>
      <c r="AN197" s="300">
        <v>8.9272212300675431</v>
      </c>
      <c r="AO197" s="300">
        <v>7.7306628187452135</v>
      </c>
      <c r="AP197" s="300">
        <v>15.589364986421566</v>
      </c>
      <c r="AQ197" s="300">
        <v>4.9000000000000004</v>
      </c>
      <c r="AR197" s="300">
        <v>9.2497414838799532</v>
      </c>
      <c r="AS197" s="300">
        <v>8.5099103478170033</v>
      </c>
      <c r="AT197" s="300">
        <v>43.0005666666667</v>
      </c>
      <c r="AU197" s="356">
        <f t="shared" si="9"/>
        <v>49.039770738501026</v>
      </c>
      <c r="AV197" s="300">
        <f>[6]Tabelle1!C10</f>
        <v>2.8073815309842041</v>
      </c>
      <c r="AW197" s="300"/>
      <c r="AX197" s="357">
        <f t="shared" si="11"/>
        <v>3.9303341433778853</v>
      </c>
      <c r="AY197" s="335">
        <f t="shared" si="12"/>
        <v>196.14133400801029</v>
      </c>
    </row>
    <row r="198" spans="1:51" x14ac:dyDescent="0.25">
      <c r="A198" s="332">
        <v>41913</v>
      </c>
      <c r="B198" s="312">
        <f>'[3]Warenkorb transponiert'!C85</f>
        <v>1.7859798895636323</v>
      </c>
      <c r="C198" s="300">
        <f>'[3]Warenkorb transponiert'!D85</f>
        <v>21.447223892331884</v>
      </c>
      <c r="D198" s="300">
        <f>'[3]Warenkorb transponiert'!E85</f>
        <v>14</v>
      </c>
      <c r="E198" s="300">
        <f>'[3]Warenkorb transponiert'!F85</f>
        <v>20</v>
      </c>
      <c r="F198" s="300">
        <f>'[3]Warenkorb transponiert'!G85</f>
        <v>18.95065642494809</v>
      </c>
      <c r="G198" s="300">
        <f>'[3]Warenkorb transponiert'!H85</f>
        <v>13.140825639392975</v>
      </c>
      <c r="H198" s="300">
        <f>'[3]Warenkorb transponiert'!I85</f>
        <v>4.166666666666667</v>
      </c>
      <c r="I198" s="300">
        <f>'[3]Warenkorb transponiert'!J85</f>
        <v>3.333333333333333</v>
      </c>
      <c r="J198" s="356">
        <f t="shared" si="5"/>
        <v>36.836815573184751</v>
      </c>
      <c r="K198" s="300">
        <f>[4]PreisBio!G49</f>
        <v>79.681818181818187</v>
      </c>
      <c r="L198" s="300">
        <f>[4]PreisBio!H49</f>
        <v>54.745454545454542</v>
      </c>
      <c r="M198" s="300">
        <f>[4]PreisBio!K49</f>
        <v>44.490909090909092</v>
      </c>
      <c r="N198" s="300">
        <f>[4]PreisBio!J49</f>
        <v>25.925000000000001</v>
      </c>
      <c r="O198" s="300">
        <f>[4]PreisBio!L49</f>
        <v>38.9375</v>
      </c>
      <c r="P198" s="300">
        <f>[4]PreisBio!I49</f>
        <v>5.3049999999999979</v>
      </c>
      <c r="Q198" s="300">
        <f>[4]PreisBio!M49</f>
        <v>1.8312307692307681</v>
      </c>
      <c r="R198" s="300">
        <f>[4]PreisBio!B49</f>
        <v>2.2962500000000006</v>
      </c>
      <c r="S198" s="300">
        <f>[4]PreisBio!E49</f>
        <v>18.625</v>
      </c>
      <c r="T198" s="300">
        <f>[4]PreisBio!F49</f>
        <v>52.81818181818182</v>
      </c>
      <c r="U198" s="356">
        <f t="shared" si="14"/>
        <v>58.98504631118881</v>
      </c>
      <c r="V198" s="312">
        <f>'[2]Haltung gewichtet'!D173</f>
        <v>0.81981871918544447</v>
      </c>
      <c r="W198" s="356">
        <f t="shared" si="13"/>
        <v>22.954924137192446</v>
      </c>
      <c r="X198" s="300">
        <f>[1]Kochtypberechnung_Bio!U167</f>
        <v>2.3921479999999997</v>
      </c>
      <c r="Y198" s="300">
        <f>[1]Kochtypberechnung_Bio!W167</f>
        <v>2.759325</v>
      </c>
      <c r="Z198" s="356">
        <f t="shared" si="8"/>
        <v>5.3817832499999998</v>
      </c>
      <c r="AA198" s="312">
        <v>6.2905563047310933</v>
      </c>
      <c r="AB198" s="300">
        <v>2.5244068231371033</v>
      </c>
      <c r="AC198" s="300">
        <v>3.7774519872650703</v>
      </c>
      <c r="AD198" s="300">
        <v>0.78138677895313402</v>
      </c>
      <c r="AE198" s="356">
        <f t="shared" si="10"/>
        <v>17.780981500191647</v>
      </c>
      <c r="AF198" s="300">
        <v>3.8586533416892963</v>
      </c>
      <c r="AG198" s="300">
        <v>6.8849571025694596</v>
      </c>
      <c r="AH198" s="300">
        <v>2.6697568767843465</v>
      </c>
      <c r="AI198" s="300">
        <v>7.4004802576422266</v>
      </c>
      <c r="AJ198" s="300">
        <v>5.0303850235749694</v>
      </c>
      <c r="AK198" s="300">
        <v>5.6061221701135038</v>
      </c>
      <c r="AL198" s="300">
        <v>7.5037127275259365</v>
      </c>
      <c r="AM198" s="300">
        <v>8.2562764072836146</v>
      </c>
      <c r="AN198" s="300">
        <v>8.9428630030583083</v>
      </c>
      <c r="AO198" s="300">
        <v>7.6289768498015462</v>
      </c>
      <c r="AP198" s="300">
        <v>15.964331940672666</v>
      </c>
      <c r="AQ198" s="300">
        <v>4.9000000000000004</v>
      </c>
      <c r="AR198" s="300">
        <v>8.6388705971032653</v>
      </c>
      <c r="AS198" s="300">
        <v>6.90005287096999</v>
      </c>
      <c r="AT198" s="300">
        <v>37.4277048454843</v>
      </c>
      <c r="AU198" s="356">
        <f t="shared" si="9"/>
        <v>40.844631578026728</v>
      </c>
      <c r="AV198" s="300">
        <f>[6]Tabelle1!C11</f>
        <v>2.8073815309842041</v>
      </c>
      <c r="AW198" s="300"/>
      <c r="AX198" s="357">
        <f t="shared" si="11"/>
        <v>3.9303341433778853</v>
      </c>
      <c r="AY198" s="335">
        <f t="shared" si="12"/>
        <v>186.71451649316228</v>
      </c>
    </row>
    <row r="199" spans="1:51" x14ac:dyDescent="0.25">
      <c r="A199" s="332">
        <v>41944</v>
      </c>
      <c r="B199" s="312">
        <f>'[3]Warenkorb transponiert'!C86</f>
        <v>1.8031690973270211</v>
      </c>
      <c r="C199" s="300">
        <f>'[3]Warenkorb transponiert'!D86</f>
        <v>21.922208861344927</v>
      </c>
      <c r="D199" s="300">
        <f>'[3]Warenkorb transponiert'!E86</f>
        <v>14</v>
      </c>
      <c r="E199" s="300">
        <f>'[3]Warenkorb transponiert'!F86</f>
        <v>19.566656646008695</v>
      </c>
      <c r="F199" s="300">
        <f>'[3]Warenkorb transponiert'!G86</f>
        <v>18.95065642494809</v>
      </c>
      <c r="G199" s="300">
        <f>'[3]Warenkorb transponiert'!H86</f>
        <v>13.140825639392975</v>
      </c>
      <c r="H199" s="300">
        <f>'[3]Warenkorb transponiert'!I86</f>
        <v>4.0890713451601144</v>
      </c>
      <c r="I199" s="300">
        <f>'[3]Warenkorb transponiert'!J86</f>
        <v>3.333333333333333</v>
      </c>
      <c r="J199" s="356">
        <f t="shared" si="5"/>
        <v>36.975840589900521</v>
      </c>
      <c r="K199" s="300">
        <f>[4]PreisBio!G50</f>
        <v>79.681818181818187</v>
      </c>
      <c r="L199" s="300">
        <f>[4]PreisBio!H50</f>
        <v>54.727272727272727</v>
      </c>
      <c r="M199" s="300">
        <f>[4]PreisBio!K50</f>
        <v>44</v>
      </c>
      <c r="N199" s="300">
        <f>[4]PreisBio!J50</f>
        <v>25.625</v>
      </c>
      <c r="O199" s="300">
        <f>[4]PreisBio!L50</f>
        <v>38.9375</v>
      </c>
      <c r="P199" s="300">
        <f>[4]PreisBio!I50</f>
        <v>5.3573295454545438</v>
      </c>
      <c r="Q199" s="300">
        <f>[4]PreisBio!M50</f>
        <v>1.8846153846153857</v>
      </c>
      <c r="R199" s="300">
        <f>[4]PreisBio!B50</f>
        <v>2.2551607142857151</v>
      </c>
      <c r="S199" s="300">
        <f>[4]PreisBio!E50</f>
        <v>18.625</v>
      </c>
      <c r="T199" s="300">
        <f>[4]PreisBio!F50</f>
        <v>52.81818181818182</v>
      </c>
      <c r="U199" s="356">
        <f t="shared" si="14"/>
        <v>58.838197214035972</v>
      </c>
      <c r="V199" s="312">
        <f>'[2]Haltung gewichtet'!D174</f>
        <v>0.83139048735604015</v>
      </c>
      <c r="W199" s="356">
        <f t="shared" si="13"/>
        <v>23.278933645969126</v>
      </c>
      <c r="X199" s="300">
        <f>[1]Kochtypberechnung_Bio!U168</f>
        <v>2.6616049999999998</v>
      </c>
      <c r="Y199" s="300">
        <f>[1]Kochtypberechnung_Bio!W168</f>
        <v>2.9205205000000003</v>
      </c>
      <c r="Z199" s="356">
        <f t="shared" si="8"/>
        <v>5.8907458249999998</v>
      </c>
      <c r="AA199" s="312">
        <v>6.210738191434733</v>
      </c>
      <c r="AB199" s="300">
        <v>3.2932320016432164</v>
      </c>
      <c r="AC199" s="300">
        <v>3.2000000000000006</v>
      </c>
      <c r="AD199" s="300">
        <v>0.77220695542774964</v>
      </c>
      <c r="AE199" s="356">
        <f t="shared" si="10"/>
        <v>18.046957317078878</v>
      </c>
      <c r="AF199" s="300">
        <v>3.6906896476568498</v>
      </c>
      <c r="AG199" s="300">
        <v>5.591214017129726</v>
      </c>
      <c r="AH199" s="300">
        <v>3.5083736787131827</v>
      </c>
      <c r="AI199" s="300">
        <v>3.5309105352000802</v>
      </c>
      <c r="AJ199" s="300">
        <v>6.0295761380474895</v>
      </c>
      <c r="AK199" s="300">
        <v>5.5172191515214832</v>
      </c>
      <c r="AL199" s="300">
        <v>6.4487089875641033</v>
      </c>
      <c r="AM199" s="300">
        <v>7.5797196330339132</v>
      </c>
      <c r="AN199" s="300">
        <v>6.2175161896803841</v>
      </c>
      <c r="AO199" s="300">
        <v>6.5876073700273734</v>
      </c>
      <c r="AP199" s="300">
        <v>15.936064685606866</v>
      </c>
      <c r="AQ199" s="300">
        <v>4.9000000000000004</v>
      </c>
      <c r="AR199" s="300">
        <v>8.3407163428730602</v>
      </c>
      <c r="AS199" s="300">
        <v>6.9671974521272899</v>
      </c>
      <c r="AT199" s="300">
        <v>33.974788276981364</v>
      </c>
      <c r="AU199" s="356">
        <f t="shared" si="9"/>
        <v>38.665766168996285</v>
      </c>
      <c r="AV199" s="300">
        <f>[6]Tabelle1!C12</f>
        <v>2.8073815309842041</v>
      </c>
      <c r="AW199" s="300"/>
      <c r="AX199" s="357">
        <f t="shared" si="11"/>
        <v>3.9303341433778853</v>
      </c>
      <c r="AY199" s="335">
        <f t="shared" si="12"/>
        <v>185.62677490435863</v>
      </c>
    </row>
    <row r="200" spans="1:51" x14ac:dyDescent="0.25">
      <c r="A200" s="332">
        <v>41974</v>
      </c>
      <c r="B200" s="312">
        <f>'[3]Warenkorb transponiert'!C87</f>
        <v>1.8031690973270211</v>
      </c>
      <c r="C200" s="300">
        <f>'[3]Warenkorb transponiert'!D87</f>
        <v>21.922208861344927</v>
      </c>
      <c r="D200" s="300">
        <f>'[3]Warenkorb transponiert'!E87</f>
        <v>14</v>
      </c>
      <c r="E200" s="300">
        <f>'[3]Warenkorb transponiert'!F87</f>
        <v>19.566656646008695</v>
      </c>
      <c r="F200" s="300">
        <f>'[3]Warenkorb transponiert'!G87</f>
        <v>18.95065642494809</v>
      </c>
      <c r="G200" s="300">
        <f>'[3]Warenkorb transponiert'!H87</f>
        <v>13.140825639392975</v>
      </c>
      <c r="H200" s="300">
        <f>'[3]Warenkorb transponiert'!I87</f>
        <v>4.166666666666667</v>
      </c>
      <c r="I200" s="300">
        <f>'[3]Warenkorb transponiert'!J87</f>
        <v>3.333333333333333</v>
      </c>
      <c r="J200" s="356">
        <f t="shared" si="5"/>
        <v>37.014638250653803</v>
      </c>
      <c r="K200" s="300">
        <f>[4]PreisBio!G51</f>
        <v>79.681818181818187</v>
      </c>
      <c r="L200" s="300">
        <f>[4]PreisBio!H51</f>
        <v>54.727272727272727</v>
      </c>
      <c r="M200" s="300">
        <f>[4]PreisBio!K51</f>
        <v>44.022727272727273</v>
      </c>
      <c r="N200" s="300">
        <f>[4]PreisBio!J51</f>
        <v>25.625</v>
      </c>
      <c r="O200" s="300">
        <f>[4]PreisBio!L51</f>
        <v>38.96875</v>
      </c>
      <c r="P200" s="300">
        <f>[4]PreisBio!I51</f>
        <v>5.3568181818181788</v>
      </c>
      <c r="Q200" s="300">
        <f>[4]PreisBio!M51</f>
        <v>1.9192307692307708</v>
      </c>
      <c r="R200" s="300">
        <f>[4]PreisBio!B51</f>
        <v>2.2559642857142861</v>
      </c>
      <c r="S200" s="300">
        <f>[4]PreisBio!E51</f>
        <v>18.625</v>
      </c>
      <c r="T200" s="300">
        <f>[4]PreisBio!F51</f>
        <v>52.81818181818182</v>
      </c>
      <c r="U200" s="356">
        <f t="shared" si="14"/>
        <v>58.858753389110902</v>
      </c>
      <c r="V200" s="312">
        <f>'[2]Haltung gewichtet'!D175</f>
        <v>0.8248416576372205</v>
      </c>
      <c r="W200" s="356">
        <f t="shared" si="13"/>
        <v>23.095566413842175</v>
      </c>
      <c r="X200" s="300">
        <f>[1]Kochtypberechnung_Bio!U169</f>
        <v>2.3822675000000002</v>
      </c>
      <c r="Y200" s="300">
        <f>[1]Kochtypberechnung_Bio!W169</f>
        <v>2.9226695</v>
      </c>
      <c r="Z200" s="356">
        <f t="shared" si="8"/>
        <v>5.4731364249999999</v>
      </c>
      <c r="AA200" s="312">
        <v>6.3003600000000004</v>
      </c>
      <c r="AB200" s="300">
        <v>3.2932320016432164</v>
      </c>
      <c r="AC200" s="300">
        <v>3.3398480024648265</v>
      </c>
      <c r="AD200" s="300">
        <v>0.97076103728047658</v>
      </c>
      <c r="AE200" s="356">
        <f t="shared" si="10"/>
        <v>18.802356753271031</v>
      </c>
      <c r="AF200" s="300">
        <v>3.1236917503596167</v>
      </c>
      <c r="AG200" s="300">
        <v>5.4129935241278462</v>
      </c>
      <c r="AH200" s="300">
        <v>1.7377355692500533</v>
      </c>
      <c r="AI200" s="300">
        <v>5.4935032379360775</v>
      </c>
      <c r="AJ200" s="300">
        <v>5.2933418175614504</v>
      </c>
      <c r="AK200" s="300">
        <v>5.4874652736578229</v>
      </c>
      <c r="AL200" s="300">
        <v>5.6713203379987469</v>
      </c>
      <c r="AM200" s="300">
        <v>5.7913994673072899</v>
      </c>
      <c r="AN200" s="300">
        <v>5.7577874071170534</v>
      </c>
      <c r="AO200" s="300">
        <v>6.4292663324281065</v>
      </c>
      <c r="AP200" s="300">
        <v>14.396287622937132</v>
      </c>
      <c r="AQ200" s="300">
        <v>4.9000000000000004</v>
      </c>
      <c r="AR200" s="300">
        <v>8.2033213202423241</v>
      </c>
      <c r="AS200" s="300">
        <v>6.870127428452057</v>
      </c>
      <c r="AT200" s="300">
        <v>38.786279801602966</v>
      </c>
      <c r="AU200" s="356">
        <f t="shared" si="9"/>
        <v>34.214293298419229</v>
      </c>
      <c r="AV200" s="300">
        <f>[6]Tabelle1!C13</f>
        <v>2.8073815309842041</v>
      </c>
      <c r="AW200" s="300"/>
      <c r="AX200" s="357">
        <f t="shared" si="11"/>
        <v>3.9303341433778853</v>
      </c>
      <c r="AY200" s="335">
        <f t="shared" si="12"/>
        <v>181.38907867367502</v>
      </c>
    </row>
    <row r="201" spans="1:51" x14ac:dyDescent="0.25">
      <c r="A201" s="332">
        <v>42005</v>
      </c>
      <c r="B201" s="312">
        <f>'[3]Warenkorb transponiert'!C88</f>
        <v>1.8031690973270211</v>
      </c>
      <c r="C201" s="300">
        <f>'[3]Warenkorb transponiert'!D88</f>
        <v>21.922208861344927</v>
      </c>
      <c r="D201" s="300">
        <f>'[3]Warenkorb transponiert'!E88</f>
        <v>14</v>
      </c>
      <c r="E201" s="300">
        <f>'[3]Warenkorb transponiert'!F88</f>
        <v>19.566656646008695</v>
      </c>
      <c r="F201" s="300">
        <f>'[3]Warenkorb transponiert'!G88</f>
        <v>18.95065642494809</v>
      </c>
      <c r="G201" s="300">
        <f>'[3]Warenkorb transponiert'!H88</f>
        <v>13.140825639392975</v>
      </c>
      <c r="H201" s="300">
        <f>'[3]Warenkorb transponiert'!I88</f>
        <v>4.0890713451601144</v>
      </c>
      <c r="I201" s="300">
        <f>'[3]Warenkorb transponiert'!J88</f>
        <v>3.333333333333333</v>
      </c>
      <c r="J201" s="356">
        <f t="shared" si="5"/>
        <v>36.975840589900521</v>
      </c>
      <c r="K201" s="300">
        <f>[4]PreisBio!G52</f>
        <v>79.163636363636357</v>
      </c>
      <c r="L201" s="300">
        <f>[4]PreisBio!H52</f>
        <v>54.327272727272728</v>
      </c>
      <c r="M201" s="300">
        <f>[4]PreisBio!K52</f>
        <v>43.972727272727276</v>
      </c>
      <c r="N201" s="300">
        <f>[4]PreisBio!J52</f>
        <v>26.008333333333333</v>
      </c>
      <c r="O201" s="300">
        <f>[4]PreisBio!L52</f>
        <v>38.950000000000003</v>
      </c>
      <c r="P201" s="300">
        <f>[4]PreisBio!I52</f>
        <v>5.3568181818181788</v>
      </c>
      <c r="Q201" s="300">
        <f>[4]PreisBio!M52</f>
        <v>1.9192307692307713</v>
      </c>
      <c r="R201" s="300">
        <f>[4]PreisBio!B52</f>
        <v>2.2470238095238102</v>
      </c>
      <c r="S201" s="300">
        <f>[4]PreisBio!E52</f>
        <v>18.625</v>
      </c>
      <c r="T201" s="300">
        <f>[4]PreisBio!F52</f>
        <v>52.81818181818182</v>
      </c>
      <c r="U201" s="356">
        <f t="shared" si="14"/>
        <v>58.820994547119554</v>
      </c>
      <c r="V201" s="312">
        <f>'[2]Haltung gewichtet'!D176</f>
        <v>0.81334475997034816</v>
      </c>
      <c r="W201" s="356">
        <f t="shared" si="13"/>
        <v>22.77365327916975</v>
      </c>
      <c r="X201" s="300">
        <f>[1]Kochtypberechnung_Bio!U170</f>
        <v>2.9030465000000003</v>
      </c>
      <c r="Y201" s="300">
        <f>[1]Kochtypberechnung_Bio!W170</f>
        <v>2.9239715000000004</v>
      </c>
      <c r="Z201" s="356">
        <f t="shared" si="8"/>
        <v>6.2551512250000005</v>
      </c>
      <c r="AA201" s="300">
        <f>[7]Bio!C171</f>
        <v>6.31654102556206</v>
      </c>
      <c r="AB201" s="300">
        <f>[7]Bio!D171</f>
        <v>3.2784108407760999</v>
      </c>
      <c r="AC201" s="300">
        <f>[7]Bio!E171</f>
        <v>3.3472353803510901</v>
      </c>
      <c r="AD201" s="300">
        <f>[7]Bio!F171</f>
        <v>0.73528487834924605</v>
      </c>
      <c r="AE201" s="356">
        <f t="shared" si="10"/>
        <v>18.226588752176671</v>
      </c>
      <c r="AF201" s="300">
        <f>[7]Bio!G171</f>
        <v>3.9074658415135102</v>
      </c>
      <c r="AG201" s="300">
        <f>[7]Bio!I171</f>
        <v>5.7243709847535502</v>
      </c>
      <c r="AH201" s="300">
        <f>[7]Bio!J171</f>
        <v>1.80074217261905</v>
      </c>
      <c r="AI201" s="300">
        <f>[7]Bio!K171</f>
        <v>5.4935357334308001</v>
      </c>
      <c r="AJ201" s="300">
        <f>[7]Bio!L171</f>
        <v>5.1596778643657704</v>
      </c>
      <c r="AK201" s="300">
        <f>[7]Bio!M171</f>
        <v>5.57086308305486</v>
      </c>
      <c r="AL201" s="300">
        <f>[7]Bio!N171</f>
        <v>5.5476166528299897</v>
      </c>
      <c r="AM201" s="300">
        <f>[7]Bio!O171</f>
        <v>5.3434451719576703</v>
      </c>
      <c r="AN201" s="300">
        <f>[7]Bio!P171</f>
        <v>5.7796868770701</v>
      </c>
      <c r="AO201" s="300">
        <f>[7]Bio!R171</f>
        <v>7.0081323395293804</v>
      </c>
      <c r="AP201" s="300">
        <f>[7]Bio!S171</f>
        <v>15.470458590225601</v>
      </c>
      <c r="AQ201" s="300">
        <f>[7]Bio!T171</f>
        <v>4.9000000000000004</v>
      </c>
      <c r="AR201" s="300">
        <f>[7]Bio!U171</f>
        <v>8.2092596195349508</v>
      </c>
      <c r="AS201" s="300">
        <f>[7]Bio!W171</f>
        <v>6.84908902098997</v>
      </c>
      <c r="AT201" s="300">
        <f>[7]Bio!X171</f>
        <v>45.5134595679556</v>
      </c>
      <c r="AU201" s="356">
        <f t="shared" si="9"/>
        <v>35.98389016243862</v>
      </c>
      <c r="AV201" s="300">
        <f>[6]Tabelle1!C14</f>
        <v>2.8073815309842041</v>
      </c>
      <c r="AW201" s="300"/>
      <c r="AX201" s="357">
        <f t="shared" si="11"/>
        <v>3.9303341433778853</v>
      </c>
      <c r="AY201" s="335">
        <f t="shared" si="12"/>
        <v>182.96645269918301</v>
      </c>
    </row>
    <row r="202" spans="1:51" x14ac:dyDescent="0.25">
      <c r="A202" s="332">
        <v>42036</v>
      </c>
      <c r="B202" s="312">
        <f>'[3]Warenkorb transponiert'!C89</f>
        <v>1.7773852856819377</v>
      </c>
      <c r="C202" s="300">
        <f>'[3]Warenkorb transponiert'!D89</f>
        <v>21.447223892331884</v>
      </c>
      <c r="D202" s="300">
        <f>'[3]Warenkorb transponiert'!E89</f>
        <v>14</v>
      </c>
      <c r="E202" s="300">
        <f>'[3]Warenkorb transponiert'!F89</f>
        <v>19.566656646008695</v>
      </c>
      <c r="F202" s="300">
        <f>'[3]Warenkorb transponiert'!G89</f>
        <v>18.95065642494809</v>
      </c>
      <c r="G202" s="300">
        <f>'[3]Warenkorb transponiert'!H89</f>
        <v>13.140825639392975</v>
      </c>
      <c r="H202" s="300">
        <f>'[3]Warenkorb transponiert'!I89</f>
        <v>4.0890713451601144</v>
      </c>
      <c r="I202" s="300">
        <f>'[3]Warenkorb transponiert'!J89</f>
        <v>3.333333333333333</v>
      </c>
      <c r="J202" s="356">
        <f t="shared" si="5"/>
        <v>36.659102815950199</v>
      </c>
      <c r="K202" s="300">
        <f>[4]PreisBio!G53</f>
        <v>79.727272727272734</v>
      </c>
      <c r="L202" s="300">
        <f>[4]PreisBio!H53</f>
        <v>54.727272727272727</v>
      </c>
      <c r="M202" s="300">
        <f>[4]PreisBio!K53</f>
        <v>44.136363636363633</v>
      </c>
      <c r="N202" s="300">
        <f>[4]PreisBio!J53</f>
        <v>26.458333333333332</v>
      </c>
      <c r="O202" s="300">
        <f>[4]PreisBio!L53</f>
        <v>38.9375</v>
      </c>
      <c r="P202" s="300">
        <f>[4]PreisBio!I53</f>
        <v>5.291193181818179</v>
      </c>
      <c r="Q202" s="300">
        <f>[4]PreisBio!M53</f>
        <v>1.8961538461538479</v>
      </c>
      <c r="R202" s="300">
        <f>[4]PreisBio!B53</f>
        <v>2.2470238095238106</v>
      </c>
      <c r="S202" s="300">
        <f>[4]PreisBio!E53</f>
        <v>18.625</v>
      </c>
      <c r="T202" s="300">
        <f>[4]PreisBio!F53</f>
        <v>52.81818181818182</v>
      </c>
      <c r="U202" s="356">
        <f t="shared" si="14"/>
        <v>59.036295246420252</v>
      </c>
      <c r="V202" s="312">
        <f>'[2]Haltung gewichtet'!D177</f>
        <v>0.80716369008078259</v>
      </c>
      <c r="W202" s="356">
        <f t="shared" si="13"/>
        <v>22.600583322261912</v>
      </c>
      <c r="X202" s="300">
        <f>[1]Kochtypberechnung_Bio!U171</f>
        <v>2.8011505000000003</v>
      </c>
      <c r="Y202" s="300">
        <f>[1]Kochtypberechnung_Bio!W171</f>
        <v>2.8811170000000002</v>
      </c>
      <c r="Z202" s="356">
        <f t="shared" si="8"/>
        <v>6.0744518000000003</v>
      </c>
      <c r="AA202" s="300">
        <f>[7]Bio!C172</f>
        <v>6.4340388943640301</v>
      </c>
      <c r="AB202" s="300">
        <f>[7]Bio!D172</f>
        <v>3.2392054203880498</v>
      </c>
      <c r="AC202" s="300">
        <f>[7]Bio!E172</f>
        <v>3.0387332583923601</v>
      </c>
      <c r="AD202" s="300">
        <f>[7]Bio!F172</f>
        <v>0.85064838343085902</v>
      </c>
      <c r="AE202" s="356">
        <f t="shared" si="10"/>
        <v>18.369698785960072</v>
      </c>
      <c r="AF202" s="300">
        <f>[7]Bio!G172</f>
        <v>3.9198124147173501</v>
      </c>
      <c r="AG202" s="300">
        <f>[7]Bio!I172</f>
        <v>4.9403372267474204</v>
      </c>
      <c r="AH202" s="300">
        <f>[7]Bio!J172</f>
        <v>2.8836466165413501</v>
      </c>
      <c r="AI202" s="300">
        <f>[7]Bio!K172</f>
        <v>5.6170481516290698</v>
      </c>
      <c r="AJ202" s="300">
        <f>[7]Bio!L172</f>
        <v>4.7883340902603697</v>
      </c>
      <c r="AK202" s="300">
        <f>[7]Bio!M172</f>
        <v>5.5006608430799204</v>
      </c>
      <c r="AL202" s="300">
        <f>[7]Bio!N172</f>
        <v>4.8069000494291299</v>
      </c>
      <c r="AM202" s="300">
        <f>[7]Bio!O172</f>
        <v>4.5910275689223097</v>
      </c>
      <c r="AN202" s="300">
        <f>[7]Bio!P172</f>
        <v>4.5917147275341703</v>
      </c>
      <c r="AO202" s="300">
        <f>[7]Bio!R172</f>
        <v>6.6683421418128699</v>
      </c>
      <c r="AP202" s="300">
        <f>[7]Bio!S172</f>
        <v>14.571151606098599</v>
      </c>
      <c r="AQ202" s="300">
        <f>[7]Bio!T172</f>
        <v>4.9000000000000004</v>
      </c>
      <c r="AR202" s="300">
        <f>[7]Bio!U172</f>
        <v>8.0819130813144007</v>
      </c>
      <c r="AS202" s="300">
        <f>[7]Bio!W172</f>
        <v>6.8826661828181601</v>
      </c>
      <c r="AT202" s="300">
        <f>[7]Bio!X172</f>
        <v>47.912943901420199</v>
      </c>
      <c r="AU202" s="356">
        <f t="shared" si="9"/>
        <v>35.728173960427128</v>
      </c>
      <c r="AV202" s="300">
        <f>[6]Tabelle1!C15</f>
        <v>2.8073815309842041</v>
      </c>
      <c r="AW202" s="300"/>
      <c r="AX202" s="357">
        <f t="shared" si="11"/>
        <v>3.9303341433778853</v>
      </c>
      <c r="AY202" s="335">
        <f t="shared" si="12"/>
        <v>182.39864007439746</v>
      </c>
    </row>
    <row r="203" spans="1:51" x14ac:dyDescent="0.25">
      <c r="A203" s="332">
        <v>42064</v>
      </c>
      <c r="B203" s="312">
        <f>'[3]Warenkorb transponiert'!C90</f>
        <v>1.7917096254847618</v>
      </c>
      <c r="C203" s="300">
        <f>'[3]Warenkorb transponiert'!D90</f>
        <v>21.922208861344927</v>
      </c>
      <c r="D203" s="300">
        <f>'[3]Warenkorb transponiert'!E90</f>
        <v>14</v>
      </c>
      <c r="E203" s="300">
        <f>'[3]Warenkorb transponiert'!F90</f>
        <v>19.566656646008695</v>
      </c>
      <c r="F203" s="300">
        <f>'[3]Warenkorb transponiert'!G90</f>
        <v>18.95065642494809</v>
      </c>
      <c r="G203" s="300">
        <f>'[3]Warenkorb transponiert'!H90</f>
        <v>13.140825639392975</v>
      </c>
      <c r="H203" s="300">
        <f>'[3]Warenkorb transponiert'!I90</f>
        <v>4.166666666666667</v>
      </c>
      <c r="I203" s="300">
        <f>'[3]Warenkorb transponiert'!J90</f>
        <v>3.333333333333333</v>
      </c>
      <c r="J203" s="356">
        <f t="shared" si="5"/>
        <v>36.916086792810368</v>
      </c>
      <c r="K203" s="300">
        <f>[4]PreisBio!G54</f>
        <v>79.772727272727266</v>
      </c>
      <c r="L203" s="300">
        <f>[4]PreisBio!H54</f>
        <v>54.772727272727273</v>
      </c>
      <c r="M203" s="300">
        <f>[4]PreisBio!K54</f>
        <v>43.56818181818182</v>
      </c>
      <c r="N203" s="300">
        <f>[4]PreisBio!J54</f>
        <v>26.479166666666668</v>
      </c>
      <c r="O203" s="300">
        <f>[4]PreisBio!L54</f>
        <v>38.9375</v>
      </c>
      <c r="P203" s="300">
        <f>[4]PreisBio!I54</f>
        <v>5.3380681818181799</v>
      </c>
      <c r="Q203" s="300">
        <f>[4]PreisBio!M54</f>
        <v>1.9201923076923095</v>
      </c>
      <c r="R203" s="300">
        <f>[4]PreisBio!B54</f>
        <v>2.2470238095238106</v>
      </c>
      <c r="S203" s="300">
        <f>[4]PreisBio!E54</f>
        <v>18.625</v>
      </c>
      <c r="T203" s="300">
        <f>[4]PreisBio!F54</f>
        <v>53.227272727272727</v>
      </c>
      <c r="U203" s="356">
        <f t="shared" si="14"/>
        <v>59.0307358058608</v>
      </c>
      <c r="V203" s="312">
        <f>'[2]Haltung gewichtet'!D178</f>
        <v>0.81109156465779775</v>
      </c>
      <c r="W203" s="356">
        <f t="shared" si="13"/>
        <v>22.710563810418336</v>
      </c>
      <c r="X203" s="300">
        <f>[1]Kochtypberechnung_Bio!U172</f>
        <v>2.7942115000000003</v>
      </c>
      <c r="Y203" s="300">
        <f>[1]Kochtypberechnung_Bio!W172</f>
        <v>2.9062785</v>
      </c>
      <c r="Z203" s="356">
        <f t="shared" si="8"/>
        <v>6.0803982750000012</v>
      </c>
      <c r="AA203" s="300">
        <f>[7]Bio!C173</f>
        <v>6.3654990853095201</v>
      </c>
      <c r="AB203" s="300">
        <f>[7]Bio!D173</f>
        <v>3.1176162611641498</v>
      </c>
      <c r="AC203" s="300">
        <f>[7]Bio!E173</f>
        <v>2.9578954520841001</v>
      </c>
      <c r="AD203" s="300">
        <f>[7]Bio!F173</f>
        <v>0.43638017739451801</v>
      </c>
      <c r="AE203" s="356">
        <f t="shared" si="10"/>
        <v>17.013122231424401</v>
      </c>
      <c r="AF203" s="300">
        <f>[7]Bio!G173</f>
        <v>4.0413671792328003</v>
      </c>
      <c r="AG203" s="300">
        <f>[7]Bio!I173</f>
        <v>5.0219444834307998</v>
      </c>
      <c r="AH203" s="300">
        <f>[7]Bio!J173</f>
        <v>1.8646516568756</v>
      </c>
      <c r="AI203" s="300">
        <f>[7]Bio!K173</f>
        <v>6.6387844611528797</v>
      </c>
      <c r="AJ203" s="300">
        <f>[7]Bio!L173</f>
        <v>4.7896242794486197</v>
      </c>
      <c r="AK203" s="300">
        <f>[7]Bio!M173</f>
        <v>5.4975074178501799</v>
      </c>
      <c r="AL203" s="300">
        <f>[7]Bio!N173</f>
        <v>4.5197789183897203</v>
      </c>
      <c r="AM203" s="300">
        <f>[7]Bio!O173</f>
        <v>4.4593783045709499</v>
      </c>
      <c r="AN203" s="300">
        <f>[7]Bio!P173</f>
        <v>4.8498028230298003</v>
      </c>
      <c r="AO203" s="300">
        <f>[7]Bio!R173</f>
        <v>6.5651461840364798</v>
      </c>
      <c r="AP203" s="300">
        <f>[7]Bio!S173</f>
        <v>14.505064812030099</v>
      </c>
      <c r="AQ203" s="300">
        <f>[7]Bio!T173</f>
        <v>4.9000000000000004</v>
      </c>
      <c r="AR203" s="300">
        <f>[7]Bio!U173</f>
        <v>8.1809041997354495</v>
      </c>
      <c r="AS203" s="300">
        <f>[7]Bio!W173</f>
        <v>6.4462568365357802</v>
      </c>
      <c r="AT203" s="300">
        <f>[7]Bio!X173</f>
        <v>45.7220432935136</v>
      </c>
      <c r="AU203" s="356">
        <f t="shared" si="9"/>
        <v>34.517259812400788</v>
      </c>
      <c r="AV203" s="300">
        <f>[6]Tabelle1!C16</f>
        <v>2.8073815309842041</v>
      </c>
      <c r="AW203" s="300"/>
      <c r="AX203" s="357">
        <f t="shared" si="11"/>
        <v>3.9303341433778853</v>
      </c>
      <c r="AY203" s="335">
        <f t="shared" si="12"/>
        <v>180.19850087129257</v>
      </c>
    </row>
    <row r="204" spans="1:51" x14ac:dyDescent="0.25">
      <c r="A204" s="332">
        <v>42095</v>
      </c>
      <c r="B204" s="312">
        <f>'[3]Warenkorb transponiert'!C91</f>
        <v>1.7884936466399037</v>
      </c>
      <c r="C204" s="300">
        <f>'[3]Warenkorb transponiert'!D91</f>
        <v>21.777761076681159</v>
      </c>
      <c r="D204" s="300">
        <f>'[3]Warenkorb transponiert'!E91</f>
        <v>14.19592749886243</v>
      </c>
      <c r="E204" s="300">
        <f>'[3]Warenkorb transponiert'!F91</f>
        <v>19.422208861344927</v>
      </c>
      <c r="F204" s="300">
        <f>'[3]Warenkorb transponiert'!G91</f>
        <v>18.901902581018213</v>
      </c>
      <c r="G204" s="300">
        <f>'[3]Warenkorb transponiert'!H91</f>
        <v>13.140825639392975</v>
      </c>
      <c r="H204" s="300">
        <f>'[3]Warenkorb transponiert'!I91</f>
        <v>4.166666666666667</v>
      </c>
      <c r="I204" s="300">
        <f>'[3]Warenkorb transponiert'!J91</f>
        <v>3.333333333333333</v>
      </c>
      <c r="J204" s="356">
        <f t="shared" si="5"/>
        <v>36.873654502041092</v>
      </c>
      <c r="K204" s="300">
        <f>[4]PreisBio!G55</f>
        <v>79.772727272727266</v>
      </c>
      <c r="L204" s="300">
        <f>[4]PreisBio!H55</f>
        <v>54.772727272727273</v>
      </c>
      <c r="M204" s="300">
        <f>[4]PreisBio!K55</f>
        <v>43.272727272727273</v>
      </c>
      <c r="N204" s="300">
        <f>[4]PreisBio!J55</f>
        <v>26.520833333333332</v>
      </c>
      <c r="O204" s="300">
        <f>[4]PreisBio!L55</f>
        <v>38.9375</v>
      </c>
      <c r="P204" s="300">
        <f>[4]PreisBio!I55</f>
        <v>5.3318181818181802</v>
      </c>
      <c r="Q204" s="300">
        <f>[4]PreisBio!M55</f>
        <v>1.9307692307692326</v>
      </c>
      <c r="R204" s="300">
        <f>[4]PreisBio!B55</f>
        <v>2.2128273809523815</v>
      </c>
      <c r="S204" s="300">
        <f>[4]PreisBio!E55</f>
        <v>18.625</v>
      </c>
      <c r="T204" s="300">
        <f>[4]PreisBio!F55</f>
        <v>53.636363636363633</v>
      </c>
      <c r="U204" s="356">
        <f t="shared" si="14"/>
        <v>59.041419603313344</v>
      </c>
      <c r="V204" s="312">
        <f>'[2]Haltung gewichtet'!D179</f>
        <v>0.80798310202651669</v>
      </c>
      <c r="W204" s="356">
        <f t="shared" si="13"/>
        <v>22.623526856742465</v>
      </c>
      <c r="X204" s="300">
        <f>[1]Kochtypberechnung_Bio!U173</f>
        <v>2.9434360000000002</v>
      </c>
      <c r="Y204" s="300">
        <f>[1]Kochtypberechnung_Bio!W173</f>
        <v>2.9536224999999998</v>
      </c>
      <c r="Z204" s="356">
        <f t="shared" si="8"/>
        <v>6.3350086250000004</v>
      </c>
      <c r="AA204" s="300">
        <f>[7]Bio!C174</f>
        <v>6.4060319168112896</v>
      </c>
      <c r="AB204" s="300">
        <f>[7]Bio!D174</f>
        <v>3.14311958731136</v>
      </c>
      <c r="AC204" s="300">
        <f>[7]Bio!E174</f>
        <v>3.0176162611641502</v>
      </c>
      <c r="AD204" s="300">
        <f>[7]Bio!F174</f>
        <v>0.72900913119802901</v>
      </c>
      <c r="AE204" s="356">
        <f t="shared" ref="AE204:AE217" si="15">SUMPRODUCT($AA$19:$AD$19,AA204:AD204)</f>
        <v>17.889421509322439</v>
      </c>
      <c r="AF204" s="300">
        <f>[7]Bio!G174</f>
        <v>3.8793363116916999</v>
      </c>
      <c r="AG204" s="300">
        <f>[7]Bio!I174</f>
        <v>4.3481085592988196</v>
      </c>
      <c r="AH204" s="300">
        <f>[7]Bio!J174</f>
        <v>1.9198987050960701</v>
      </c>
      <c r="AI204" s="300">
        <f>[7]Bio!K174</f>
        <v>6.6387844611528797</v>
      </c>
      <c r="AJ204" s="300">
        <f>[7]Bio!L174</f>
        <v>5.1337283725807596</v>
      </c>
      <c r="AK204" s="300">
        <f>[7]Bio!M174</f>
        <v>5.5209043153021504</v>
      </c>
      <c r="AL204" s="300">
        <f>[7]Bio!N174</f>
        <v>4.5220261073691201</v>
      </c>
      <c r="AM204" s="300">
        <f>[7]Bio!O174</f>
        <v>4.4735671046365901</v>
      </c>
      <c r="AN204" s="300">
        <f>[7]Bio!P174</f>
        <v>3.8105240857831899</v>
      </c>
      <c r="AO204" s="300">
        <f>[7]Bio!R174</f>
        <v>9.6106500417710894</v>
      </c>
      <c r="AP204" s="300">
        <f>[7]Bio!S174</f>
        <v>14.5957073934837</v>
      </c>
      <c r="AQ204" s="300">
        <f>[7]Bio!T174</f>
        <v>4.9000000000000004</v>
      </c>
      <c r="AR204" s="300">
        <f>[7]Bio!U174</f>
        <v>8.1499440145502593</v>
      </c>
      <c r="AS204" s="300">
        <f>[7]Bio!W174</f>
        <v>6.1989870509607297</v>
      </c>
      <c r="AT204" s="300">
        <f>[7]Bio!X174</f>
        <v>40.562174658865402</v>
      </c>
      <c r="AU204" s="356">
        <f t="shared" si="9"/>
        <v>34.048744439029889</v>
      </c>
      <c r="AV204" s="300">
        <f>[6]Tabelle1!C17</f>
        <v>2.8073815309842041</v>
      </c>
      <c r="AW204" s="300"/>
      <c r="AX204" s="357">
        <f t="shared" si="11"/>
        <v>3.9303341433778853</v>
      </c>
      <c r="AY204" s="335">
        <f t="shared" si="12"/>
        <v>180.74210967882709</v>
      </c>
    </row>
    <row r="205" spans="1:51" x14ac:dyDescent="0.25">
      <c r="A205" s="332">
        <v>42125</v>
      </c>
      <c r="B205" s="312">
        <f>'[3]Warenkorb transponiert'!C92</f>
        <v>1.7917096254847618</v>
      </c>
      <c r="C205" s="300">
        <f>'[3]Warenkorb transponiert'!D92</f>
        <v>21.922208861344927</v>
      </c>
      <c r="D205" s="300">
        <f>'[3]Warenkorb transponiert'!E92</f>
        <v>14</v>
      </c>
      <c r="E205" s="300">
        <f>'[3]Warenkorb transponiert'!F92</f>
        <v>20</v>
      </c>
      <c r="F205" s="300">
        <f>'[3]Warenkorb transponiert'!G92</f>
        <v>18.95065642494809</v>
      </c>
      <c r="G205" s="300">
        <f>'[3]Warenkorb transponiert'!H92</f>
        <v>13.140825639392975</v>
      </c>
      <c r="H205" s="300">
        <f>'[3]Warenkorb transponiert'!I92</f>
        <v>4.166666666666667</v>
      </c>
      <c r="I205" s="300">
        <f>'[3]Warenkorb transponiert'!J92</f>
        <v>3.333333333333333</v>
      </c>
      <c r="J205" s="356">
        <f t="shared" si="5"/>
        <v>36.981088295909061</v>
      </c>
      <c r="K205" s="300">
        <f>[4]PreisBio!G56</f>
        <v>81.063636363636363</v>
      </c>
      <c r="L205" s="300">
        <f>[4]PreisBio!H56</f>
        <v>54.772727272727273</v>
      </c>
      <c r="M205" s="300">
        <f>[4]PreisBio!K56</f>
        <v>43.81818181818182</v>
      </c>
      <c r="N205" s="300">
        <f>[4]PreisBio!J56</f>
        <v>26.838983050847457</v>
      </c>
      <c r="O205" s="300">
        <f>[4]PreisBio!L56</f>
        <v>38.9375</v>
      </c>
      <c r="P205" s="300">
        <f>[4]PreisBio!I56</f>
        <v>5.30181818181818</v>
      </c>
      <c r="Q205" s="300">
        <f>[4]PreisBio!M56</f>
        <v>1.9346153846153866</v>
      </c>
      <c r="R205" s="300">
        <f>[4]PreisBio!B56</f>
        <v>2.2470238095238102</v>
      </c>
      <c r="S205" s="300">
        <f>[4]PreisBio!E56</f>
        <v>18.625</v>
      </c>
      <c r="T205" s="300">
        <f>[4]PreisBio!F56</f>
        <v>53.636363636363633</v>
      </c>
      <c r="U205" s="356">
        <f t="shared" si="14"/>
        <v>59.370732036748549</v>
      </c>
      <c r="V205" s="312">
        <f>'[2]Haltung gewichtet'!D180</f>
        <v>0.81147589081410088</v>
      </c>
      <c r="W205" s="356">
        <f t="shared" si="13"/>
        <v>22.721324942794823</v>
      </c>
      <c r="X205" s="300">
        <f>[1]Kochtypberechnung_Bio!U174</f>
        <v>2.9873905000000001</v>
      </c>
      <c r="Y205" s="300">
        <f>[1]Kochtypberechnung_Bio!W174</f>
        <v>2.9922930000000001</v>
      </c>
      <c r="Z205" s="356">
        <f t="shared" si="8"/>
        <v>6.4260762000000007</v>
      </c>
      <c r="AA205" s="300">
        <f>[7]Bio!C175</f>
        <v>6.31761626116415</v>
      </c>
      <c r="AB205" s="300">
        <f>[7]Bio!D175</f>
        <v>3.13686787804127</v>
      </c>
      <c r="AC205" s="300">
        <f>[7]Bio!E175</f>
        <v>3.1788830027717898</v>
      </c>
      <c r="AD205" s="300">
        <f>[7]Bio!F175</f>
        <v>0.77841973329226999</v>
      </c>
      <c r="AE205" s="356">
        <f t="shared" si="15"/>
        <v>18.016378945054075</v>
      </c>
      <c r="AF205" s="300">
        <f>[7]Bio!G175</f>
        <v>3.0494935254803699</v>
      </c>
      <c r="AG205" s="300">
        <f>[7]Bio!I175</f>
        <v>5.3972842940685002</v>
      </c>
      <c r="AH205" s="300">
        <f>[7]Bio!J175</f>
        <v>2.7668059435779502</v>
      </c>
      <c r="AI205" s="300">
        <f>[7]Bio!K175</f>
        <v>6.1571637426900603</v>
      </c>
      <c r="AJ205" s="300">
        <f>[7]Bio!L175</f>
        <v>9.3226708479532192</v>
      </c>
      <c r="AK205" s="300">
        <f>[7]Bio!M175</f>
        <v>5.4596922779170098</v>
      </c>
      <c r="AL205" s="300">
        <f>[7]Bio!N175</f>
        <v>4.7256381893970998</v>
      </c>
      <c r="AM205" s="300">
        <f>[7]Bio!O175</f>
        <v>4.3243709847535499</v>
      </c>
      <c r="AN205" s="300">
        <f>[7]Bio!P175</f>
        <v>5.1660902353104996</v>
      </c>
      <c r="AO205" s="300">
        <f>[7]Bio!R175</f>
        <v>8.8195974885129491</v>
      </c>
      <c r="AP205" s="300">
        <f>[7]Bio!S175</f>
        <v>14.7163533834586</v>
      </c>
      <c r="AQ205" s="300">
        <f>[7]Bio!T175</f>
        <v>4.9000000000000004</v>
      </c>
      <c r="AR205" s="300">
        <f>[7]Bio!U175</f>
        <v>8.1043184784878903</v>
      </c>
      <c r="AS205" s="300">
        <f>[7]Bio!W175</f>
        <v>6.1989870509607297</v>
      </c>
      <c r="AT205" s="300">
        <f>[7]Bio!X175</f>
        <v>32.0219321567808</v>
      </c>
      <c r="AU205" s="356">
        <f t="shared" si="9"/>
        <v>39.013228461409341</v>
      </c>
      <c r="AV205" s="300">
        <f>[6]Tabelle1!C18</f>
        <v>2.8073815309842041</v>
      </c>
      <c r="AW205" s="300"/>
      <c r="AX205" s="357">
        <f t="shared" si="11"/>
        <v>3.9303341433778853</v>
      </c>
      <c r="AY205" s="335">
        <f t="shared" si="12"/>
        <v>186.45916302529372</v>
      </c>
    </row>
    <row r="206" spans="1:51" x14ac:dyDescent="0.25">
      <c r="A206" s="332">
        <v>42156</v>
      </c>
      <c r="B206" s="312">
        <f>'[3]Warenkorb transponiert'!C93</f>
        <v>1.7917096254847618</v>
      </c>
      <c r="C206" s="300">
        <f>'[3]Warenkorb transponiert'!D93</f>
        <v>21.447223892331884</v>
      </c>
      <c r="D206" s="300">
        <f>'[3]Warenkorb transponiert'!E93</f>
        <v>14</v>
      </c>
      <c r="E206" s="300">
        <f>'[3]Warenkorb transponiert'!F93</f>
        <v>20</v>
      </c>
      <c r="F206" s="300">
        <f>'[3]Warenkorb transponiert'!G93</f>
        <v>18.95065642494809</v>
      </c>
      <c r="G206" s="300">
        <f>'[3]Warenkorb transponiert'!H93</f>
        <v>13.140825639392975</v>
      </c>
      <c r="H206" s="300">
        <f>'[3]Warenkorb transponiert'!I93</f>
        <v>4.166666666666667</v>
      </c>
      <c r="I206" s="300">
        <f>'[3]Warenkorb transponiert'!J93</f>
        <v>3.333333333333333</v>
      </c>
      <c r="J206" s="356">
        <f t="shared" si="5"/>
        <v>36.886091302106458</v>
      </c>
      <c r="K206" s="300">
        <f>[4]PreisBio!G57</f>
        <v>82.056818181818187</v>
      </c>
      <c r="L206" s="300">
        <f>[4]PreisBio!H57</f>
        <v>54.886363636363633</v>
      </c>
      <c r="M206" s="300">
        <f>[4]PreisBio!K57</f>
        <v>44.102272727272727</v>
      </c>
      <c r="N206" s="300">
        <f>[4]PreisBio!J57</f>
        <v>26.916666666666668</v>
      </c>
      <c r="O206" s="300">
        <f>[4]PreisBio!L57</f>
        <v>38.9375</v>
      </c>
      <c r="P206" s="300">
        <f>[4]PreisBio!I57</f>
        <v>5.2443181818181808</v>
      </c>
      <c r="Q206" s="300">
        <f>[4]PreisBio!M57</f>
        <v>1.927884615384617</v>
      </c>
      <c r="R206" s="300">
        <f>[4]PreisBio!B57</f>
        <v>2.2042857142857151</v>
      </c>
      <c r="S206" s="300">
        <f>[4]PreisBio!E57</f>
        <v>18.625</v>
      </c>
      <c r="T206" s="300">
        <f>[4]PreisBio!F57</f>
        <v>53.636363636363633</v>
      </c>
      <c r="U206" s="356">
        <f t="shared" si="14"/>
        <v>59.539113061938068</v>
      </c>
      <c r="V206" s="312">
        <f>'[2]Haltung gewichtet'!D181</f>
        <v>0.80960805362897903</v>
      </c>
      <c r="W206" s="356">
        <f t="shared" si="13"/>
        <v>22.669025501611411</v>
      </c>
      <c r="X206" s="300">
        <f>[1]Kochtypberechnung_Bio!U175</f>
        <v>2.9505179999999998</v>
      </c>
      <c r="Y206" s="300">
        <f>[1]Kochtypberechnung_Bio!W175</f>
        <v>2.9641359999999999</v>
      </c>
      <c r="Z206" s="356">
        <f t="shared" si="8"/>
        <v>6.3524653999999998</v>
      </c>
      <c r="AA206" s="300">
        <f>[7]Bio!C176</f>
        <v>6.4065192146596903</v>
      </c>
      <c r="AB206" s="300">
        <f>[7]Bio!D176</f>
        <v>2.9718362831858398</v>
      </c>
      <c r="AC206" s="300">
        <f>[7]Bio!E176</f>
        <v>3.01356340083154</v>
      </c>
      <c r="AD206" s="300">
        <f>[7]Bio!F176</f>
        <v>0.77982753310748398</v>
      </c>
      <c r="AE206" s="356">
        <f t="shared" si="15"/>
        <v>17.808081343399621</v>
      </c>
      <c r="AF206" s="300">
        <f>[7]Bio!G176</f>
        <v>3.0282255105646101</v>
      </c>
      <c r="AG206" s="300">
        <f>[7]Bio!I176</f>
        <v>7.0856424968671696</v>
      </c>
      <c r="AH206" s="300">
        <f>[7]Bio!J176</f>
        <v>2.3187538040636402</v>
      </c>
      <c r="AI206" s="300">
        <f>[7]Bio!K176</f>
        <v>6.2020199202868298</v>
      </c>
      <c r="AJ206" s="300">
        <f>[7]Bio!L176</f>
        <v>5.7153349651804497</v>
      </c>
      <c r="AK206" s="300">
        <f>[7]Bio!M176</f>
        <v>5.5736847958437803</v>
      </c>
      <c r="AL206" s="300">
        <f>[7]Bio!N176</f>
        <v>8.2738820828112001</v>
      </c>
      <c r="AM206" s="300">
        <f>[7]Bio!O176</f>
        <v>8.5372063037972001</v>
      </c>
      <c r="AN206" s="300">
        <f>[7]Bio!P176</f>
        <v>9.1755095460004092</v>
      </c>
      <c r="AO206" s="300">
        <f>[7]Bio!R176</f>
        <v>7.5673546574770301</v>
      </c>
      <c r="AP206" s="300">
        <f>[7]Bio!S176</f>
        <v>13.4859822612086</v>
      </c>
      <c r="AQ206" s="300">
        <f>[7]Bio!T176</f>
        <v>4.9000000000000004</v>
      </c>
      <c r="AR206" s="300">
        <f>[7]Bio!U176</f>
        <v>8.1043184784878903</v>
      </c>
      <c r="AS206" s="300">
        <f>[7]Bio!W176</f>
        <v>7.5398449839877504</v>
      </c>
      <c r="AT206" s="300">
        <f>[7]Bio!X176</f>
        <v>35.869054485171297</v>
      </c>
      <c r="AU206" s="356">
        <f t="shared" si="9"/>
        <v>39.512108353336231</v>
      </c>
      <c r="AV206" s="300">
        <f>[6]Tabelle1!C19</f>
        <v>2.8073815309842041</v>
      </c>
      <c r="AW206" s="300"/>
      <c r="AX206" s="357">
        <f t="shared" si="11"/>
        <v>3.9303341433778853</v>
      </c>
      <c r="AY206" s="335">
        <f t="shared" si="12"/>
        <v>186.69721910576968</v>
      </c>
    </row>
    <row r="207" spans="1:51" x14ac:dyDescent="0.25">
      <c r="A207" s="332">
        <v>42186</v>
      </c>
      <c r="B207" s="312">
        <f>'[3]Warenkorb transponiert'!C94</f>
        <v>1.7917096254847618</v>
      </c>
      <c r="C207" s="300">
        <f>'[3]Warenkorb transponiert'!D94</f>
        <v>21.447223892331884</v>
      </c>
      <c r="D207" s="300">
        <f>'[3]Warenkorb transponiert'!E94</f>
        <v>14</v>
      </c>
      <c r="E207" s="300">
        <f>'[3]Warenkorb transponiert'!F94</f>
        <v>20</v>
      </c>
      <c r="F207" s="300">
        <f>'[3]Warenkorb transponiert'!G94</f>
        <v>18.95065642494809</v>
      </c>
      <c r="G207" s="300">
        <f>'[3]Warenkorb transponiert'!H94</f>
        <v>13.140825639392975</v>
      </c>
      <c r="H207" s="300">
        <f>'[3]Warenkorb transponiert'!I94</f>
        <v>4.166666666666667</v>
      </c>
      <c r="I207" s="300">
        <f>'[3]Warenkorb transponiert'!J94</f>
        <v>3.333333333333333</v>
      </c>
      <c r="J207" s="356">
        <f t="shared" si="5"/>
        <v>36.886091302106458</v>
      </c>
      <c r="K207" s="300">
        <f>[4]PreisBio!G58</f>
        <v>83.790909090909096</v>
      </c>
      <c r="L207" s="300">
        <f>[4]PreisBio!H58</f>
        <v>55.090909090909093</v>
      </c>
      <c r="M207" s="300">
        <f>[4]PreisBio!K58</f>
        <v>44.527272727272724</v>
      </c>
      <c r="N207" s="300">
        <f>[4]PreisBio!J58</f>
        <v>26.958333333333332</v>
      </c>
      <c r="O207" s="300">
        <f>[4]PreisBio!L58</f>
        <v>38.9375</v>
      </c>
      <c r="P207" s="300">
        <f>[4]PreisBio!I58</f>
        <v>5.2818181818181804</v>
      </c>
      <c r="Q207" s="300">
        <f>[4]PreisBio!M58</f>
        <v>1.9346153846153866</v>
      </c>
      <c r="R207" s="300">
        <f>[4]PreisBio!B58</f>
        <v>2.2563571428571434</v>
      </c>
      <c r="S207" s="300">
        <f>[4]PreisBio!E58</f>
        <v>18.625</v>
      </c>
      <c r="T207" s="300">
        <f>[4]PreisBio!F58</f>
        <v>53.636363636363633</v>
      </c>
      <c r="U207" s="356">
        <f t="shared" si="14"/>
        <v>59.878218626373624</v>
      </c>
      <c r="V207" s="312">
        <f>'[2]Haltung gewichtet'!D182</f>
        <v>0.80897733896872581</v>
      </c>
      <c r="W207" s="356">
        <f t="shared" si="13"/>
        <v>22.651365491124324</v>
      </c>
      <c r="X207" s="300">
        <f>[1]Kochtypberechnung_Bio!U176</f>
        <v>2.9055755000000003</v>
      </c>
      <c r="Y207" s="300">
        <f>[1]Kochtypberechnung_Bio!W176</f>
        <v>2.9464990000000002</v>
      </c>
      <c r="Z207" s="356">
        <f t="shared" si="8"/>
        <v>6.2735875999999999</v>
      </c>
      <c r="AA207" s="300">
        <f>[7]Bio!C177</f>
        <v>6.4457418509393296</v>
      </c>
      <c r="AB207" s="300">
        <f>[7]Bio!D177</f>
        <v>3.1176162611641498</v>
      </c>
      <c r="AC207" s="300">
        <f>[7]Bio!E177</f>
        <v>3.1741805420388101</v>
      </c>
      <c r="AD207" s="300">
        <f>[7]Bio!F177</f>
        <v>0.57551538189097595</v>
      </c>
      <c r="AE207" s="356">
        <f t="shared" si="15"/>
        <v>17.673899965407895</v>
      </c>
      <c r="AF207" s="300">
        <f>[7]Bio!G177</f>
        <v>4.6829325890492903</v>
      </c>
      <c r="AG207" s="300">
        <f>[7]Bio!I177</f>
        <v>8.1617661580461807</v>
      </c>
      <c r="AH207" s="300">
        <f>[7]Bio!J177</f>
        <v>2.4757039024200802</v>
      </c>
      <c r="AI207" s="300">
        <f>[7]Bio!K177</f>
        <v>8.28771008007935</v>
      </c>
      <c r="AJ207" s="300">
        <f>[7]Bio!L177</f>
        <v>6.9805918888714897</v>
      </c>
      <c r="AK207" s="300">
        <f>[7]Bio!M177</f>
        <v>6.1784847671261502</v>
      </c>
      <c r="AL207" s="300">
        <f>[7]Bio!N177</f>
        <v>8.3580101851851794</v>
      </c>
      <c r="AM207" s="300">
        <f>[7]Bio!O177</f>
        <v>8.1123069009328894</v>
      </c>
      <c r="AN207" s="300">
        <f>[7]Bio!P177</f>
        <v>8.7618006840016704</v>
      </c>
      <c r="AO207" s="300">
        <f>[7]Bio!R177</f>
        <v>9.4893210639445904</v>
      </c>
      <c r="AP207" s="300">
        <f>[7]Bio!S177</f>
        <v>13.0367585630744</v>
      </c>
      <c r="AQ207" s="300">
        <f>[7]Bio!T177</f>
        <v>4.9000000000000004</v>
      </c>
      <c r="AR207" s="300">
        <f>[7]Bio!U177</f>
        <v>7.9154176256613802</v>
      </c>
      <c r="AS207" s="300">
        <f>[7]Bio!W177</f>
        <v>8.4181184576023398</v>
      </c>
      <c r="AT207" s="300">
        <f>[7]Bio!X177</f>
        <v>31.120234066067901</v>
      </c>
      <c r="AU207" s="356">
        <f t="shared" si="9"/>
        <v>44.729846262967818</v>
      </c>
      <c r="AV207" s="300">
        <f>[6]Tabelle1!C20</f>
        <v>2.8073815309842041</v>
      </c>
      <c r="AW207" s="300"/>
      <c r="AX207" s="357">
        <f t="shared" si="11"/>
        <v>3.9303341433778853</v>
      </c>
      <c r="AY207" s="335">
        <f t="shared" si="12"/>
        <v>192.023343391358</v>
      </c>
    </row>
    <row r="208" spans="1:51" x14ac:dyDescent="0.25">
      <c r="A208" s="332">
        <v>42217</v>
      </c>
      <c r="B208" s="312">
        <f>'[3]Warenkorb transponiert'!C95</f>
        <v>1.7917096254847618</v>
      </c>
      <c r="C208" s="300">
        <f>'[3]Warenkorb transponiert'!D95</f>
        <v>21.922208861344927</v>
      </c>
      <c r="D208" s="300">
        <f>'[3]Warenkorb transponiert'!E95</f>
        <v>14</v>
      </c>
      <c r="E208" s="300">
        <f>'[3]Warenkorb transponiert'!F95</f>
        <v>19.577791138655073</v>
      </c>
      <c r="F208" s="300">
        <f>'[3]Warenkorb transponiert'!G95</f>
        <v>18.95065642494809</v>
      </c>
      <c r="G208" s="300">
        <f>'[3]Warenkorb transponiert'!H95</f>
        <v>13.140825639392975</v>
      </c>
      <c r="H208" s="300">
        <f>'[3]Warenkorb transponiert'!I95</f>
        <v>4.0890713451601144</v>
      </c>
      <c r="I208" s="300">
        <f>'[3]Warenkorb transponiert'!J95</f>
        <v>3.333333333333333</v>
      </c>
      <c r="J208" s="356">
        <f t="shared" si="5"/>
        <v>36.878959305954048</v>
      </c>
      <c r="K208" s="300">
        <f>[4]PreisBio!G59</f>
        <v>84.590909090909093</v>
      </c>
      <c r="L208" s="300">
        <f>[4]PreisBio!H59</f>
        <v>55.090909090909093</v>
      </c>
      <c r="M208" s="300">
        <f>[4]PreisBio!K59</f>
        <v>44.43181818181818</v>
      </c>
      <c r="N208" s="300">
        <f>[4]PreisBio!J59</f>
        <v>26.927083333333332</v>
      </c>
      <c r="O208" s="300">
        <f>[4]PreisBio!L59</f>
        <v>38.90625</v>
      </c>
      <c r="P208" s="300">
        <f>[4]PreisBio!I59</f>
        <v>5.3068181818181808</v>
      </c>
      <c r="Q208" s="300">
        <f>[4]PreisBio!M59</f>
        <v>1.9631730769230782</v>
      </c>
      <c r="R208" s="300">
        <f>[4]PreisBio!B59</f>
        <v>2.2789583333333336</v>
      </c>
      <c r="S208" s="300">
        <f>[4]PreisBio!E59</f>
        <v>18.625</v>
      </c>
      <c r="T208" s="300">
        <f>[4]PreisBio!F59</f>
        <v>53.636363636363633</v>
      </c>
      <c r="U208" s="356">
        <f t="shared" si="14"/>
        <v>59.967279297785538</v>
      </c>
      <c r="V208" s="312">
        <f>'[2]Haltung gewichtet'!D183</f>
        <v>0.80192968488559802</v>
      </c>
      <c r="W208" s="356">
        <f t="shared" si="13"/>
        <v>22.454031176796743</v>
      </c>
      <c r="X208" s="300">
        <f>[1]Kochtypberechnung_Bio!U177</f>
        <v>2.8259180000000002</v>
      </c>
      <c r="Y208" s="300">
        <f>[1]Kochtypberechnung_Bio!W177</f>
        <v>2.938825</v>
      </c>
      <c r="Z208" s="356">
        <f t="shared" si="8"/>
        <v>6.149113250000001</v>
      </c>
      <c r="AA208" s="300">
        <f>[7]Bio!C178</f>
        <v>6.3257789467200496</v>
      </c>
      <c r="AB208" s="300">
        <f>[7]Bio!D178</f>
        <v>2.9718362831858398</v>
      </c>
      <c r="AC208" s="300">
        <f>[7]Bio!E178</f>
        <v>3.6088972497690199</v>
      </c>
      <c r="AD208" s="300">
        <f>[7]Bio!F178</f>
        <v>0.76587397597782603</v>
      </c>
      <c r="AE208" s="356">
        <f t="shared" si="15"/>
        <v>18.18192596624559</v>
      </c>
      <c r="AF208" s="300">
        <f>[7]Bio!G178</f>
        <v>4.6459452662907301</v>
      </c>
      <c r="AG208" s="300">
        <f>[7]Bio!I178</f>
        <v>6.77887431930231</v>
      </c>
      <c r="AH208" s="300">
        <f>[7]Bio!J178</f>
        <v>2.7899303984811401</v>
      </c>
      <c r="AI208" s="300">
        <f>[7]Bio!K178</f>
        <v>5.78816658486494</v>
      </c>
      <c r="AJ208" s="300">
        <f>[7]Bio!L178</f>
        <v>6.2570174776524699</v>
      </c>
      <c r="AK208" s="300">
        <f>[7]Bio!M178</f>
        <v>6.3170325985101696</v>
      </c>
      <c r="AL208" s="300">
        <f>[7]Bio!N178</f>
        <v>8.7636930520746308</v>
      </c>
      <c r="AM208" s="300">
        <f>[7]Bio!O178</f>
        <v>8.5034593306182096</v>
      </c>
      <c r="AN208" s="300">
        <f>[7]Bio!P178</f>
        <v>8.8416413586048499</v>
      </c>
      <c r="AO208" s="300">
        <f>[7]Bio!R178</f>
        <v>7.5707036166805901</v>
      </c>
      <c r="AP208" s="300">
        <f>[7]Bio!S178</f>
        <v>13.0367585630744</v>
      </c>
      <c r="AQ208" s="300">
        <f>[7]Bio!T178</f>
        <v>4.9000000000000004</v>
      </c>
      <c r="AR208" s="300">
        <f>[7]Bio!U178</f>
        <v>8.7158469089390103</v>
      </c>
      <c r="AS208" s="300">
        <f>[7]Bio!W178</f>
        <v>6.8459116147064698</v>
      </c>
      <c r="AT208" s="300">
        <f>[7]Bio!X178</f>
        <v>28.9797410192147</v>
      </c>
      <c r="AU208" s="356">
        <f t="shared" si="9"/>
        <v>42.00245209974333</v>
      </c>
      <c r="AV208" s="300">
        <f>[6]Tabelle1!C21</f>
        <v>2.9024605103280683</v>
      </c>
      <c r="AW208" s="300"/>
      <c r="AX208" s="357">
        <f t="shared" si="11"/>
        <v>4.0634447144592958</v>
      </c>
      <c r="AY208" s="335">
        <f t="shared" si="12"/>
        <v>189.69720581098454</v>
      </c>
    </row>
    <row r="209" spans="1:53" x14ac:dyDescent="0.25">
      <c r="A209" s="332">
        <v>42248</v>
      </c>
      <c r="B209" s="312">
        <f>'[3]Warenkorb transponiert'!C96</f>
        <v>1.7917096254847618</v>
      </c>
      <c r="C209" s="300">
        <f>'[3]Warenkorb transponiert'!D96</f>
        <v>21.447223892331884</v>
      </c>
      <c r="D209" s="300">
        <f>'[3]Warenkorb transponiert'!E96</f>
        <v>14</v>
      </c>
      <c r="E209" s="300">
        <f>'[3]Warenkorb transponiert'!F96</f>
        <v>20</v>
      </c>
      <c r="F209" s="300">
        <f>'[3]Warenkorb transponiert'!G96</f>
        <v>18.95065642494809</v>
      </c>
      <c r="G209" s="300">
        <f>'[3]Warenkorb transponiert'!H96</f>
        <v>13.140825639392975</v>
      </c>
      <c r="H209" s="300">
        <f>'[3]Warenkorb transponiert'!I96</f>
        <v>4.166666666666667</v>
      </c>
      <c r="I209" s="300">
        <f>'[3]Warenkorb transponiert'!J96</f>
        <v>3.333333333333333</v>
      </c>
      <c r="J209" s="356">
        <f t="shared" si="5"/>
        <v>36.886091302106458</v>
      </c>
      <c r="K209" s="300">
        <f>[4]PreisBio!G60</f>
        <v>84.590909090909093</v>
      </c>
      <c r="L209" s="300">
        <f>[4]PreisBio!H60</f>
        <v>55.090909090909093</v>
      </c>
      <c r="M209" s="300">
        <f>[4]PreisBio!K60</f>
        <v>42.661363636363632</v>
      </c>
      <c r="N209" s="300">
        <f>[4]PreisBio!J60</f>
        <v>25.668749999999999</v>
      </c>
      <c r="O209" s="300">
        <f>[4]PreisBio!L60</f>
        <v>38.4921875</v>
      </c>
      <c r="P209" s="300">
        <f>[4]PreisBio!I60</f>
        <v>5.2443181818181808</v>
      </c>
      <c r="Q209" s="300">
        <f>[4]PreisBio!M60</f>
        <v>1.9463461538461546</v>
      </c>
      <c r="R209" s="300">
        <f>[4]PreisBio!B60</f>
        <v>2.2857142857142856</v>
      </c>
      <c r="S209" s="300">
        <f>[4]PreisBio!E60</f>
        <v>19.185714285714287</v>
      </c>
      <c r="T209" s="300">
        <f>[4]PreisBio!F60</f>
        <v>53.636363636363633</v>
      </c>
      <c r="U209" s="356">
        <f t="shared" si="14"/>
        <v>59.72419401223776</v>
      </c>
      <c r="V209" s="312">
        <f>'[2]Haltung gewichtet'!D184</f>
        <v>0.80637399454795677</v>
      </c>
      <c r="W209" s="356">
        <f t="shared" si="13"/>
        <v>22.57847184734279</v>
      </c>
      <c r="X209" s="300">
        <f>[1]Kochtypberechnung_Bio!U178</f>
        <v>2.703579</v>
      </c>
      <c r="Y209" s="300">
        <f>[1]Kochtypberechnung_Bio!W178</f>
        <v>2.8865980000000002</v>
      </c>
      <c r="Z209" s="356">
        <f t="shared" si="8"/>
        <v>5.9316572000000001</v>
      </c>
      <c r="AA209" s="300">
        <f>[7]Bio!C179</f>
        <v>6.4584372282106601</v>
      </c>
      <c r="AB209" s="300">
        <f>[7]Bio!D179</f>
        <v>2.9718362831858398</v>
      </c>
      <c r="AC209" s="300">
        <f>[7]Bio!E179</f>
        <v>3.6255620572836502</v>
      </c>
      <c r="AD209" s="300">
        <f>[7]Bio!F179</f>
        <v>0.69743052633199898</v>
      </c>
      <c r="AE209" s="356">
        <f t="shared" si="15"/>
        <v>18.22459618220223</v>
      </c>
      <c r="AF209" s="300">
        <f>[7]Bio!G179</f>
        <v>5.5637090510694502</v>
      </c>
      <c r="AG209" s="300">
        <f>[7]Bio!I179</f>
        <v>7.5631088992111</v>
      </c>
      <c r="AH209" s="300">
        <f>[7]Bio!J179</f>
        <v>3.26891677599381</v>
      </c>
      <c r="AI209" s="300">
        <f>[7]Bio!K179</f>
        <v>7.7559952139771697</v>
      </c>
      <c r="AJ209" s="300">
        <f>[7]Bio!L179</f>
        <v>8.9276099409724399</v>
      </c>
      <c r="AK209" s="300">
        <f>[7]Bio!M179</f>
        <v>6.3122173595447002</v>
      </c>
      <c r="AL209" s="300">
        <f>[7]Bio!N179</f>
        <v>9.9198987050960703</v>
      </c>
      <c r="AM209" s="300">
        <f>[7]Bio!O179</f>
        <v>9.6538682470064003</v>
      </c>
      <c r="AN209" s="300">
        <f>[7]Bio!P179</f>
        <v>9.1710751235728196</v>
      </c>
      <c r="AO209" s="300">
        <f>[7]Bio!R179</f>
        <v>7.1066854436438298</v>
      </c>
      <c r="AP209" s="300">
        <f>[7]Bio!S179</f>
        <v>13.0367585630744</v>
      </c>
      <c r="AQ209" s="300">
        <f>[7]Bio!T179</f>
        <v>4.4454189209742996</v>
      </c>
      <c r="AR209" s="300">
        <f>[7]Bio!U179</f>
        <v>9.3523922801796093</v>
      </c>
      <c r="AS209" s="300">
        <f>[7]Bio!W179</f>
        <v>7.6556443191311603</v>
      </c>
      <c r="AT209" s="300">
        <f>[7]Bio!X179</f>
        <v>28.9797410192147</v>
      </c>
      <c r="AU209" s="356">
        <f t="shared" si="9"/>
        <v>48.75107618410216</v>
      </c>
      <c r="AV209" s="300">
        <f>[6]Tabelle1!C22</f>
        <v>2.9024605103280683</v>
      </c>
      <c r="AW209" s="300"/>
      <c r="AX209" s="357">
        <f t="shared" si="11"/>
        <v>4.0634447144592958</v>
      </c>
      <c r="AY209" s="335">
        <f t="shared" si="12"/>
        <v>196.15953144245071</v>
      </c>
    </row>
    <row r="210" spans="1:53" x14ac:dyDescent="0.25">
      <c r="A210" s="332">
        <v>42278</v>
      </c>
      <c r="B210" s="312">
        <f>'[3]Warenkorb transponiert'!C97</f>
        <v>1.7917096254847618</v>
      </c>
      <c r="C210" s="300">
        <f>'[3]Warenkorb transponiert'!D97</f>
        <v>21.447223892331884</v>
      </c>
      <c r="D210" s="300">
        <f>'[3]Warenkorb transponiert'!E97</f>
        <v>14</v>
      </c>
      <c r="E210" s="300">
        <f>'[3]Warenkorb transponiert'!F97</f>
        <v>19.566656646008695</v>
      </c>
      <c r="F210" s="300">
        <f>'[3]Warenkorb transponiert'!G97</f>
        <v>18.95065642494809</v>
      </c>
      <c r="G210" s="300">
        <f>'[3]Warenkorb transponiert'!H97</f>
        <v>13.140825639392975</v>
      </c>
      <c r="H210" s="300">
        <f>'[3]Warenkorb transponiert'!I97</f>
        <v>4.166666666666667</v>
      </c>
      <c r="I210" s="300">
        <f>'[3]Warenkorb transponiert'!J97</f>
        <v>3.333333333333333</v>
      </c>
      <c r="J210" s="356">
        <f t="shared" si="5"/>
        <v>36.821089799007765</v>
      </c>
      <c r="K210" s="300">
        <f>[4]PreisBio!G61</f>
        <v>84.590909090909093</v>
      </c>
      <c r="L210" s="300">
        <f>[4]PreisBio!H61</f>
        <v>55.090909090909093</v>
      </c>
      <c r="M210" s="300">
        <f>[4]PreisBio!K61</f>
        <v>44.18181818181818</v>
      </c>
      <c r="N210" s="300">
        <f>[4]PreisBio!J61</f>
        <v>26.75</v>
      </c>
      <c r="O210" s="300">
        <f>[4]PreisBio!L61</f>
        <v>38.875</v>
      </c>
      <c r="P210" s="300">
        <f>[4]PreisBio!I61</f>
        <v>5.3068181818181808</v>
      </c>
      <c r="Q210" s="300">
        <f>[4]PreisBio!M61</f>
        <v>2.0074615384615377</v>
      </c>
      <c r="R210" s="300">
        <f>[4]PreisBio!B61</f>
        <v>2.285714285714286</v>
      </c>
      <c r="S210" s="300">
        <f>[4]PreisBio!E61</f>
        <v>19.166666666666668</v>
      </c>
      <c r="T210" s="300">
        <f>[4]PreisBio!F61</f>
        <v>53.636363636363633</v>
      </c>
      <c r="U210" s="356">
        <f t="shared" si="14"/>
        <v>60.288871518481514</v>
      </c>
      <c r="V210" s="312">
        <f>'[2]Haltung gewichtet'!D185</f>
        <v>0.82018585504034969</v>
      </c>
      <c r="W210" s="356">
        <f t="shared" si="13"/>
        <v>22.96520394112979</v>
      </c>
      <c r="X210" s="300">
        <f>[1]Kochtypberechnung_Bio!U179</f>
        <v>2.7044940000000004</v>
      </c>
      <c r="Y210" s="300">
        <f>[1]Kochtypberechnung_Bio!W179</f>
        <v>2.8988139999999998</v>
      </c>
      <c r="Z210" s="356">
        <f t="shared" si="8"/>
        <v>5.9409701000000004</v>
      </c>
      <c r="AA210" s="300">
        <f>[7]Bio!C180</f>
        <v>5.9922552725592801</v>
      </c>
      <c r="AB210" s="300">
        <f>[7]Bio!D180</f>
        <v>3.1176162611641498</v>
      </c>
      <c r="AC210" s="300">
        <f>[7]Bio!E180</f>
        <v>3.6255620572836502</v>
      </c>
      <c r="AD210" s="300">
        <f>[7]Bio!F180</f>
        <v>0.72324429534955303</v>
      </c>
      <c r="AE210" s="356">
        <f t="shared" si="15"/>
        <v>17.764808829413024</v>
      </c>
      <c r="AF210" s="300">
        <f>[7]Bio!G180</f>
        <v>4.355551630291</v>
      </c>
      <c r="AG210" s="300">
        <f>[7]Bio!I180</f>
        <v>7.2016608726677802</v>
      </c>
      <c r="AH210" s="300">
        <f>[7]Bio!J180</f>
        <v>2.8705548036758599</v>
      </c>
      <c r="AI210" s="300">
        <f>[7]Bio!K180</f>
        <v>9.4335661306042908</v>
      </c>
      <c r="AJ210" s="300">
        <f>[7]Bio!L180</f>
        <v>7.0917817636452201</v>
      </c>
      <c r="AK210" s="300">
        <f>[7]Bio!M180</f>
        <v>6.1879931961849097</v>
      </c>
      <c r="AL210" s="300">
        <f>[7]Bio!N180</f>
        <v>7.6377114174324703</v>
      </c>
      <c r="AM210" s="300">
        <f>[7]Bio!O180</f>
        <v>9.1134630752227803</v>
      </c>
      <c r="AN210" s="300">
        <f>[7]Bio!P180</f>
        <v>8.6414821063074392</v>
      </c>
      <c r="AO210" s="300">
        <f>[7]Bio!R180</f>
        <v>6.8837560803049298</v>
      </c>
      <c r="AP210" s="300">
        <f>[7]Bio!S180</f>
        <v>13.0367585630744</v>
      </c>
      <c r="AQ210" s="300">
        <f>[7]Bio!T180</f>
        <v>4.9000000000000004</v>
      </c>
      <c r="AR210" s="300">
        <f>[7]Bio!U180</f>
        <v>8.8590700083542195</v>
      </c>
      <c r="AS210" s="300">
        <f>[7]Bio!W180</f>
        <v>7.2371467785783903</v>
      </c>
      <c r="AT210" s="300">
        <f>[7]Bio!X180</f>
        <v>33.926449204087</v>
      </c>
      <c r="AU210" s="356">
        <f t="shared" si="9"/>
        <v>44.312332497596444</v>
      </c>
      <c r="AV210" s="300">
        <f>[6]Tabelle1!C23</f>
        <v>2.9024605103280683</v>
      </c>
      <c r="AW210" s="300"/>
      <c r="AX210" s="357">
        <f t="shared" si="11"/>
        <v>4.0634447144592958</v>
      </c>
      <c r="AY210" s="335">
        <f t="shared" si="12"/>
        <v>192.15672140008786</v>
      </c>
    </row>
    <row r="211" spans="1:53" x14ac:dyDescent="0.25">
      <c r="A211" s="332">
        <v>42309</v>
      </c>
      <c r="B211" s="312">
        <f>'[3]Warenkorb transponiert'!C98</f>
        <v>1.7917096254847618</v>
      </c>
      <c r="C211" s="300">
        <f>'[3]Warenkorb transponiert'!D98</f>
        <v>21.447223892331884</v>
      </c>
      <c r="D211" s="300">
        <f>'[3]Warenkorb transponiert'!E98</f>
        <v>14</v>
      </c>
      <c r="E211" s="300">
        <f>'[3]Warenkorb transponiert'!F98</f>
        <v>20</v>
      </c>
      <c r="F211" s="300">
        <f>'[3]Warenkorb transponiert'!G98</f>
        <v>18.95065642494809</v>
      </c>
      <c r="G211" s="300">
        <f>'[3]Warenkorb transponiert'!H98</f>
        <v>13.140825639392975</v>
      </c>
      <c r="H211" s="300">
        <f>'[3]Warenkorb transponiert'!I98</f>
        <v>4.166666666666667</v>
      </c>
      <c r="I211" s="300">
        <f>'[3]Warenkorb transponiert'!J98</f>
        <v>3.333333333333333</v>
      </c>
      <c r="J211" s="356">
        <f t="shared" si="5"/>
        <v>36.886091302106458</v>
      </c>
      <c r="K211" s="300">
        <f>[4]PreisBio!G62</f>
        <v>84.590909090909093</v>
      </c>
      <c r="L211" s="300">
        <f>[4]PreisBio!H62</f>
        <v>55.090909090909093</v>
      </c>
      <c r="M211" s="300">
        <f>[4]PreisBio!K62</f>
        <v>43.840909090909093</v>
      </c>
      <c r="N211" s="300">
        <f>[4]PreisBio!J62</f>
        <v>26.854166666666668</v>
      </c>
      <c r="O211" s="300">
        <f>[4]PreisBio!L62</f>
        <v>38.875</v>
      </c>
      <c r="P211" s="300">
        <f>[4]PreisBio!I62</f>
        <v>5.3068181818181808</v>
      </c>
      <c r="Q211" s="300">
        <f>[4]PreisBio!M62</f>
        <v>1.9903846153846159</v>
      </c>
      <c r="R211" s="300">
        <f>[4]PreisBio!B62</f>
        <v>2.2857142857142856</v>
      </c>
      <c r="S211" s="300">
        <f>[4]PreisBio!E62</f>
        <v>19.166666666666668</v>
      </c>
      <c r="T211" s="300">
        <f>[4]PreisBio!F62</f>
        <v>53.636363636363633</v>
      </c>
      <c r="U211" s="356">
        <f t="shared" si="14"/>
        <v>60.247498126873126</v>
      </c>
      <c r="V211" s="312">
        <f>'[2]Haltung gewichtet'!D186</f>
        <v>0.8143777209523263</v>
      </c>
      <c r="W211" s="356">
        <f t="shared" si="13"/>
        <v>22.802576186665135</v>
      </c>
      <c r="X211" s="300">
        <f>[1]Kochtypberechnung_Bio!U180</f>
        <v>2.8383954999999998</v>
      </c>
      <c r="Y211" s="300">
        <f>[1]Kochtypberechnung_Bio!W180</f>
        <v>2.9525199999999998</v>
      </c>
      <c r="Z211" s="356">
        <f t="shared" si="8"/>
        <v>6.1767312499999996</v>
      </c>
      <c r="AA211" s="300">
        <f>[7]Bio!C181</f>
        <v>5.9930618783185796</v>
      </c>
      <c r="AB211" s="300">
        <f>[7]Bio!D181</f>
        <v>3.1176162611641498</v>
      </c>
      <c r="AC211" s="300">
        <f>[7]Bio!E181</f>
        <v>3.1846415929203502</v>
      </c>
      <c r="AD211" s="300">
        <f>[7]Bio!F181</f>
        <v>0.723604097936557</v>
      </c>
      <c r="AE211" s="356">
        <f t="shared" si="15"/>
        <v>17.374499242884731</v>
      </c>
      <c r="AF211" s="300">
        <f>[7]Bio!G181</f>
        <v>3.8201005076026702</v>
      </c>
      <c r="AG211" s="300">
        <f>[7]Bio!I181</f>
        <v>6.4716353383458598</v>
      </c>
      <c r="AH211" s="300">
        <f>[7]Bio!J181</f>
        <v>1.95</v>
      </c>
      <c r="AI211" s="300">
        <f>[7]Bio!K181</f>
        <v>4.8836000360231804</v>
      </c>
      <c r="AJ211" s="300">
        <f>[7]Bio!L181</f>
        <v>8.1748942949387402</v>
      </c>
      <c r="AK211" s="300">
        <f>[7]Bio!M181</f>
        <v>6.0214668433235898</v>
      </c>
      <c r="AL211" s="300">
        <f>[7]Bio!N181</f>
        <v>7.2140131561542704</v>
      </c>
      <c r="AM211" s="300">
        <f>[7]Bio!O181</f>
        <v>8.8868882371727995</v>
      </c>
      <c r="AN211" s="300">
        <f>[7]Bio!P181</f>
        <v>8.57622399053189</v>
      </c>
      <c r="AO211" s="300">
        <f>[7]Bio!R181</f>
        <v>7.2950523235171296</v>
      </c>
      <c r="AP211" s="300">
        <f>[7]Bio!S181</f>
        <v>13.0367585630744</v>
      </c>
      <c r="AQ211" s="300">
        <f>[7]Bio!T181</f>
        <v>4.9000000000000004</v>
      </c>
      <c r="AR211" s="300">
        <f>[7]Bio!U181</f>
        <v>8.5069654396407692</v>
      </c>
      <c r="AS211" s="300">
        <f>[7]Bio!W181</f>
        <v>6.43979741019215</v>
      </c>
      <c r="AT211" s="300">
        <f>[7]Bio!X181</f>
        <v>26.7518469121922</v>
      </c>
      <c r="AU211" s="356">
        <f t="shared" si="9"/>
        <v>40.236394957343094</v>
      </c>
      <c r="AV211" s="300">
        <f>[6]Tabelle1!C24</f>
        <v>2.9024605103280683</v>
      </c>
      <c r="AW211" s="300"/>
      <c r="AX211" s="357">
        <f t="shared" si="11"/>
        <v>4.0634447144592958</v>
      </c>
      <c r="AY211" s="335">
        <f t="shared" si="12"/>
        <v>187.78723578033186</v>
      </c>
    </row>
    <row r="212" spans="1:53" x14ac:dyDescent="0.25">
      <c r="A212" s="332">
        <v>42339</v>
      </c>
      <c r="B212" s="312">
        <f>'[3]Warenkorb transponiert'!C99</f>
        <v>1.7917096254847618</v>
      </c>
      <c r="C212" s="300">
        <f>'[3]Warenkorb transponiert'!D99</f>
        <v>21.447223892331884</v>
      </c>
      <c r="D212" s="300">
        <f>'[3]Warenkorb transponiert'!E99</f>
        <v>14</v>
      </c>
      <c r="E212" s="300">
        <f>'[3]Warenkorb transponiert'!F99</f>
        <v>20</v>
      </c>
      <c r="F212" s="300">
        <f>'[3]Warenkorb transponiert'!G99</f>
        <v>18.95065642494809</v>
      </c>
      <c r="G212" s="300">
        <f>'[3]Warenkorb transponiert'!H99</f>
        <v>13.140825639392975</v>
      </c>
      <c r="H212" s="300">
        <f>'[3]Warenkorb transponiert'!I99</f>
        <v>4.166666666666667</v>
      </c>
      <c r="I212" s="300">
        <f>'[3]Warenkorb transponiert'!J99</f>
        <v>3.333333333333333</v>
      </c>
      <c r="J212" s="356">
        <f t="shared" si="5"/>
        <v>36.886091302106458</v>
      </c>
      <c r="K212" s="300">
        <f>[4]PreisBio!G63</f>
        <v>84.86363636363636</v>
      </c>
      <c r="L212" s="300">
        <f>[4]PreisBio!H63</f>
        <v>55.090909090909093</v>
      </c>
      <c r="M212" s="300">
        <f>[4]PreisBio!K63</f>
        <v>43.977272727272727</v>
      </c>
      <c r="N212" s="300">
        <f>[4]PreisBio!J63</f>
        <v>26.958333333333332</v>
      </c>
      <c r="O212" s="300">
        <f>[4]PreisBio!L63</f>
        <v>38.875</v>
      </c>
      <c r="P212" s="300">
        <f>[4]PreisBio!I63</f>
        <v>5.3068181818181808</v>
      </c>
      <c r="Q212" s="300">
        <f>[4]PreisBio!M63</f>
        <v>1.9903846153846159</v>
      </c>
      <c r="R212" s="300">
        <f>[4]PreisBio!B63</f>
        <v>2.2857142857142856</v>
      </c>
      <c r="S212" s="300">
        <f>[4]PreisBio!E63</f>
        <v>19.166666666666668</v>
      </c>
      <c r="T212" s="300">
        <f>[4]PreisBio!F63</f>
        <v>53.636363636363633</v>
      </c>
      <c r="U212" s="356">
        <f t="shared" si="14"/>
        <v>60.325282217782217</v>
      </c>
      <c r="V212" s="312">
        <f>'[2]Haltung gewichtet'!D187</f>
        <v>0.81362630335664754</v>
      </c>
      <c r="W212" s="356">
        <f t="shared" si="13"/>
        <v>22.781536493986131</v>
      </c>
      <c r="X212" s="300">
        <f>[1]Kochtypberechnung_Bio!U181</f>
        <v>3.0888930000000001</v>
      </c>
      <c r="Y212" s="300">
        <f>[1]Kochtypberechnung_Bio!W181</f>
        <v>2.954637</v>
      </c>
      <c r="Z212" s="356">
        <f t="shared" si="8"/>
        <v>6.5538535499999995</v>
      </c>
      <c r="AA212" s="300">
        <f>[7]Bio!C182</f>
        <v>6.3741369818293796</v>
      </c>
      <c r="AB212" s="300">
        <f>[7]Bio!D182</f>
        <v>3.1176162611641498</v>
      </c>
      <c r="AC212" s="300">
        <f>[7]Bio!E182</f>
        <v>3.70511812596243</v>
      </c>
      <c r="AD212" s="300">
        <f>[7]Bio!F182</f>
        <v>0.78364106493009</v>
      </c>
      <c r="AE212" s="356">
        <f t="shared" si="15"/>
        <v>18.559463745905148</v>
      </c>
      <c r="AF212" s="300">
        <f>[7]Bio!G182</f>
        <v>2.9223127566651499</v>
      </c>
      <c r="AG212" s="300">
        <f>[7]Bio!I182</f>
        <v>6.4795948203842899</v>
      </c>
      <c r="AH212" s="300">
        <f>[7]Bio!J182</f>
        <v>1.7198987050960699</v>
      </c>
      <c r="AI212" s="300">
        <f>[7]Bio!K182</f>
        <v>5.1591896407685898</v>
      </c>
      <c r="AJ212" s="300">
        <f>[7]Bio!L182</f>
        <v>6.9121968337510404</v>
      </c>
      <c r="AK212" s="300">
        <f>[7]Bio!M182</f>
        <v>6.1327701449805101</v>
      </c>
      <c r="AL212" s="300">
        <f>[7]Bio!N182</f>
        <v>5.5526651804859402</v>
      </c>
      <c r="AM212" s="300">
        <f>[7]Bio!O182</f>
        <v>4.4001196176204402</v>
      </c>
      <c r="AN212" s="300">
        <f>[7]Bio!P182</f>
        <v>5.6790883458646597</v>
      </c>
      <c r="AO212" s="300">
        <f>[7]Bio!R182</f>
        <v>7.1419065075884198</v>
      </c>
      <c r="AP212" s="300">
        <f>[7]Bio!S182</f>
        <v>13.753111946533</v>
      </c>
      <c r="AQ212" s="300">
        <f>[7]Bio!T182</f>
        <v>4.9000000000000004</v>
      </c>
      <c r="AR212" s="300">
        <f>[7]Bio!U182</f>
        <v>8.4378478496588691</v>
      </c>
      <c r="AS212" s="300">
        <f>[7]Bio!W182</f>
        <v>6.0795948203842904</v>
      </c>
      <c r="AT212" s="300">
        <f>[7]Bio!X182</f>
        <v>25.892420861888102</v>
      </c>
      <c r="AU212" s="356">
        <f t="shared" si="9"/>
        <v>35.257156434116219</v>
      </c>
      <c r="AV212" s="300">
        <f>[6]Tabelle1!C25</f>
        <v>2.9024605103280683</v>
      </c>
      <c r="AW212" s="300"/>
      <c r="AX212" s="357">
        <f t="shared" si="11"/>
        <v>4.0634447144592958</v>
      </c>
      <c r="AY212" s="335">
        <f t="shared" si="12"/>
        <v>184.42682845835546</v>
      </c>
    </row>
    <row r="213" spans="1:53" x14ac:dyDescent="0.25">
      <c r="A213" s="332">
        <v>42370</v>
      </c>
      <c r="B213" s="312">
        <f>'[3]Warenkorb transponiert'!C100</f>
        <v>1.7917096254847618</v>
      </c>
      <c r="C213" s="300">
        <f>'[3]Warenkorb transponiert'!D100</f>
        <v>21.922208861344927</v>
      </c>
      <c r="D213" s="300">
        <f>'[3]Warenkorb transponiert'!E100</f>
        <v>14</v>
      </c>
      <c r="E213" s="300">
        <f>'[3]Warenkorb transponiert'!F100</f>
        <v>20</v>
      </c>
      <c r="F213" s="300">
        <f>'[3]Warenkorb transponiert'!G100</f>
        <v>18.95065642494809</v>
      </c>
      <c r="G213" s="300">
        <f>'[3]Warenkorb transponiert'!H100</f>
        <v>13.140825639392975</v>
      </c>
      <c r="H213" s="300">
        <f>'[3]Warenkorb transponiert'!I100</f>
        <v>4.166666666666667</v>
      </c>
      <c r="I213" s="300">
        <f>'[3]Warenkorb transponiert'!J100</f>
        <v>3.333333333333333</v>
      </c>
      <c r="J213" s="356">
        <f t="shared" si="5"/>
        <v>36.981088295909061</v>
      </c>
      <c r="K213" s="300">
        <f>[4]PreisBio!G64</f>
        <v>85.13636363636364</v>
      </c>
      <c r="L213" s="300">
        <f>[4]PreisBio!H64</f>
        <v>55.090909090909093</v>
      </c>
      <c r="M213" s="300">
        <f>[4]PreisBio!K64</f>
        <v>43.93181818181818</v>
      </c>
      <c r="N213" s="300">
        <f>[4]PreisBio!J64</f>
        <v>26.958333333333332</v>
      </c>
      <c r="O213" s="300">
        <f>[4]PreisBio!L64</f>
        <v>38.875</v>
      </c>
      <c r="P213" s="300">
        <f>[4]PreisBio!I64</f>
        <v>5.3068181818181808</v>
      </c>
      <c r="Q213" s="300">
        <f>[4]PreisBio!M64</f>
        <v>1.9903846153846159</v>
      </c>
      <c r="R213" s="300">
        <f>[4]PreisBio!B64</f>
        <v>2.2948809523809524</v>
      </c>
      <c r="S213" s="300">
        <f>[4]PreisBio!E64</f>
        <v>19.166666666666668</v>
      </c>
      <c r="T213" s="300">
        <f>[4]PreisBio!F64</f>
        <v>53.636363636363633</v>
      </c>
      <c r="U213" s="356">
        <f t="shared" si="14"/>
        <v>60.35459055111555</v>
      </c>
      <c r="V213" s="312">
        <f>'[2]Haltung gewichtet'!D188</f>
        <v>0.80658063559853277</v>
      </c>
      <c r="W213" s="356">
        <f t="shared" si="13"/>
        <v>22.584257796758919</v>
      </c>
      <c r="X213" s="300">
        <f>[1]Kochtypberechnung_Bio!U182</f>
        <v>3.0240070000000001</v>
      </c>
      <c r="Y213" s="300">
        <f>[1]Kochtypberechnung_Bio!W182</f>
        <v>3.0325359999999999</v>
      </c>
      <c r="Z213" s="356">
        <f t="shared" si="8"/>
        <v>6.5071588999999994</v>
      </c>
      <c r="AA213" s="300">
        <f>[7]Bio!C183</f>
        <v>6.4113293451036704</v>
      </c>
      <c r="AB213" s="300">
        <f>[7]Bio!D183</f>
        <v>3.11689591459659</v>
      </c>
      <c r="AC213" s="300">
        <f>[7]Bio!E183</f>
        <v>3.62031385752412</v>
      </c>
      <c r="AD213" s="300">
        <f>[7]Bio!F183</f>
        <v>0.74734975692876204</v>
      </c>
      <c r="AE213" s="356">
        <f t="shared" si="15"/>
        <v>18.448162458193863</v>
      </c>
      <c r="AF213" s="300">
        <f>[7]Bio!G183</f>
        <v>4.0101843131991197</v>
      </c>
      <c r="AG213" s="300">
        <f>[7]Bio!I183</f>
        <v>6.3283238918467504</v>
      </c>
      <c r="AH213" s="300">
        <f>[7]Bio!J183</f>
        <v>1.7197202213174601</v>
      </c>
      <c r="AI213" s="300">
        <f>[7]Bio!K183</f>
        <v>5.1369522954379399</v>
      </c>
      <c r="AJ213" s="300">
        <f>[7]Bio!L183</f>
        <v>4.50720082861816</v>
      </c>
      <c r="AK213" s="300">
        <f>[7]Bio!M183</f>
        <v>6.0531191223857697</v>
      </c>
      <c r="AL213" s="300">
        <f>[7]Bio!N183</f>
        <v>4.7804332393778104</v>
      </c>
      <c r="AM213" s="300">
        <f>[7]Bio!O183</f>
        <v>5.7849530117966399</v>
      </c>
      <c r="AN213" s="300">
        <f>[7]Bio!P183</f>
        <v>5.4441580105787004</v>
      </c>
      <c r="AO213" s="300">
        <f>[7]Bio!R183</f>
        <v>7.13705843337857</v>
      </c>
      <c r="AP213" s="300">
        <f>[7]Bio!S183</f>
        <v>13.7409750495876</v>
      </c>
      <c r="AQ213" s="300">
        <f>[7]Bio!T183</f>
        <v>4.5481682184655403</v>
      </c>
      <c r="AR213" s="300">
        <f>[7]Bio!U183</f>
        <v>8.4918648327939596</v>
      </c>
      <c r="AS213" s="300">
        <f>[7]Bio!W183</f>
        <v>6.0538092285207199</v>
      </c>
      <c r="AT213" s="300">
        <f>[7]Bio!X183</f>
        <v>29.0419014606824</v>
      </c>
      <c r="AU213" s="356">
        <f t="shared" si="9"/>
        <v>34.166887019140106</v>
      </c>
      <c r="AV213" s="300">
        <f>[6]Tabelle1!C26</f>
        <v>2.9024605103280683</v>
      </c>
      <c r="AW213" s="300"/>
      <c r="AX213" s="357">
        <f t="shared" ref="AX213:AX248" si="16">SUMPRODUCT($AV$19:$AW$19,AV213:AW213)</f>
        <v>4.0634447144592958</v>
      </c>
      <c r="AY213" s="335">
        <f t="shared" si="12"/>
        <v>183.10558973557681</v>
      </c>
      <c r="BA213" s="300"/>
    </row>
    <row r="214" spans="1:53" x14ac:dyDescent="0.25">
      <c r="A214" s="332">
        <v>42401</v>
      </c>
      <c r="B214" s="312">
        <f>'[3]Warenkorb transponiert'!C101</f>
        <v>1.7906015239673496</v>
      </c>
      <c r="C214" s="300">
        <f>'[3]Warenkorb transponiert'!D101</f>
        <v>21.922208861344927</v>
      </c>
      <c r="D214" s="300">
        <f>'[3]Warenkorb transponiert'!E101</f>
        <v>14</v>
      </c>
      <c r="E214" s="300">
        <f>'[3]Warenkorb transponiert'!F101</f>
        <v>19.577791138655073</v>
      </c>
      <c r="F214" s="300">
        <f>'[3]Warenkorb transponiert'!G101</f>
        <v>18.957263384760953</v>
      </c>
      <c r="G214" s="300">
        <f>'[3]Warenkorb transponiert'!H101</f>
        <v>13.140825639392975</v>
      </c>
      <c r="H214" s="300">
        <f>'[3]Warenkorb transponiert'!I101</f>
        <v>4.0890713451601144</v>
      </c>
      <c r="I214" s="300">
        <f>'[3]Warenkorb transponiert'!J101</f>
        <v>3.333333333333333</v>
      </c>
      <c r="J214" s="356">
        <f t="shared" si="5"/>
        <v>36.870156398483722</v>
      </c>
      <c r="K214" s="300">
        <f>[4]PreisBio!G65</f>
        <v>85.13636363636364</v>
      </c>
      <c r="L214" s="300">
        <f>[4]PreisBio!H65</f>
        <v>55.090909090909093</v>
      </c>
      <c r="M214" s="300">
        <f>[4]PreisBio!K65</f>
        <v>43.454545454545453</v>
      </c>
      <c r="N214" s="300">
        <f>[4]PreisBio!J65</f>
        <v>26.958333333333332</v>
      </c>
      <c r="O214" s="300">
        <f>[4]PreisBio!L65</f>
        <v>38.90625</v>
      </c>
      <c r="P214" s="300">
        <f>[4]PreisBio!I65</f>
        <v>5.3193181818181809</v>
      </c>
      <c r="Q214" s="300">
        <f>[4]PreisBio!M65</f>
        <v>1.9596153846153848</v>
      </c>
      <c r="R214" s="300">
        <f>[4]PreisBio!B65</f>
        <v>2.2948809523809524</v>
      </c>
      <c r="S214" s="300">
        <f>[4]PreisBio!E65</f>
        <v>19.166666666666668</v>
      </c>
      <c r="T214" s="300">
        <f>[4]PreisBio!F65</f>
        <v>53.636363636363633</v>
      </c>
      <c r="U214" s="356">
        <f t="shared" si="14"/>
        <v>60.27054072594072</v>
      </c>
      <c r="V214" s="312">
        <f>'[2]Haltung gewichtet'!D189</f>
        <v>0.81126568004221855</v>
      </c>
      <c r="W214" s="356">
        <f t="shared" si="13"/>
        <v>22.715439041182119</v>
      </c>
      <c r="X214" s="300">
        <f>[1]Kochtypberechnung_Bio!U183</f>
        <v>2.6734689999999999</v>
      </c>
      <c r="Y214" s="300">
        <f>[1]Kochtypberechnung_Bio!W183</f>
        <v>3.0405069999999998</v>
      </c>
      <c r="Z214" s="356">
        <f t="shared" si="8"/>
        <v>5.9865330499999994</v>
      </c>
      <c r="AA214" s="300">
        <f>[7]Bio!C184</f>
        <v>6.4413293820570798</v>
      </c>
      <c r="AB214" s="300">
        <f>[7]Bio!D184</f>
        <v>3.11689591459659</v>
      </c>
      <c r="AC214" s="300">
        <f>[7]Bio!E184</f>
        <v>3.3545332211045</v>
      </c>
      <c r="AD214" s="300">
        <f>[7]Bio!F184</f>
        <v>0.742734720180661</v>
      </c>
      <c r="AE214" s="356">
        <f t="shared" si="15"/>
        <v>18.245077440612764</v>
      </c>
      <c r="AF214" s="300">
        <f>[7]Bio!G184</f>
        <v>4.1469155106656901</v>
      </c>
      <c r="AG214" s="300">
        <f>[7]Bio!I184</f>
        <v>5.6874662808226297</v>
      </c>
      <c r="AH214" s="300">
        <f>[7]Bio!J184</f>
        <v>1.7697202213174701</v>
      </c>
      <c r="AI214" s="300">
        <f>[7]Bio!K184</f>
        <v>5.1577617705397198</v>
      </c>
      <c r="AJ214" s="300">
        <f>[7]Bio!L184</f>
        <v>6.2681449473501001</v>
      </c>
      <c r="AK214" s="300">
        <f>[7]Bio!M184</f>
        <v>6.2426279813480896</v>
      </c>
      <c r="AL214" s="300">
        <f>[7]Bio!N184</f>
        <v>4.2601785478276097</v>
      </c>
      <c r="AM214" s="300">
        <f>[7]Bio!O184</f>
        <v>5.7577617705397204</v>
      </c>
      <c r="AN214" s="300">
        <f>[7]Bio!P184</f>
        <v>4.9076083098444503</v>
      </c>
      <c r="AO214" s="300">
        <f>[7]Bio!R184</f>
        <v>6.6048304937884996</v>
      </c>
      <c r="AP214" s="300">
        <f>[7]Bio!S184</f>
        <v>13.1888088526986</v>
      </c>
      <c r="AQ214" s="300">
        <f>[7]Bio!T184</f>
        <v>4.9000000000000004</v>
      </c>
      <c r="AR214" s="300">
        <f>[7]Bio!U184</f>
        <v>8.4865517409611293</v>
      </c>
      <c r="AS214" s="300">
        <f>[7]Bio!W184</f>
        <v>6.0788808852698599</v>
      </c>
      <c r="AT214" s="300">
        <f>[7]Bio!X184</f>
        <v>42.636561693983403</v>
      </c>
      <c r="AU214" s="356">
        <f t="shared" si="9"/>
        <v>36.011455575124202</v>
      </c>
      <c r="AV214" s="300">
        <f>[6]Tabelle1!C27</f>
        <v>2.9024605103280683</v>
      </c>
      <c r="AW214" s="300"/>
      <c r="AX214" s="357">
        <f t="shared" si="16"/>
        <v>4.0634447144592958</v>
      </c>
      <c r="AY214" s="335">
        <f t="shared" si="12"/>
        <v>184.16264694580286</v>
      </c>
    </row>
    <row r="215" spans="1:53" x14ac:dyDescent="0.25">
      <c r="A215" s="332">
        <v>42430</v>
      </c>
      <c r="B215" s="312">
        <f>'[3]Warenkorb transponiert'!C102</f>
        <v>1.7906015239673496</v>
      </c>
      <c r="C215" s="300">
        <f>'[3]Warenkorb transponiert'!D102</f>
        <v>21.447223892331884</v>
      </c>
      <c r="D215" s="300">
        <f>'[3]Warenkorb transponiert'!E102</f>
        <v>14</v>
      </c>
      <c r="E215" s="300">
        <f>'[3]Warenkorb transponiert'!F102</f>
        <v>19.577791138655073</v>
      </c>
      <c r="F215" s="300">
        <f>'[3]Warenkorb transponiert'!G102</f>
        <v>18.957263384760953</v>
      </c>
      <c r="G215" s="300">
        <f>'[3]Warenkorb transponiert'!H102</f>
        <v>13.140825639392975</v>
      </c>
      <c r="H215" s="300">
        <f>'[3]Warenkorb transponiert'!I102</f>
        <v>4.166666666666667</v>
      </c>
      <c r="I215" s="300">
        <f>'[3]Warenkorb transponiert'!J102</f>
        <v>3.333333333333333</v>
      </c>
      <c r="J215" s="356">
        <f t="shared" si="5"/>
        <v>36.813957065434394</v>
      </c>
      <c r="K215" s="300">
        <f>[4]PreisBio!G66</f>
        <v>84.318181818181813</v>
      </c>
      <c r="L215" s="300">
        <f>[4]PreisBio!H66</f>
        <v>55.090909090909093</v>
      </c>
      <c r="M215" s="300">
        <f>[4]PreisBio!K66</f>
        <v>43.795454545454547</v>
      </c>
      <c r="N215" s="300">
        <f>[4]PreisBio!J66</f>
        <v>27.03125</v>
      </c>
      <c r="O215" s="300">
        <f>[4]PreisBio!L66</f>
        <v>39.046875</v>
      </c>
      <c r="P215" s="300">
        <f>[4]PreisBio!I66</f>
        <v>5.3568181818181815</v>
      </c>
      <c r="Q215" s="300">
        <f>[4]PreisBio!M66</f>
        <v>1.9750000000000001</v>
      </c>
      <c r="R215" s="300">
        <f>[4]PreisBio!B66</f>
        <v>2.2770238095238096</v>
      </c>
      <c r="S215" s="300">
        <f>[4]PreisBio!E66</f>
        <v>19.166666666666668</v>
      </c>
      <c r="T215" s="300">
        <f>[4]PreisBio!F66</f>
        <v>53.636363636363633</v>
      </c>
      <c r="U215" s="356">
        <f t="shared" si="14"/>
        <v>60.270314826839837</v>
      </c>
      <c r="V215" s="312">
        <f>'[2]Haltung gewichtet'!D190</f>
        <v>0.80974972706966741</v>
      </c>
      <c r="W215" s="356">
        <f t="shared" si="13"/>
        <v>22.672992357950687</v>
      </c>
      <c r="X215" s="300">
        <f>[1]Kochtypberechnung_Bio!U184</f>
        <v>2.9033570000000002</v>
      </c>
      <c r="Y215" s="300">
        <f>[1]Kochtypberechnung_Bio!W184</f>
        <v>3.0249350000000002</v>
      </c>
      <c r="Z215" s="356">
        <f t="shared" si="8"/>
        <v>6.3212432500000002</v>
      </c>
      <c r="AA215" s="300">
        <f>[7]Bio!C185</f>
        <v>6.4339360459864503</v>
      </c>
      <c r="AB215" s="300">
        <f>[7]Bio!D185</f>
        <v>3.11689591459659</v>
      </c>
      <c r="AC215" s="300">
        <f>[7]Bio!E185</f>
        <v>3.28704512420448</v>
      </c>
      <c r="AD215" s="300">
        <f>[7]Bio!F185</f>
        <v>0.73525552863888299</v>
      </c>
      <c r="AE215" s="356">
        <f t="shared" si="15"/>
        <v>18.155220651886918</v>
      </c>
      <c r="AF215" s="300">
        <f>[7]Bio!G185</f>
        <v>3.5004952224106902</v>
      </c>
      <c r="AG215" s="300">
        <f>[7]Bio!I185</f>
        <v>5.6907130180603396</v>
      </c>
      <c r="AH215" s="300">
        <f>[7]Bio!J185</f>
        <v>1.7697202213174701</v>
      </c>
      <c r="AI215" s="300">
        <f>[7]Bio!K185</f>
        <v>4.6057529011379099</v>
      </c>
      <c r="AJ215" s="300">
        <f>[7]Bio!L185</f>
        <v>5.98504669450534</v>
      </c>
      <c r="AK215" s="300">
        <f>[7]Bio!M185</f>
        <v>6.1466965702752603</v>
      </c>
      <c r="AL215" s="300">
        <f>[7]Bio!N185</f>
        <v>4.21952131331886</v>
      </c>
      <c r="AM215" s="300">
        <f>[7]Bio!O185</f>
        <v>5.1972022131746503</v>
      </c>
      <c r="AN215" s="300">
        <f>[7]Bio!P185</f>
        <v>4.7126388335595202</v>
      </c>
      <c r="AO215" s="300">
        <f>[7]Bio!R185</f>
        <v>7.1096492925496797</v>
      </c>
      <c r="AP215" s="300">
        <f>[7]Bio!S185</f>
        <v>13.1888088526986</v>
      </c>
      <c r="AQ215" s="300">
        <f>[7]Bio!T185</f>
        <v>4.9000000000000004</v>
      </c>
      <c r="AR215" s="300">
        <f>[7]Bio!U185</f>
        <v>8.4976099161359908</v>
      </c>
      <c r="AS215" s="300">
        <f>[7]Bio!W185</f>
        <v>5.9802797786825401</v>
      </c>
      <c r="AT215" s="300">
        <f>[7]Bio!X185</f>
        <v>39.240078379789097</v>
      </c>
      <c r="AU215" s="356">
        <f t="shared" si="9"/>
        <v>34.38425404741546</v>
      </c>
      <c r="AV215" s="300">
        <f>[6]Tabelle1!C28</f>
        <v>2.9024605103280683</v>
      </c>
      <c r="AW215" s="300"/>
      <c r="AX215" s="357">
        <f t="shared" si="16"/>
        <v>4.0634447144592958</v>
      </c>
      <c r="AY215" s="335">
        <f t="shared" si="12"/>
        <v>182.6814269139866</v>
      </c>
    </row>
    <row r="216" spans="1:53" x14ac:dyDescent="0.25">
      <c r="A216" s="332">
        <v>42461</v>
      </c>
      <c r="B216" s="312">
        <f>'[3]Warenkorb transponiert'!C103</f>
        <v>1.7894567147797056</v>
      </c>
      <c r="C216" s="300">
        <f>'[3]Warenkorb transponiert'!D103</f>
        <v>21.907121564784191</v>
      </c>
      <c r="D216" s="300">
        <f>'[3]Warenkorb transponiert'!E103</f>
        <v>14</v>
      </c>
      <c r="E216" s="300">
        <f>'[3]Warenkorb transponiert'!F103</f>
        <v>20</v>
      </c>
      <c r="F216" s="300">
        <f>'[3]Warenkorb transponiert'!G103</f>
        <v>18.952560505085934</v>
      </c>
      <c r="G216" s="300">
        <f>'[3]Warenkorb transponiert'!H103</f>
        <v>13.305891161391605</v>
      </c>
      <c r="H216" s="300">
        <f>'[3]Warenkorb transponiert'!I103</f>
        <v>4.0872614750588143</v>
      </c>
      <c r="I216" s="300">
        <f>'[3]Warenkorb transponiert'!J103</f>
        <v>3.333333333333333</v>
      </c>
      <c r="J216" s="356">
        <f t="shared" si="5"/>
        <v>36.993482142444051</v>
      </c>
      <c r="K216" s="300">
        <f>[4]PreisBio!G67</f>
        <v>84.318181818181813</v>
      </c>
      <c r="L216" s="300">
        <f>[4]PreisBio!H67</f>
        <v>55.090909090909093</v>
      </c>
      <c r="M216" s="300">
        <f>[4]PreisBio!K67</f>
        <v>44.072727272727271</v>
      </c>
      <c r="N216" s="300">
        <f>[4]PreisBio!J67</f>
        <v>27.083333333333332</v>
      </c>
      <c r="O216" s="300">
        <f>[4]PreisBio!L67</f>
        <v>39.112499999999997</v>
      </c>
      <c r="P216" s="300">
        <f>[4]PreisBio!I67</f>
        <v>5.3518181818181798</v>
      </c>
      <c r="Q216" s="300">
        <f>[4]PreisBio!M67</f>
        <v>1.9846153846153847</v>
      </c>
      <c r="R216" s="300">
        <f>[4]PreisBio!B67</f>
        <v>2.2948809523809528</v>
      </c>
      <c r="S216" s="300">
        <f>[4]PreisBio!E67</f>
        <v>19.166666666666668</v>
      </c>
      <c r="T216" s="300">
        <f>[4]PreisBio!F67</f>
        <v>53.636363636363633</v>
      </c>
      <c r="U216" s="356">
        <f t="shared" si="14"/>
        <v>60.35117481684982</v>
      </c>
      <c r="V216" s="312">
        <f>'[2]Haltung gewichtet'!D191</f>
        <v>0.79877648394671041</v>
      </c>
      <c r="W216" s="356">
        <f t="shared" si="13"/>
        <v>22.365741550507892</v>
      </c>
      <c r="X216" s="300">
        <f>[1]Kochtypberechnung_Bio!U185</f>
        <v>2.9839370000000001</v>
      </c>
      <c r="Y216" s="300">
        <f>[1]Kochtypberechnung_Bio!W185</f>
        <v>3.0395919999999998</v>
      </c>
      <c r="Z216" s="356">
        <f t="shared" si="8"/>
        <v>6.4516402999999993</v>
      </c>
      <c r="AA216" s="300">
        <f>[7]Bio!C186</f>
        <v>6.42937878874974</v>
      </c>
      <c r="AB216" s="300">
        <f>[7]Bio!D186</f>
        <v>3.11689591459659</v>
      </c>
      <c r="AC216" s="300">
        <f>[7]Bio!E186</f>
        <v>3.2487626524327702</v>
      </c>
      <c r="AD216" s="300">
        <f>[7]Bio!F186</f>
        <v>0.90024817860808903</v>
      </c>
      <c r="AE216" s="356">
        <f t="shared" si="15"/>
        <v>18.526892045578027</v>
      </c>
      <c r="AF216" s="300">
        <f>[7]Bio!G186</f>
        <v>3.9055718831570299</v>
      </c>
      <c r="AG216" s="300">
        <f>[7]Bio!I186</f>
        <v>5.7577617705397204</v>
      </c>
      <c r="AH216" s="300">
        <f>[7]Bio!J186</f>
        <v>1.8105595573650699</v>
      </c>
      <c r="AI216" s="300">
        <f>[7]Bio!K186</f>
        <v>4.5577617705397202</v>
      </c>
      <c r="AJ216" s="300">
        <f>[7]Bio!L186</f>
        <v>6.1453872182900096</v>
      </c>
      <c r="AK216" s="300">
        <f>[7]Bio!M186</f>
        <v>6.1538971597592003</v>
      </c>
      <c r="AL216" s="300">
        <f>[7]Bio!N186</f>
        <v>5.3679415039148104</v>
      </c>
      <c r="AM216" s="300">
        <f>[7]Bio!O186</f>
        <v>4.7633573441904202</v>
      </c>
      <c r="AN216" s="300">
        <f>[7]Bio!P186</f>
        <v>5.5986011065873296</v>
      </c>
      <c r="AO216" s="300">
        <f>[7]Bio!R186</f>
        <v>7.5881505132755702</v>
      </c>
      <c r="AP216" s="300">
        <f>[7]Bio!S186</f>
        <v>13.5313917795912</v>
      </c>
      <c r="AQ216" s="300">
        <f>[7]Bio!T186</f>
        <v>4.9000000000000004</v>
      </c>
      <c r="AR216" s="300">
        <f>[7]Bio!U186</f>
        <v>8.4885663555694695</v>
      </c>
      <c r="AS216" s="300">
        <f>[7]Bio!W186</f>
        <v>5.9802797786825401</v>
      </c>
      <c r="AT216" s="300">
        <f>[7]Bio!X186</f>
        <v>40.521392184291997</v>
      </c>
      <c r="AU216" s="356">
        <f t="shared" ref="AU216:AU247" si="17">SUMPRODUCT($AF$19:$AT$19,AF216:AT216)</f>
        <v>35.84809146904005</v>
      </c>
      <c r="AV216" s="300">
        <f>[6]Tabelle1!C29</f>
        <v>2.9024605103280683</v>
      </c>
      <c r="AW216" s="300"/>
      <c r="AX216" s="357">
        <f t="shared" si="16"/>
        <v>4.0634447144592958</v>
      </c>
      <c r="AY216" s="335">
        <f t="shared" si="12"/>
        <v>184.60046703887915</v>
      </c>
    </row>
    <row r="217" spans="1:53" x14ac:dyDescent="0.25">
      <c r="A217" s="332">
        <v>42491</v>
      </c>
      <c r="B217" s="312">
        <f>'[3]Warenkorb transponiert'!C104</f>
        <v>1.7894567147797056</v>
      </c>
      <c r="C217" s="300">
        <f>'[3]Warenkorb transponiert'!D104</f>
        <v>21.907121564784191</v>
      </c>
      <c r="D217" s="300">
        <f>'[3]Warenkorb transponiert'!E104</f>
        <v>14</v>
      </c>
      <c r="E217" s="300">
        <f>'[3]Warenkorb transponiert'!F104</f>
        <v>20</v>
      </c>
      <c r="F217" s="300">
        <f>'[3]Warenkorb transponiert'!G104</f>
        <v>18.952560505085934</v>
      </c>
      <c r="G217" s="300">
        <f>'[3]Warenkorb transponiert'!H104</f>
        <v>13.305891161391605</v>
      </c>
      <c r="H217" s="300">
        <f>'[3]Warenkorb transponiert'!I104</f>
        <v>4.0872614750588143</v>
      </c>
      <c r="I217" s="300">
        <f>'[3]Warenkorb transponiert'!J104</f>
        <v>3.333333333333333</v>
      </c>
      <c r="J217" s="356">
        <f t="shared" si="5"/>
        <v>36.993482142444051</v>
      </c>
      <c r="K217" s="300">
        <f>[4]PreisBio!G68</f>
        <v>83.431818181818187</v>
      </c>
      <c r="L217" s="300">
        <f>[4]PreisBio!H68</f>
        <v>55.090909090909093</v>
      </c>
      <c r="M217" s="300">
        <f>[4]PreisBio!K68</f>
        <v>44.272727272727273</v>
      </c>
      <c r="N217" s="300">
        <f>[4]PreisBio!J68</f>
        <v>27.041666666666668</v>
      </c>
      <c r="O217" s="300">
        <f>[4]PreisBio!L68</f>
        <v>39.21875</v>
      </c>
      <c r="P217" s="300">
        <f>[4]PreisBio!I68</f>
        <v>5.4068181818181813</v>
      </c>
      <c r="Q217" s="300">
        <f>[4]PreisBio!M68</f>
        <v>1.977211538461539</v>
      </c>
      <c r="R217" s="300">
        <f>[4]PreisBio!B68</f>
        <v>2.2740178571428573</v>
      </c>
      <c r="S217" s="300">
        <f>[4]PreisBio!E68</f>
        <v>19.166666666666668</v>
      </c>
      <c r="T217" s="300">
        <f>[4]PreisBio!F68</f>
        <v>52.909090909090907</v>
      </c>
      <c r="U217" s="356">
        <f t="shared" si="14"/>
        <v>60.165121697052953</v>
      </c>
      <c r="V217" s="312">
        <f>'[2]Haltung gewichtet'!D192</f>
        <v>0.81353296205326397</v>
      </c>
      <c r="W217" s="356">
        <f t="shared" si="13"/>
        <v>22.778922937491391</v>
      </c>
      <c r="X217" s="300">
        <f>[1]Kochtypberechnung_Bio!U186</f>
        <v>2.9792689999999999</v>
      </c>
      <c r="Y217" s="300">
        <f>[1]Kochtypberechnung_Bio!W186</f>
        <v>3.0011590000000004</v>
      </c>
      <c r="Z217" s="356">
        <f t="shared" si="8"/>
        <v>6.41965685</v>
      </c>
      <c r="AA217" s="300">
        <f>[7]Bio!C187</f>
        <v>6.4509158981728598</v>
      </c>
      <c r="AB217" s="300">
        <f>[7]Bio!D187</f>
        <v>2.9719604077411699</v>
      </c>
      <c r="AC217" s="300">
        <f>[7]Bio!E187</f>
        <v>3.2091145144734101</v>
      </c>
      <c r="AD217" s="300">
        <f>[7]Bio!F187</f>
        <v>0.87745823034284598</v>
      </c>
      <c r="AE217" s="356">
        <f t="shared" si="15"/>
        <v>18.292999982187343</v>
      </c>
      <c r="AF217" s="300">
        <f>[7]Bio!G187</f>
        <v>4.1144439408349003</v>
      </c>
      <c r="AG217" s="300">
        <f>[7]Bio!I187</f>
        <v>6.3165383760105795</v>
      </c>
      <c r="AH217" s="300">
        <f>[7]Bio!J187</f>
        <v>2.90845613286008</v>
      </c>
      <c r="AI217" s="300">
        <f>[7]Bio!K187</f>
        <v>4.5378901179663798</v>
      </c>
      <c r="AJ217" s="300">
        <f>[7]Bio!L187</f>
        <v>6.7001443184048401</v>
      </c>
      <c r="AK217" s="300">
        <f>[7]Bio!M187</f>
        <v>6.3082819159968002</v>
      </c>
      <c r="AL217" s="300">
        <f>[7]Bio!N187</f>
        <v>5.7380415492222596</v>
      </c>
      <c r="AM217" s="300">
        <f>[7]Bio!O187</f>
        <v>5.2958033197619798</v>
      </c>
      <c r="AN217" s="300">
        <f>[7]Bio!P187</f>
        <v>5.5394404426349304</v>
      </c>
      <c r="AO217" s="300">
        <f>[7]Bio!R187</f>
        <v>6.35561084733967</v>
      </c>
      <c r="AP217" s="300">
        <f>[7]Bio!S187</f>
        <v>13.1888088526986</v>
      </c>
      <c r="AQ217" s="300">
        <f>[7]Bio!T187</f>
        <v>4.9000000000000004</v>
      </c>
      <c r="AR217" s="300">
        <f>[7]Bio!U187</f>
        <v>8.2273950711626096</v>
      </c>
      <c r="AS217" s="300">
        <f>[7]Bio!W187</f>
        <v>5.8422382294602802</v>
      </c>
      <c r="AT217" s="300">
        <f>[7]Bio!X187</f>
        <v>31.590699001287501</v>
      </c>
      <c r="AU217" s="356">
        <f t="shared" si="17"/>
        <v>38.217504857221279</v>
      </c>
      <c r="AV217" s="300">
        <f>[6]Tabelle1!C30</f>
        <v>2.9024605103280683</v>
      </c>
      <c r="AW217" s="300"/>
      <c r="AX217" s="357">
        <f t="shared" si="16"/>
        <v>4.0634447144592958</v>
      </c>
      <c r="AY217" s="335">
        <f t="shared" si="12"/>
        <v>186.93113318085634</v>
      </c>
    </row>
    <row r="218" spans="1:53" x14ac:dyDescent="0.25">
      <c r="A218" s="332">
        <v>42522</v>
      </c>
      <c r="B218" s="312">
        <f>'[3]Warenkorb transponiert'!C105</f>
        <v>1.7894567147797056</v>
      </c>
      <c r="C218" s="300">
        <f>'[3]Warenkorb transponiert'!D105</f>
        <v>21.449109804401978</v>
      </c>
      <c r="D218" s="300">
        <f>'[3]Warenkorb transponiert'!E105</f>
        <v>14</v>
      </c>
      <c r="E218" s="300">
        <f>'[3]Warenkorb transponiert'!F105</f>
        <v>19.592878435215809</v>
      </c>
      <c r="F218" s="300">
        <f>'[3]Warenkorb transponiert'!G105</f>
        <v>18.952560505085934</v>
      </c>
      <c r="G218" s="300">
        <f>'[3]Warenkorb transponiert'!H105</f>
        <v>13.305891161391605</v>
      </c>
      <c r="H218" s="300">
        <f>'[3]Warenkorb transponiert'!I105</f>
        <v>4.0872614750588143</v>
      </c>
      <c r="I218" s="300">
        <f>'[3]Warenkorb transponiert'!J105</f>
        <v>3.333333333333333</v>
      </c>
      <c r="J218" s="356">
        <f t="shared" ref="J218:J248" si="18">SUMPRODUCT($B$19:$I$19,B218:I218)</f>
        <v>36.840811555649985</v>
      </c>
      <c r="K218" s="300">
        <f>[4]PreisBio!G69</f>
        <v>83.931818181818187</v>
      </c>
      <c r="L218" s="300">
        <f>[4]PreisBio!H69</f>
        <v>55.18181818181818</v>
      </c>
      <c r="M218" s="300">
        <f>[4]PreisBio!K69</f>
        <v>45.43181818181818</v>
      </c>
      <c r="N218" s="300">
        <f>[4]PreisBio!J69</f>
        <v>27.072916666666668</v>
      </c>
      <c r="O218" s="300">
        <f>[4]PreisBio!L69</f>
        <v>39.3125</v>
      </c>
      <c r="P218" s="300">
        <f>[4]PreisBio!I69</f>
        <v>5.4068181818181804</v>
      </c>
      <c r="Q218" s="300">
        <f>[4]PreisBio!M69</f>
        <v>1.982307692307693</v>
      </c>
      <c r="R218" s="300">
        <f>[4]PreisBio!B69</f>
        <v>2.3111607142857138</v>
      </c>
      <c r="S218" s="300">
        <f>[4]PreisBio!E69</f>
        <v>19.166666666666668</v>
      </c>
      <c r="T218" s="300">
        <f>[4]PreisBio!F69</f>
        <v>53.43181818181818</v>
      </c>
      <c r="U218" s="356">
        <f t="shared" si="14"/>
        <v>60.557368874875124</v>
      </c>
      <c r="V218" s="312">
        <f>'[2]Haltung gewichtet'!D193</f>
        <v>0.80606825278888439</v>
      </c>
      <c r="W218" s="356">
        <f t="shared" si="13"/>
        <v>22.569911078088762</v>
      </c>
      <c r="X218" s="300">
        <f>[1]Kochtypberechnung_Bio!U187</f>
        <v>4.0416230000000004</v>
      </c>
      <c r="Y218" s="300">
        <f>[1]Kochtypberechnung_Bio!W187</f>
        <v>3.0218953333333332</v>
      </c>
      <c r="Z218" s="356">
        <f t="shared" si="8"/>
        <v>8.0266664666666667</v>
      </c>
      <c r="AA218" s="300">
        <f>[7]Bio!C188</f>
        <v>7.3466767087718496</v>
      </c>
      <c r="AB218" s="300">
        <f>[7]Bio!D188</f>
        <v>3.11689591459659</v>
      </c>
      <c r="AC218" s="300">
        <f>[7]Bio!E188</f>
        <v>3.2864088523917099</v>
      </c>
      <c r="AD218" s="300">
        <f>[7]Bio!F188</f>
        <v>0.88896530486553105</v>
      </c>
      <c r="AE218" s="356">
        <f t="shared" ref="AE218:AE248" si="19">SUMPRODUCT($AA$19:$AD$19,AA218:AD218)</f>
        <v>19.908130222233702</v>
      </c>
      <c r="AF218" s="300">
        <f>[7]Bio!G188</f>
        <v>4.1218035240282598</v>
      </c>
      <c r="AG218" s="300">
        <f>[7]Bio!I188</f>
        <v>7.6220500260987603</v>
      </c>
      <c r="AH218" s="300">
        <f>[7]Bio!J188</f>
        <v>2.8958375505445901</v>
      </c>
      <c r="AI218" s="300">
        <f>[7]Bio!K188</f>
        <v>7.47715736646136</v>
      </c>
      <c r="AJ218" s="300">
        <f>[7]Bio!L188</f>
        <v>8.6987130794446195</v>
      </c>
      <c r="AK218" s="300">
        <f>[7]Bio!M188</f>
        <v>6.7326174423217502</v>
      </c>
      <c r="AL218" s="300">
        <f>[7]Bio!N188</f>
        <v>8.9650154981624208</v>
      </c>
      <c r="AM218" s="300">
        <f>[7]Bio!O188</f>
        <v>8.8866203859136306</v>
      </c>
      <c r="AN218" s="300">
        <f>[7]Bio!P188</f>
        <v>9.5596795114312592</v>
      </c>
      <c r="AO218" s="300">
        <f>[7]Bio!R188</f>
        <v>6.5879749660716103</v>
      </c>
      <c r="AP218" s="300">
        <f>[7]Bio!S188</f>
        <v>12.900199469673201</v>
      </c>
      <c r="AQ218" s="300">
        <f>[7]Bio!T188</f>
        <v>4.9000000000000004</v>
      </c>
      <c r="AR218" s="300">
        <f>[7]Bio!U188</f>
        <v>8.1595683669137298</v>
      </c>
      <c r="AS218" s="300">
        <f>[7]Bio!W188</f>
        <v>7.6096965821066904</v>
      </c>
      <c r="AT218" s="300">
        <f>[7]Bio!X188</f>
        <v>32.619541791107203</v>
      </c>
      <c r="AU218" s="356">
        <f t="shared" si="17"/>
        <v>45.867084286778656</v>
      </c>
      <c r="AV218" s="300">
        <f>[6]Tabelle1!C31</f>
        <v>2.9024605103280683</v>
      </c>
      <c r="AW218" s="300"/>
      <c r="AX218" s="357">
        <f t="shared" si="16"/>
        <v>4.0634447144592958</v>
      </c>
      <c r="AY218" s="335">
        <f t="shared" si="12"/>
        <v>197.83341719875222</v>
      </c>
    </row>
    <row r="219" spans="1:53" x14ac:dyDescent="0.25">
      <c r="A219" s="332">
        <v>42552</v>
      </c>
      <c r="B219" s="312">
        <f>'[3]Warenkorb transponiert'!C106</f>
        <v>1.7894567147797056</v>
      </c>
      <c r="C219" s="300">
        <f>'[3]Warenkorb transponiert'!D106</f>
        <v>21.907121564784191</v>
      </c>
      <c r="D219" s="300">
        <f>'[3]Warenkorb transponiert'!E106</f>
        <v>14</v>
      </c>
      <c r="E219" s="300">
        <f>'[3]Warenkorb transponiert'!F106</f>
        <v>20</v>
      </c>
      <c r="F219" s="300">
        <f>'[3]Warenkorb transponiert'!G106</f>
        <v>18.952560505085934</v>
      </c>
      <c r="G219" s="300">
        <f>'[3]Warenkorb transponiert'!H106</f>
        <v>13.305891161391605</v>
      </c>
      <c r="H219" s="300">
        <f>'[3]Warenkorb transponiert'!I106</f>
        <v>4.166666666666667</v>
      </c>
      <c r="I219" s="300">
        <f>'[3]Warenkorb transponiert'!J106</f>
        <v>3.333333333333333</v>
      </c>
      <c r="J219" s="356">
        <f t="shared" si="18"/>
        <v>37.033184738247982</v>
      </c>
      <c r="K219" s="300">
        <f>[4]PreisBio!G70</f>
        <v>84.578181818181818</v>
      </c>
      <c r="L219" s="300">
        <f>[4]PreisBio!H70</f>
        <v>55.272727272727273</v>
      </c>
      <c r="M219" s="300">
        <f>[4]PreisBio!K70</f>
        <v>45.718181818181819</v>
      </c>
      <c r="N219" s="300">
        <f>[4]PreisBio!J70</f>
        <v>27.133333333333333</v>
      </c>
      <c r="O219" s="300">
        <f>[4]PreisBio!L70</f>
        <v>39.3125</v>
      </c>
      <c r="P219" s="300">
        <f>[4]PreisBio!I70</f>
        <v>5.4068181818181804</v>
      </c>
      <c r="Q219" s="300">
        <f>[4]PreisBio!M70</f>
        <v>2.1195384615384616</v>
      </c>
      <c r="R219" s="300">
        <f>[4]PreisBio!B70</f>
        <v>2.3126190476190489</v>
      </c>
      <c r="S219" s="300">
        <f>[4]PreisBio!E70</f>
        <v>19.166666666666668</v>
      </c>
      <c r="T219" s="300">
        <f>[4]PreisBio!F70</f>
        <v>53.472727272727276</v>
      </c>
      <c r="U219" s="356">
        <f t="shared" si="14"/>
        <v>60.755165148185156</v>
      </c>
      <c r="V219" s="312">
        <f>'[2]Haltung gewichtet'!D194</f>
        <v>0.81202763155363855</v>
      </c>
      <c r="W219" s="356">
        <f t="shared" si="13"/>
        <v>22.73677368350188</v>
      </c>
      <c r="X219" s="300">
        <f>[1]Kochtypberechnung_Bio!U188</f>
        <v>4.2831619999999999</v>
      </c>
      <c r="Y219" s="300">
        <f>[1]Kochtypberechnung_Bio!W188</f>
        <v>3.3559869999999998</v>
      </c>
      <c r="Z219" s="356">
        <f t="shared" si="8"/>
        <v>8.6061345500000002</v>
      </c>
      <c r="AA219" s="300">
        <f>[7]Bio!C189</f>
        <v>6.8835055253456803</v>
      </c>
      <c r="AB219" s="300">
        <f>[7]Bio!D189</f>
        <v>3.11689591459659</v>
      </c>
      <c r="AC219" s="300">
        <f>[7]Bio!E189</f>
        <v>4.0500017162800201</v>
      </c>
      <c r="AD219" s="300">
        <f>[7]Bio!F189</f>
        <v>0.85</v>
      </c>
      <c r="AE219" s="356">
        <f t="shared" si="19"/>
        <v>19.795534913023648</v>
      </c>
      <c r="AF219" s="300">
        <f>[7]Bio!G189</f>
        <v>4.9344038953265796</v>
      </c>
      <c r="AG219" s="300">
        <f>[7]Bio!I189</f>
        <v>8.6214858335943205</v>
      </c>
      <c r="AH219" s="300">
        <f>[7]Bio!J189</f>
        <v>2.8072142835393099</v>
      </c>
      <c r="AI219" s="300">
        <f>[7]Bio!K189</f>
        <v>8.3272530812191405</v>
      </c>
      <c r="AJ219" s="300">
        <f>[7]Bio!L189</f>
        <v>8.9345129971813293</v>
      </c>
      <c r="AK219" s="300">
        <f>[7]Bio!M189</f>
        <v>6.6331503880015301</v>
      </c>
      <c r="AL219" s="300">
        <f>[7]Bio!N189</f>
        <v>8.7986011065873306</v>
      </c>
      <c r="AM219" s="300">
        <f>[7]Bio!O189</f>
        <v>8.4994468893760704</v>
      </c>
      <c r="AN219" s="300">
        <f>[7]Bio!P189</f>
        <v>10.3554158596931</v>
      </c>
      <c r="AO219" s="300">
        <f>[7]Bio!R189</f>
        <v>11.218293196227901</v>
      </c>
      <c r="AP219" s="300">
        <f>[7]Bio!S189</f>
        <v>12.8794077920451</v>
      </c>
      <c r="AQ219" s="300">
        <f>[7]Bio!T189</f>
        <v>4.9000000000000004</v>
      </c>
      <c r="AR219" s="300">
        <f>[7]Bio!U189</f>
        <v>8.2104747308348092</v>
      </c>
      <c r="AS219" s="300">
        <f>[7]Bio!W189</f>
        <v>8.4809014155966196</v>
      </c>
      <c r="AT219" s="300">
        <f>[7]Bio!X189</f>
        <v>31.798135671781999</v>
      </c>
      <c r="AU219" s="356">
        <f t="shared" si="17"/>
        <v>49.003799092566105</v>
      </c>
      <c r="AV219" s="300">
        <f>[6]Tabelle1!C32</f>
        <v>2.9024605103280683</v>
      </c>
      <c r="AW219" s="300"/>
      <c r="AX219" s="357">
        <f t="shared" si="16"/>
        <v>4.0634447144592958</v>
      </c>
      <c r="AY219" s="335">
        <f t="shared" si="12"/>
        <v>201.99403683998409</v>
      </c>
    </row>
    <row r="220" spans="1:53" x14ac:dyDescent="0.25">
      <c r="A220" s="332">
        <v>42583</v>
      </c>
      <c r="B220" s="312">
        <f>'[3]Warenkorb transponiert'!C107</f>
        <v>1.7894567147797056</v>
      </c>
      <c r="C220" s="300">
        <f>'[3]Warenkorb transponiert'!D107</f>
        <v>21.449109804401978</v>
      </c>
      <c r="D220" s="300">
        <f>'[3]Warenkorb transponiert'!E107</f>
        <v>14</v>
      </c>
      <c r="E220" s="300">
        <f>'[3]Warenkorb transponiert'!F107</f>
        <v>19.592878435215809</v>
      </c>
      <c r="F220" s="300">
        <f>'[3]Warenkorb transponiert'!G107</f>
        <v>18.952560505085934</v>
      </c>
      <c r="G220" s="300">
        <f>'[3]Warenkorb transponiert'!H107</f>
        <v>13.305891161391605</v>
      </c>
      <c r="H220" s="300">
        <f>'[3]Warenkorb transponiert'!I107</f>
        <v>4.166666666666667</v>
      </c>
      <c r="I220" s="300">
        <f>'[3]Warenkorb transponiert'!J107</f>
        <v>3.333333333333333</v>
      </c>
      <c r="J220" s="356">
        <f t="shared" si="18"/>
        <v>36.880514151453916</v>
      </c>
      <c r="K220" s="300">
        <f>[4]PreisBio!G71</f>
        <v>85.11363636363636</v>
      </c>
      <c r="L220" s="300">
        <f>[4]PreisBio!H71</f>
        <v>55.545454545454547</v>
      </c>
      <c r="M220" s="300">
        <f>[4]PreisBio!K71</f>
        <v>45.636363636363633</v>
      </c>
      <c r="N220" s="300">
        <f>[4]PreisBio!J71</f>
        <v>26.979166666666668</v>
      </c>
      <c r="O220" s="300">
        <f>[4]PreisBio!L71</f>
        <v>39.25</v>
      </c>
      <c r="P220" s="300">
        <f>[4]PreisBio!I71</f>
        <v>5.4068181818181813</v>
      </c>
      <c r="Q220" s="300">
        <f>[4]PreisBio!M71</f>
        <v>1.9885576923076929</v>
      </c>
      <c r="R220" s="300">
        <f>[4]PreisBio!B71</f>
        <v>2.2791816071428568</v>
      </c>
      <c r="S220" s="300">
        <f>[4]PreisBio!E71</f>
        <v>19.166666666666668</v>
      </c>
      <c r="T220" s="300">
        <f>[4]PreisBio!F71</f>
        <v>53.43181818181818</v>
      </c>
      <c r="U220" s="356">
        <f t="shared" si="14"/>
        <v>60.72629323997252</v>
      </c>
      <c r="V220" s="312">
        <f>'[2]Haltung gewichtet'!D195</f>
        <v>0.80837994297310956</v>
      </c>
      <c r="W220" s="356">
        <f t="shared" si="13"/>
        <v>22.634638403247067</v>
      </c>
      <c r="X220" s="300">
        <f>[1]Kochtypberechnung_Bio!U189</f>
        <v>3.6767500000000002</v>
      </c>
      <c r="Y220" s="300">
        <f>[1]Kochtypberechnung_Bio!W189</f>
        <v>3.8617499999999998</v>
      </c>
      <c r="Z220" s="356">
        <f t="shared" si="8"/>
        <v>8.0252625000000002</v>
      </c>
      <c r="AA220" s="300">
        <f>[7]Bio!C190</f>
        <v>6.7709588112090007</v>
      </c>
      <c r="AB220" s="300">
        <f>[7]Bio!D190</f>
        <v>3.11689591459659</v>
      </c>
      <c r="AC220" s="300">
        <f>[7]Bio!E190</f>
        <v>3.8774281502771499</v>
      </c>
      <c r="AD220" s="300">
        <f>[7]Bio!F190</f>
        <v>0.83789071648532099</v>
      </c>
      <c r="AE220" s="356">
        <f t="shared" si="19"/>
        <v>19.442844036181427</v>
      </c>
      <c r="AF220" s="300">
        <f>[7]Bio!G190</f>
        <v>4.8746033510804896</v>
      </c>
      <c r="AG220" s="300">
        <f>[7]Bio!I190</f>
        <v>7.3828099648124601</v>
      </c>
      <c r="AH220" s="300">
        <f>[7]Bio!J190</f>
        <v>2.6291187704554901</v>
      </c>
      <c r="AI220" s="300">
        <f>[7]Bio!K190</f>
        <v>6.3816767422860403</v>
      </c>
      <c r="AJ220" s="300">
        <f>[7]Bio!L190</f>
        <v>8.9441714132303307</v>
      </c>
      <c r="AK220" s="300">
        <f>[7]Bio!M190</f>
        <v>6.3814437060235898</v>
      </c>
      <c r="AL220" s="300">
        <f>[7]Bio!N190</f>
        <v>9.0606766823259193</v>
      </c>
      <c r="AM220" s="300">
        <f>[7]Bio!O190</f>
        <v>8.5758690350419293</v>
      </c>
      <c r="AN220" s="300">
        <f>[7]Bio!P190</f>
        <v>10.7127257542541</v>
      </c>
      <c r="AO220" s="300">
        <f>[7]Bio!R190</f>
        <v>9.4487746890767994</v>
      </c>
      <c r="AP220" s="300">
        <f>[7]Bio!S190</f>
        <v>12.3380411149389</v>
      </c>
      <c r="AQ220" s="300">
        <f>[7]Bio!T190</f>
        <v>4.8864346591502201</v>
      </c>
      <c r="AR220" s="300">
        <f>[7]Bio!U190</f>
        <v>9.7805583957963602</v>
      </c>
      <c r="AS220" s="300">
        <f>[7]Bio!W190</f>
        <v>7.8394868824164003</v>
      </c>
      <c r="AT220" s="300">
        <f>[7]Bio!X190</f>
        <v>30.451076387275005</v>
      </c>
      <c r="AU220" s="356">
        <f t="shared" si="17"/>
        <v>46.633786062714606</v>
      </c>
      <c r="AV220" s="300">
        <f>[6]Tabelle1!C33</f>
        <v>2.9024605103280683</v>
      </c>
      <c r="AW220" s="300"/>
      <c r="AX220" s="357">
        <f t="shared" si="16"/>
        <v>4.0634447144592958</v>
      </c>
      <c r="AY220" s="335">
        <f t="shared" si="12"/>
        <v>198.40678310802883</v>
      </c>
    </row>
    <row r="221" spans="1:53" x14ac:dyDescent="0.25">
      <c r="A221" s="332">
        <v>42614</v>
      </c>
      <c r="B221" s="312">
        <f>'[3]Warenkorb transponiert'!C108</f>
        <v>1.7894567147797056</v>
      </c>
      <c r="C221" s="300">
        <f>'[3]Warenkorb transponiert'!D108</f>
        <v>21.907121564784191</v>
      </c>
      <c r="D221" s="300">
        <f>'[3]Warenkorb transponiert'!E108</f>
        <v>14</v>
      </c>
      <c r="E221" s="300">
        <f>'[3]Warenkorb transponiert'!F108</f>
        <v>20</v>
      </c>
      <c r="F221" s="300">
        <f>'[3]Warenkorb transponiert'!G108</f>
        <v>18.952560505085934</v>
      </c>
      <c r="G221" s="300">
        <f>'[3]Warenkorb transponiert'!H108</f>
        <v>13.305891161391605</v>
      </c>
      <c r="H221" s="300">
        <f>'[3]Warenkorb transponiert'!I108</f>
        <v>4.166666666666667</v>
      </c>
      <c r="I221" s="300">
        <f>'[3]Warenkorb transponiert'!J108</f>
        <v>3.333333333333333</v>
      </c>
      <c r="J221" s="356">
        <f t="shared" si="18"/>
        <v>37.033184738247982</v>
      </c>
      <c r="K221" s="300">
        <f>[4]PreisBio!G72</f>
        <v>85.709090909090904</v>
      </c>
      <c r="L221" s="300">
        <f>[4]PreisBio!H72</f>
        <v>55.636363636363633</v>
      </c>
      <c r="M221" s="300">
        <f>[4]PreisBio!K72</f>
        <v>45.536363636363639</v>
      </c>
      <c r="N221" s="300">
        <f>[4]PreisBio!J72</f>
        <v>26.741666666666667</v>
      </c>
      <c r="O221" s="300">
        <f>[4]PreisBio!L72</f>
        <v>39.1875</v>
      </c>
      <c r="P221" s="300">
        <f>[4]PreisBio!I72</f>
        <v>5.4068181818181804</v>
      </c>
      <c r="Q221" s="300">
        <f>[4]PreisBio!M72</f>
        <v>2.1137692307692308</v>
      </c>
      <c r="R221" s="300">
        <f>[4]PreisBio!B72</f>
        <v>2.3126190476190489</v>
      </c>
      <c r="S221" s="300">
        <f>[4]PreisBio!E72</f>
        <v>19.166666666666668</v>
      </c>
      <c r="T221" s="300">
        <f>[4]PreisBio!F72</f>
        <v>53.472727272727276</v>
      </c>
      <c r="U221" s="356">
        <f t="shared" si="14"/>
        <v>60.789790323010322</v>
      </c>
      <c r="V221" s="312">
        <f>'[2]Haltung gewichtet'!D196</f>
        <v>0.81012282288289006</v>
      </c>
      <c r="W221" s="356">
        <f t="shared" si="13"/>
        <v>22.68343904072092</v>
      </c>
      <c r="X221" s="300">
        <f>[1]Kochtypberechnung_Bio!U190</f>
        <v>3.1732719999999999</v>
      </c>
      <c r="Y221" s="300">
        <f>[1]Kochtypberechnung_Bio!W190</f>
        <v>3.5048520000000001</v>
      </c>
      <c r="Z221" s="356">
        <f t="shared" si="8"/>
        <v>7.0380617999999995</v>
      </c>
      <c r="AA221" s="300">
        <f>[7]Bio!C191</f>
        <v>6.8692476123999198</v>
      </c>
      <c r="AB221" s="300">
        <f>[7]Bio!D191</f>
        <v>3.0904638226236898</v>
      </c>
      <c r="AC221" s="300">
        <f>[7]Bio!E191</f>
        <v>3.9009387148429502</v>
      </c>
      <c r="AD221" s="300">
        <f>[7]Bio!F191</f>
        <v>0.82758887374255796</v>
      </c>
      <c r="AE221" s="356">
        <f t="shared" si="19"/>
        <v>19.553722463299483</v>
      </c>
      <c r="AF221" s="300">
        <f>[7]Bio!G191</f>
        <v>4.3666130867676598</v>
      </c>
      <c r="AG221" s="300">
        <f>[7]Bio!I191</f>
        <v>8.5445093530987908</v>
      </c>
      <c r="AH221" s="300">
        <f>[7]Bio!J191</f>
        <v>3.1671617935066299</v>
      </c>
      <c r="AI221" s="300">
        <f>[7]Bio!K191</f>
        <v>7.2083745140411297</v>
      </c>
      <c r="AJ221" s="300">
        <f>[7]Bio!L191</f>
        <v>8.5711007726624207</v>
      </c>
      <c r="AK221" s="300">
        <f>[7]Bio!M191</f>
        <v>6.18434561645266</v>
      </c>
      <c r="AL221" s="300">
        <f>[7]Bio!N191</f>
        <v>8.9101235501270093</v>
      </c>
      <c r="AM221" s="300">
        <f>[7]Bio!O191</f>
        <v>8.5417578334551294</v>
      </c>
      <c r="AN221" s="300">
        <f>[7]Bio!P191</f>
        <v>10.298314350140901</v>
      </c>
      <c r="AO221" s="300">
        <f>[7]Bio!R191</f>
        <v>8.6091990722761604</v>
      </c>
      <c r="AP221" s="300">
        <f>[7]Bio!S191</f>
        <v>12.569753172564999</v>
      </c>
      <c r="AQ221" s="300">
        <f>[7]Bio!T191</f>
        <v>4.9000000000000004</v>
      </c>
      <c r="AR221" s="300">
        <f>[7]Bio!U191</f>
        <v>9.1008538573963893</v>
      </c>
      <c r="AS221" s="300">
        <f>[7]Bio!W191</f>
        <v>8.0434516873716806</v>
      </c>
      <c r="AT221" s="300">
        <f>[7]Bio!X191</f>
        <v>43.140457584299</v>
      </c>
      <c r="AU221" s="356">
        <f t="shared" si="17"/>
        <v>48.208706009306134</v>
      </c>
      <c r="AV221" s="300">
        <f>[6]Tabelle1!C34</f>
        <v>2.9024605103280683</v>
      </c>
      <c r="AW221" s="300"/>
      <c r="AX221" s="357">
        <f t="shared" si="16"/>
        <v>4.0634447144592958</v>
      </c>
      <c r="AY221" s="335">
        <f t="shared" ref="AY221:AY252" si="20">SUM(J221,U221,W221,Z221,AE221,AU221,AX221)</f>
        <v>199.37034908904414</v>
      </c>
    </row>
    <row r="222" spans="1:53" x14ac:dyDescent="0.25">
      <c r="A222" s="332">
        <v>42644</v>
      </c>
      <c r="B222" s="312">
        <f>'[3]Warenkorb transponiert'!C109</f>
        <v>1.7786801266301988</v>
      </c>
      <c r="C222" s="300">
        <f>'[3]Warenkorb transponiert'!D109</f>
        <v>21.907121564784191</v>
      </c>
      <c r="D222" s="300">
        <f>'[3]Warenkorb transponiert'!E109</f>
        <v>14</v>
      </c>
      <c r="E222" s="300">
        <f>'[3]Warenkorb transponiert'!F109</f>
        <v>19.592878435215809</v>
      </c>
      <c r="F222" s="300">
        <f>'[3]Warenkorb transponiert'!G109</f>
        <v>18.952560505085934</v>
      </c>
      <c r="G222" s="300">
        <f>'[3]Warenkorb transponiert'!H109</f>
        <v>13.305891161391605</v>
      </c>
      <c r="H222" s="300">
        <f>'[3]Warenkorb transponiert'!I109</f>
        <v>4.0872614750588143</v>
      </c>
      <c r="I222" s="300">
        <f>'[3]Warenkorb transponiert'!J109</f>
        <v>3.333333333333333</v>
      </c>
      <c r="J222" s="356">
        <f t="shared" si="18"/>
        <v>36.839735249640668</v>
      </c>
      <c r="K222" s="300">
        <f>[4]PreisBio!G73</f>
        <v>87.13636363636364</v>
      </c>
      <c r="L222" s="300">
        <f>[4]PreisBio!H73</f>
        <v>55.636363636363633</v>
      </c>
      <c r="M222" s="300">
        <f>[4]PreisBio!K73</f>
        <v>44.954545454545453</v>
      </c>
      <c r="N222" s="300">
        <f>[4]PreisBio!J73</f>
        <v>26.75</v>
      </c>
      <c r="O222" s="300">
        <f>[4]PreisBio!L73</f>
        <v>39.1875</v>
      </c>
      <c r="P222" s="300">
        <f>[4]PreisBio!I73</f>
        <v>5.4068181818181813</v>
      </c>
      <c r="Q222" s="300">
        <f>[4]PreisBio!M73</f>
        <v>1.9928846153846156</v>
      </c>
      <c r="R222" s="300">
        <f>[4]PreisBio!B73</f>
        <v>2.3126190476190471</v>
      </c>
      <c r="S222" s="300">
        <f>[4]PreisBio!E73</f>
        <v>19.166666666666668</v>
      </c>
      <c r="T222" s="300">
        <f>[4]PreisBio!F73</f>
        <v>53.636363636363633</v>
      </c>
      <c r="U222" s="356">
        <f t="shared" si="14"/>
        <v>60.852611546786548</v>
      </c>
      <c r="V222" s="312">
        <f>'[2]Haltung gewichtet'!D197</f>
        <v>0.80071178048518765</v>
      </c>
      <c r="W222" s="356">
        <f t="shared" si="13"/>
        <v>22.419929853585256</v>
      </c>
      <c r="X222" s="300">
        <f>[1]Kochtypberechnung_Bio!U191</f>
        <v>3.3455494999999997</v>
      </c>
      <c r="Y222" s="300">
        <f>[1]Kochtypberechnung_Bio!W191</f>
        <v>3.6179085</v>
      </c>
      <c r="Z222" s="356">
        <f t="shared" si="8"/>
        <v>7.3699647749999997</v>
      </c>
      <c r="AA222" s="300">
        <f>[7]Bio!C192</f>
        <v>6.1876180948470498</v>
      </c>
      <c r="AB222" s="300">
        <f>[7]Bio!D192</f>
        <v>3.11689591459659</v>
      </c>
      <c r="AC222" s="300">
        <f>[7]Bio!E192</f>
        <v>4.23480332169986</v>
      </c>
      <c r="AD222" s="300">
        <f>[7]Bio!F192</f>
        <v>0.84795411701909296</v>
      </c>
      <c r="AE222" s="356">
        <f t="shared" si="19"/>
        <v>18.911061285186513</v>
      </c>
      <c r="AF222" s="300">
        <f>[7]Bio!G192</f>
        <v>3.1434752977893399</v>
      </c>
      <c r="AG222" s="300">
        <f>[7]Bio!I192</f>
        <v>8.2216943981626507</v>
      </c>
      <c r="AH222" s="300">
        <f>[7]Bio!J192</f>
        <v>3.0068908090614901</v>
      </c>
      <c r="AI222" s="300">
        <f>[7]Bio!K192</f>
        <v>7.6250997884260698</v>
      </c>
      <c r="AJ222" s="300">
        <f>[7]Bio!L192</f>
        <v>8.4924601724605893</v>
      </c>
      <c r="AK222" s="300">
        <f>[7]Bio!M192</f>
        <v>6.3792071420120404</v>
      </c>
      <c r="AL222" s="300">
        <f>[7]Bio!N192</f>
        <v>8.8085732470334399</v>
      </c>
      <c r="AM222" s="300">
        <f>[7]Bio!O192</f>
        <v>7.3816201959146799</v>
      </c>
      <c r="AN222" s="300">
        <f>[7]Bio!P192</f>
        <v>9.8695486466924205</v>
      </c>
      <c r="AO222" s="300">
        <f>[7]Bio!R192</f>
        <v>8.7209799032606092</v>
      </c>
      <c r="AP222" s="300">
        <f>[7]Bio!S192</f>
        <v>12.209907004906601</v>
      </c>
      <c r="AQ222" s="300">
        <f>[7]Bio!T192</f>
        <v>4.9000000000000004</v>
      </c>
      <c r="AR222" s="300">
        <f>[7]Bio!U192</f>
        <v>8.6134503532031896</v>
      </c>
      <c r="AS222" s="300">
        <f>[7]Bio!W192</f>
        <v>8.1836543049030901</v>
      </c>
      <c r="AT222" s="300">
        <f>[7]Bio!X192</f>
        <v>35.875093309375799</v>
      </c>
      <c r="AU222" s="356">
        <f t="shared" si="17"/>
        <v>45.34375744387301</v>
      </c>
      <c r="AV222" s="300">
        <f>[6]Tabelle1!C35</f>
        <v>2.9024605103280683</v>
      </c>
      <c r="AW222" s="300"/>
      <c r="AX222" s="357">
        <f t="shared" si="16"/>
        <v>4.0634447144592958</v>
      </c>
      <c r="AY222" s="335">
        <f t="shared" si="20"/>
        <v>195.80050486853131</v>
      </c>
    </row>
    <row r="223" spans="1:53" x14ac:dyDescent="0.25">
      <c r="A223" s="332">
        <v>42675</v>
      </c>
      <c r="B223" s="312">
        <f>'[3]Warenkorb transponiert'!C110</f>
        <v>1.7786801266301988</v>
      </c>
      <c r="C223" s="300">
        <f>'[3]Warenkorb transponiert'!D110</f>
        <v>21.907121564784191</v>
      </c>
      <c r="D223" s="300">
        <f>'[3]Warenkorb transponiert'!E110</f>
        <v>14</v>
      </c>
      <c r="E223" s="300">
        <f>'[3]Warenkorb transponiert'!F110</f>
        <v>19.592878435215809</v>
      </c>
      <c r="F223" s="300">
        <f>'[3]Warenkorb transponiert'!G110</f>
        <v>18.952560505085934</v>
      </c>
      <c r="G223" s="300">
        <f>'[3]Warenkorb transponiert'!H110</f>
        <v>13.305891161391605</v>
      </c>
      <c r="H223" s="300">
        <f>'[3]Warenkorb transponiert'!I110</f>
        <v>4.0872614750588143</v>
      </c>
      <c r="I223" s="300">
        <f>'[3]Warenkorb transponiert'!J110</f>
        <v>3.333333333333333</v>
      </c>
      <c r="J223" s="356">
        <f t="shared" si="18"/>
        <v>36.839735249640668</v>
      </c>
      <c r="K223" s="300">
        <f>[4]PreisBio!G74</f>
        <v>85.545454545454547</v>
      </c>
      <c r="L223" s="300">
        <f>[4]PreisBio!H74</f>
        <v>55.636363636363633</v>
      </c>
      <c r="M223" s="300">
        <f>[4]PreisBio!K74</f>
        <v>45.409090909090907</v>
      </c>
      <c r="N223" s="300">
        <f>[4]PreisBio!J74</f>
        <v>26.416666666666668</v>
      </c>
      <c r="O223" s="300">
        <f>[4]PreisBio!L74</f>
        <v>39.1875</v>
      </c>
      <c r="P223" s="300">
        <f>[4]PreisBio!I74</f>
        <v>5.4068181818181813</v>
      </c>
      <c r="Q223" s="300">
        <f>[4]PreisBio!M74</f>
        <v>1.9499038461538463</v>
      </c>
      <c r="R223" s="300">
        <f>[4]PreisBio!B74</f>
        <v>2.3126190476190471</v>
      </c>
      <c r="S223" s="300">
        <f>[4]PreisBio!E74</f>
        <v>19.166666666666668</v>
      </c>
      <c r="T223" s="300">
        <f>[4]PreisBio!F74</f>
        <v>53.43181818181818</v>
      </c>
      <c r="U223" s="356">
        <f t="shared" si="14"/>
        <v>60.622923871961376</v>
      </c>
      <c r="V223" s="312">
        <f>'[2]Haltung gewichtet'!D198</f>
        <v>0.81016769322234505</v>
      </c>
      <c r="W223" s="356">
        <f t="shared" si="13"/>
        <v>22.684695410225661</v>
      </c>
      <c r="X223" s="300">
        <f>[1]Kochtypberechnung_Bio!U192</f>
        <v>3.5910219999999997</v>
      </c>
      <c r="Y223" s="300">
        <f>[1]Kochtypberechnung_Bio!W192</f>
        <v>3.7580204999999998</v>
      </c>
      <c r="Z223" s="356">
        <f t="shared" si="8"/>
        <v>7.8292463249999997</v>
      </c>
      <c r="AA223" s="300">
        <f>[7]Bio!C193</f>
        <v>6.2521024183945801</v>
      </c>
      <c r="AB223" s="300">
        <f>[7]Bio!D193</f>
        <v>3.11689591459659</v>
      </c>
      <c r="AC223" s="300">
        <f>[7]Bio!E193</f>
        <v>3.6970909710531701</v>
      </c>
      <c r="AD223" s="300">
        <f>[7]Bio!F193</f>
        <v>0.82513039622254203</v>
      </c>
      <c r="AE223" s="356">
        <f t="shared" si="19"/>
        <v>18.472151050722761</v>
      </c>
      <c r="AF223" s="300">
        <f>[7]Bio!G193</f>
        <v>4.2049678825207897</v>
      </c>
      <c r="AG223" s="300">
        <f>[7]Bio!I193</f>
        <v>5.8925130329540298</v>
      </c>
      <c r="AH223" s="300">
        <f>[7]Bio!J193</f>
        <v>2.0730090587048098</v>
      </c>
      <c r="AI223" s="300">
        <f>[7]Bio!K193</f>
        <v>5.4254330333716103</v>
      </c>
      <c r="AJ223" s="300">
        <f>[7]Bio!L193</f>
        <v>7.1695184858544696</v>
      </c>
      <c r="AK223" s="300">
        <f>[7]Bio!M193</f>
        <v>6.4726863861920201</v>
      </c>
      <c r="AL223" s="300">
        <f>[7]Bio!N193</f>
        <v>8.7391013091136909</v>
      </c>
      <c r="AM223" s="300">
        <f>[7]Bio!O193</f>
        <v>7.2893140814977198</v>
      </c>
      <c r="AN223" s="300">
        <f>[7]Bio!P193</f>
        <v>8.1374099592859306</v>
      </c>
      <c r="AO223" s="300">
        <f>[7]Bio!R193</f>
        <v>8.4874359104986592</v>
      </c>
      <c r="AP223" s="300">
        <f>[7]Bio!S193</f>
        <v>12.1954612993702</v>
      </c>
      <c r="AQ223" s="300">
        <f>[7]Bio!T193</f>
        <v>4.9000000000000004</v>
      </c>
      <c r="AR223" s="300">
        <f>[7]Bio!U193</f>
        <v>8.6789111974110007</v>
      </c>
      <c r="AS223" s="300">
        <f>[7]Bio!W193</f>
        <v>7.19448297038661</v>
      </c>
      <c r="AT223" s="300">
        <f>[7]Bio!X193</f>
        <v>43.948332747038997</v>
      </c>
      <c r="AU223" s="356">
        <f t="shared" si="17"/>
        <v>40.828443539382434</v>
      </c>
      <c r="AV223" s="300">
        <f>[6]Tabelle1!C36</f>
        <v>2.9024605103280683</v>
      </c>
      <c r="AW223" s="300"/>
      <c r="AX223" s="357">
        <f t="shared" si="16"/>
        <v>4.0634447144592958</v>
      </c>
      <c r="AY223" s="335">
        <f t="shared" si="20"/>
        <v>191.34064016139223</v>
      </c>
    </row>
    <row r="224" spans="1:53" x14ac:dyDescent="0.25">
      <c r="A224" s="332">
        <v>42705</v>
      </c>
      <c r="B224" s="312">
        <f>'[3]Warenkorb transponiert'!C111</f>
        <v>1.7786801266301988</v>
      </c>
      <c r="C224" s="300">
        <f>'[3]Warenkorb transponiert'!D111</f>
        <v>21.907121564784191</v>
      </c>
      <c r="D224" s="300">
        <f>'[3]Warenkorb transponiert'!E111</f>
        <v>14</v>
      </c>
      <c r="E224" s="300">
        <f>'[3]Warenkorb transponiert'!F111</f>
        <v>20</v>
      </c>
      <c r="F224" s="300">
        <f>'[3]Warenkorb transponiert'!G111</f>
        <v>18.952560505085934</v>
      </c>
      <c r="G224" s="300">
        <f>'[3]Warenkorb transponiert'!H111</f>
        <v>13.305891161391605</v>
      </c>
      <c r="H224" s="300">
        <f>'[3]Warenkorb transponiert'!I111</f>
        <v>4.166666666666667</v>
      </c>
      <c r="I224" s="300">
        <f>'[3]Warenkorb transponiert'!J111</f>
        <v>3.333333333333333</v>
      </c>
      <c r="J224" s="356">
        <f t="shared" si="18"/>
        <v>36.940506080162223</v>
      </c>
      <c r="K224" s="300">
        <f>[4]PreisBio!G75</f>
        <v>87.436363636363637</v>
      </c>
      <c r="L224" s="300">
        <f>[4]PreisBio!H75</f>
        <v>55.636363636363633</v>
      </c>
      <c r="M224" s="300">
        <f>[4]PreisBio!K75</f>
        <v>44.045454545454547</v>
      </c>
      <c r="N224" s="300">
        <f>[4]PreisBio!J75</f>
        <v>26.666666666666668</v>
      </c>
      <c r="O224" s="300">
        <f>[4]PreisBio!L75</f>
        <v>39.1875</v>
      </c>
      <c r="P224" s="300">
        <f>[4]PreisBio!I75</f>
        <v>5.4068181818181804</v>
      </c>
      <c r="Q224" s="300">
        <f>[4]PreisBio!M75</f>
        <v>2.0130923076923075</v>
      </c>
      <c r="R224" s="300">
        <f>[4]PreisBio!B75</f>
        <v>2.3126190476190489</v>
      </c>
      <c r="S224" s="300">
        <f>[4]PreisBio!E75</f>
        <v>19.166666666666668</v>
      </c>
      <c r="T224" s="300">
        <f>[4]PreisBio!F75</f>
        <v>53.636363636363633</v>
      </c>
      <c r="U224" s="356">
        <f t="shared" si="14"/>
        <v>60.722830476856473</v>
      </c>
      <c r="V224" s="312">
        <f>'[2]Haltung gewichtet'!D199</f>
        <v>0.80619670973900825</v>
      </c>
      <c r="W224" s="356">
        <f t="shared" si="13"/>
        <v>22.573507872692232</v>
      </c>
      <c r="X224" s="300">
        <f>[1]Kochtypberechnung_Bio!U193</f>
        <v>3.556708</v>
      </c>
      <c r="Y224" s="300">
        <f>[1]Kochtypberechnung_Bio!W193</f>
        <v>3.6170529999999999</v>
      </c>
      <c r="Z224" s="356">
        <f t="shared" si="8"/>
        <v>7.6861464499999999</v>
      </c>
      <c r="AA224" s="300">
        <f>[7]Bio!C194</f>
        <v>6.4726396920550204</v>
      </c>
      <c r="AB224" s="300">
        <f>[7]Bio!D194</f>
        <v>3.11689591459659</v>
      </c>
      <c r="AC224" s="300">
        <f>[7]Bio!E194</f>
        <v>3.1345927877086699</v>
      </c>
      <c r="AD224" s="300">
        <f>[7]Bio!F194</f>
        <v>0.85844795729829604</v>
      </c>
      <c r="AE224" s="356">
        <f t="shared" si="19"/>
        <v>18.385647079291545</v>
      </c>
      <c r="AF224" s="300">
        <f>[7]Bio!G194</f>
        <v>4.1959376344086001</v>
      </c>
      <c r="AG224" s="300">
        <f>[7]Bio!I194</f>
        <v>5.8800156148596026</v>
      </c>
      <c r="AH224" s="300">
        <f>[7]Bio!J194</f>
        <v>2.4253010397745101</v>
      </c>
      <c r="AI224" s="300">
        <f>[7]Bio!K194</f>
        <v>7.01265397223092</v>
      </c>
      <c r="AJ224" s="300">
        <f>[7]Bio!L194</f>
        <v>5.6586507322267501</v>
      </c>
      <c r="AK224" s="300">
        <f>[7]Bio!M194</f>
        <v>6.4853413731426404</v>
      </c>
      <c r="AL224" s="300">
        <f>[7]Bio!N194</f>
        <v>4.9747136018373501</v>
      </c>
      <c r="AM224" s="300">
        <f>[7]Bio!O194</f>
        <v>5.74211732609528</v>
      </c>
      <c r="AN224" s="300">
        <f>[7]Bio!P194</f>
        <v>6.2600321928576799</v>
      </c>
      <c r="AO224" s="300">
        <f>[7]Bio!R194</f>
        <v>8.6960051418032496</v>
      </c>
      <c r="AP224" s="300">
        <f>[7]Bio!S194</f>
        <v>8.8565755734720408</v>
      </c>
      <c r="AQ224" s="300">
        <f>[7]Bio!T194</f>
        <v>4.9000000000000004</v>
      </c>
      <c r="AR224" s="300">
        <f>[7]Bio!U194</f>
        <v>8.7366648286181601</v>
      </c>
      <c r="AS224" s="300">
        <f>[7]Bio!W194</f>
        <v>7.3383786533041002</v>
      </c>
      <c r="AT224" s="300">
        <f>[7]Bio!X194</f>
        <v>35.884016718127597</v>
      </c>
      <c r="AU224" s="356">
        <f t="shared" si="17"/>
        <v>37.180143002730567</v>
      </c>
      <c r="AV224" s="300">
        <f>[6]Tabelle1!C37</f>
        <v>2.9024605103280683</v>
      </c>
      <c r="AW224" s="300"/>
      <c r="AX224" s="357">
        <f t="shared" si="16"/>
        <v>4.0634447144592958</v>
      </c>
      <c r="AY224" s="335">
        <f t="shared" si="20"/>
        <v>187.55222567619234</v>
      </c>
    </row>
    <row r="225" spans="1:51" x14ac:dyDescent="0.25">
      <c r="A225" s="332">
        <v>42736</v>
      </c>
      <c r="B225" s="312">
        <f>'[3]Warenkorb transponiert'!C112</f>
        <v>1.7786801266301988</v>
      </c>
      <c r="C225" s="300">
        <f>'[3]Warenkorb transponiert'!D112</f>
        <v>21.907121564784191</v>
      </c>
      <c r="D225" s="300">
        <f>'[3]Warenkorb transponiert'!E112</f>
        <v>14</v>
      </c>
      <c r="E225" s="300">
        <f>'[3]Warenkorb transponiert'!F112</f>
        <v>20</v>
      </c>
      <c r="F225" s="300">
        <f>'[3]Warenkorb transponiert'!G112</f>
        <v>18.952560505085934</v>
      </c>
      <c r="G225" s="300">
        <f>'[3]Warenkorb transponiert'!H112</f>
        <v>13.305891161391605</v>
      </c>
      <c r="H225" s="300">
        <f>'[3]Warenkorb transponiert'!I112</f>
        <v>4.166666666666667</v>
      </c>
      <c r="I225" s="300">
        <f>'[3]Warenkorb transponiert'!J112</f>
        <v>3.333333333333333</v>
      </c>
      <c r="J225" s="356">
        <f t="shared" si="18"/>
        <v>36.940506080162223</v>
      </c>
      <c r="K225" s="300">
        <f>[4]PreisBio!G76</f>
        <v>87.454545454545453</v>
      </c>
      <c r="L225" s="300">
        <f>[4]PreisBio!H76</f>
        <v>55.636363636363633</v>
      </c>
      <c r="M225" s="300">
        <f>[4]PreisBio!K76</f>
        <v>44.340909090909093</v>
      </c>
      <c r="N225" s="300">
        <f>[4]PreisBio!J76</f>
        <v>26.666666666666668</v>
      </c>
      <c r="O225" s="300">
        <f>[4]PreisBio!L76</f>
        <v>39.1875</v>
      </c>
      <c r="P225" s="300">
        <f>[4]PreisBio!I76</f>
        <v>5.4068181818181813</v>
      </c>
      <c r="Q225" s="300">
        <f>[4]PreisBio!M76</f>
        <v>2.0184615384615379</v>
      </c>
      <c r="R225" s="300">
        <f>[4]PreisBio!B76</f>
        <v>2.3283116883116874</v>
      </c>
      <c r="S225" s="300">
        <f>[4]PreisBio!E76</f>
        <v>19.166666666666668</v>
      </c>
      <c r="T225" s="300">
        <f>[4]PreisBio!F76</f>
        <v>54.386363636363633</v>
      </c>
      <c r="U225" s="356">
        <f t="shared" si="14"/>
        <v>60.90427957042958</v>
      </c>
      <c r="V225" s="312">
        <f>'[2]Haltung gewichtet'!D200</f>
        <v>0.81557063975119781</v>
      </c>
      <c r="W225" s="356">
        <f t="shared" ref="W225:W256" si="21">SUMPRODUCT($V$19:$V$19,V225:V225)</f>
        <v>22.835977913033538</v>
      </c>
      <c r="X225" s="300">
        <f>[1]Kochtypberechnung_Bio!U194</f>
        <v>3.4390999999999998</v>
      </c>
      <c r="Y225" s="300">
        <f>[1]Kochtypberechnung_Bio!W194</f>
        <v>3.7195179999999999</v>
      </c>
      <c r="Z225" s="356">
        <f t="shared" si="8"/>
        <v>7.5763366999999997</v>
      </c>
      <c r="AA225" s="312">
        <f>[7]Bio!C195</f>
        <v>6.4451424609601897</v>
      </c>
      <c r="AB225" s="300">
        <f>[7]Bio!D195</f>
        <v>3.1183700666325</v>
      </c>
      <c r="AC225" s="300">
        <f>[7]Bio!E195</f>
        <v>3.3225588928754499</v>
      </c>
      <c r="AD225" s="300">
        <f>[7]Bio!F195</f>
        <v>0.79864172219374696</v>
      </c>
      <c r="AE225" s="356">
        <f t="shared" si="19"/>
        <v>18.363909280791152</v>
      </c>
      <c r="AF225" s="300">
        <f>[7]Bio!G195</f>
        <v>4.1140023798870002</v>
      </c>
      <c r="AG225" s="300">
        <f>[7]Bio!I195</f>
        <v>5.4574389276388899</v>
      </c>
      <c r="AH225" s="300">
        <f>[7]Bio!J195</f>
        <v>2.5337202187500001</v>
      </c>
      <c r="AI225" s="300">
        <f>[7]Bio!K195</f>
        <v>7.8081857833333403</v>
      </c>
      <c r="AJ225" s="300">
        <f>[7]Bio!L195</f>
        <v>6.1782210864583398</v>
      </c>
      <c r="AK225" s="300">
        <f>[7]Bio!M195</f>
        <v>6.4151460972222303</v>
      </c>
      <c r="AL225" s="300">
        <f>[7]Bio!N195</f>
        <v>5.2474186333333304</v>
      </c>
      <c r="AM225" s="300">
        <f>[7]Bio!O195</f>
        <v>5.1539409409649402</v>
      </c>
      <c r="AN225" s="300">
        <f>[7]Bio!P195</f>
        <v>6.2204642284605702</v>
      </c>
      <c r="AO225" s="300">
        <f>[7]Bio!R195</f>
        <v>8.8019464319444491</v>
      </c>
      <c r="AP225" s="300">
        <f>[7]Bio!S195</f>
        <v>12.156289704166699</v>
      </c>
      <c r="AQ225" s="300">
        <f>[7]Bio!T195</f>
        <v>4.9000000000000004</v>
      </c>
      <c r="AR225" s="300">
        <f>[7]Bio!U195</f>
        <v>8.70684533611111</v>
      </c>
      <c r="AS225" s="300">
        <f>[7]Bio!W195</f>
        <v>7.3584791333333301</v>
      </c>
      <c r="AT225" s="300">
        <f>[7]Bio!X195</f>
        <v>39.845311925187701</v>
      </c>
      <c r="AU225" s="356">
        <f t="shared" si="17"/>
        <v>38.534847346231984</v>
      </c>
      <c r="AV225" s="300">
        <f>[6]Tabelle1!C38</f>
        <v>2.9024605103280683</v>
      </c>
      <c r="AW225" s="300"/>
      <c r="AX225" s="357">
        <f t="shared" si="16"/>
        <v>4.0634447144592958</v>
      </c>
      <c r="AY225" s="335">
        <f t="shared" si="20"/>
        <v>189.21930160510777</v>
      </c>
    </row>
    <row r="226" spans="1:51" x14ac:dyDescent="0.25">
      <c r="A226" s="332">
        <v>42767</v>
      </c>
      <c r="B226" s="312">
        <f>'[3]Warenkorb transponiert'!C113</f>
        <v>1.7786801266301988</v>
      </c>
      <c r="C226" s="300">
        <f>'[3]Warenkorb transponiert'!D113</f>
        <v>21.907121564784191</v>
      </c>
      <c r="D226" s="300">
        <f>'[3]Warenkorb transponiert'!E113</f>
        <v>14</v>
      </c>
      <c r="E226" s="300">
        <f>'[3]Warenkorb transponiert'!F113</f>
        <v>20</v>
      </c>
      <c r="F226" s="300">
        <f>'[3]Warenkorb transponiert'!G113</f>
        <v>18.952560505085934</v>
      </c>
      <c r="G226" s="300">
        <f>'[3]Warenkorb transponiert'!H113</f>
        <v>13.305891161391605</v>
      </c>
      <c r="H226" s="300">
        <f>'[3]Warenkorb transponiert'!I113</f>
        <v>4.166666666666667</v>
      </c>
      <c r="I226" s="300">
        <f>'[3]Warenkorb transponiert'!J113</f>
        <v>3.333333333333333</v>
      </c>
      <c r="J226" s="356">
        <f t="shared" si="18"/>
        <v>36.940506080162223</v>
      </c>
      <c r="K226" s="300">
        <f>[4]PreisBio!G77</f>
        <v>85.659090909090907</v>
      </c>
      <c r="L226" s="300">
        <f>[4]PreisBio!H77</f>
        <v>55.25</v>
      </c>
      <c r="M226" s="300">
        <f>[4]PreisBio!K77</f>
        <v>43.954545454545453</v>
      </c>
      <c r="N226" s="300">
        <f>[4]PreisBio!J77</f>
        <v>26.708333333333332</v>
      </c>
      <c r="O226" s="300">
        <f>[4]PreisBio!L77</f>
        <v>38.9375</v>
      </c>
      <c r="P226" s="300">
        <f>[4]PreisBio!I77</f>
        <v>5.4068181818181813</v>
      </c>
      <c r="Q226" s="300">
        <f>[4]PreisBio!M77</f>
        <v>1.9910576923076919</v>
      </c>
      <c r="R226" s="300">
        <f>[4]PreisBio!B77</f>
        <v>2.276904761904762</v>
      </c>
      <c r="S226" s="300">
        <f>[4]PreisBio!E77</f>
        <v>19.25</v>
      </c>
      <c r="T226" s="300">
        <f>[4]PreisBio!F77</f>
        <v>54.454545454545453</v>
      </c>
      <c r="U226" s="356">
        <f t="shared" ref="U226:U289" si="22">SUMPRODUCT($K$19:$T$19,K226:T226)</f>
        <v>60.586509486346984</v>
      </c>
      <c r="V226" s="312">
        <f>'[2]Haltung gewichtet'!D201</f>
        <v>0.7977472700985766</v>
      </c>
      <c r="W226" s="356">
        <f t="shared" si="21"/>
        <v>22.336923562760145</v>
      </c>
      <c r="X226" s="300">
        <f>[1]Kochtypberechnung_Bio!U195</f>
        <v>3.5338090000000002</v>
      </c>
      <c r="Y226" s="300">
        <f>[1]Kochtypberechnung_Bio!W195</f>
        <v>3.6740729999999999</v>
      </c>
      <c r="Z226" s="356">
        <f t="shared" si="8"/>
        <v>7.6888609500000005</v>
      </c>
      <c r="AA226" s="312">
        <f>[7]Bio!C196</f>
        <v>6.5097308084742904</v>
      </c>
      <c r="AB226" s="300">
        <f>[7]Bio!D196</f>
        <v>3.1183700666325</v>
      </c>
      <c r="AC226" s="300">
        <f>[7]Bio!E196</f>
        <v>3.5479673336750399</v>
      </c>
      <c r="AD226" s="300">
        <f>[7]Bio!F196</f>
        <v>0.86042617119425902</v>
      </c>
      <c r="AE226" s="356">
        <f t="shared" si="19"/>
        <v>18.815902780668747</v>
      </c>
      <c r="AF226" s="300">
        <f>[7]Bio!G196</f>
        <v>4.2224642090277804</v>
      </c>
      <c r="AG226" s="300">
        <f>[7]Bio!I196</f>
        <v>5.43832491083334</v>
      </c>
      <c r="AH226" s="300">
        <f>[7]Bio!J196</f>
        <v>2.5545031277777799</v>
      </c>
      <c r="AI226" s="300">
        <f>[7]Bio!K196</f>
        <v>8.7570437833333301</v>
      </c>
      <c r="AJ226" s="300">
        <f>[7]Bio!L196</f>
        <v>6.4925421201388902</v>
      </c>
      <c r="AK226" s="300">
        <f>[7]Bio!M196</f>
        <v>6.3589527347222203</v>
      </c>
      <c r="AL226" s="300">
        <f>[7]Bio!N196</f>
        <v>5.2672666666666696</v>
      </c>
      <c r="AM226" s="300">
        <f>[7]Bio!O196</f>
        <v>5.76987987014284</v>
      </c>
      <c r="AN226" s="300">
        <f>[7]Bio!P196</f>
        <v>6.2836267149883502</v>
      </c>
      <c r="AO226" s="300">
        <f>[7]Bio!R196</f>
        <v>8.0419161458333406</v>
      </c>
      <c r="AP226" s="300">
        <f>[7]Bio!S196</f>
        <v>12.1844381333333</v>
      </c>
      <c r="AQ226" s="300">
        <f>[7]Bio!T196</f>
        <v>4.9000000000000004</v>
      </c>
      <c r="AR226" s="300">
        <f>[7]Bio!U196</f>
        <v>8.603690125</v>
      </c>
      <c r="AS226" s="300">
        <f>[7]Bio!W196</f>
        <v>9.5350467111111108</v>
      </c>
      <c r="AT226" s="300">
        <f>[7]Bio!X196</f>
        <v>42.3978626714988</v>
      </c>
      <c r="AU226" s="356">
        <f t="shared" si="17"/>
        <v>39.861910471005636</v>
      </c>
      <c r="AV226" s="300">
        <f>[6]Tabelle1!C39</f>
        <v>2.9024605103280683</v>
      </c>
      <c r="AW226" s="300"/>
      <c r="AX226" s="357">
        <f t="shared" si="16"/>
        <v>4.0634447144592958</v>
      </c>
      <c r="AY226" s="335">
        <f t="shared" si="20"/>
        <v>190.29405804540306</v>
      </c>
    </row>
    <row r="227" spans="1:51" x14ac:dyDescent="0.25">
      <c r="A227" s="332">
        <v>42795</v>
      </c>
      <c r="B227" s="312">
        <f>'[3]Warenkorb transponiert'!C114</f>
        <v>1.7786801266301988</v>
      </c>
      <c r="C227" s="300">
        <f>'[3]Warenkorb transponiert'!D114</f>
        <v>21.907121564784191</v>
      </c>
      <c r="D227" s="300">
        <f>'[3]Warenkorb transponiert'!E114</f>
        <v>14</v>
      </c>
      <c r="E227" s="300">
        <f>'[3]Warenkorb transponiert'!F114</f>
        <v>20</v>
      </c>
      <c r="F227" s="300">
        <f>'[3]Warenkorb transponiert'!G114</f>
        <v>18.952560505085934</v>
      </c>
      <c r="G227" s="300">
        <f>'[3]Warenkorb transponiert'!H114</f>
        <v>13.305891161391605</v>
      </c>
      <c r="H227" s="300">
        <f>'[3]Warenkorb transponiert'!I114</f>
        <v>4.0872614750588143</v>
      </c>
      <c r="I227" s="300">
        <f>'[3]Warenkorb transponiert'!J114</f>
        <v>3.333333333333333</v>
      </c>
      <c r="J227" s="356">
        <f t="shared" si="18"/>
        <v>36.900803484358292</v>
      </c>
      <c r="K227" s="300">
        <f>[4]PreisBio!G78</f>
        <v>87.409090909090907</v>
      </c>
      <c r="L227" s="300">
        <f>[4]PreisBio!H78</f>
        <v>55.327272727272728</v>
      </c>
      <c r="M227" s="300">
        <f>[4]PreisBio!K78</f>
        <v>44.281818181818181</v>
      </c>
      <c r="N227" s="300">
        <f>[4]PreisBio!J78</f>
        <v>26.683333333333334</v>
      </c>
      <c r="O227" s="300">
        <f>[4]PreisBio!L78</f>
        <v>39.5</v>
      </c>
      <c r="P227" s="300">
        <f>[4]PreisBio!I78</f>
        <v>5.4068181818181804</v>
      </c>
      <c r="Q227" s="300">
        <f>[4]PreisBio!M78</f>
        <v>2.0076923076923063</v>
      </c>
      <c r="R227" s="300">
        <f>[4]PreisBio!B78</f>
        <v>2.3283116883116883</v>
      </c>
      <c r="S227" s="300">
        <f>[4]PreisBio!E78</f>
        <v>19.166666666666668</v>
      </c>
      <c r="T227" s="300">
        <f>[4]PreisBio!F78</f>
        <v>54.454545454545453</v>
      </c>
      <c r="U227" s="356">
        <f t="shared" si="22"/>
        <v>60.92519110889112</v>
      </c>
      <c r="V227" s="312">
        <f>'[2]Haltung gewichtet'!D202</f>
        <v>0.79938963689339659</v>
      </c>
      <c r="W227" s="356">
        <f t="shared" si="21"/>
        <v>22.382909833015106</v>
      </c>
      <c r="X227" s="300">
        <f>[1]Kochtypberechnung_Bio!U196</f>
        <v>3.5417450000000001</v>
      </c>
      <c r="Y227" s="300">
        <f>[1]Kochtypberechnung_Bio!W196</f>
        <v>3.7182270000000002</v>
      </c>
      <c r="Z227" s="356">
        <f t="shared" ref="Z227:Z273" si="23">SUMPRODUCT($X$19:$Y$19,X227:Y227)</f>
        <v>7.7294650499999999</v>
      </c>
      <c r="AA227" s="312">
        <f>[7]Bio!C197</f>
        <v>6.5780543926191699</v>
      </c>
      <c r="AB227" s="300">
        <f>[7]Bio!D197</f>
        <v>3.1183700666325</v>
      </c>
      <c r="AC227" s="300">
        <f>[7]Bio!E197</f>
        <v>3.2186021240389602</v>
      </c>
      <c r="AD227" s="300">
        <f>[7]Bio!F197</f>
        <v>0.74341370185239597</v>
      </c>
      <c r="AE227" s="356">
        <f t="shared" si="19"/>
        <v>18.332653116090981</v>
      </c>
      <c r="AF227" s="300">
        <f>[7]Bio!G197</f>
        <v>3.2153248770385701</v>
      </c>
      <c r="AG227" s="300">
        <f>[7]Bio!I197</f>
        <v>5.46372023194444</v>
      </c>
      <c r="AH227" s="300">
        <f>[7]Bio!J197</f>
        <v>2.3635932916666702</v>
      </c>
      <c r="AI227" s="300">
        <f>[7]Bio!K197</f>
        <v>7.1366930041666699</v>
      </c>
      <c r="AJ227" s="300">
        <f>[7]Bio!L197</f>
        <v>5.4426905666666698</v>
      </c>
      <c r="AK227" s="300">
        <f>[7]Bio!M197</f>
        <v>6.2487172763888896</v>
      </c>
      <c r="AL227" s="300">
        <f>[7]Bio!N197</f>
        <v>4.8691729075000003</v>
      </c>
      <c r="AM227" s="300">
        <f>[7]Bio!O197</f>
        <v>6.74499139846169</v>
      </c>
      <c r="AN227" s="300">
        <f>[7]Bio!P197</f>
        <v>6.6810216388888897</v>
      </c>
      <c r="AO227" s="300">
        <f>[7]Bio!R197</f>
        <v>9.2536578895833408</v>
      </c>
      <c r="AP227" s="300">
        <f>[7]Bio!S197</f>
        <v>12.4895452972222</v>
      </c>
      <c r="AQ227" s="300">
        <f>[7]Bio!T197</f>
        <v>4.9000000000000004</v>
      </c>
      <c r="AR227" s="300">
        <f>[7]Bio!U197</f>
        <v>8.4877341673611095</v>
      </c>
      <c r="AS227" s="300">
        <f>[7]Bio!W197</f>
        <v>6.9410605833333303</v>
      </c>
      <c r="AT227" s="300">
        <f>[7]Bio!X197</f>
        <v>39.362140736111101</v>
      </c>
      <c r="AU227" s="356">
        <f t="shared" si="17"/>
        <v>36.604183431861607</v>
      </c>
      <c r="AV227" s="300">
        <f>[6]Tabelle1!C40</f>
        <v>2.9024605103280683</v>
      </c>
      <c r="AW227" s="300"/>
      <c r="AX227" s="357">
        <f t="shared" si="16"/>
        <v>4.0634447144592958</v>
      </c>
      <c r="AY227" s="335">
        <f t="shared" si="20"/>
        <v>186.93865073867642</v>
      </c>
    </row>
    <row r="228" spans="1:51" x14ac:dyDescent="0.25">
      <c r="A228" s="332">
        <v>42826</v>
      </c>
      <c r="B228" s="312">
        <f>'[3]Warenkorb transponiert'!C115</f>
        <v>1.7786801266301988</v>
      </c>
      <c r="C228" s="300">
        <f>'[3]Warenkorb transponiert'!D115</f>
        <v>21.907121564784191</v>
      </c>
      <c r="D228" s="300">
        <f>'[3]Warenkorb transponiert'!E115</f>
        <v>14</v>
      </c>
      <c r="E228" s="300">
        <f>'[3]Warenkorb transponiert'!F115</f>
        <v>19.592878435215809</v>
      </c>
      <c r="F228" s="300">
        <f>'[3]Warenkorb transponiert'!G115</f>
        <v>18.952560505085934</v>
      </c>
      <c r="G228" s="300">
        <f>'[3]Warenkorb transponiert'!H115</f>
        <v>13.305891161391605</v>
      </c>
      <c r="H228" s="300">
        <f>'[3]Warenkorb transponiert'!I115</f>
        <v>4.166666666666667</v>
      </c>
      <c r="I228" s="300">
        <f>'[3]Warenkorb transponiert'!J115</f>
        <v>3.333333333333333</v>
      </c>
      <c r="J228" s="356">
        <f t="shared" si="18"/>
        <v>36.879437845444599</v>
      </c>
      <c r="K228" s="300">
        <f>[4]PreisBio!G79</f>
        <v>87.409090909090907</v>
      </c>
      <c r="L228" s="300">
        <f>[4]PreisBio!H79</f>
        <v>55.022727272727273</v>
      </c>
      <c r="M228" s="300">
        <f>[4]PreisBio!K79</f>
        <v>44.909090909090907</v>
      </c>
      <c r="N228" s="300">
        <f>[4]PreisBio!J79</f>
        <v>26.59375</v>
      </c>
      <c r="O228" s="300">
        <f>[4]PreisBio!L79</f>
        <v>39.5</v>
      </c>
      <c r="P228" s="300">
        <f>[4]PreisBio!I79</f>
        <v>5.4068181818181813</v>
      </c>
      <c r="Q228" s="300">
        <f>[4]PreisBio!M79</f>
        <v>1.983749999999999</v>
      </c>
      <c r="R228" s="300">
        <f>[4]PreisBio!B79</f>
        <v>2.3476623376623387</v>
      </c>
      <c r="S228" s="300">
        <f>[4]PreisBio!E79</f>
        <v>19.166666666666668</v>
      </c>
      <c r="T228" s="300">
        <f>[4]PreisBio!F79</f>
        <v>54.272727272727273</v>
      </c>
      <c r="U228" s="356">
        <f t="shared" si="22"/>
        <v>60.955142207792207</v>
      </c>
      <c r="V228" s="312">
        <f>'[2]Haltung gewichtet'!D203</f>
        <v>0.80194539262040809</v>
      </c>
      <c r="W228" s="356">
        <f t="shared" si="21"/>
        <v>22.454470993371427</v>
      </c>
      <c r="X228" s="300">
        <f>[1]Kochtypberechnung_Bio!U197</f>
        <v>3.4416319999999998</v>
      </c>
      <c r="Y228" s="300">
        <f>[1]Kochtypberechnung_Bio!W197</f>
        <v>3.5703550000000002</v>
      </c>
      <c r="Z228" s="356">
        <f t="shared" si="23"/>
        <v>7.4831787499999995</v>
      </c>
      <c r="AA228" s="312">
        <f>[7]Bio!C198</f>
        <v>6.6251648098411096</v>
      </c>
      <c r="AB228" s="300">
        <f>[7]Bio!D198</f>
        <v>3.1183700666325</v>
      </c>
      <c r="AC228" s="300">
        <f>[7]Bio!E198</f>
        <v>3.2863922942080999</v>
      </c>
      <c r="AD228" s="300">
        <f>[7]Bio!F198</f>
        <v>0.80124113787801099</v>
      </c>
      <c r="AE228" s="356">
        <f t="shared" si="19"/>
        <v>18.608254599577297</v>
      </c>
      <c r="AF228" s="300">
        <f>[7]Bio!G198</f>
        <v>4.1557716812500001</v>
      </c>
      <c r="AG228" s="300">
        <f>[7]Bio!I198</f>
        <v>5.6393370693099589</v>
      </c>
      <c r="AH228" s="300">
        <f>[7]Bio!J198</f>
        <v>2.1053543895833302</v>
      </c>
      <c r="AI228" s="300">
        <f>[7]Bio!K198</f>
        <v>5.0143336574981303</v>
      </c>
      <c r="AJ228" s="300">
        <f>[7]Bio!L198</f>
        <v>5.3326380468750001</v>
      </c>
      <c r="AK228" s="300">
        <f>[7]Bio!M198</f>
        <v>6.3478569499999997</v>
      </c>
      <c r="AL228" s="300">
        <f>[7]Bio!N198</f>
        <v>4.93406012708334</v>
      </c>
      <c r="AM228" s="300">
        <f>[7]Bio!O198</f>
        <v>4.8709703069444501</v>
      </c>
      <c r="AN228" s="300">
        <f>[7]Bio!P198</f>
        <v>6.8397238150000002</v>
      </c>
      <c r="AO228" s="300">
        <f>[7]Bio!R198</f>
        <v>9.4021605923611098</v>
      </c>
      <c r="AP228" s="300">
        <f>[7]Bio!S198</f>
        <v>13.0163105125</v>
      </c>
      <c r="AQ228" s="300">
        <f>[7]Bio!T198</f>
        <v>4.9000000000000004</v>
      </c>
      <c r="AR228" s="300">
        <f>[7]Bio!U198</f>
        <v>8.3871265020833405</v>
      </c>
      <c r="AS228" s="300">
        <f>[7]Bio!W198</f>
        <v>6.9093470583333403</v>
      </c>
      <c r="AT228" s="300">
        <f>[7]Bio!X198</f>
        <v>34.780522562500003</v>
      </c>
      <c r="AU228" s="356">
        <f t="shared" si="17"/>
        <v>36.044502346076882</v>
      </c>
      <c r="AV228" s="300">
        <f>[6]Tabelle1!C41</f>
        <v>2.9024605103280683</v>
      </c>
      <c r="AW228" s="300"/>
      <c r="AX228" s="357">
        <f t="shared" si="16"/>
        <v>4.0634447144592958</v>
      </c>
      <c r="AY228" s="335">
        <f t="shared" si="20"/>
        <v>186.48843145672171</v>
      </c>
    </row>
    <row r="229" spans="1:51" x14ac:dyDescent="0.25">
      <c r="A229" s="332">
        <v>42856</v>
      </c>
      <c r="B229" s="312">
        <f>'[3]Warenkorb transponiert'!C116</f>
        <v>1.7786801266301988</v>
      </c>
      <c r="C229" s="300">
        <f>'[3]Warenkorb transponiert'!D116</f>
        <v>21.907121564784191</v>
      </c>
      <c r="D229" s="300">
        <f>'[3]Warenkorb transponiert'!E116</f>
        <v>14</v>
      </c>
      <c r="E229" s="300">
        <f>'[3]Warenkorb transponiert'!F116</f>
        <v>19.592878435215809</v>
      </c>
      <c r="F229" s="300">
        <f>'[3]Warenkorb transponiert'!G116</f>
        <v>18.952560505085934</v>
      </c>
      <c r="G229" s="300">
        <f>'[3]Warenkorb transponiert'!H116</f>
        <v>13.305891161391605</v>
      </c>
      <c r="H229" s="300">
        <f>'[3]Warenkorb transponiert'!I116</f>
        <v>4.166666666666667</v>
      </c>
      <c r="I229" s="300">
        <f>'[3]Warenkorb transponiert'!J116</f>
        <v>3.2539281417254813</v>
      </c>
      <c r="J229" s="356">
        <f t="shared" si="18"/>
        <v>36.85164602838185</v>
      </c>
      <c r="K229" s="300">
        <f>[4]PreisBio!G80</f>
        <v>87.409090909090907</v>
      </c>
      <c r="L229" s="300">
        <f>[4]PreisBio!H80</f>
        <v>55.272727272727273</v>
      </c>
      <c r="M229" s="300">
        <f>[4]PreisBio!K80</f>
        <v>45.5</v>
      </c>
      <c r="N229" s="300">
        <f>[4]PreisBio!J80</f>
        <v>26.791666666666668</v>
      </c>
      <c r="O229" s="300">
        <f>[4]PreisBio!L80</f>
        <v>39.5</v>
      </c>
      <c r="P229" s="300">
        <f>[4]PreisBio!I80</f>
        <v>5.4068181818181813</v>
      </c>
      <c r="Q229" s="300">
        <f>[4]PreisBio!M80</f>
        <v>1.9843269230769223</v>
      </c>
      <c r="R229" s="300">
        <f>[4]PreisBio!B80</f>
        <v>2.3476623376623387</v>
      </c>
      <c r="S229" s="300">
        <f>[4]PreisBio!E80</f>
        <v>19.166666666666668</v>
      </c>
      <c r="T229" s="300">
        <f>[4]PreisBio!F80</f>
        <v>54.727272727272727</v>
      </c>
      <c r="U229" s="356">
        <f t="shared" si="22"/>
        <v>61.195065372127878</v>
      </c>
      <c r="V229" s="312">
        <f>'[2]Haltung gewichtet'!D204</f>
        <v>0.81252658049712723</v>
      </c>
      <c r="W229" s="356">
        <f t="shared" si="21"/>
        <v>22.750744253919564</v>
      </c>
      <c r="X229" s="300">
        <f>[1]Kochtypberechnung_Bio!U198</f>
        <v>3.0295999999999998</v>
      </c>
      <c r="Y229" s="300">
        <f>[1]Kochtypberechnung_Bio!W198</f>
        <v>3.838991</v>
      </c>
      <c r="Z229" s="356">
        <f t="shared" si="23"/>
        <v>7.0397441499999998</v>
      </c>
      <c r="AA229" s="312">
        <f>[7]Bio!C199</f>
        <v>6.8751826960533098</v>
      </c>
      <c r="AB229" s="300">
        <f>[7]Bio!D199</f>
        <v>3.1183700666325</v>
      </c>
      <c r="AC229" s="300">
        <f>[7]Bio!E199</f>
        <v>3.3110346652998501</v>
      </c>
      <c r="AD229" s="300">
        <f>[7]Bio!F199</f>
        <v>0.8</v>
      </c>
      <c r="AE229" s="356">
        <f t="shared" si="19"/>
        <v>19.002109564391127</v>
      </c>
      <c r="AF229" s="300">
        <f>[7]Bio!G199</f>
        <v>4.1931961437499998</v>
      </c>
      <c r="AG229" s="300">
        <f>[7]Bio!I199</f>
        <v>5.44378470138889</v>
      </c>
      <c r="AH229" s="300">
        <f>[7]Bio!J199</f>
        <v>2.75558160347222</v>
      </c>
      <c r="AI229" s="300">
        <f>[7]Bio!K199</f>
        <v>4.86339921388889</v>
      </c>
      <c r="AJ229" s="300">
        <f>[7]Bio!L199</f>
        <v>12.1512875</v>
      </c>
      <c r="AK229" s="300">
        <f>[7]Bio!M199</f>
        <v>5.8534166666666696</v>
      </c>
      <c r="AL229" s="300">
        <f>[7]Bio!N199</f>
        <v>4.8317259833333299</v>
      </c>
      <c r="AM229" s="300">
        <f>[7]Bio!O199</f>
        <v>5.4641713916666701</v>
      </c>
      <c r="AN229" s="300">
        <f>[7]Bio!P199</f>
        <v>7.4326215718749999</v>
      </c>
      <c r="AO229" s="300">
        <f>[7]Bio!R199</f>
        <v>6.7889821229166696</v>
      </c>
      <c r="AP229" s="300">
        <f>[7]Bio!S199</f>
        <v>12.3713696333333</v>
      </c>
      <c r="AQ229" s="300">
        <f>[7]Bio!T199</f>
        <v>4.9000000000000004</v>
      </c>
      <c r="AR229" s="300">
        <f>[7]Bio!U199</f>
        <v>8.0273657812499994</v>
      </c>
      <c r="AS229" s="300">
        <f>[7]Bio!W199</f>
        <v>5.7634022794925599</v>
      </c>
      <c r="AT229" s="300">
        <f>[7]Bio!X199</f>
        <v>28.6324122291667</v>
      </c>
      <c r="AU229" s="356">
        <f t="shared" si="17"/>
        <v>42.655458724938924</v>
      </c>
      <c r="AV229" s="300">
        <f>[6]Tabelle1!C42</f>
        <v>2.9024605103280683</v>
      </c>
      <c r="AW229" s="300"/>
      <c r="AX229" s="357">
        <f t="shared" si="16"/>
        <v>4.0634447144592958</v>
      </c>
      <c r="AY229" s="335">
        <f t="shared" si="20"/>
        <v>193.55821280821868</v>
      </c>
    </row>
    <row r="230" spans="1:51" x14ac:dyDescent="0.25">
      <c r="A230" s="332">
        <v>42887</v>
      </c>
      <c r="B230" s="312">
        <f>'[3]Warenkorb transponiert'!C117</f>
        <v>1.7786801266301988</v>
      </c>
      <c r="C230" s="300">
        <f>'[3]Warenkorb transponiert'!D117</f>
        <v>21.907121564784191</v>
      </c>
      <c r="D230" s="300">
        <f>'[3]Warenkorb transponiert'!E117</f>
        <v>14</v>
      </c>
      <c r="E230" s="300">
        <f>'[3]Warenkorb transponiert'!F117</f>
        <v>20</v>
      </c>
      <c r="F230" s="300">
        <f>'[3]Warenkorb transponiert'!G117</f>
        <v>18.952560505085934</v>
      </c>
      <c r="G230" s="300">
        <f>'[3]Warenkorb transponiert'!H117</f>
        <v>13.305891161391605</v>
      </c>
      <c r="H230" s="300">
        <f>'[3]Warenkorb transponiert'!I117</f>
        <v>4.166666666666667</v>
      </c>
      <c r="I230" s="300">
        <f>'[3]Warenkorb transponiert'!J117</f>
        <v>3.2539281417254813</v>
      </c>
      <c r="J230" s="356">
        <f t="shared" si="18"/>
        <v>36.912714263099474</v>
      </c>
      <c r="K230" s="300">
        <f>[4]PreisBio!G81</f>
        <v>86.736363636363635</v>
      </c>
      <c r="L230" s="300">
        <f>[4]PreisBio!H81</f>
        <v>55.327272727272728</v>
      </c>
      <c r="M230" s="300">
        <f>[4]PreisBio!K81</f>
        <v>45.609090909090909</v>
      </c>
      <c r="N230" s="300">
        <f>[4]PreisBio!J81</f>
        <v>26.875</v>
      </c>
      <c r="O230" s="300">
        <f>[4]PreisBio!L81</f>
        <v>39.5</v>
      </c>
      <c r="P230" s="300">
        <f>[4]PreisBio!I81</f>
        <v>5.4068181818181804</v>
      </c>
      <c r="Q230" s="300">
        <f>[4]PreisBio!M81</f>
        <v>2.0130769230769223</v>
      </c>
      <c r="R230" s="300">
        <f>[4]PreisBio!B81</f>
        <v>2.337480519480521</v>
      </c>
      <c r="S230" s="300">
        <f>[4]PreisBio!E81</f>
        <v>19.166666666666668</v>
      </c>
      <c r="T230" s="300">
        <f>[4]PreisBio!F81</f>
        <v>54.727272727272727</v>
      </c>
      <c r="U230" s="356">
        <f t="shared" si="22"/>
        <v>61.159965144855143</v>
      </c>
      <c r="V230" s="312">
        <f>'[2]Haltung gewichtet'!D205</f>
        <v>0.80097305743662395</v>
      </c>
      <c r="W230" s="356">
        <f t="shared" si="21"/>
        <v>22.427245608225469</v>
      </c>
      <c r="X230" s="300">
        <f>[1]Kochtypberechnung_Bio!U199</f>
        <v>3.7335319999999999</v>
      </c>
      <c r="Y230" s="300">
        <f>[1]Kochtypberechnung_Bio!W199</f>
        <v>4.0316700000000001</v>
      </c>
      <c r="Z230" s="356">
        <f t="shared" si="23"/>
        <v>8.2208834999999993</v>
      </c>
      <c r="AA230" s="312">
        <f>[7]Bio!C200</f>
        <v>7.1445599944779552</v>
      </c>
      <c r="AB230" s="300">
        <f>[7]Bio!D200</f>
        <v>3.1183700666325</v>
      </c>
      <c r="AC230" s="300">
        <f>[7]Bio!E200</f>
        <v>3.1168877529472101</v>
      </c>
      <c r="AD230" s="300">
        <f>[7]Bio!F200</f>
        <v>0.80226734700153801</v>
      </c>
      <c r="AE230" s="356">
        <f t="shared" si="19"/>
        <v>19.239054461271618</v>
      </c>
      <c r="AF230" s="300">
        <f>[7]Bio!G200</f>
        <v>4.1769599583333301</v>
      </c>
      <c r="AG230" s="300">
        <f>[7]Bio!I200</f>
        <v>9.1465703055555601</v>
      </c>
      <c r="AH230" s="300">
        <f>[7]Bio!J200</f>
        <v>2.9314636320379202</v>
      </c>
      <c r="AI230" s="300">
        <f>[7]Bio!K200</f>
        <v>5.9448509458333296</v>
      </c>
      <c r="AJ230" s="300">
        <f>[7]Bio!L200</f>
        <v>8.0793982325000009</v>
      </c>
      <c r="AK230" s="300">
        <f>[7]Bio!M200</f>
        <v>6.4615505569444496</v>
      </c>
      <c r="AL230" s="300">
        <f>[7]Bio!N200</f>
        <v>8.80228373472222</v>
      </c>
      <c r="AM230" s="300">
        <f>[7]Bio!O200</f>
        <v>9.0172695527777798</v>
      </c>
      <c r="AN230" s="300">
        <f>[7]Bio!P200</f>
        <v>8.9489216083333396</v>
      </c>
      <c r="AO230" s="300">
        <f>[7]Bio!R200</f>
        <v>7.3171249999999999</v>
      </c>
      <c r="AP230" s="300">
        <f>[7]Bio!S200</f>
        <v>12.492176386111099</v>
      </c>
      <c r="AQ230" s="300">
        <f>[7]Bio!T200</f>
        <v>4.9000000000000004</v>
      </c>
      <c r="AR230" s="300">
        <f>[7]Bio!U200</f>
        <v>7.9523717916666703</v>
      </c>
      <c r="AS230" s="300">
        <f>[7]Bio!W200</f>
        <v>7.8684444750000004</v>
      </c>
      <c r="AT230" s="300">
        <f>[7]Bio!X200</f>
        <v>31.299642082750808</v>
      </c>
      <c r="AU230" s="356">
        <f t="shared" si="17"/>
        <v>45.894669558934282</v>
      </c>
      <c r="AV230" s="300">
        <f>[6]Tabelle1!C43</f>
        <v>2.9024605103280683</v>
      </c>
      <c r="AW230" s="300"/>
      <c r="AX230" s="357">
        <f t="shared" si="16"/>
        <v>4.0634447144592958</v>
      </c>
      <c r="AY230" s="335">
        <f t="shared" si="20"/>
        <v>197.91797725084527</v>
      </c>
    </row>
    <row r="231" spans="1:51" x14ac:dyDescent="0.25">
      <c r="A231" s="332">
        <v>42917</v>
      </c>
      <c r="B231" s="312">
        <f>'[3]Warenkorb transponiert'!C118</f>
        <v>1.7786801266301988</v>
      </c>
      <c r="C231" s="300">
        <f>'[3]Warenkorb transponiert'!D118</f>
        <v>21.907121564784191</v>
      </c>
      <c r="D231" s="300">
        <f>'[3]Warenkorb transponiert'!E118</f>
        <v>14</v>
      </c>
      <c r="E231" s="300">
        <f>'[3]Warenkorb transponiert'!F118</f>
        <v>20</v>
      </c>
      <c r="F231" s="300">
        <f>'[3]Warenkorb transponiert'!G118</f>
        <v>18.952560505085934</v>
      </c>
      <c r="G231" s="300">
        <f>'[3]Warenkorb transponiert'!H118</f>
        <v>13.305891161391605</v>
      </c>
      <c r="H231" s="300">
        <f>'[3]Warenkorb transponiert'!I118</f>
        <v>4.166666666666667</v>
      </c>
      <c r="I231" s="300">
        <f>'[3]Warenkorb transponiert'!J118</f>
        <v>3.333333333333333</v>
      </c>
      <c r="J231" s="356">
        <f t="shared" si="18"/>
        <v>36.940506080162223</v>
      </c>
      <c r="K231" s="300">
        <f>[4]PreisBio!G82</f>
        <v>88.772727272727266</v>
      </c>
      <c r="L231" s="300">
        <f>[4]PreisBio!H82</f>
        <v>55.409090909090907</v>
      </c>
      <c r="M231" s="300">
        <f>[4]PreisBio!K82</f>
        <v>45.68181818181818</v>
      </c>
      <c r="N231" s="300">
        <f>[4]PreisBio!J82</f>
        <v>26.875</v>
      </c>
      <c r="O231" s="300">
        <f>[4]PreisBio!L82</f>
        <v>39.5</v>
      </c>
      <c r="P231" s="300">
        <f>[4]PreisBio!I82</f>
        <v>5.4068181818181813</v>
      </c>
      <c r="Q231" s="300">
        <f>[4]PreisBio!M82</f>
        <v>1.9843269230769223</v>
      </c>
      <c r="R231" s="300">
        <f>[4]PreisBio!B82</f>
        <v>2.3161363636363643</v>
      </c>
      <c r="S231" s="300">
        <f>[4]PreisBio!E82</f>
        <v>19.166666666666668</v>
      </c>
      <c r="T231" s="300">
        <f>[4]PreisBio!F82</f>
        <v>54.727272727272727</v>
      </c>
      <c r="U231" s="356">
        <f t="shared" si="22"/>
        <v>61.405929982517499</v>
      </c>
      <c r="V231" s="312">
        <f>'[2]Haltung gewichtet'!D206</f>
        <v>0.81079361759011737</v>
      </c>
      <c r="W231" s="356">
        <f t="shared" si="21"/>
        <v>22.702221292523287</v>
      </c>
      <c r="X231" s="300">
        <f>[1]Kochtypberechnung_Bio!U200</f>
        <v>3.8819349999999999</v>
      </c>
      <c r="Y231" s="300">
        <f>[1]Kochtypberechnung_Bio!W200</f>
        <v>3.8426689999999999</v>
      </c>
      <c r="Z231" s="356">
        <f t="shared" si="23"/>
        <v>8.3206373500000002</v>
      </c>
      <c r="AA231" s="312">
        <f>[7]Bio!C201</f>
        <v>6.5809245202569677</v>
      </c>
      <c r="AB231" s="300">
        <f>[7]Bio!D201</f>
        <v>3.1183700666325</v>
      </c>
      <c r="AC231" s="300">
        <f>[7]Bio!E201</f>
        <v>3.3578267555100001</v>
      </c>
      <c r="AD231" s="300">
        <f>[7]Bio!F201</f>
        <v>0.8</v>
      </c>
      <c r="AE231" s="356">
        <f t="shared" si="19"/>
        <v>18.602367260983648</v>
      </c>
      <c r="AF231" s="300">
        <f>[7]Bio!G201</f>
        <v>4.8169879576388901</v>
      </c>
      <c r="AG231" s="300">
        <f>[7]Bio!I201</f>
        <v>8.7659098972222207</v>
      </c>
      <c r="AH231" s="300">
        <f>[7]Bio!J201</f>
        <v>2.0031969971524699</v>
      </c>
      <c r="AI231" s="300">
        <f>[7]Bio!K201</f>
        <v>6.7474075763888903</v>
      </c>
      <c r="AJ231" s="300">
        <f>[7]Bio!L201</f>
        <v>8.9633516750000002</v>
      </c>
      <c r="AK231" s="300">
        <f>[7]Bio!M201</f>
        <v>6.1752242736111098</v>
      </c>
      <c r="AL231" s="300">
        <f>[7]Bio!N201</f>
        <v>8.1582745812499997</v>
      </c>
      <c r="AM231" s="300">
        <f>[7]Bio!O201</f>
        <v>8.6024094874999992</v>
      </c>
      <c r="AN231" s="300">
        <f>[7]Bio!P201</f>
        <v>8.5197499874999991</v>
      </c>
      <c r="AO231" s="300">
        <f>[7]Bio!R201</f>
        <v>8.9560470666666703</v>
      </c>
      <c r="AP231" s="300">
        <f>[7]Bio!S201</f>
        <v>13.004163991666699</v>
      </c>
      <c r="AQ231" s="300">
        <f>[7]Bio!T201</f>
        <v>4.9000000000000004</v>
      </c>
      <c r="AR231" s="300">
        <f>[7]Bio!U201</f>
        <v>8.1023958333333308</v>
      </c>
      <c r="AS231" s="300">
        <f>[7]Bio!W201</f>
        <v>9.0565734541666707</v>
      </c>
      <c r="AT231" s="300">
        <f>[7]Bio!X201</f>
        <v>39.124552603438509</v>
      </c>
      <c r="AU231" s="356">
        <f t="shared" si="17"/>
        <v>46.649078673335254</v>
      </c>
      <c r="AV231" s="300">
        <f>[6]Tabelle1!C44</f>
        <v>2.95</v>
      </c>
      <c r="AW231" s="300"/>
      <c r="AX231" s="357">
        <f t="shared" si="16"/>
        <v>4.13</v>
      </c>
      <c r="AY231" s="335">
        <f t="shared" si="20"/>
        <v>198.75074063952189</v>
      </c>
    </row>
    <row r="232" spans="1:51" x14ac:dyDescent="0.25">
      <c r="A232" s="332">
        <v>42948</v>
      </c>
      <c r="B232" s="312">
        <f>'[3]Warenkorb transponiert'!C119</f>
        <v>1.8002884067877563</v>
      </c>
      <c r="C232" s="300">
        <f>'[3]Warenkorb transponiert'!D119</f>
        <v>21.907121564784191</v>
      </c>
      <c r="D232" s="300">
        <f>'[3]Warenkorb transponiert'!E119</f>
        <v>14.084737264340154</v>
      </c>
      <c r="E232" s="300">
        <f>'[3]Warenkorb transponiert'!F119</f>
        <v>19.592878435215809</v>
      </c>
      <c r="F232" s="300">
        <f>'[3]Warenkorb transponiert'!G119</f>
        <v>19.328810066643282</v>
      </c>
      <c r="G232" s="300">
        <f>'[3]Warenkorb transponiert'!H119</f>
        <v>13.417960126908845</v>
      </c>
      <c r="H232" s="300">
        <f>'[3]Warenkorb transponiert'!I119</f>
        <v>4.166666666666667</v>
      </c>
      <c r="I232" s="300">
        <f>'[3]Warenkorb transponiert'!J119</f>
        <v>3.333333333333333</v>
      </c>
      <c r="J232" s="356">
        <f t="shared" si="18"/>
        <v>37.174882366565086</v>
      </c>
      <c r="K232" s="300">
        <f>[4]PreisBio!G83</f>
        <v>88.772727272727266</v>
      </c>
      <c r="L232" s="300">
        <f>[4]PreisBio!H83</f>
        <v>55.409090909090907</v>
      </c>
      <c r="M232" s="300">
        <f>[4]PreisBio!K83</f>
        <v>45.68181818181818</v>
      </c>
      <c r="N232" s="300">
        <f>[4]PreisBio!J83</f>
        <v>26.875</v>
      </c>
      <c r="O232" s="300">
        <f>[4]PreisBio!L83</f>
        <v>39.5</v>
      </c>
      <c r="P232" s="300">
        <f>[4]PreisBio!I83</f>
        <v>5.4068181818181813</v>
      </c>
      <c r="Q232" s="300">
        <f>[4]PreisBio!M83</f>
        <v>1.9843269230769223</v>
      </c>
      <c r="R232" s="300">
        <f>[4]PreisBio!B83</f>
        <v>2.3476623376623387</v>
      </c>
      <c r="S232" s="300">
        <f>[4]PreisBio!E83</f>
        <v>19.166666666666668</v>
      </c>
      <c r="T232" s="300">
        <f>[4]PreisBio!F83</f>
        <v>54.727272727272727</v>
      </c>
      <c r="U232" s="356">
        <f t="shared" si="22"/>
        <v>61.420747190309704</v>
      </c>
      <c r="V232" s="312">
        <f>'[2]Haltung gewichtet'!D207</f>
        <v>0.80137745310175501</v>
      </c>
      <c r="W232" s="356">
        <f t="shared" si="21"/>
        <v>22.438568686849141</v>
      </c>
      <c r="X232" s="300">
        <f>[1]Kochtypberechnung_Bio!U201</f>
        <v>3.2974950000000001</v>
      </c>
      <c r="Y232" s="300">
        <f>[1]Kochtypberechnung_Bio!W201</f>
        <v>3.4114710000000001</v>
      </c>
      <c r="Z232" s="356">
        <f t="shared" si="23"/>
        <v>7.1636986500000006</v>
      </c>
      <c r="AA232" s="312">
        <f>[7]Bio!C202</f>
        <v>6.4464252037369834</v>
      </c>
      <c r="AB232" s="300">
        <f>[7]Bio!D202</f>
        <v>3.1183700666325</v>
      </c>
      <c r="AC232" s="300">
        <f>[7]Bio!E202</f>
        <v>4.46902052485905</v>
      </c>
      <c r="AD232" s="300">
        <f>[7]Bio!F202</f>
        <v>0.79751772424397804</v>
      </c>
      <c r="AE232" s="356">
        <f t="shared" si="19"/>
        <v>19.383373591372056</v>
      </c>
      <c r="AF232" s="300">
        <f>[7]Bio!G202</f>
        <v>4.4846343222222202</v>
      </c>
      <c r="AG232" s="300">
        <f>[7]Bio!I202</f>
        <v>6.1812417861765496</v>
      </c>
      <c r="AH232" s="300">
        <f>[7]Bio!J202</f>
        <v>2.6128887041666702</v>
      </c>
      <c r="AI232" s="300">
        <f>[7]Bio!K202</f>
        <v>5.3529845479166704</v>
      </c>
      <c r="AJ232" s="300">
        <f>[7]Bio!L202</f>
        <v>6.5943013895833396</v>
      </c>
      <c r="AK232" s="300">
        <f>[7]Bio!M202</f>
        <v>5.72625655833333</v>
      </c>
      <c r="AL232" s="300">
        <f>[7]Bio!N202</f>
        <v>7.5209083666666698</v>
      </c>
      <c r="AM232" s="300">
        <f>[7]Bio!O202</f>
        <v>8.5087985708333402</v>
      </c>
      <c r="AN232" s="300">
        <f>[7]Bio!P202</f>
        <v>7.9412979131944503</v>
      </c>
      <c r="AO232" s="300">
        <f>[7]Bio!R202</f>
        <v>7.6281455923611103</v>
      </c>
      <c r="AP232" s="300">
        <f>[7]Bio!S202</f>
        <v>13.09361425</v>
      </c>
      <c r="AQ232" s="300">
        <f>[7]Bio!T202</f>
        <v>4.9000000000000004</v>
      </c>
      <c r="AR232" s="300">
        <f>[7]Bio!U202</f>
        <v>8.1578821402777795</v>
      </c>
      <c r="AS232" s="300">
        <f>[7]Bio!W202</f>
        <v>7.40222853958333</v>
      </c>
      <c r="AT232" s="300">
        <f>[7]Bio!X202</f>
        <v>39.124552603438509</v>
      </c>
      <c r="AU232" s="356">
        <f t="shared" si="17"/>
        <v>41.035092638980494</v>
      </c>
      <c r="AV232" s="300">
        <f>[6]Tabelle1!C45</f>
        <v>2.95</v>
      </c>
      <c r="AW232" s="300"/>
      <c r="AX232" s="357">
        <f t="shared" si="16"/>
        <v>4.13</v>
      </c>
      <c r="AY232" s="335">
        <f t="shared" si="20"/>
        <v>192.74636312407648</v>
      </c>
    </row>
    <row r="233" spans="1:51" x14ac:dyDescent="0.25">
      <c r="A233" s="332">
        <v>42979</v>
      </c>
      <c r="B233" s="312">
        <f>'[3]Warenkorb transponiert'!C120</f>
        <v>1.8035411735049307</v>
      </c>
      <c r="C233" s="300">
        <f>'[3]Warenkorb transponiert'!D120</f>
        <v>21.92493368700265</v>
      </c>
      <c r="D233" s="300">
        <f>'[3]Warenkorb transponiert'!E120</f>
        <v>14.087824532703202</v>
      </c>
      <c r="E233" s="300">
        <f>'[3]Warenkorb transponiert'!F120</f>
        <v>20</v>
      </c>
      <c r="F233" s="300">
        <f>'[3]Warenkorb transponiert'!G120</f>
        <v>19.411272853305608</v>
      </c>
      <c r="G233" s="300">
        <f>'[3]Warenkorb transponiert'!H120</f>
        <v>13.465018005449892</v>
      </c>
      <c r="H233" s="300">
        <f>'[3]Warenkorb transponiert'!I120</f>
        <v>4.1666666666666661</v>
      </c>
      <c r="I233" s="300">
        <f>'[3]Warenkorb transponiert'!J120</f>
        <v>3.3333333333333326</v>
      </c>
      <c r="J233" s="356">
        <f t="shared" si="18"/>
        <v>37.298382097726673</v>
      </c>
      <c r="K233" s="300">
        <f>[4]PreisBio!G84</f>
        <v>88.772727272727266</v>
      </c>
      <c r="L233" s="300">
        <f>[4]PreisBio!H84</f>
        <v>55.409090909090907</v>
      </c>
      <c r="M233" s="300">
        <f>[4]PreisBio!K84</f>
        <v>45.709090909090911</v>
      </c>
      <c r="N233" s="300">
        <f>[4]PreisBio!J84</f>
        <v>26.875</v>
      </c>
      <c r="O233" s="300">
        <f>[4]PreisBio!L84</f>
        <v>39.5</v>
      </c>
      <c r="P233" s="300">
        <f>[4]PreisBio!I84</f>
        <v>5.4068181818181804</v>
      </c>
      <c r="Q233" s="300">
        <f>[4]PreisBio!M84</f>
        <v>1.9849999999999988</v>
      </c>
      <c r="R233" s="300">
        <f>[4]PreisBio!B84</f>
        <v>2.3223587662337675</v>
      </c>
      <c r="S233" s="300">
        <f>[4]PreisBio!E84</f>
        <v>19.166666666666668</v>
      </c>
      <c r="T233" s="300">
        <f>[4]PreisBio!F84</f>
        <v>54.727272727272727</v>
      </c>
      <c r="U233" s="356">
        <f t="shared" si="22"/>
        <v>61.413699529220786</v>
      </c>
      <c r="V233" s="312">
        <f>'[2]Haltung gewichtet'!D208</f>
        <v>0.80815118461631719</v>
      </c>
      <c r="W233" s="356">
        <f t="shared" si="21"/>
        <v>22.62823316925688</v>
      </c>
      <c r="X233" s="300">
        <f>[1]Kochtypberechnung_Bio!U202</f>
        <v>2.9070330000000002</v>
      </c>
      <c r="Y233" s="300">
        <f>[1]Kochtypberechnung_Bio!W202</f>
        <v>3.2127759999999999</v>
      </c>
      <c r="Z233" s="356">
        <f t="shared" si="23"/>
        <v>6.4488539000000005</v>
      </c>
      <c r="AA233" s="312">
        <f>[7]Bio!C203</f>
        <v>6.4365235445070903</v>
      </c>
      <c r="AB233" s="300">
        <f>[7]Bio!D203</f>
        <v>3.1183700666325</v>
      </c>
      <c r="AC233" s="300">
        <f>[7]Bio!E203</f>
        <v>4.2927879897488497</v>
      </c>
      <c r="AD233" s="300">
        <f>[7]Bio!F203</f>
        <v>0.8</v>
      </c>
      <c r="AE233" s="356">
        <f t="shared" si="19"/>
        <v>19.217881295831408</v>
      </c>
      <c r="AF233" s="300">
        <f>[7]Bio!G203</f>
        <v>3.9336509749999999</v>
      </c>
      <c r="AG233" s="300">
        <f>[7]Bio!I203</f>
        <v>8.0437424562499995</v>
      </c>
      <c r="AH233" s="300">
        <f>[7]Bio!J203</f>
        <v>3.0937718166666701</v>
      </c>
      <c r="AI233" s="300">
        <f>[7]Bio!K203</f>
        <v>6.85195766458334</v>
      </c>
      <c r="AJ233" s="300">
        <f>[7]Bio!L203</f>
        <v>7.95275</v>
      </c>
      <c r="AK233" s="300">
        <f>[7]Bio!M203</f>
        <v>5.3387948708333299</v>
      </c>
      <c r="AL233" s="300">
        <f>[7]Bio!N203</f>
        <v>7.81465726041667</v>
      </c>
      <c r="AM233" s="300">
        <f>[7]Bio!O203</f>
        <v>8.6377283812499996</v>
      </c>
      <c r="AN233" s="300">
        <f>[7]Bio!P203</f>
        <v>8.8543462152777792</v>
      </c>
      <c r="AO233" s="300">
        <f>[7]Bio!R203</f>
        <v>7.4302789062499999</v>
      </c>
      <c r="AP233" s="300">
        <f>[7]Bio!S203</f>
        <v>13.5718745083333</v>
      </c>
      <c r="AQ233" s="300">
        <f>[7]Bio!T203</f>
        <v>4.9000000000000004</v>
      </c>
      <c r="AR233" s="300">
        <f>[7]Bio!U203</f>
        <v>7.9278261215277803</v>
      </c>
      <c r="AS233" s="300">
        <f>[7]Bio!W203</f>
        <v>7.9706288125000002</v>
      </c>
      <c r="AT233" s="300">
        <f>[7]Bio!X203</f>
        <v>49.019569635416701</v>
      </c>
      <c r="AU233" s="356">
        <f t="shared" si="17"/>
        <v>45.665118302104176</v>
      </c>
      <c r="AV233" s="300">
        <f>[6]Tabelle1!C46</f>
        <v>2.95</v>
      </c>
      <c r="AW233" s="300"/>
      <c r="AX233" s="357">
        <f t="shared" si="16"/>
        <v>4.13</v>
      </c>
      <c r="AY233" s="335">
        <f t="shared" si="20"/>
        <v>196.8021682941399</v>
      </c>
    </row>
    <row r="234" spans="1:51" x14ac:dyDescent="0.25">
      <c r="A234" s="332">
        <v>43009</v>
      </c>
      <c r="B234" s="312">
        <f>'[3]Warenkorb transponiert'!C121</f>
        <v>1.804209164365983</v>
      </c>
      <c r="C234" s="300">
        <f>'[3]Warenkorb transponiert'!D121</f>
        <v>21.446883289124663</v>
      </c>
      <c r="D234" s="300">
        <f>'[3]Warenkorb transponiert'!E121</f>
        <v>14.087824532703202</v>
      </c>
      <c r="E234" s="300">
        <f>'[3]Warenkorb transponiert'!F121</f>
        <v>20</v>
      </c>
      <c r="F234" s="300">
        <f>'[3]Warenkorb transponiert'!G121</f>
        <v>19.43172168789533</v>
      </c>
      <c r="G234" s="300">
        <f>'[3]Warenkorb transponiert'!H121</f>
        <v>13.465018005449892</v>
      </c>
      <c r="H234" s="300">
        <f>'[3]Warenkorb transponiert'!I121</f>
        <v>4.1666666666666661</v>
      </c>
      <c r="I234" s="300">
        <f>'[3]Warenkorb transponiert'!J121</f>
        <v>3.3333333333333326</v>
      </c>
      <c r="J234" s="356">
        <f t="shared" si="18"/>
        <v>37.210766111360996</v>
      </c>
      <c r="K234" s="300">
        <f>[4]PreisBio!G85</f>
        <v>88.772727272727266</v>
      </c>
      <c r="L234" s="300">
        <f>[4]PreisBio!H85</f>
        <v>55.409090909090907</v>
      </c>
      <c r="M234" s="300">
        <f>[4]PreisBio!K85</f>
        <v>45.18181818181818</v>
      </c>
      <c r="N234" s="300">
        <f>[4]PreisBio!J85</f>
        <v>26.875</v>
      </c>
      <c r="O234" s="300">
        <f>[4]PreisBio!L85</f>
        <v>39.5</v>
      </c>
      <c r="P234" s="300">
        <f>[4]PreisBio!I85</f>
        <v>5.3724431818181815</v>
      </c>
      <c r="Q234" s="300">
        <f>[4]PreisBio!M85</f>
        <v>1.9833653846153836</v>
      </c>
      <c r="R234" s="300">
        <f>[4]PreisBio!B85</f>
        <v>2.3476623376623387</v>
      </c>
      <c r="S234" s="300">
        <f>[4]PreisBio!E85</f>
        <v>19.166666666666668</v>
      </c>
      <c r="T234" s="300">
        <f>[4]PreisBio!F85</f>
        <v>54.727272727272727</v>
      </c>
      <c r="U234" s="356">
        <f t="shared" si="22"/>
        <v>61.332699113386617</v>
      </c>
      <c r="V234" s="312">
        <f>'[2]Haltung gewichtet'!D209</f>
        <v>0.80637976285425683</v>
      </c>
      <c r="W234" s="356">
        <f t="shared" si="21"/>
        <v>22.578633359919191</v>
      </c>
      <c r="X234" s="300">
        <f>[1]Kochtypberechnung_Bio!U203</f>
        <v>3.0533130000000002</v>
      </c>
      <c r="Y234" s="300">
        <f>[1]Kochtypberechnung_Bio!W203</f>
        <v>3.2344499999999998</v>
      </c>
      <c r="Z234" s="356">
        <f t="shared" si="23"/>
        <v>6.6823620000000012</v>
      </c>
      <c r="AA234" s="312">
        <f>[7]Bio!C204</f>
        <v>6.3039003943276999</v>
      </c>
      <c r="AB234" s="300">
        <f>[7]Bio!D204</f>
        <v>3.1183700666325</v>
      </c>
      <c r="AC234" s="300">
        <f>[7]Bio!E204</f>
        <v>4.1897796002050196</v>
      </c>
      <c r="AD234" s="300">
        <f>[7]Bio!F204</f>
        <v>0.8</v>
      </c>
      <c r="AE234" s="356">
        <f t="shared" si="19"/>
        <v>18.927269103868312</v>
      </c>
      <c r="AF234" s="300">
        <f>[7]Bio!G204</f>
        <v>2.6794995534558601</v>
      </c>
      <c r="AG234" s="300">
        <f>[7]Bio!I204</f>
        <v>8.0422083381944507</v>
      </c>
      <c r="AH234" s="300">
        <f>[7]Bio!J204</f>
        <v>2.8964969902777802</v>
      </c>
      <c r="AI234" s="300">
        <f>[7]Bio!K204</f>
        <v>7.8046886069444499</v>
      </c>
      <c r="AJ234" s="300">
        <f>[7]Bio!L204</f>
        <v>6.0925985620833298</v>
      </c>
      <c r="AK234" s="300">
        <f>[7]Bio!M204</f>
        <v>5.1556783694444501</v>
      </c>
      <c r="AL234" s="300">
        <f>[7]Bio!N204</f>
        <v>8.4998695666666695</v>
      </c>
      <c r="AM234" s="300">
        <f>[7]Bio!O204</f>
        <v>8.5611899736111106</v>
      </c>
      <c r="AN234" s="300">
        <f>[7]Bio!P204</f>
        <v>9.8000000000000007</v>
      </c>
      <c r="AO234" s="300">
        <f>[7]Bio!R204</f>
        <v>7.3780833333333398</v>
      </c>
      <c r="AP234" s="300">
        <f>[7]Bio!S204</f>
        <v>13.4013784111111</v>
      </c>
      <c r="AQ234" s="300">
        <f>[7]Bio!T204</f>
        <v>4.9000000000000004</v>
      </c>
      <c r="AR234" s="300">
        <f>[7]Bio!U204</f>
        <v>7.29941050833333</v>
      </c>
      <c r="AS234" s="300">
        <f>[7]Bio!W204</f>
        <v>8.1031917291666709</v>
      </c>
      <c r="AT234" s="300">
        <f>[7]Bio!X204</f>
        <v>47.928110444444499</v>
      </c>
      <c r="AU234" s="356">
        <f t="shared" si="17"/>
        <v>42.569209711322962</v>
      </c>
      <c r="AV234" s="300">
        <f>[6]Tabelle1!C47</f>
        <v>2.95</v>
      </c>
      <c r="AW234" s="300"/>
      <c r="AX234" s="357">
        <f t="shared" si="16"/>
        <v>4.13</v>
      </c>
      <c r="AY234" s="335">
        <f t="shared" si="20"/>
        <v>193.43093939985809</v>
      </c>
    </row>
    <row r="235" spans="1:51" x14ac:dyDescent="0.25">
      <c r="A235" s="332">
        <v>43040</v>
      </c>
      <c r="B235" s="312">
        <f>'[3]Warenkorb transponiert'!C122</f>
        <v>1.804209164365983</v>
      </c>
      <c r="C235" s="300">
        <f>'[3]Warenkorb transponiert'!D122</f>
        <v>21.92493368700265</v>
      </c>
      <c r="D235" s="300">
        <f>'[3]Warenkorb transponiert'!E122</f>
        <v>14.087824532703202</v>
      </c>
      <c r="E235" s="300">
        <f>'[3]Warenkorb transponiert'!F122</f>
        <v>20</v>
      </c>
      <c r="F235" s="300">
        <f>'[3]Warenkorb transponiert'!G122</f>
        <v>19.599254830603936</v>
      </c>
      <c r="G235" s="300">
        <f>'[3]Warenkorb transponiert'!H122</f>
        <v>13.465018005449892</v>
      </c>
      <c r="H235" s="300">
        <f>'[3]Warenkorb transponiert'!I122</f>
        <v>4.1666666666666661</v>
      </c>
      <c r="I235" s="300">
        <f>'[3]Warenkorb transponiert'!J122</f>
        <v>3.3333333333333326</v>
      </c>
      <c r="J235" s="356">
        <f t="shared" si="18"/>
        <v>37.324804836634542</v>
      </c>
      <c r="K235" s="300">
        <f>[4]PreisBio!G86</f>
        <v>88.772727272727266</v>
      </c>
      <c r="L235" s="300">
        <f>[4]PreisBio!H86</f>
        <v>55.409090909090907</v>
      </c>
      <c r="M235" s="300">
        <f>[4]PreisBio!K86</f>
        <v>45.022727272727273</v>
      </c>
      <c r="N235" s="300">
        <f>[4]PreisBio!J86</f>
        <v>26.875</v>
      </c>
      <c r="O235" s="300">
        <f>[4]PreisBio!L86</f>
        <v>39.5</v>
      </c>
      <c r="P235" s="300">
        <f>[4]PreisBio!I86</f>
        <v>5.4068181818181804</v>
      </c>
      <c r="Q235" s="300">
        <f>[4]PreisBio!M86</f>
        <v>1.9507692307692293</v>
      </c>
      <c r="R235" s="300">
        <f>[4]PreisBio!B86</f>
        <v>2.3476623376623387</v>
      </c>
      <c r="S235" s="300">
        <f>[4]PreisBio!E86</f>
        <v>19.166666666666668</v>
      </c>
      <c r="T235" s="300">
        <f>[4]PreisBio!F86</f>
        <v>54.727272727272727</v>
      </c>
      <c r="U235" s="356">
        <f t="shared" si="22"/>
        <v>61.298298851148864</v>
      </c>
      <c r="V235" s="312">
        <f>'[2]Haltung gewichtet'!D210</f>
        <v>0.80886346991609903</v>
      </c>
      <c r="W235" s="356">
        <f t="shared" si="21"/>
        <v>22.648177157650771</v>
      </c>
      <c r="X235" s="300">
        <f>[1]Kochtypberechnung_Bio!U204</f>
        <v>2.9008509999999998</v>
      </c>
      <c r="Y235" s="300">
        <f>[1]Kochtypberechnung_Bio!W204</f>
        <v>3.2417050000000001</v>
      </c>
      <c r="Z235" s="356">
        <f t="shared" si="23"/>
        <v>6.4583847500000005</v>
      </c>
      <c r="AA235" s="312">
        <f>[7]Bio!C205</f>
        <v>6.47490137433795</v>
      </c>
      <c r="AB235" s="300">
        <f>[7]Bio!D205</f>
        <v>3.1183700666325</v>
      </c>
      <c r="AC235" s="300">
        <f>[7]Bio!E205</f>
        <v>3.8080762607210001</v>
      </c>
      <c r="AD235" s="300">
        <f>[7]Bio!F205</f>
        <v>0.8</v>
      </c>
      <c r="AE235" s="356">
        <f t="shared" si="19"/>
        <v>18.844054601742911</v>
      </c>
      <c r="AF235" s="300">
        <f>[7]Bio!G205</f>
        <v>3.8000279243055601</v>
      </c>
      <c r="AG235" s="300">
        <f>[7]Bio!I205</f>
        <v>7.4394640916666699</v>
      </c>
      <c r="AH235" s="300">
        <f>[7]Bio!J205</f>
        <v>1.9700749403036599</v>
      </c>
      <c r="AI235" s="300">
        <f>[7]Bio!K205</f>
        <v>7.25885756420025</v>
      </c>
      <c r="AJ235" s="300">
        <f>[7]Bio!L205</f>
        <v>6.4282184941666696</v>
      </c>
      <c r="AK235" s="300">
        <f>[7]Bio!M205</f>
        <v>4.9323936736111103</v>
      </c>
      <c r="AL235" s="300">
        <f>[7]Bio!N205</f>
        <v>7.6870736715277799</v>
      </c>
      <c r="AM235" s="300">
        <f>[7]Bio!O205</f>
        <v>6.9749217139086603</v>
      </c>
      <c r="AN235" s="300">
        <f>[7]Bio!P205</f>
        <v>8.7634370208333294</v>
      </c>
      <c r="AO235" s="300">
        <f>[7]Bio!R205</f>
        <v>7.3797160006944402</v>
      </c>
      <c r="AP235" s="300">
        <f>[7]Bio!S205</f>
        <v>13.799238572222199</v>
      </c>
      <c r="AQ235" s="300">
        <f>[7]Bio!T205</f>
        <v>4.9000000000000004</v>
      </c>
      <c r="AR235" s="300">
        <f>[7]Bio!U205</f>
        <v>6.87566029652778</v>
      </c>
      <c r="AS235" s="300">
        <f>[7]Bio!W205</f>
        <v>6.5322558833333302</v>
      </c>
      <c r="AT235" s="300">
        <f>[7]Bio!X205</f>
        <v>27.474846633702899</v>
      </c>
      <c r="AU235" s="356">
        <f t="shared" si="17"/>
        <v>39.676346890885128</v>
      </c>
      <c r="AV235" s="300">
        <f>[6]Tabelle1!C48</f>
        <v>2.95</v>
      </c>
      <c r="AW235" s="300"/>
      <c r="AX235" s="357">
        <f t="shared" si="16"/>
        <v>4.13</v>
      </c>
      <c r="AY235" s="335">
        <f t="shared" si="20"/>
        <v>190.38006708806219</v>
      </c>
    </row>
    <row r="236" spans="1:51" x14ac:dyDescent="0.25">
      <c r="A236" s="332">
        <v>43070</v>
      </c>
      <c r="B236" s="312">
        <f>'[3]Warenkorb transponiert'!C123</f>
        <v>1.804209164365983</v>
      </c>
      <c r="C236" s="300">
        <f>'[3]Warenkorb transponiert'!D123</f>
        <v>21.92493368700265</v>
      </c>
      <c r="D236" s="300">
        <f>'[3]Warenkorb transponiert'!E123</f>
        <v>14.087824532703202</v>
      </c>
      <c r="E236" s="300">
        <f>'[3]Warenkorb transponiert'!F123</f>
        <v>20.287533156498672</v>
      </c>
      <c r="F236" s="300">
        <f>'[3]Warenkorb transponiert'!G123</f>
        <v>19.766787973312539</v>
      </c>
      <c r="G236" s="300">
        <f>'[3]Warenkorb transponiert'!H123</f>
        <v>13.465018005449892</v>
      </c>
      <c r="H236" s="300">
        <f>'[3]Warenkorb transponiert'!I123</f>
        <v>4.2770279127911088</v>
      </c>
      <c r="I236" s="300">
        <f>'[3]Warenkorb transponiert'!J123</f>
        <v>3.4436945794577767</v>
      </c>
      <c r="J236" s="356">
        <f t="shared" si="18"/>
        <v>37.480170515013064</v>
      </c>
      <c r="K236" s="300">
        <f>[4]PreisBio!G87</f>
        <v>88.772727272727266</v>
      </c>
      <c r="L236" s="300">
        <f>[4]PreisBio!H87</f>
        <v>55.409090909090907</v>
      </c>
      <c r="M236" s="300">
        <f>[4]PreisBio!K87</f>
        <v>45.509803921568626</v>
      </c>
      <c r="N236" s="300">
        <f>[4]PreisBio!J87</f>
        <v>26.875</v>
      </c>
      <c r="O236" s="300">
        <f>[4]PreisBio!L87</f>
        <v>39.5</v>
      </c>
      <c r="P236" s="300">
        <f>[4]PreisBio!I87</f>
        <v>5.4068181818181804</v>
      </c>
      <c r="Q236" s="300">
        <f>[4]PreisBio!M87</f>
        <v>1.9915384615384601</v>
      </c>
      <c r="R236" s="300">
        <f>[4]PreisBio!B87</f>
        <v>2.3283116883116883</v>
      </c>
      <c r="S236" s="300">
        <f>[4]PreisBio!E87</f>
        <v>19.166666666666668</v>
      </c>
      <c r="T236" s="300">
        <f>[4]PreisBio!F87</f>
        <v>54.727272727272727</v>
      </c>
      <c r="U236" s="356">
        <f t="shared" si="22"/>
        <v>61.384645537795542</v>
      </c>
      <c r="V236" s="312">
        <f>'[2]Haltung gewichtet'!D211</f>
        <v>0.80785615576505443</v>
      </c>
      <c r="W236" s="356">
        <f t="shared" si="21"/>
        <v>22.619972361421524</v>
      </c>
      <c r="X236" s="300">
        <f>[1]Kochtypberechnung_Bio!U205</f>
        <v>2.8587889999999998</v>
      </c>
      <c r="Y236" s="300">
        <f>[1]Kochtypberechnung_Bio!W205</f>
        <v>3.2175940000000001</v>
      </c>
      <c r="Z236" s="356">
        <f t="shared" si="23"/>
        <v>6.3796195999999998</v>
      </c>
      <c r="AA236" s="312">
        <f>[7]Bio!C206</f>
        <v>6.4454420082009198</v>
      </c>
      <c r="AB236" s="300">
        <f>[7]Bio!D206</f>
        <v>3.3300188872373102</v>
      </c>
      <c r="AC236" s="300">
        <f>[7]Bio!E206</f>
        <v>3.5761316676451198</v>
      </c>
      <c r="AD236" s="300">
        <f>[7]Bio!F206</f>
        <v>0.85918503331624796</v>
      </c>
      <c r="AE236" s="356">
        <f t="shared" si="19"/>
        <v>18.9954108474417</v>
      </c>
      <c r="AF236" s="300">
        <f>[7]Bio!G206</f>
        <v>3.74565063645833</v>
      </c>
      <c r="AG236" s="300">
        <f>[7]Bio!I206</f>
        <v>6.1380525051063302</v>
      </c>
      <c r="AH236" s="300">
        <f>[7]Bio!J206</f>
        <v>1.97586515347222</v>
      </c>
      <c r="AI236" s="300">
        <f>[7]Bio!K206</f>
        <v>5.8659181958333297</v>
      </c>
      <c r="AJ236" s="300">
        <f>[7]Bio!L206</f>
        <v>6.1526624999999999</v>
      </c>
      <c r="AK236" s="300">
        <f>[7]Bio!M206</f>
        <v>4.94854058888889</v>
      </c>
      <c r="AL236" s="300">
        <f>[7]Bio!N206</f>
        <v>4.4931666666666699</v>
      </c>
      <c r="AM236" s="300">
        <f>[7]Bio!O206</f>
        <v>6.12003898958333</v>
      </c>
      <c r="AN236" s="300">
        <f>[7]Bio!P206</f>
        <v>5.2852708333333398</v>
      </c>
      <c r="AO236" s="300">
        <f>[7]Bio!R206</f>
        <v>7.4715128131944404</v>
      </c>
      <c r="AP236" s="300">
        <f>[7]Bio!S206</f>
        <v>15.3879245388889</v>
      </c>
      <c r="AQ236" s="300">
        <f>[7]Bio!T206</f>
        <v>4.9000000000000004</v>
      </c>
      <c r="AR236" s="300">
        <f>[7]Bio!U206</f>
        <v>6.7531360142822603</v>
      </c>
      <c r="AS236" s="300">
        <f>[7]Bio!W206</f>
        <v>6.9050859000000004</v>
      </c>
      <c r="AT236" s="300">
        <f>[7]Bio!X206</f>
        <v>38.3544791666667</v>
      </c>
      <c r="AU236" s="356">
        <f t="shared" si="17"/>
        <v>36.554295025569047</v>
      </c>
      <c r="AV236" s="300">
        <f>[6]Tabelle1!C49</f>
        <v>2.95</v>
      </c>
      <c r="AW236" s="300"/>
      <c r="AX236" s="357">
        <f t="shared" si="16"/>
        <v>4.13</v>
      </c>
      <c r="AY236" s="335">
        <f t="shared" si="20"/>
        <v>187.54411388724088</v>
      </c>
    </row>
    <row r="237" spans="1:51" x14ac:dyDescent="0.25">
      <c r="A237" s="332">
        <v>43101</v>
      </c>
      <c r="B237" s="312">
        <f>'[3]Warenkorb transponiert'!C124</f>
        <v>1.804209164365983</v>
      </c>
      <c r="C237" s="300">
        <f>'[3]Warenkorb transponiert'!D124</f>
        <v>21.92493368700265</v>
      </c>
      <c r="D237" s="300">
        <f>'[3]Warenkorb transponiert'!E124</f>
        <v>14.087824532703202</v>
      </c>
      <c r="E237" s="300">
        <f>'[3]Warenkorb transponiert'!F124</f>
        <v>20.287533156498672</v>
      </c>
      <c r="F237" s="300">
        <f>'[3]Warenkorb transponiert'!G124</f>
        <v>19.766787973312539</v>
      </c>
      <c r="G237" s="300">
        <f>'[3]Warenkorb transponiert'!H124</f>
        <v>13.465018005449892</v>
      </c>
      <c r="H237" s="300">
        <f>'[3]Warenkorb transponiert'!I124</f>
        <v>4.4025903115311102</v>
      </c>
      <c r="I237" s="300">
        <f>'[3]Warenkorb transponiert'!J124</f>
        <v>3.5692569781977768</v>
      </c>
      <c r="J237" s="356">
        <f t="shared" si="18"/>
        <v>37.586898553942063</v>
      </c>
      <c r="K237" s="300">
        <f>[4]PreisBio!G88</f>
        <v>89.073170731707322</v>
      </c>
      <c r="L237" s="300">
        <f>[4]PreisBio!H88</f>
        <v>55.31818181818182</v>
      </c>
      <c r="M237" s="300">
        <f>[4]PreisBio!K88</f>
        <v>45.3</v>
      </c>
      <c r="N237" s="300">
        <f>[4]PreisBio!J88</f>
        <v>26.875</v>
      </c>
      <c r="O237" s="300">
        <f>[4]PreisBio!L88</f>
        <v>39.5</v>
      </c>
      <c r="P237" s="300">
        <f>[4]PreisBio!I88</f>
        <v>5.4068181818181813</v>
      </c>
      <c r="Q237" s="300">
        <f>[4]PreisBio!M88</f>
        <v>1.9915384615384606</v>
      </c>
      <c r="R237" s="300">
        <f>[4]PreisBio!B88</f>
        <v>2.3283116883116879</v>
      </c>
      <c r="S237" s="300">
        <f>[4]PreisBio!E88</f>
        <v>19.166666666666668</v>
      </c>
      <c r="T237" s="300">
        <f>[4]PreisBio!F88</f>
        <v>54.727272727272727</v>
      </c>
      <c r="U237" s="356">
        <f t="shared" si="22"/>
        <v>61.375941177115571</v>
      </c>
      <c r="V237" s="312">
        <f>'[2]Haltung gewichtet'!D212</f>
        <v>0.81115467502111893</v>
      </c>
      <c r="W237" s="356">
        <f t="shared" si="21"/>
        <v>22.712330900591329</v>
      </c>
      <c r="X237" s="300">
        <f>[1]Kochtypberechnung_Bio!U206</f>
        <v>2.6586569999999998</v>
      </c>
      <c r="Y237" s="300">
        <f>[1]Kochtypberechnung_Bio!W206</f>
        <v>3.2455470000000002</v>
      </c>
      <c r="Z237" s="356">
        <f t="shared" si="23"/>
        <v>6.0975910500000001</v>
      </c>
      <c r="AA237" s="312">
        <f>[7]Bio!C207</f>
        <v>6.4882219118400801</v>
      </c>
      <c r="AB237" s="300">
        <f>[7]Bio!D207</f>
        <v>3.1410435366478699</v>
      </c>
      <c r="AC237" s="300">
        <f>[7]Bio!E207</f>
        <v>2.7420999122806999</v>
      </c>
      <c r="AD237" s="300">
        <f>[7]Bio!F207</f>
        <v>0.87278911532547399</v>
      </c>
      <c r="AE237" s="356">
        <f t="shared" si="19"/>
        <v>18.124540227343029</v>
      </c>
      <c r="AF237" s="300">
        <f>[7]Bio!G207</f>
        <v>3.6788016256944398</v>
      </c>
      <c r="AG237" s="300">
        <f>[7]Bio!I207</f>
        <v>6.4485271187500004</v>
      </c>
      <c r="AH237" s="300">
        <f>[7]Bio!J207</f>
        <v>2.2377100565972201</v>
      </c>
      <c r="AI237" s="300">
        <f>[7]Bio!K207</f>
        <v>6.6610245120367599</v>
      </c>
      <c r="AJ237" s="300">
        <f>[7]Bio!L207</f>
        <v>5.53959166666667</v>
      </c>
      <c r="AK237" s="300">
        <f>[7]Bio!M207</f>
        <v>4.8571421138888899</v>
      </c>
      <c r="AL237" s="300">
        <f>[7]Bio!N207</f>
        <v>4.10959099145742</v>
      </c>
      <c r="AM237" s="300">
        <f>[7]Bio!O207</f>
        <v>5.6178892388888899</v>
      </c>
      <c r="AN237" s="300">
        <f>[7]Bio!P207</f>
        <v>7.9714453125000002</v>
      </c>
      <c r="AO237" s="300">
        <f>[7]Bio!R207</f>
        <v>7.9863430736111098</v>
      </c>
      <c r="AP237" s="300">
        <f>[7]Bio!S207</f>
        <v>15.6528941583333</v>
      </c>
      <c r="AQ237" s="300">
        <f>[7]Bio!T207</f>
        <v>4.9390416666666699</v>
      </c>
      <c r="AR237" s="300">
        <f>[7]Bio!U207</f>
        <v>6.8292313819444503</v>
      </c>
      <c r="AS237" s="300">
        <f>[7]Bio!W207</f>
        <v>8.6444317500000007</v>
      </c>
      <c r="AT237" s="300">
        <f>[7]Bio!X207</f>
        <v>42.679598757442399</v>
      </c>
      <c r="AU237" s="356">
        <f t="shared" si="17"/>
        <v>37.897598437262786</v>
      </c>
      <c r="AV237" s="300">
        <f>[6]Tabelle1!C50</f>
        <v>2.95</v>
      </c>
      <c r="AW237" s="300"/>
      <c r="AX237" s="357">
        <f t="shared" si="16"/>
        <v>4.13</v>
      </c>
      <c r="AY237" s="335">
        <f t="shared" si="20"/>
        <v>187.92490034625479</v>
      </c>
    </row>
    <row r="238" spans="1:51" x14ac:dyDescent="0.25">
      <c r="A238" s="332">
        <v>43132</v>
      </c>
      <c r="B238" s="312">
        <f>'[3]Warenkorb transponiert'!C125</f>
        <v>1.804209164365983</v>
      </c>
      <c r="C238" s="300">
        <f>'[3]Warenkorb transponiert'!D125</f>
        <v>21.446883289124663</v>
      </c>
      <c r="D238" s="300">
        <f>'[3]Warenkorb transponiert'!E125</f>
        <v>14.087824532703202</v>
      </c>
      <c r="E238" s="300">
        <f>'[3]Warenkorb transponiert'!F125</f>
        <v>20.499999999999996</v>
      </c>
      <c r="F238" s="300">
        <f>'[3]Warenkorb transponiert'!G125</f>
        <v>19.746339138722817</v>
      </c>
      <c r="G238" s="300">
        <f>'[3]Warenkorb transponiert'!H125</f>
        <v>13.465018005449892</v>
      </c>
      <c r="H238" s="300">
        <f>'[3]Warenkorb transponiert'!I125</f>
        <v>4.4444444444444446</v>
      </c>
      <c r="I238" s="300">
        <f>'[3]Warenkorb transponiert'!J125</f>
        <v>3.6111111111111107</v>
      </c>
      <c r="J238" s="356">
        <f t="shared" si="18"/>
        <v>37.556485142063124</v>
      </c>
      <c r="K238" s="300">
        <f>[4]PreisBio!G89</f>
        <v>89.6</v>
      </c>
      <c r="L238" s="300">
        <f>[4]PreisBio!H89</f>
        <v>55.727272727272727</v>
      </c>
      <c r="M238" s="300">
        <f>[4]PreisBio!K89</f>
        <v>45.1</v>
      </c>
      <c r="N238" s="300">
        <f>[4]PreisBio!J89</f>
        <v>26.75</v>
      </c>
      <c r="O238" s="300">
        <f>[4]PreisBio!L89</f>
        <v>39.5</v>
      </c>
      <c r="P238" s="300">
        <f>[4]PreisBio!I89</f>
        <v>5.4068181818181813</v>
      </c>
      <c r="Q238" s="300">
        <f>[4]PreisBio!M89</f>
        <v>1.9507692307692297</v>
      </c>
      <c r="R238" s="300">
        <f>[4]PreisBio!B89</f>
        <v>2.3283116883116879</v>
      </c>
      <c r="S238" s="300">
        <f>[4]PreisBio!E89</f>
        <v>19.166666666666668</v>
      </c>
      <c r="T238" s="300">
        <f>[4]PreisBio!F89</f>
        <v>54.727272727272727</v>
      </c>
      <c r="U238" s="356">
        <f t="shared" si="22"/>
        <v>61.407181318681317</v>
      </c>
      <c r="V238" s="312">
        <f>'[2]Haltung gewichtet'!D213</f>
        <v>0.80709111295059144</v>
      </c>
      <c r="W238" s="356">
        <f t="shared" si="21"/>
        <v>22.598551162616559</v>
      </c>
      <c r="X238" s="300">
        <f>[1]Kochtypberechnung_Bio!U207</f>
        <v>2.8597030000000001</v>
      </c>
      <c r="Y238" s="300">
        <f>[1]Kochtypberechnung_Bio!W207</f>
        <v>3.1949749999999999</v>
      </c>
      <c r="Z238" s="356">
        <f t="shared" si="23"/>
        <v>6.3662882500000002</v>
      </c>
      <c r="AA238" s="312">
        <f>[7]Bio!C208</f>
        <v>6.6882780000000004</v>
      </c>
      <c r="AB238" s="300">
        <f>[7]Bio!D208</f>
        <v>2.9716689999999999</v>
      </c>
      <c r="AC238" s="300">
        <f>[7]Bio!E208</f>
        <v>3.322835</v>
      </c>
      <c r="AD238" s="300">
        <f>[7]Bio!F208</f>
        <v>0.78400700000000001</v>
      </c>
      <c r="AE238" s="356">
        <f t="shared" si="19"/>
        <v>18.516221630588234</v>
      </c>
      <c r="AF238" s="300">
        <f>[7]Bio!G208</f>
        <v>4.1686310000000004</v>
      </c>
      <c r="AG238" s="300">
        <f>[7]Bio!I208</f>
        <v>5.9652479999999999</v>
      </c>
      <c r="AH238" s="300">
        <f>[7]Bio!J208</f>
        <v>2.4427829999999999</v>
      </c>
      <c r="AI238" s="300">
        <f>[7]Bio!K208</f>
        <v>7.7614979999999996</v>
      </c>
      <c r="AJ238" s="300">
        <f>[7]Bio!L208</f>
        <v>3.0899450000000002</v>
      </c>
      <c r="AK238" s="300">
        <f>[7]Bio!M208</f>
        <v>4.656828</v>
      </c>
      <c r="AL238" s="300">
        <f>[7]Bio!N208</f>
        <v>6.1152319999999998</v>
      </c>
      <c r="AM238" s="300">
        <f>[7]Bio!O208</f>
        <v>5.5415270000000003</v>
      </c>
      <c r="AN238" s="300">
        <f>[7]Bio!P208</f>
        <v>7.2511489999999998</v>
      </c>
      <c r="AO238" s="300">
        <f>[7]Bio!R208</f>
        <v>7.8609660000000003</v>
      </c>
      <c r="AP238" s="300">
        <f>[7]Bio!S208</f>
        <v>16.789515000000002</v>
      </c>
      <c r="AQ238" s="300">
        <f>[7]Bio!T208</f>
        <v>4.9475509999999998</v>
      </c>
      <c r="AR238" s="300">
        <f>[7]Bio!U208</f>
        <v>7.2768370000000004</v>
      </c>
      <c r="AS238" s="300">
        <f>[7]Bio!W208</f>
        <v>8.085172</v>
      </c>
      <c r="AT238" s="300">
        <f>[7]Bio!X208</f>
        <v>44.648840999999997</v>
      </c>
      <c r="AU238" s="356">
        <f t="shared" si="17"/>
        <v>37.051690019999995</v>
      </c>
      <c r="AV238" s="300">
        <f>[6]Tabelle1!C51</f>
        <v>2.95</v>
      </c>
      <c r="AW238" s="300"/>
      <c r="AX238" s="357">
        <f t="shared" si="16"/>
        <v>4.13</v>
      </c>
      <c r="AY238" s="335">
        <f t="shared" si="20"/>
        <v>187.62641752394921</v>
      </c>
    </row>
    <row r="239" spans="1:51" x14ac:dyDescent="0.25">
      <c r="A239" s="332">
        <v>43160</v>
      </c>
      <c r="B239" s="312">
        <f>'[3]Warenkorb transponiert'!C126</f>
        <v>1.804209164365983</v>
      </c>
      <c r="C239" s="300">
        <f>'[3]Warenkorb transponiert'!D126</f>
        <v>21.92493368700265</v>
      </c>
      <c r="D239" s="300">
        <f>'[3]Warenkorb transponiert'!E126</f>
        <v>14.087824532703202</v>
      </c>
      <c r="E239" s="300">
        <f>'[3]Warenkorb transponiert'!F126</f>
        <v>20.499999999999996</v>
      </c>
      <c r="F239" s="300">
        <f>'[3]Warenkorb transponiert'!G126</f>
        <v>19.746339138722817</v>
      </c>
      <c r="G239" s="300">
        <f>'[3]Warenkorb transponiert'!H126</f>
        <v>13.465018005449892</v>
      </c>
      <c r="H239" s="300">
        <f>'[3]Warenkorb transponiert'!I126</f>
        <v>4.4444444444444446</v>
      </c>
      <c r="I239" s="300">
        <f>'[3]Warenkorb transponiert'!J126</f>
        <v>3.6111111111111107</v>
      </c>
      <c r="J239" s="356">
        <f t="shared" si="18"/>
        <v>37.652095221638724</v>
      </c>
      <c r="K239" s="300">
        <f>[4]PreisBio!G90</f>
        <v>89.6</v>
      </c>
      <c r="L239" s="300">
        <f>[4]PreisBio!H90</f>
        <v>55.4</v>
      </c>
      <c r="M239" s="300">
        <f>[4]PreisBio!K90</f>
        <v>45.1</v>
      </c>
      <c r="N239" s="300">
        <f>[4]PreisBio!J90</f>
        <v>26.75</v>
      </c>
      <c r="O239" s="300">
        <f>[4]PreisBio!L90</f>
        <v>39.5</v>
      </c>
      <c r="P239" s="300">
        <f>[4]PreisBio!I90</f>
        <v>5.4143181818181798</v>
      </c>
      <c r="Q239" s="300">
        <f>[4]PreisBio!M90</f>
        <v>1.9896153846153837</v>
      </c>
      <c r="R239" s="300">
        <f>[4]PreisBio!B90</f>
        <v>2.3283116883116883</v>
      </c>
      <c r="S239" s="300">
        <f>[4]PreisBio!E90</f>
        <v>19.166666666666668</v>
      </c>
      <c r="T239" s="300">
        <f>[4]PreisBio!F90</f>
        <v>54.727272727272727</v>
      </c>
      <c r="U239" s="356">
        <f t="shared" si="22"/>
        <v>61.387096353646349</v>
      </c>
      <c r="V239" s="312">
        <f>'[2]Haltung gewichtet'!D214</f>
        <v>0.81482623996839543</v>
      </c>
      <c r="W239" s="356">
        <f t="shared" si="21"/>
        <v>22.815134719115072</v>
      </c>
      <c r="X239" s="300">
        <f>[1]Kochtypberechnung_Bio!U208</f>
        <v>3.1358920000000001</v>
      </c>
      <c r="Y239" s="300">
        <f>[1]Kochtypberechnung_Bio!W208</f>
        <v>3.2898040000000002</v>
      </c>
      <c r="Z239" s="356">
        <f t="shared" si="23"/>
        <v>6.8422106000000005</v>
      </c>
      <c r="AA239" s="312">
        <f>[7]Bio!C209</f>
        <v>6.6973190000000002</v>
      </c>
      <c r="AB239" s="300">
        <f>[7]Bio!D209</f>
        <v>2.7464750000000002</v>
      </c>
      <c r="AC239" s="300">
        <f>[7]Bio!E209</f>
        <v>3.3203960000000001</v>
      </c>
      <c r="AD239" s="300">
        <f>[7]Bio!F209</f>
        <v>0.82336600000000004</v>
      </c>
      <c r="AE239" s="356">
        <f t="shared" si="19"/>
        <v>18.355800272941178</v>
      </c>
      <c r="AF239" s="300">
        <f>[7]Bio!G209</f>
        <v>3.809663</v>
      </c>
      <c r="AG239" s="300">
        <f>[7]Bio!I209</f>
        <v>5.6556170000000003</v>
      </c>
      <c r="AH239" s="300">
        <f>[7]Bio!J209</f>
        <v>2.4236520000000001</v>
      </c>
      <c r="AI239" s="300">
        <f>[7]Bio!K209</f>
        <v>6.4598529999999998</v>
      </c>
      <c r="AJ239" s="300">
        <f>[7]Bio!L209</f>
        <v>2.5494650000000001</v>
      </c>
      <c r="AK239" s="300">
        <f>[7]Bio!M209</f>
        <v>4.6623950000000001</v>
      </c>
      <c r="AL239" s="300">
        <f>[7]Bio!N209</f>
        <v>5.6408620000000003</v>
      </c>
      <c r="AM239" s="300">
        <f>[7]Bio!O209</f>
        <v>5.664148</v>
      </c>
      <c r="AN239" s="300">
        <f>[7]Bio!P209</f>
        <v>7.0034809999999998</v>
      </c>
      <c r="AO239" s="300">
        <f>[7]Bio!R209</f>
        <v>9.9749320000000008</v>
      </c>
      <c r="AP239" s="300">
        <f>[7]Bio!S209</f>
        <v>16.692163999999998</v>
      </c>
      <c r="AQ239" s="300">
        <f>[7]Bio!T209</f>
        <v>4.9480880000000003</v>
      </c>
      <c r="AR239" s="300">
        <f>[7]Bio!U209</f>
        <v>7.1159749999999997</v>
      </c>
      <c r="AS239" s="300">
        <f>[7]Bio!W209</f>
        <v>7.7579789999999997</v>
      </c>
      <c r="AT239" s="300">
        <f>[7]Bio!X209</f>
        <v>49.230209000000002</v>
      </c>
      <c r="AU239" s="356">
        <f t="shared" si="17"/>
        <v>35.625731380000005</v>
      </c>
      <c r="AV239" s="300">
        <f>[6]Tabelle1!C52</f>
        <v>2.95</v>
      </c>
      <c r="AW239" s="300"/>
      <c r="AX239" s="357">
        <f t="shared" si="16"/>
        <v>4.13</v>
      </c>
      <c r="AY239" s="335">
        <f t="shared" si="20"/>
        <v>186.80806854734129</v>
      </c>
    </row>
    <row r="240" spans="1:51" x14ac:dyDescent="0.25">
      <c r="A240" s="332">
        <v>43191</v>
      </c>
      <c r="B240" s="312">
        <f>'[3]Warenkorb transponiert'!C127</f>
        <v>1.804209164365983</v>
      </c>
      <c r="C240" s="300">
        <f>'[3]Warenkorb transponiert'!D127</f>
        <v>21.92493368700265</v>
      </c>
      <c r="D240" s="300">
        <f>'[3]Warenkorb transponiert'!E127</f>
        <v>14.333333333333334</v>
      </c>
      <c r="E240" s="300">
        <f>'[3]Warenkorb transponiert'!F127</f>
        <v>20.499999999999996</v>
      </c>
      <c r="F240" s="300">
        <f>'[3]Warenkorb transponiert'!G127</f>
        <v>19.746339138722817</v>
      </c>
      <c r="G240" s="300">
        <f>'[3]Warenkorb transponiert'!H127</f>
        <v>13.465018005449892</v>
      </c>
      <c r="H240" s="300">
        <f>'[3]Warenkorb transponiert'!I127</f>
        <v>4.4444444444444446</v>
      </c>
      <c r="I240" s="300">
        <f>'[3]Warenkorb transponiert'!J127</f>
        <v>3.6111111111111107</v>
      </c>
      <c r="J240" s="356">
        <f t="shared" si="18"/>
        <v>37.703652069771053</v>
      </c>
      <c r="K240" s="300">
        <f>[4]PreisBio!G91</f>
        <v>88.625</v>
      </c>
      <c r="L240" s="300">
        <f>[4]PreisBio!H91</f>
        <v>55.727272727272727</v>
      </c>
      <c r="M240" s="300">
        <f>[4]PreisBio!K91</f>
        <v>45.35</v>
      </c>
      <c r="N240" s="300">
        <f>[4]PreisBio!J91</f>
        <v>26.78125</v>
      </c>
      <c r="O240" s="300">
        <f>[4]PreisBio!L91</f>
        <v>39.5</v>
      </c>
      <c r="P240" s="300">
        <f>[4]PreisBio!I91</f>
        <v>5.408380681818179</v>
      </c>
      <c r="Q240" s="300">
        <f>[4]PreisBio!M91</f>
        <v>1.9868269230769222</v>
      </c>
      <c r="R240" s="300">
        <f>[4]PreisBio!B91</f>
        <v>2.3283116883116879</v>
      </c>
      <c r="S240" s="300">
        <f>[4]PreisBio!E91</f>
        <v>19.166666666666668</v>
      </c>
      <c r="T240" s="300">
        <f>[4]PreisBio!F91</f>
        <v>54.727272727272727</v>
      </c>
      <c r="U240" s="356">
        <f t="shared" si="22"/>
        <v>61.350546703296708</v>
      </c>
      <c r="V240" s="312">
        <f>'[2]Haltung gewichtet'!D215</f>
        <v>0.83142731772054312</v>
      </c>
      <c r="W240" s="356">
        <f t="shared" si="21"/>
        <v>23.279964896175208</v>
      </c>
      <c r="X240" s="300">
        <f>[1]Kochtypberechnung_Bio!U209</f>
        <v>3.18933</v>
      </c>
      <c r="Y240" s="300">
        <f>[1]Kochtypberechnung_Bio!W209</f>
        <v>3.289501</v>
      </c>
      <c r="Z240" s="356">
        <f t="shared" si="23"/>
        <v>6.92217065</v>
      </c>
      <c r="AA240" s="312">
        <f>[7]Bio!C210</f>
        <v>6.7408590000000004</v>
      </c>
      <c r="AB240" s="300">
        <f>[7]Bio!D210</f>
        <v>3.0842109999999998</v>
      </c>
      <c r="AC240" s="300">
        <f>[7]Bio!E210</f>
        <v>3.391527</v>
      </c>
      <c r="AD240" s="300">
        <f>[7]Bio!F210</f>
        <v>0.82837300000000003</v>
      </c>
      <c r="AE240" s="356">
        <f t="shared" si="19"/>
        <v>18.902220508235295</v>
      </c>
      <c r="AF240" s="300">
        <f>[7]Bio!G210</f>
        <v>4.2347029999999997</v>
      </c>
      <c r="AG240" s="300">
        <f>[7]Bio!I210</f>
        <v>5.4110259999999997</v>
      </c>
      <c r="AH240" s="300">
        <f>[7]Bio!J210</f>
        <v>2.4685079999999999</v>
      </c>
      <c r="AI240" s="300">
        <f>[7]Bio!K210</f>
        <v>5.4789909999999997</v>
      </c>
      <c r="AJ240" s="300">
        <f>[7]Bio!L210</f>
        <v>3.0869879999999998</v>
      </c>
      <c r="AK240" s="300">
        <f>[7]Bio!M210</f>
        <v>4.6578330000000001</v>
      </c>
      <c r="AL240" s="300">
        <f>[7]Bio!N210</f>
        <v>5.5917510000000004</v>
      </c>
      <c r="AM240" s="300">
        <f>[7]Bio!O210</f>
        <v>6.091774</v>
      </c>
      <c r="AN240" s="300">
        <f>[7]Bio!P210</f>
        <v>6.9776189999999998</v>
      </c>
      <c r="AO240" s="300">
        <f>[7]Bio!R210</f>
        <v>9.8219169999999991</v>
      </c>
      <c r="AP240" s="300">
        <f>[7]Bio!S210</f>
        <v>16.403397999999999</v>
      </c>
      <c r="AQ240" s="300">
        <f>[7]Bio!T210</f>
        <v>4.9486610000000004</v>
      </c>
      <c r="AR240" s="300">
        <f>[7]Bio!U210</f>
        <v>7.3153560000000004</v>
      </c>
      <c r="AS240" s="300">
        <f>[7]Bio!W210</f>
        <v>7.088025</v>
      </c>
      <c r="AT240" s="300">
        <f>[7]Bio!X210</f>
        <v>47.516928999999998</v>
      </c>
      <c r="AU240" s="356">
        <f t="shared" si="17"/>
        <v>35.986697939999999</v>
      </c>
      <c r="AV240" s="300">
        <f>[6]Tabelle1!C53</f>
        <v>2.95</v>
      </c>
      <c r="AW240" s="300"/>
      <c r="AX240" s="357">
        <f t="shared" si="16"/>
        <v>4.13</v>
      </c>
      <c r="AY240" s="335">
        <f t="shared" si="20"/>
        <v>188.27525276747826</v>
      </c>
    </row>
    <row r="241" spans="1:51" x14ac:dyDescent="0.25">
      <c r="A241" s="332">
        <v>43221</v>
      </c>
      <c r="B241" s="312">
        <f>'[3]Warenkorb transponiert'!C128</f>
        <v>1.804209164365983</v>
      </c>
      <c r="C241" s="300">
        <f>'[3]Warenkorb transponiert'!D128</f>
        <v>21.92493368700265</v>
      </c>
      <c r="D241" s="300">
        <f>'[3]Warenkorb transponiert'!E128</f>
        <v>14.333333333333334</v>
      </c>
      <c r="E241" s="300">
        <f>'[3]Warenkorb transponiert'!F128</f>
        <v>20.499999999999996</v>
      </c>
      <c r="F241" s="300">
        <f>'[3]Warenkorb transponiert'!G128</f>
        <v>19.766787973312539</v>
      </c>
      <c r="G241" s="300">
        <f>'[3]Warenkorb transponiert'!H128</f>
        <v>13.465018005449892</v>
      </c>
      <c r="H241" s="300">
        <f>'[3]Warenkorb transponiert'!I128</f>
        <v>4.4444444444444446</v>
      </c>
      <c r="I241" s="300">
        <f>'[3]Warenkorb transponiert'!J128</f>
        <v>3.6111111111111107</v>
      </c>
      <c r="J241" s="356">
        <f t="shared" si="18"/>
        <v>37.705901441575918</v>
      </c>
      <c r="K241" s="300">
        <f>[4]PreisBio!G92</f>
        <v>88.474999999999994</v>
      </c>
      <c r="L241" s="300">
        <f>[4]PreisBio!H92</f>
        <v>55.727272727272727</v>
      </c>
      <c r="M241" s="300">
        <f>[4]PreisBio!K92</f>
        <v>45.325000000000003</v>
      </c>
      <c r="N241" s="300">
        <f>[4]PreisBio!J92</f>
        <v>26.791666666666668</v>
      </c>
      <c r="O241" s="300">
        <f>[4]PreisBio!L92</f>
        <v>39.5</v>
      </c>
      <c r="P241" s="300">
        <f>[4]PreisBio!I92</f>
        <v>5.4443181818181792</v>
      </c>
      <c r="Q241" s="300">
        <f>[4]PreisBio!M92</f>
        <v>2.0267307692307694</v>
      </c>
      <c r="R241" s="300">
        <f>[4]PreisBio!B92</f>
        <v>2.3283116883116879</v>
      </c>
      <c r="S241" s="300">
        <f>[4]PreisBio!E92</f>
        <v>19.166666666666668</v>
      </c>
      <c r="T241" s="300">
        <f>[4]PreisBio!F92</f>
        <v>54.727272727272727</v>
      </c>
      <c r="U241" s="356">
        <f t="shared" si="22"/>
        <v>61.345729395604401</v>
      </c>
      <c r="V241" s="312">
        <f>'[2]Haltung gewichtet'!D216</f>
        <v>0.80554724878567474</v>
      </c>
      <c r="W241" s="356">
        <f t="shared" si="21"/>
        <v>22.555322965998894</v>
      </c>
      <c r="X241" s="300">
        <f>[1]Kochtypberechnung_Bio!U210</f>
        <v>3.0108030000000001</v>
      </c>
      <c r="Y241" s="300">
        <f>[1]Kochtypberechnung_Bio!W210</f>
        <v>3.2759230000000001</v>
      </c>
      <c r="Z241" s="356">
        <f t="shared" si="23"/>
        <v>6.6455544500000006</v>
      </c>
      <c r="AA241" s="312">
        <f>[7]Bio!C211</f>
        <v>6.7262130000000004</v>
      </c>
      <c r="AB241" s="300">
        <f>[7]Bio!D211</f>
        <v>3.1375229999999998</v>
      </c>
      <c r="AC241" s="300">
        <f>[7]Bio!E211</f>
        <v>3.3110430000000002</v>
      </c>
      <c r="AD241" s="300">
        <f>[7]Bio!F211</f>
        <v>0.82588399999999995</v>
      </c>
      <c r="AE241" s="356">
        <f t="shared" si="19"/>
        <v>18.866371184117646</v>
      </c>
      <c r="AF241" s="300">
        <f>[7]Bio!G211</f>
        <v>3.8920910000000002</v>
      </c>
      <c r="AG241" s="300">
        <f>[7]Bio!I211</f>
        <v>6.0430029999999997</v>
      </c>
      <c r="AH241" s="300">
        <f>[7]Bio!J211</f>
        <v>3.039482</v>
      </c>
      <c r="AI241" s="300">
        <f>[7]Bio!K211</f>
        <v>5.925332</v>
      </c>
      <c r="AJ241" s="300">
        <f>[7]Bio!L211</f>
        <v>3.2487240000000002</v>
      </c>
      <c r="AK241" s="300">
        <f>[7]Bio!M211</f>
        <v>4.6512000000000002</v>
      </c>
      <c r="AL241" s="300">
        <f>[7]Bio!N211</f>
        <v>6.2184799999999996</v>
      </c>
      <c r="AM241" s="300">
        <f>[7]Bio!O211</f>
        <v>6.8490770000000003</v>
      </c>
      <c r="AN241" s="300">
        <f>[7]Bio!P211</f>
        <v>7.2825639999999998</v>
      </c>
      <c r="AO241" s="300">
        <f>[7]Bio!R211</f>
        <v>7.7888520000000003</v>
      </c>
      <c r="AP241" s="300">
        <f>[7]Bio!S211</f>
        <v>15.948928</v>
      </c>
      <c r="AQ241" s="300">
        <f>[7]Bio!T211</f>
        <v>4.9484269999999997</v>
      </c>
      <c r="AR241" s="300">
        <f>[7]Bio!U211</f>
        <v>7.3384270000000003</v>
      </c>
      <c r="AS241" s="300">
        <f>[7]Bio!W211</f>
        <v>7.5802959999999997</v>
      </c>
      <c r="AT241" s="300">
        <f>[7]Bio!X211</f>
        <v>42.993209</v>
      </c>
      <c r="AU241" s="356">
        <f t="shared" si="17"/>
        <v>37.193059816666661</v>
      </c>
      <c r="AV241" s="300">
        <f>[6]Tabelle1!C54</f>
        <v>2.95</v>
      </c>
      <c r="AW241" s="300"/>
      <c r="AX241" s="357">
        <f t="shared" si="16"/>
        <v>4.13</v>
      </c>
      <c r="AY241" s="335">
        <f t="shared" si="20"/>
        <v>188.44193925396348</v>
      </c>
    </row>
    <row r="242" spans="1:51" x14ac:dyDescent="0.25">
      <c r="A242" s="332">
        <v>43252</v>
      </c>
      <c r="B242" s="312">
        <f>'[3]Warenkorb transponiert'!C129</f>
        <v>1.804209164365983</v>
      </c>
      <c r="C242" s="300">
        <f>'[3]Warenkorb transponiert'!D129</f>
        <v>22.712466843501321</v>
      </c>
      <c r="D242" s="300">
        <f>'[3]Warenkorb transponiert'!E129</f>
        <v>14.333333333333334</v>
      </c>
      <c r="E242" s="300">
        <f>'[3]Warenkorb transponiert'!F129</f>
        <v>20.499999999999996</v>
      </c>
      <c r="F242" s="300">
        <f>'[3]Warenkorb transponiert'!G129</f>
        <v>19.850554544666842</v>
      </c>
      <c r="G242" s="300">
        <f>'[3]Warenkorb transponiert'!H129</f>
        <v>13.465018005449892</v>
      </c>
      <c r="H242" s="300">
        <f>'[3]Warenkorb transponiert'!I129</f>
        <v>4.4444444444444446</v>
      </c>
      <c r="I242" s="300">
        <f>'[3]Warenkorb transponiert'!J129</f>
        <v>3.6111111111111107</v>
      </c>
      <c r="J242" s="356">
        <f t="shared" si="18"/>
        <v>37.872622395724633</v>
      </c>
      <c r="K242" s="300">
        <f>[4]PreisBio!G93</f>
        <v>88.86</v>
      </c>
      <c r="L242" s="300">
        <f>[4]PreisBio!H93</f>
        <v>55.781818181818181</v>
      </c>
      <c r="M242" s="300">
        <f>[4]PreisBio!K93</f>
        <v>46</v>
      </c>
      <c r="N242" s="300">
        <f>[4]PreisBio!J93</f>
        <v>26.75</v>
      </c>
      <c r="O242" s="300">
        <f>[4]PreisBio!L93</f>
        <v>39.5</v>
      </c>
      <c r="P242" s="300">
        <f>[4]PreisBio!I93</f>
        <v>5.4443181818181783</v>
      </c>
      <c r="Q242" s="300">
        <f>[4]PreisBio!M93</f>
        <v>2.0300000000000002</v>
      </c>
      <c r="R242" s="300">
        <f>[4]PreisBio!B93</f>
        <v>2.3283116883116883</v>
      </c>
      <c r="S242" s="300">
        <f>[4]PreisBio!E93</f>
        <v>19.166666666666668</v>
      </c>
      <c r="T242" s="300">
        <f>[4]PreisBio!F93</f>
        <v>54.727272727272727</v>
      </c>
      <c r="U242" s="356">
        <f t="shared" si="22"/>
        <v>61.504397402597412</v>
      </c>
      <c r="V242" s="312">
        <f>'[2]Haltung gewichtet'!D217</f>
        <v>0.80397449859405812</v>
      </c>
      <c r="W242" s="356">
        <f t="shared" si="21"/>
        <v>22.511285960633629</v>
      </c>
      <c r="X242" s="300">
        <f>[1]Kochtypberechnung_Bio!U211</f>
        <v>3.2027709999999998</v>
      </c>
      <c r="Y242" s="300">
        <f>[1]Kochtypberechnung_Bio!W211</f>
        <v>3.3101129999999999</v>
      </c>
      <c r="Z242" s="356">
        <f t="shared" si="23"/>
        <v>6.9557299499999994</v>
      </c>
      <c r="AA242" s="312">
        <f>[7]Bio!C212</f>
        <v>6.682544</v>
      </c>
      <c r="AB242" s="300">
        <f>[7]Bio!D212</f>
        <v>3.1350850000000001</v>
      </c>
      <c r="AC242" s="300">
        <f>[7]Bio!E212</f>
        <v>3.2796759999999998</v>
      </c>
      <c r="AD242" s="300">
        <f>[7]Bio!F212</f>
        <v>0.82588399999999995</v>
      </c>
      <c r="AE242" s="356">
        <f t="shared" si="19"/>
        <v>18.770025454117647</v>
      </c>
      <c r="AF242" s="300">
        <f>[7]Bio!G212</f>
        <v>4.2935720000000002</v>
      </c>
      <c r="AG242" s="300">
        <f>[7]Bio!I212</f>
        <v>8.2089929999999995</v>
      </c>
      <c r="AH242" s="300">
        <f>[7]Bio!J212</f>
        <v>2.4064369999999999</v>
      </c>
      <c r="AI242" s="300">
        <f>[7]Bio!K212</f>
        <v>8.6483749999999997</v>
      </c>
      <c r="AJ242" s="300">
        <f>[7]Bio!L212</f>
        <v>2.3782570000000001</v>
      </c>
      <c r="AK242" s="300">
        <f>[7]Bio!M212</f>
        <v>5.3253159999999999</v>
      </c>
      <c r="AL242" s="300">
        <f>[7]Bio!N212</f>
        <v>8.1813760000000002</v>
      </c>
      <c r="AM242" s="300">
        <f>[7]Bio!O212</f>
        <v>8.1099779999999999</v>
      </c>
      <c r="AN242" s="300">
        <f>[7]Bio!P212</f>
        <v>9.0179790000000004</v>
      </c>
      <c r="AO242" s="300">
        <f>[7]Bio!R212</f>
        <v>8.7256119999999999</v>
      </c>
      <c r="AP242" s="300">
        <f>[7]Bio!S212</f>
        <v>16.682780000000001</v>
      </c>
      <c r="AQ242" s="300">
        <f>[7]Bio!T212</f>
        <v>4.9476079999999998</v>
      </c>
      <c r="AR242" s="300">
        <f>[7]Bio!U212</f>
        <v>7.3510739999999997</v>
      </c>
      <c r="AS242" s="300">
        <f>[7]Bio!W212</f>
        <v>9.02379</v>
      </c>
      <c r="AT242" s="300">
        <f>[7]Bio!X212</f>
        <v>47.018270000000001</v>
      </c>
      <c r="AU242" s="356">
        <f t="shared" si="17"/>
        <v>41.144608716666667</v>
      </c>
      <c r="AV242" s="300">
        <f>[6]Tabelle1!C55</f>
        <v>2.95</v>
      </c>
      <c r="AW242" s="300"/>
      <c r="AX242" s="357">
        <f t="shared" si="16"/>
        <v>4.13</v>
      </c>
      <c r="AY242" s="335">
        <f t="shared" si="20"/>
        <v>192.88866987973995</v>
      </c>
    </row>
    <row r="243" spans="1:51" x14ac:dyDescent="0.25">
      <c r="A243" s="332">
        <v>43282</v>
      </c>
      <c r="B243" s="312">
        <f>'[3]Warenkorb transponiert'!C130</f>
        <v>1.804209164365983</v>
      </c>
      <c r="C243" s="300">
        <f>'[3]Warenkorb transponiert'!D130</f>
        <v>22.712466843501321</v>
      </c>
      <c r="D243" s="300">
        <f>'[3]Warenkorb transponiert'!E130</f>
        <v>14.333333333333334</v>
      </c>
      <c r="E243" s="300">
        <f>'[3]Warenkorb transponiert'!F130</f>
        <v>20.499999999999996</v>
      </c>
      <c r="F243" s="300">
        <f>'[3]Warenkorb transponiert'!G130</f>
        <v>19.83690754700633</v>
      </c>
      <c r="G243" s="300">
        <f>'[3]Warenkorb transponiert'!H130</f>
        <v>13.465018005449892</v>
      </c>
      <c r="H243" s="300">
        <f>'[3]Warenkorb transponiert'!I130</f>
        <v>4.4444444444444446</v>
      </c>
      <c r="I243" s="300">
        <f>'[3]Warenkorb transponiert'!J130</f>
        <v>3.6111111111111107</v>
      </c>
      <c r="J243" s="356">
        <f t="shared" si="18"/>
        <v>37.871121225981973</v>
      </c>
      <c r="K243" s="300">
        <f>[4]PreisBio!G94</f>
        <v>90.787499999999994</v>
      </c>
      <c r="L243" s="300">
        <f>[4]PreisBio!H94</f>
        <v>56.147727272727273</v>
      </c>
      <c r="M243" s="300">
        <f>[4]PreisBio!K94</f>
        <v>45.9</v>
      </c>
      <c r="N243" s="300">
        <f>[4]PreisBio!J94</f>
        <v>26.666666666666668</v>
      </c>
      <c r="O243" s="300">
        <f>[4]PreisBio!L94</f>
        <v>39.357142857142854</v>
      </c>
      <c r="P243" s="300">
        <f>[4]PreisBio!I94</f>
        <v>5.4443181818181792</v>
      </c>
      <c r="Q243" s="300">
        <f>[4]PreisBio!M94</f>
        <v>2.0219230769230774</v>
      </c>
      <c r="R243" s="300">
        <f>[4]PreisBio!B94</f>
        <v>2.3284090909090902</v>
      </c>
      <c r="S243" s="300">
        <f>[4]PreisBio!E94</f>
        <v>19.166666666666668</v>
      </c>
      <c r="T243" s="300">
        <f>[4]PreisBio!F94</f>
        <v>54.727272727272727</v>
      </c>
      <c r="U243" s="356">
        <f t="shared" si="22"/>
        <v>61.709615959040953</v>
      </c>
      <c r="V243" s="312">
        <f>'[2]Haltung gewichtet'!D218</f>
        <v>0.82107420978419365</v>
      </c>
      <c r="W243" s="356">
        <f t="shared" si="21"/>
        <v>22.990077873957421</v>
      </c>
      <c r="X243" s="300">
        <f>[1]Kochtypberechnung_Bio!U212</f>
        <v>3.4487350000000001</v>
      </c>
      <c r="Y243" s="300">
        <f>[1]Kochtypberechnung_Bio!W212</f>
        <v>3.4269479999999999</v>
      </c>
      <c r="Z243" s="356">
        <f t="shared" si="23"/>
        <v>7.4006187000000008</v>
      </c>
      <c r="AA243" s="312">
        <f>[7]Bio!C213</f>
        <v>6.8520960000000004</v>
      </c>
      <c r="AB243" s="300">
        <f>[7]Bio!D213</f>
        <v>3.0871019999999998</v>
      </c>
      <c r="AC243" s="300">
        <f>[7]Bio!E213</f>
        <v>3.6573159999999998</v>
      </c>
      <c r="AD243" s="300">
        <f>[7]Bio!F213</f>
        <v>0.82588399999999995</v>
      </c>
      <c r="AE243" s="356">
        <f t="shared" si="19"/>
        <v>19.302873454117648</v>
      </c>
      <c r="AF243" s="300">
        <f>[7]Bio!G213</f>
        <v>4.3310829999999996</v>
      </c>
      <c r="AG243" s="300">
        <f>[7]Bio!I213</f>
        <v>8.0261809999999993</v>
      </c>
      <c r="AH243" s="300">
        <f>[7]Bio!J213</f>
        <v>2.0849150000000001</v>
      </c>
      <c r="AI243" s="300">
        <f>[7]Bio!K213</f>
        <v>6.0851899999999999</v>
      </c>
      <c r="AJ243" s="300">
        <f>[7]Bio!L213</f>
        <v>2.9050289999999999</v>
      </c>
      <c r="AK243" s="300">
        <f>[7]Bio!M213</f>
        <v>6.8318159999999999</v>
      </c>
      <c r="AL243" s="300">
        <f>[7]Bio!N213</f>
        <v>7.8402900000000004</v>
      </c>
      <c r="AM243" s="300">
        <f>[7]Bio!O213</f>
        <v>7.3853920000000004</v>
      </c>
      <c r="AN243" s="300">
        <f>[7]Bio!P213</f>
        <v>8.7214620000000007</v>
      </c>
      <c r="AO243" s="300">
        <f>[7]Bio!R213</f>
        <v>9.5916110000000003</v>
      </c>
      <c r="AP243" s="300">
        <f>[7]Bio!S213</f>
        <v>16.709665000000001</v>
      </c>
      <c r="AQ243" s="300">
        <f>[7]Bio!T213</f>
        <v>4.949427</v>
      </c>
      <c r="AR243" s="300">
        <f>[7]Bio!U213</f>
        <v>7.6675120000000003</v>
      </c>
      <c r="AS243" s="300">
        <f>[7]Bio!W213</f>
        <v>8.6077600000000007</v>
      </c>
      <c r="AT243" s="300">
        <f>[7]Bio!X213</f>
        <v>47.018270000000001</v>
      </c>
      <c r="AU243" s="356">
        <f t="shared" si="17"/>
        <v>40.236204246666667</v>
      </c>
      <c r="AV243" s="300">
        <f>[6]Tabelle1!C56</f>
        <v>2.95</v>
      </c>
      <c r="AW243" s="300"/>
      <c r="AX243" s="357">
        <f t="shared" si="16"/>
        <v>4.13</v>
      </c>
      <c r="AY243" s="335">
        <f t="shared" si="20"/>
        <v>193.64051145976464</v>
      </c>
    </row>
    <row r="244" spans="1:51" x14ac:dyDescent="0.25">
      <c r="A244" s="332">
        <v>43313</v>
      </c>
      <c r="B244" s="312">
        <f>'[3]Warenkorb transponiert'!C131</f>
        <v>1.804209164365983</v>
      </c>
      <c r="C244" s="300">
        <f>'[3]Warenkorb transponiert'!D131</f>
        <v>22.712466843501321</v>
      </c>
      <c r="D244" s="300">
        <f>'[3]Warenkorb transponiert'!E131</f>
        <v>14.333333333333334</v>
      </c>
      <c r="E244" s="300">
        <f>'[3]Warenkorb transponiert'!F131</f>
        <v>20.499999999999996</v>
      </c>
      <c r="F244" s="300">
        <f>'[3]Warenkorb transponiert'!G131</f>
        <v>19.83690754700633</v>
      </c>
      <c r="G244" s="300">
        <f>'[3]Warenkorb transponiert'!H131</f>
        <v>13.465018005449892</v>
      </c>
      <c r="H244" s="300">
        <f>'[3]Warenkorb transponiert'!I131</f>
        <v>4.3616735098511121</v>
      </c>
      <c r="I244" s="300">
        <f>'[3]Warenkorb transponiert'!J131</f>
        <v>3.4731595534555568</v>
      </c>
      <c r="J244" s="356">
        <f t="shared" si="18"/>
        <v>37.781452713505871</v>
      </c>
      <c r="K244" s="300">
        <f>[4]PreisBio!G95</f>
        <v>92.011111111111106</v>
      </c>
      <c r="L244" s="300">
        <f>[4]PreisBio!H95</f>
        <v>56.3</v>
      </c>
      <c r="M244" s="300">
        <f>[4]PreisBio!K95</f>
        <v>45.304347826086953</v>
      </c>
      <c r="N244" s="300">
        <f>[4]PreisBio!J95</f>
        <v>26.464285714285715</v>
      </c>
      <c r="O244" s="300">
        <f>[4]PreisBio!L95</f>
        <v>39.214285714285715</v>
      </c>
      <c r="P244" s="300">
        <f>[4]PreisBio!I95</f>
        <v>5.4443181818181792</v>
      </c>
      <c r="Q244" s="300">
        <f>[4]PreisBio!M95</f>
        <v>2.029615384615385</v>
      </c>
      <c r="R244" s="300">
        <f>[4]PreisBio!B95</f>
        <v>2.3283116883116883</v>
      </c>
      <c r="S244" s="300">
        <f>[4]PreisBio!E95</f>
        <v>19.166666666666668</v>
      </c>
      <c r="T244" s="300">
        <f>[4]PreisBio!F95</f>
        <v>54.727272727272727</v>
      </c>
      <c r="U244" s="356">
        <f t="shared" si="22"/>
        <v>61.704540245985903</v>
      </c>
      <c r="V244" s="312">
        <f>'[2]Haltung gewichtet'!D219</f>
        <v>0.81123258031185008</v>
      </c>
      <c r="W244" s="356">
        <f t="shared" si="21"/>
        <v>22.714512248731801</v>
      </c>
      <c r="X244" s="300">
        <f>[1]Kochtypberechnung_Bio!U213</f>
        <v>3.3310439999999999</v>
      </c>
      <c r="Y244" s="300">
        <f>[1]Kochtypberechnung_Bio!W213</f>
        <v>3.3246060000000002</v>
      </c>
      <c r="Z244" s="356">
        <f t="shared" si="23"/>
        <v>7.1575598999999999</v>
      </c>
      <c r="AA244" s="312">
        <f>[7]Bio!C214</f>
        <v>6.7283910000000002</v>
      </c>
      <c r="AB244" s="300">
        <f>[7]Bio!D214</f>
        <v>3.1249880000000001</v>
      </c>
      <c r="AC244" s="300">
        <f>[7]Bio!E214</f>
        <v>3.6573159999999998</v>
      </c>
      <c r="AD244" s="300">
        <f>[7]Bio!F214</f>
        <v>0.82588399999999995</v>
      </c>
      <c r="AE244" s="356">
        <f t="shared" si="19"/>
        <v>19.162779154117647</v>
      </c>
      <c r="AF244" s="300">
        <f>[7]Bio!G214</f>
        <v>3.5466959999999998</v>
      </c>
      <c r="AG244" s="300">
        <f>[7]Bio!I214</f>
        <v>7.6680659999999996</v>
      </c>
      <c r="AH244" s="300">
        <f>[7]Bio!J214</f>
        <v>3.1041089999999998</v>
      </c>
      <c r="AI244" s="300">
        <f>[7]Bio!K214</f>
        <v>5.942977</v>
      </c>
      <c r="AJ244" s="300">
        <f>[7]Bio!L214</f>
        <v>3.1782629999999998</v>
      </c>
      <c r="AK244" s="300">
        <f>[7]Bio!M214</f>
        <v>6.8970390000000004</v>
      </c>
      <c r="AL244" s="300">
        <f>[7]Bio!N214</f>
        <v>8.4088390000000004</v>
      </c>
      <c r="AM244" s="300">
        <f>[7]Bio!O214</f>
        <v>8.1080170000000003</v>
      </c>
      <c r="AN244" s="300">
        <f>[7]Bio!P214</f>
        <v>8.9816090000000006</v>
      </c>
      <c r="AO244" s="300">
        <f>[7]Bio!R214</f>
        <v>8.9589320000000008</v>
      </c>
      <c r="AP244" s="300">
        <f>[7]Bio!S214</f>
        <v>16.835239999999999</v>
      </c>
      <c r="AQ244" s="300">
        <f>[7]Bio!T214</f>
        <v>4.9506589999999999</v>
      </c>
      <c r="AR244" s="300">
        <f>[7]Bio!U214</f>
        <v>8.7715219999999992</v>
      </c>
      <c r="AS244" s="300">
        <f>[7]Bio!W214</f>
        <v>7.9723860000000002</v>
      </c>
      <c r="AT244" s="300">
        <f>[7]Bio!X214</f>
        <v>48.644855999999997</v>
      </c>
      <c r="AU244" s="356">
        <f t="shared" si="17"/>
        <v>41.274888220000001</v>
      </c>
      <c r="AV244" s="300">
        <f>[6]Tabelle1!C57</f>
        <v>2.95</v>
      </c>
      <c r="AW244" s="300"/>
      <c r="AX244" s="357">
        <f t="shared" si="16"/>
        <v>4.13</v>
      </c>
      <c r="AY244" s="335">
        <f t="shared" si="20"/>
        <v>193.92573248234123</v>
      </c>
    </row>
    <row r="245" spans="1:51" x14ac:dyDescent="0.25">
      <c r="A245" s="332">
        <v>43344</v>
      </c>
      <c r="B245" s="312">
        <f>'[3]Warenkorb transponiert'!C132</f>
        <v>1.804209164365983</v>
      </c>
      <c r="C245" s="300">
        <f>'[3]Warenkorb transponiert'!D132</f>
        <v>22.712466843501321</v>
      </c>
      <c r="D245" s="300">
        <f>'[3]Warenkorb transponiert'!E132</f>
        <v>14.333333333333334</v>
      </c>
      <c r="E245" s="300">
        <f>'[3]Warenkorb transponiert'!F132</f>
        <v>20.499999999999996</v>
      </c>
      <c r="F245" s="300">
        <f>'[3]Warenkorb transponiert'!G132</f>
        <v>19.83690754700633</v>
      </c>
      <c r="G245" s="300">
        <f>'[3]Warenkorb transponiert'!H132</f>
        <v>13.465018005449892</v>
      </c>
      <c r="H245" s="300">
        <f>'[3]Warenkorb transponiert'!I132</f>
        <v>4.4444444444444446</v>
      </c>
      <c r="I245" s="300">
        <f>'[3]Warenkorb transponiert'!J132</f>
        <v>3.6111111111111107</v>
      </c>
      <c r="J245" s="356">
        <f t="shared" si="18"/>
        <v>37.871121225981973</v>
      </c>
      <c r="K245" s="300">
        <f>[4]PreisBio!G96</f>
        <v>92.055555555555557</v>
      </c>
      <c r="L245" s="300">
        <f>[4]PreisBio!H96</f>
        <v>56.3</v>
      </c>
      <c r="M245" s="300">
        <f>[4]PreisBio!K96</f>
        <v>44.444444444444443</v>
      </c>
      <c r="N245" s="300">
        <f>[4]PreisBio!J96</f>
        <v>26.386363636363637</v>
      </c>
      <c r="O245" s="300">
        <f>[4]PreisBio!L96</f>
        <v>39.214285714285715</v>
      </c>
      <c r="P245" s="300">
        <f>[4]PreisBio!I96</f>
        <v>5.4393939393939377</v>
      </c>
      <c r="Q245" s="300">
        <f>[4]PreisBio!M96</f>
        <v>2.0296153846153855</v>
      </c>
      <c r="R245" s="300">
        <f>[4]PreisBio!B96</f>
        <v>2.3283116883116879</v>
      </c>
      <c r="S245" s="300">
        <f>[4]PreisBio!E96</f>
        <v>19.166666666666668</v>
      </c>
      <c r="T245" s="300">
        <f>[4]PreisBio!F96</f>
        <v>54.727272727272727</v>
      </c>
      <c r="U245" s="356">
        <f t="shared" si="22"/>
        <v>61.546932428682432</v>
      </c>
      <c r="V245" s="312">
        <f>'[2]Haltung gewichtet'!D220</f>
        <v>0.81085911630201912</v>
      </c>
      <c r="W245" s="356">
        <f t="shared" si="21"/>
        <v>22.704055256456535</v>
      </c>
      <c r="X245" s="300">
        <f>[1]Kochtypberechnung_Bio!U214</f>
        <v>2.8885049999999999</v>
      </c>
      <c r="Y245" s="300">
        <f>[1]Kochtypberechnung_Bio!W214</f>
        <v>2.9970129999999999</v>
      </c>
      <c r="Z245" s="356">
        <f t="shared" si="23"/>
        <v>6.2808159499999991</v>
      </c>
      <c r="AA245" s="312">
        <f>[7]Bio!C215</f>
        <v>6.2761079999999998</v>
      </c>
      <c r="AB245" s="300">
        <f>[7]Bio!D215</f>
        <v>3.0750440000000001</v>
      </c>
      <c r="AC245" s="300">
        <f>[7]Bio!E215</f>
        <v>3.6573159999999998</v>
      </c>
      <c r="AD245" s="300">
        <f>[7]Bio!F215</f>
        <v>0.82588399999999995</v>
      </c>
      <c r="AE245" s="356">
        <f t="shared" si="19"/>
        <v>18.424421854117647</v>
      </c>
      <c r="AF245" s="300">
        <f>[7]Bio!G215</f>
        <v>4.0654170000000001</v>
      </c>
      <c r="AG245" s="300">
        <f>[7]Bio!I215</f>
        <v>7.9960300000000002</v>
      </c>
      <c r="AH245" s="300">
        <f>[7]Bio!J215</f>
        <v>3.246467</v>
      </c>
      <c r="AI245" s="300">
        <f>[7]Bio!K215</f>
        <v>8.1185559999999999</v>
      </c>
      <c r="AJ245" s="300">
        <f>[7]Bio!L215</f>
        <v>3.35439</v>
      </c>
      <c r="AK245" s="300">
        <f>[7]Bio!M215</f>
        <v>6.7884710000000004</v>
      </c>
      <c r="AL245" s="300">
        <f>[7]Bio!N215</f>
        <v>8.7786340000000003</v>
      </c>
      <c r="AM245" s="300">
        <f>[7]Bio!O215</f>
        <v>8.9788920000000001</v>
      </c>
      <c r="AN245" s="300">
        <f>[7]Bio!P215</f>
        <v>9.2203029999999995</v>
      </c>
      <c r="AO245" s="300">
        <f>[7]Bio!R215</f>
        <v>8.9052319999999998</v>
      </c>
      <c r="AP245" s="300">
        <f>[7]Bio!S215</f>
        <v>16.798165999999998</v>
      </c>
      <c r="AQ245" s="300">
        <f>[7]Bio!T215</f>
        <v>4.9476079999999998</v>
      </c>
      <c r="AR245" s="300">
        <f>[7]Bio!U215</f>
        <v>8.6608339999999995</v>
      </c>
      <c r="AS245" s="300">
        <f>[7]Bio!W215</f>
        <v>8.6549040000000002</v>
      </c>
      <c r="AT245" s="300">
        <f>[7]Bio!X215</f>
        <v>46.563172000000002</v>
      </c>
      <c r="AU245" s="356">
        <f t="shared" si="17"/>
        <v>43.713647546666657</v>
      </c>
      <c r="AV245" s="300">
        <f>[6]Tabelle1!C58</f>
        <v>2.95</v>
      </c>
      <c r="AW245" s="300"/>
      <c r="AX245" s="357">
        <f t="shared" si="16"/>
        <v>4.13</v>
      </c>
      <c r="AY245" s="335">
        <f t="shared" si="20"/>
        <v>194.67099426190524</v>
      </c>
    </row>
    <row r="246" spans="1:51" x14ac:dyDescent="0.25">
      <c r="A246" s="332">
        <v>43374</v>
      </c>
      <c r="B246" s="312">
        <f>'[3]Warenkorb transponiert'!C133</f>
        <v>1.8042091643659832</v>
      </c>
      <c r="C246" s="300">
        <f>'[3]Warenkorb transponiert'!D133</f>
        <v>21.65013262599469</v>
      </c>
      <c r="D246" s="300">
        <f>'[3]Warenkorb transponiert'!E133</f>
        <v>14.333333333333334</v>
      </c>
      <c r="E246" s="300">
        <f>'[3]Warenkorb transponiert'!F133</f>
        <v>19.543899204244028</v>
      </c>
      <c r="F246" s="300">
        <f>'[3]Warenkorb transponiert'!G133</f>
        <v>19.836907547006327</v>
      </c>
      <c r="G246" s="300">
        <f>'[3]Warenkorb transponiert'!H133</f>
        <v>13.465018005449892</v>
      </c>
      <c r="H246" s="300">
        <f>'[3]Warenkorb transponiert'!I133</f>
        <v>4.5548056905688874</v>
      </c>
      <c r="I246" s="300">
        <f>'[3]Warenkorb transponiert'!J133</f>
        <v>3.6111111111111107</v>
      </c>
      <c r="J246" s="356">
        <f t="shared" si="18"/>
        <v>37.570419886179472</v>
      </c>
      <c r="K246" s="300">
        <f>[4]PreisBio!G97</f>
        <v>92.111111111111114</v>
      </c>
      <c r="L246" s="300">
        <f>[4]PreisBio!H97</f>
        <v>56</v>
      </c>
      <c r="M246" s="300">
        <f>[4]PreisBio!K97</f>
        <v>45</v>
      </c>
      <c r="N246" s="300">
        <f>[4]PreisBio!J97</f>
        <v>26.511363636363637</v>
      </c>
      <c r="O246" s="300">
        <f>[4]PreisBio!L97</f>
        <v>39.285714285714285</v>
      </c>
      <c r="P246" s="300">
        <f>[4]PreisBio!I97</f>
        <v>5.4393939393939377</v>
      </c>
      <c r="Q246" s="300">
        <f>[4]PreisBio!M97</f>
        <v>1.9889423076923085</v>
      </c>
      <c r="R246" s="300">
        <f>[4]PreisBio!B97</f>
        <v>2.3283116883116879</v>
      </c>
      <c r="S246" s="300">
        <f>[4]PreisBio!E97</f>
        <v>19.166666666666668</v>
      </c>
      <c r="T246" s="300">
        <f>[4]PreisBio!F97</f>
        <v>54.727272727272727</v>
      </c>
      <c r="U246" s="356">
        <f t="shared" si="22"/>
        <v>61.64454202880453</v>
      </c>
      <c r="V246" s="312">
        <f>'[2]Haltung gewichtet'!D221</f>
        <v>0.81176786419823299</v>
      </c>
      <c r="W246" s="356">
        <f t="shared" si="21"/>
        <v>22.729500197550525</v>
      </c>
      <c r="X246" s="300">
        <f>[1]Kochtypberechnung_Bio!U215</f>
        <v>2.8237009999999998</v>
      </c>
      <c r="Y246" s="300">
        <f>[1]Kochtypberechnung_Bio!W215</f>
        <v>3.0775779999999999</v>
      </c>
      <c r="Z246" s="356">
        <f t="shared" si="23"/>
        <v>6.2359771999999998</v>
      </c>
      <c r="AA246" s="312">
        <f>[7]Bio!C216</f>
        <v>6.4199830000000002</v>
      </c>
      <c r="AB246" s="300">
        <f>[7]Bio!D216</f>
        <v>3.0871019999999998</v>
      </c>
      <c r="AC246" s="300">
        <f>[7]Bio!E216</f>
        <v>3.6573159999999998</v>
      </c>
      <c r="AD246" s="300">
        <f>[7]Bio!F216</f>
        <v>0.71210799999999996</v>
      </c>
      <c r="AE246" s="356">
        <f t="shared" si="19"/>
        <v>18.370197027058822</v>
      </c>
      <c r="AF246" s="300">
        <f>[7]Bio!G216</f>
        <v>4.6456189999999999</v>
      </c>
      <c r="AG246" s="300">
        <f>[7]Bio!I216</f>
        <v>8.3159580000000002</v>
      </c>
      <c r="AH246" s="300">
        <f>[7]Bio!J216</f>
        <v>2.3321540000000001</v>
      </c>
      <c r="AI246" s="300">
        <f>[7]Bio!K216</f>
        <v>7.8920110000000001</v>
      </c>
      <c r="AJ246" s="300">
        <f>[7]Bio!L216</f>
        <v>3.2917350000000001</v>
      </c>
      <c r="AK246" s="300">
        <f>[7]Bio!M216</f>
        <v>6.6096240000000002</v>
      </c>
      <c r="AL246" s="300">
        <f>[7]Bio!N216</f>
        <v>8.534516</v>
      </c>
      <c r="AM246" s="300">
        <f>[7]Bio!O216</f>
        <v>8.7406670000000002</v>
      </c>
      <c r="AN246" s="300">
        <f>[7]Bio!P216</f>
        <v>9.0586760000000002</v>
      </c>
      <c r="AO246" s="300">
        <f>[7]Bio!R216</f>
        <v>8.8329520000000006</v>
      </c>
      <c r="AP246" s="300">
        <f>[7]Bio!S216</f>
        <v>16.799613000000001</v>
      </c>
      <c r="AQ246" s="300">
        <f>[7]Bio!T216</f>
        <v>4.9484269999999997</v>
      </c>
      <c r="AR246" s="300">
        <f>[7]Bio!U216</f>
        <v>8.7060499999999994</v>
      </c>
      <c r="AS246" s="300">
        <f>[7]Bio!W216</f>
        <v>7.2679289999999996</v>
      </c>
      <c r="AT246" s="300">
        <f>[7]Bio!X216</f>
        <v>37.616849999999999</v>
      </c>
      <c r="AU246" s="356">
        <f t="shared" si="17"/>
        <v>42.201847136666665</v>
      </c>
      <c r="AV246" s="300">
        <f>[6]Tabelle1!C59</f>
        <v>2.95</v>
      </c>
      <c r="AW246" s="300"/>
      <c r="AX246" s="357">
        <f t="shared" si="16"/>
        <v>4.13</v>
      </c>
      <c r="AY246" s="335">
        <f t="shared" si="20"/>
        <v>192.88248347626001</v>
      </c>
    </row>
    <row r="247" spans="1:51" x14ac:dyDescent="0.25">
      <c r="A247" s="332">
        <v>43405</v>
      </c>
      <c r="B247" s="312">
        <f>'[3]Warenkorb transponiert'!C134</f>
        <v>1.8042091643659832</v>
      </c>
      <c r="C247" s="300">
        <f>'[3]Warenkorb transponiert'!D134</f>
        <v>22.712466843501321</v>
      </c>
      <c r="D247" s="300">
        <f>'[3]Warenkorb transponiert'!E134</f>
        <v>14.333333333333334</v>
      </c>
      <c r="E247" s="300">
        <f>'[3]Warenkorb transponiert'!F134</f>
        <v>20.499999999999996</v>
      </c>
      <c r="F247" s="300">
        <f>'[3]Warenkorb transponiert'!G134</f>
        <v>19.836907547006327</v>
      </c>
      <c r="G247" s="300">
        <f>'[3]Warenkorb transponiert'!H134</f>
        <v>13.465018005449892</v>
      </c>
      <c r="H247" s="300">
        <f>'[3]Warenkorb transponiert'!I134</f>
        <v>4.5548056905688874</v>
      </c>
      <c r="I247" s="300">
        <f>'[3]Warenkorb transponiert'!J134</f>
        <v>3.6111111111111107</v>
      </c>
      <c r="J247" s="356">
        <f t="shared" si="18"/>
        <v>37.926301849044194</v>
      </c>
      <c r="K247" s="300">
        <f>[4]PreisBio!G98</f>
        <v>91.455555555555549</v>
      </c>
      <c r="L247" s="300">
        <f>[4]PreisBio!H98</f>
        <v>56.06</v>
      </c>
      <c r="M247" s="300">
        <f>[4]PreisBio!K98</f>
        <v>45</v>
      </c>
      <c r="N247" s="300">
        <f>[4]PreisBio!J98</f>
        <v>26.545454545454547</v>
      </c>
      <c r="O247" s="300">
        <f>[4]PreisBio!L98</f>
        <v>39.214285714285715</v>
      </c>
      <c r="P247" s="300">
        <f>[4]PreisBio!I98</f>
        <v>5.4393939393939368</v>
      </c>
      <c r="Q247" s="300">
        <f>[4]PreisBio!M98</f>
        <v>2.029615384615385</v>
      </c>
      <c r="R247" s="300">
        <f>[4]PreisBio!B98</f>
        <v>2.3283116883116883</v>
      </c>
      <c r="S247" s="300">
        <f>[4]PreisBio!E98</f>
        <v>19.166666666666668</v>
      </c>
      <c r="T247" s="300">
        <f>[4]PreisBio!F98</f>
        <v>55.381818181818183</v>
      </c>
      <c r="U247" s="356">
        <f t="shared" si="22"/>
        <v>61.68351323676324</v>
      </c>
      <c r="V247" s="312">
        <f>'[2]Haltung gewichtet'!D222</f>
        <v>0.8114643783532457</v>
      </c>
      <c r="W247" s="356">
        <f t="shared" si="21"/>
        <v>22.72100259389088</v>
      </c>
      <c r="X247" s="300">
        <f>[1]Kochtypberechnung_Bio!U216</f>
        <v>3.1826560000000002</v>
      </c>
      <c r="Y247" s="300">
        <f>[1]Kochtypberechnung_Bio!W216</f>
        <v>3.2612079999999999</v>
      </c>
      <c r="Z247" s="356">
        <f t="shared" si="23"/>
        <v>6.8937692000000004</v>
      </c>
      <c r="AA247" s="312">
        <f>[7]Bio!C217</f>
        <v>6.3355810000000004</v>
      </c>
      <c r="AB247" s="300">
        <f>[7]Bio!D217</f>
        <v>3.0855839999999999</v>
      </c>
      <c r="AC247" s="300">
        <f>[7]Bio!E217</f>
        <v>4.027196</v>
      </c>
      <c r="AD247" s="300">
        <f>[7]Bio!F217</f>
        <v>0.72097500000000003</v>
      </c>
      <c r="AE247" s="356">
        <f t="shared" si="19"/>
        <v>18.593138342941174</v>
      </c>
      <c r="AF247" s="300">
        <f>[7]Bio!G217</f>
        <v>4.6597379999999999</v>
      </c>
      <c r="AG247" s="300">
        <f>[7]Bio!I217</f>
        <v>7.6544210000000001</v>
      </c>
      <c r="AH247" s="300">
        <f>[7]Bio!J217</f>
        <v>2.1751990000000001</v>
      </c>
      <c r="AI247" s="300">
        <f>[7]Bio!K217</f>
        <v>7.0767680000000004</v>
      </c>
      <c r="AJ247" s="300">
        <f>[7]Bio!L217</f>
        <v>3.140018</v>
      </c>
      <c r="AK247" s="300">
        <f>[7]Bio!M217</f>
        <v>6.5696329999999996</v>
      </c>
      <c r="AL247" s="300">
        <f>[7]Bio!N217</f>
        <v>7.4040759999999999</v>
      </c>
      <c r="AM247" s="300">
        <f>[7]Bio!O217</f>
        <v>8.6772559999999999</v>
      </c>
      <c r="AN247" s="300">
        <f>[7]Bio!P217</f>
        <v>7.8685939999999999</v>
      </c>
      <c r="AO247" s="300">
        <f>[7]Bio!R217</f>
        <v>8.7350060000000003</v>
      </c>
      <c r="AP247" s="300">
        <f>[7]Bio!S217</f>
        <v>15.801489</v>
      </c>
      <c r="AQ247" s="300">
        <f>[7]Bio!T217</f>
        <v>4.9484269999999997</v>
      </c>
      <c r="AR247" s="300">
        <f>[7]Bio!U217</f>
        <v>8.7010210000000008</v>
      </c>
      <c r="AS247" s="300">
        <f>[7]Bio!W217</f>
        <v>6.522869</v>
      </c>
      <c r="AT247" s="300">
        <f>[7]Bio!X217</f>
        <v>32.637267999999999</v>
      </c>
      <c r="AU247" s="356">
        <f t="shared" si="17"/>
        <v>39.600877973333333</v>
      </c>
      <c r="AV247" s="300">
        <f>[6]Tabelle1!C60</f>
        <v>2.95</v>
      </c>
      <c r="AW247" s="300"/>
      <c r="AX247" s="357">
        <f t="shared" si="16"/>
        <v>4.13</v>
      </c>
      <c r="AY247" s="335">
        <f t="shared" si="20"/>
        <v>191.54860319597285</v>
      </c>
    </row>
    <row r="248" spans="1:51" x14ac:dyDescent="0.25">
      <c r="A248" s="332">
        <v>43435</v>
      </c>
      <c r="B248" s="312">
        <f>'[3]Warenkorb transponiert'!C135</f>
        <v>1.8042091643659832</v>
      </c>
      <c r="C248" s="300">
        <f>'[3]Warenkorb transponiert'!D135</f>
        <v>22.712466843501321</v>
      </c>
      <c r="D248" s="300">
        <f>'[3]Warenkorb transponiert'!E135</f>
        <v>14.333333333333334</v>
      </c>
      <c r="E248" s="300">
        <f>'[3]Warenkorb transponiert'!F135</f>
        <v>20.499999999999996</v>
      </c>
      <c r="F248" s="300">
        <f>'[3]Warenkorb transponiert'!G135</f>
        <v>19.836907547006327</v>
      </c>
      <c r="G248" s="300">
        <f>'[3]Warenkorb transponiert'!H135</f>
        <v>13.465018005449892</v>
      </c>
      <c r="H248" s="300">
        <f>'[3]Warenkorb transponiert'!I135</f>
        <v>4.2789025752577787</v>
      </c>
      <c r="I248" s="300">
        <f>'[3]Warenkorb transponiert'!J135</f>
        <v>3.6111111111111107</v>
      </c>
      <c r="J248" s="356">
        <f t="shared" si="18"/>
        <v>37.788350291388639</v>
      </c>
      <c r="K248" s="300">
        <f>[4]PreisBio!G99</f>
        <v>90.55</v>
      </c>
      <c r="L248" s="300">
        <f>[4]PreisBio!H99</f>
        <v>56.075000000000003</v>
      </c>
      <c r="M248" s="300">
        <f>[4]PreisBio!K99</f>
        <v>44.65</v>
      </c>
      <c r="N248" s="300">
        <f>[4]PreisBio!J99</f>
        <v>26.510416666666668</v>
      </c>
      <c r="O248" s="300">
        <f>[4]PreisBio!L99</f>
        <v>39.357142857142854</v>
      </c>
      <c r="P248" s="300">
        <f>[4]PreisBio!I99</f>
        <v>5.4393939393939377</v>
      </c>
      <c r="Q248" s="300">
        <f>[4]PreisBio!M99</f>
        <v>2.0257692307692308</v>
      </c>
      <c r="R248" s="300">
        <f>[4]PreisBio!B99</f>
        <v>2.3283116883116879</v>
      </c>
      <c r="S248" s="300">
        <f>[4]PreisBio!E99</f>
        <v>19.166666666666668</v>
      </c>
      <c r="T248" s="300">
        <f>[4]PreisBio!F99</f>
        <v>55.545454545454547</v>
      </c>
      <c r="U248" s="356">
        <f t="shared" si="22"/>
        <v>61.560192411754926</v>
      </c>
      <c r="V248" s="312">
        <f>'[2]Haltung gewichtet'!D223</f>
        <v>0.81576035252983481</v>
      </c>
      <c r="W248" s="356">
        <f t="shared" si="21"/>
        <v>22.841289870835375</v>
      </c>
      <c r="X248" s="300">
        <f>[1]Kochtypberechnung_Bio!U217</f>
        <v>3.1762969999999999</v>
      </c>
      <c r="Y248" s="300">
        <f>[1]Kochtypberechnung_Bio!W217</f>
        <v>3.212329</v>
      </c>
      <c r="Z248" s="356">
        <f t="shared" si="23"/>
        <v>6.8524593500000002</v>
      </c>
      <c r="AA248" s="312">
        <f>[7]Bio!C218</f>
        <v>6.6354259999999998</v>
      </c>
      <c r="AB248" s="300">
        <f>[7]Bio!D218</f>
        <v>3.085858</v>
      </c>
      <c r="AC248" s="300">
        <f>[7]Bio!E218</f>
        <v>3.1408459999999998</v>
      </c>
      <c r="AD248" s="300">
        <f>[7]Bio!F218</f>
        <v>0.89246000000000003</v>
      </c>
      <c r="AE248" s="356">
        <f t="shared" si="19"/>
        <v>18.683196516470588</v>
      </c>
      <c r="AF248" s="300">
        <f>[7]Bio!G218</f>
        <v>4.4071490000000004</v>
      </c>
      <c r="AG248" s="300">
        <f>[7]Bio!I218</f>
        <v>6.7206630000000001</v>
      </c>
      <c r="AH248" s="300">
        <f>[7]Bio!J218</f>
        <v>2.4200870000000001</v>
      </c>
      <c r="AI248" s="300">
        <f>[7]Bio!K218</f>
        <v>7.7389039999999998</v>
      </c>
      <c r="AJ248" s="300">
        <f>[7]Bio!L218</f>
        <v>2.7716059999999998</v>
      </c>
      <c r="AK248" s="300">
        <f>[7]Bio!M218</f>
        <v>6.6648630000000004</v>
      </c>
      <c r="AL248" s="300">
        <f>[7]Bio!N218</f>
        <v>6.7349269999999999</v>
      </c>
      <c r="AM248" s="300">
        <f>[7]Bio!O218</f>
        <v>6.3235450000000002</v>
      </c>
      <c r="AN248" s="300">
        <f>[7]Bio!P218</f>
        <v>6.2202270000000004</v>
      </c>
      <c r="AO248" s="300">
        <f>[7]Bio!R218</f>
        <v>8.7231109999999994</v>
      </c>
      <c r="AP248" s="300">
        <f>[7]Bio!S218</f>
        <v>16.766003999999999</v>
      </c>
      <c r="AQ248" s="300">
        <f>[7]Bio!T218</f>
        <v>4.9474960000000001</v>
      </c>
      <c r="AR248" s="300">
        <f>[7]Bio!U218</f>
        <v>8.0994829999999993</v>
      </c>
      <c r="AS248" s="300">
        <f>[7]Bio!W218</f>
        <v>6.3649060000000004</v>
      </c>
      <c r="AT248" s="300">
        <f>[7]Bio!X218</f>
        <v>38.396459999999998</v>
      </c>
      <c r="AU248" s="356">
        <f t="shared" ref="AU248:AU273" si="24">SUMPRODUCT($AF$19:$AT$19,AF248:AT248)</f>
        <v>37.912198746666675</v>
      </c>
      <c r="AV248" s="300">
        <f>[6]Tabelle1!C61</f>
        <v>2.95</v>
      </c>
      <c r="AW248" s="300"/>
      <c r="AX248" s="357">
        <f t="shared" si="16"/>
        <v>4.13</v>
      </c>
      <c r="AY248" s="335">
        <f t="shared" si="20"/>
        <v>189.76768718711622</v>
      </c>
    </row>
    <row r="249" spans="1:51" x14ac:dyDescent="0.25">
      <c r="A249" s="332">
        <v>43466</v>
      </c>
      <c r="B249" s="312">
        <f>'[3]Warenkorb transponiert'!C136</f>
        <v>1.8042091643659832</v>
      </c>
      <c r="C249" s="300">
        <f>'[3]Warenkorb transponiert'!D136</f>
        <v>22.712466843501321</v>
      </c>
      <c r="D249" s="300">
        <f>'[3]Warenkorb transponiert'!E136</f>
        <v>14.333333333333334</v>
      </c>
      <c r="E249" s="300">
        <f>'[3]Warenkorb transponiert'!F136</f>
        <v>20.499999999999996</v>
      </c>
      <c r="F249" s="300">
        <f>'[3]Warenkorb transponiert'!G136</f>
        <v>19.836907547006327</v>
      </c>
      <c r="G249" s="300">
        <f>'[3]Warenkorb transponiert'!H136</f>
        <v>13.465018005449892</v>
      </c>
      <c r="H249" s="300">
        <f>'[3]Warenkorb transponiert'!I136</f>
        <v>4.5548056905688874</v>
      </c>
      <c r="I249" s="300">
        <f>'[3]Warenkorb transponiert'!J136</f>
        <v>3.6111111111111107</v>
      </c>
      <c r="J249" s="356">
        <f t="shared" ref="J249:J273" si="25">SUMPRODUCT($B$19:$I$19,B249:I249)</f>
        <v>37.926301849044194</v>
      </c>
      <c r="K249" s="300">
        <f>[4]PreisBio!G100</f>
        <v>90.974999999999994</v>
      </c>
      <c r="L249" s="300">
        <f>[4]PreisBio!H100</f>
        <v>56</v>
      </c>
      <c r="M249" s="300">
        <f>[4]PreisBio!K100</f>
        <v>45.024999999999999</v>
      </c>
      <c r="N249" s="300">
        <f>[4]PreisBio!J100</f>
        <v>26.5</v>
      </c>
      <c r="O249" s="300">
        <f>[4]PreisBio!L100</f>
        <v>39.410714285714285</v>
      </c>
      <c r="P249" s="300">
        <f>[4]PreisBio!I100</f>
        <v>5.4393939393939377</v>
      </c>
      <c r="Q249" s="300">
        <f>[4]PreisBio!M100</f>
        <v>2.006153846153846</v>
      </c>
      <c r="R249" s="300">
        <f>[4]PreisBio!B100</f>
        <v>2.2512217218265609</v>
      </c>
      <c r="S249" s="300">
        <f>[4]PreisBio!E100</f>
        <v>19.166666666666668</v>
      </c>
      <c r="T249" s="300">
        <f>[4]PreisBio!F100</f>
        <v>56.2</v>
      </c>
      <c r="U249" s="356">
        <f t="shared" si="22"/>
        <v>61.737311988146274</v>
      </c>
      <c r="V249" s="312">
        <f>'[2]Haltung gewichtet'!D224</f>
        <v>0.81331357814339755</v>
      </c>
      <c r="W249" s="356">
        <f t="shared" si="21"/>
        <v>22.772780188015133</v>
      </c>
      <c r="X249" s="300">
        <f>[1]Kochtypberechnung_Bio!U218</f>
        <v>3.0576319999999999</v>
      </c>
      <c r="Y249" s="300">
        <f>[1]Kochtypberechnung_Bio!W218</f>
        <v>3.2950159999999999</v>
      </c>
      <c r="Z249" s="356">
        <f t="shared" si="23"/>
        <v>6.7282083999999998</v>
      </c>
      <c r="AA249" s="312">
        <f>[7]Bio!C219</f>
        <v>6.5170599999999999</v>
      </c>
      <c r="AB249" s="300">
        <f>[7]Bio!D219</f>
        <v>3.1161080000000001</v>
      </c>
      <c r="AC249" s="300">
        <f>[7]Bio!E219</f>
        <v>3.2094320000000001</v>
      </c>
      <c r="AD249" s="300">
        <f>[7]Bio!F219</f>
        <v>0.89325900000000003</v>
      </c>
      <c r="AE249" s="356">
        <f t="shared" ref="AE249:AE273" si="26">SUMPRODUCT($AA$19:$AD$19,AA249:AD249)</f>
        <v>18.604987026470585</v>
      </c>
      <c r="AF249" s="300">
        <f>[7]Bio!G219</f>
        <v>4.4468439999999996</v>
      </c>
      <c r="AG249" s="300">
        <f>[7]Bio!I219</f>
        <v>6.4146000000000001</v>
      </c>
      <c r="AH249" s="300">
        <f>[7]Bio!J219</f>
        <v>2.1792720000000001</v>
      </c>
      <c r="AI249" s="300">
        <f>[7]Bio!K219</f>
        <v>7.2220659999999999</v>
      </c>
      <c r="AJ249" s="300">
        <f>[7]Bio!L219</f>
        <v>2.7994159999999999</v>
      </c>
      <c r="AK249" s="300">
        <f>[7]Bio!M219</f>
        <v>6.6688169999999998</v>
      </c>
      <c r="AL249" s="300">
        <f>[7]Bio!N219</f>
        <v>5.341799</v>
      </c>
      <c r="AM249" s="300">
        <f>[7]Bio!O219</f>
        <v>5.6827009999999998</v>
      </c>
      <c r="AN249" s="300">
        <f>[7]Bio!P219</f>
        <v>5.7118450000000003</v>
      </c>
      <c r="AO249" s="300">
        <f>[7]Bio!R219</f>
        <v>8.5366309999999999</v>
      </c>
      <c r="AP249" s="300">
        <f>[7]Bio!S219</f>
        <v>16.004835</v>
      </c>
      <c r="AQ249" s="300">
        <f>[7]Bio!T219</f>
        <v>4.9450099999999999</v>
      </c>
      <c r="AR249" s="300">
        <f>[7]Bio!U219</f>
        <v>8.0518429999999999</v>
      </c>
      <c r="AS249" s="300">
        <f>[7]Bio!W219</f>
        <v>6.7739710000000004</v>
      </c>
      <c r="AT249" s="300">
        <f>[7]Bio!X219</f>
        <v>49.589928</v>
      </c>
      <c r="AU249" s="356">
        <f t="shared" si="24"/>
        <v>36.942124609999993</v>
      </c>
      <c r="AV249" s="300">
        <f>[6]Tabelle1!C62</f>
        <v>2.95</v>
      </c>
      <c r="AW249" s="300"/>
      <c r="AX249" s="357">
        <f t="shared" ref="AX249:AX273" si="27">SUMPRODUCT($AV$19:$AW$19,AV249:AW249)</f>
        <v>4.13</v>
      </c>
      <c r="AY249" s="335">
        <f t="shared" si="20"/>
        <v>188.84171406167616</v>
      </c>
    </row>
    <row r="250" spans="1:51" x14ac:dyDescent="0.25">
      <c r="A250" s="332">
        <v>43497</v>
      </c>
      <c r="B250" s="312">
        <f>'[3]Warenkorb transponiert'!C137</f>
        <v>1.7928759972211981</v>
      </c>
      <c r="C250" s="300">
        <f>'[3]Warenkorb transponiert'!D137</f>
        <v>21.65013262599469</v>
      </c>
      <c r="D250" s="300">
        <f>'[3]Warenkorb transponiert'!E137</f>
        <v>14.333333333333334</v>
      </c>
      <c r="E250" s="300">
        <f>'[3]Warenkorb transponiert'!F137</f>
        <v>19.543899204244028</v>
      </c>
      <c r="F250" s="300">
        <f>'[3]Warenkorb transponiert'!G137</f>
        <v>19.836907547006327</v>
      </c>
      <c r="G250" s="300">
        <f>'[3]Warenkorb transponiert'!H137</f>
        <v>13.465018005449892</v>
      </c>
      <c r="H250" s="300">
        <f>'[3]Warenkorb transponiert'!I137</f>
        <v>4.5548056905688874</v>
      </c>
      <c r="I250" s="300">
        <f>'[3]Warenkorb transponiert'!J137</f>
        <v>3.6111111111111107</v>
      </c>
      <c r="J250" s="356">
        <f t="shared" si="25"/>
        <v>37.472954648734323</v>
      </c>
      <c r="K250" s="300">
        <f>[4]PreisBio!G101</f>
        <v>91.012500000000003</v>
      </c>
      <c r="L250" s="300">
        <f>[4]PreisBio!H101</f>
        <v>55.962499999999999</v>
      </c>
      <c r="M250" s="300">
        <f>[4]PreisBio!K101</f>
        <v>44.75</v>
      </c>
      <c r="N250" s="300">
        <f>[4]PreisBio!J101</f>
        <v>26.681818181818183</v>
      </c>
      <c r="O250" s="300">
        <f>[4]PreisBio!L101</f>
        <v>39.571428571428569</v>
      </c>
      <c r="P250" s="300">
        <f>[4]PreisBio!I101</f>
        <v>5.4393939393939377</v>
      </c>
      <c r="Q250" s="300">
        <f>[4]PreisBio!M101</f>
        <v>2.013269230769231</v>
      </c>
      <c r="R250" s="300">
        <f>[4]PreisBio!B101</f>
        <v>2.3283116883116879</v>
      </c>
      <c r="S250" s="300">
        <f>[4]PreisBio!E101</f>
        <v>19.305555555555557</v>
      </c>
      <c r="T250" s="300">
        <f>[4]PreisBio!F101</f>
        <v>57.477272727272727</v>
      </c>
      <c r="U250" s="356">
        <f t="shared" si="22"/>
        <v>62.10122406759907</v>
      </c>
      <c r="V250" s="312">
        <f>'[2]Haltung gewichtet'!D225</f>
        <v>0.81554637122947071</v>
      </c>
      <c r="W250" s="356">
        <f t="shared" si="21"/>
        <v>22.83529839442518</v>
      </c>
      <c r="X250" s="300">
        <f>[1]Kochtypberechnung_Bio!U219</f>
        <v>3.2949899999999999</v>
      </c>
      <c r="Y250" s="300">
        <f>[1]Kochtypberechnung_Bio!W219</f>
        <v>3.3017460000000001</v>
      </c>
      <c r="Z250" s="356">
        <f t="shared" si="23"/>
        <v>7.0886198999999994</v>
      </c>
      <c r="AA250" s="312">
        <f>[7]Bio!C220</f>
        <v>6.3475239999999999</v>
      </c>
      <c r="AB250" s="300">
        <f>[7]Bio!D220</f>
        <v>3.1055739999999998</v>
      </c>
      <c r="AC250" s="300">
        <f>[7]Bio!E220</f>
        <v>3.165861</v>
      </c>
      <c r="AD250" s="300">
        <f>[7]Bio!F220</f>
        <v>0.87417400000000001</v>
      </c>
      <c r="AE250" s="356">
        <f t="shared" si="26"/>
        <v>18.251540309999996</v>
      </c>
      <c r="AF250" s="300">
        <f>[7]Bio!G220</f>
        <v>4.4510209999999999</v>
      </c>
      <c r="AG250" s="300">
        <f>[7]Bio!I220</f>
        <v>6.1969950000000003</v>
      </c>
      <c r="AH250" s="300">
        <f>[7]Bio!J220</f>
        <v>2.1134840000000001</v>
      </c>
      <c r="AI250" s="300">
        <f>[7]Bio!K220</f>
        <v>7.0602320000000001</v>
      </c>
      <c r="AJ250" s="300">
        <f>[7]Bio!L220</f>
        <v>2.760081</v>
      </c>
      <c r="AK250" s="300">
        <f>[7]Bio!M220</f>
        <v>6.844093</v>
      </c>
      <c r="AL250" s="300">
        <f>[7]Bio!N220</f>
        <v>7.1032909999999996</v>
      </c>
      <c r="AM250" s="300">
        <f>[7]Bio!O220</f>
        <v>5.4915279999999997</v>
      </c>
      <c r="AN250" s="300">
        <f>[7]Bio!P220</f>
        <v>7.1391780000000002</v>
      </c>
      <c r="AO250" s="300">
        <f>[7]Bio!R220</f>
        <v>7.9523080000000004</v>
      </c>
      <c r="AP250" s="300">
        <f>[7]Bio!S220</f>
        <v>16.797045000000001</v>
      </c>
      <c r="AQ250" s="300">
        <f>[7]Bio!T220</f>
        <v>4.9449269999999999</v>
      </c>
      <c r="AR250" s="300">
        <f>[7]Bio!U220</f>
        <v>8.3357519999999994</v>
      </c>
      <c r="AS250" s="300">
        <f>[7]Bio!W220</f>
        <v>7.0774939999999997</v>
      </c>
      <c r="AT250" s="300">
        <f>[7]Bio!X220</f>
        <v>45.098394999999996</v>
      </c>
      <c r="AU250" s="356">
        <f t="shared" si="24"/>
        <v>37.375144806666668</v>
      </c>
      <c r="AV250" s="300">
        <f>[6]Tabelle1!C63</f>
        <v>2.95</v>
      </c>
      <c r="AW250" s="300"/>
      <c r="AX250" s="357">
        <f t="shared" si="27"/>
        <v>4.13</v>
      </c>
      <c r="AY250" s="335">
        <f t="shared" si="20"/>
        <v>189.25478212742524</v>
      </c>
    </row>
    <row r="251" spans="1:51" x14ac:dyDescent="0.25">
      <c r="A251" s="332">
        <v>43525</v>
      </c>
      <c r="B251" s="312">
        <f>'[3]Warenkorb transponiert'!C138</f>
        <v>1.7928759972211981</v>
      </c>
      <c r="C251" s="300">
        <f>'[3]Warenkorb transponiert'!D138</f>
        <v>22.287533156498668</v>
      </c>
      <c r="D251" s="300">
        <f>'[3]Warenkorb transponiert'!E138</f>
        <v>14.333333333333334</v>
      </c>
      <c r="E251" s="300">
        <f>'[3]Warenkorb transponiert'!F138</f>
        <v>20.287533156498672</v>
      </c>
      <c r="F251" s="300">
        <f>'[3]Warenkorb transponiert'!G138</f>
        <v>19.836907547006327</v>
      </c>
      <c r="G251" s="300">
        <f>'[3]Warenkorb transponiert'!H138</f>
        <v>13.465018005449892</v>
      </c>
      <c r="H251" s="300">
        <f>'[3]Warenkorb transponiert'!I138</f>
        <v>4.5548056905688874</v>
      </c>
      <c r="I251" s="300">
        <f>'[3]Warenkorb transponiert'!J138</f>
        <v>3.6111111111111107</v>
      </c>
      <c r="J251" s="356">
        <f t="shared" si="25"/>
        <v>37.711979847673319</v>
      </c>
      <c r="K251" s="300">
        <f>[4]PreisBio!G102</f>
        <v>91</v>
      </c>
      <c r="L251" s="300">
        <f>[4]PreisBio!H102</f>
        <v>56.01</v>
      </c>
      <c r="M251" s="300">
        <f>[4]PreisBio!K102</f>
        <v>45.27</v>
      </c>
      <c r="N251" s="300">
        <f>[4]PreisBio!J102</f>
        <v>26.645454545454545</v>
      </c>
      <c r="O251" s="300">
        <f>[4]PreisBio!L102</f>
        <v>39.685714285714283</v>
      </c>
      <c r="P251" s="300">
        <f>[4]PreisBio!I102</f>
        <v>5.3905050505050482</v>
      </c>
      <c r="Q251" s="300">
        <f>[4]PreisBio!M102</f>
        <v>2.0488461538461533</v>
      </c>
      <c r="R251" s="300">
        <f>[4]PreisBio!B102</f>
        <v>2.3283116883116883</v>
      </c>
      <c r="S251" s="300">
        <f>[4]PreisBio!E102</f>
        <v>19.333333333333332</v>
      </c>
      <c r="T251" s="300">
        <f>[4]PreisBio!F102</f>
        <v>57.909090909090907</v>
      </c>
      <c r="U251" s="356">
        <f t="shared" si="22"/>
        <v>62.302017776667768</v>
      </c>
      <c r="V251" s="312">
        <f>'[2]Haltung gewichtet'!D226</f>
        <v>0.81770623126844566</v>
      </c>
      <c r="W251" s="356">
        <f t="shared" si="21"/>
        <v>22.895774475516479</v>
      </c>
      <c r="X251" s="300">
        <f>[1]Kochtypberechnung_Bio!U220</f>
        <v>3.2696360000000002</v>
      </c>
      <c r="Y251" s="300">
        <f>[1]Kochtypberechnung_Bio!W220</f>
        <v>3.295245</v>
      </c>
      <c r="Z251" s="356">
        <f t="shared" si="23"/>
        <v>7.0463632500000006</v>
      </c>
      <c r="AA251" s="312">
        <f>[7]Bio!C221</f>
        <v>6.4897809999999998</v>
      </c>
      <c r="AB251" s="300">
        <f>[7]Bio!D221</f>
        <v>3.08812</v>
      </c>
      <c r="AC251" s="300">
        <f>[7]Bio!E221</f>
        <v>3.0202740000000001</v>
      </c>
      <c r="AD251" s="300">
        <f>[7]Bio!F221</f>
        <v>0.83455199999999996</v>
      </c>
      <c r="AE251" s="356">
        <f t="shared" si="26"/>
        <v>18.215330272941173</v>
      </c>
      <c r="AF251" s="300">
        <f>[7]Bio!G221</f>
        <v>4.5576980000000002</v>
      </c>
      <c r="AG251" s="300">
        <f>[7]Bio!I221</f>
        <v>6.0504709999999999</v>
      </c>
      <c r="AH251" s="300">
        <f>[7]Bio!J221</f>
        <v>1.8105249999999999</v>
      </c>
      <c r="AI251" s="300">
        <f>[7]Bio!K221</f>
        <v>6.6402700000000001</v>
      </c>
      <c r="AJ251" s="300">
        <f>[7]Bio!L221</f>
        <v>2.633464</v>
      </c>
      <c r="AK251" s="300">
        <f>[7]Bio!M221</f>
        <v>6.8678540000000003</v>
      </c>
      <c r="AL251" s="300">
        <f>[7]Bio!N221</f>
        <v>7.083761</v>
      </c>
      <c r="AM251" s="300">
        <f>[7]Bio!O221</f>
        <v>5.7422019999999998</v>
      </c>
      <c r="AN251" s="300">
        <f>[7]Bio!P221</f>
        <v>6.55206</v>
      </c>
      <c r="AO251" s="300">
        <f>[7]Bio!R221</f>
        <v>8.7246869999999994</v>
      </c>
      <c r="AP251" s="300">
        <f>[7]Bio!S221</f>
        <v>16.753342</v>
      </c>
      <c r="AQ251" s="300">
        <f>[7]Bio!T221</f>
        <v>4.9450099999999999</v>
      </c>
      <c r="AR251" s="300">
        <f>[7]Bio!U221</f>
        <v>8.5573829999999997</v>
      </c>
      <c r="AS251" s="300">
        <f>[7]Bio!W221</f>
        <v>6.7377690000000001</v>
      </c>
      <c r="AT251" s="300">
        <f>[7]Bio!X221</f>
        <v>43.593034000000003</v>
      </c>
      <c r="AU251" s="356">
        <f t="shared" si="24"/>
        <v>36.557869973333332</v>
      </c>
      <c r="AV251" s="300">
        <f>[6]Tabelle1!C64</f>
        <v>2.95</v>
      </c>
      <c r="AW251" s="300"/>
      <c r="AX251" s="357">
        <f t="shared" si="27"/>
        <v>4.13</v>
      </c>
      <c r="AY251" s="335">
        <f t="shared" si="20"/>
        <v>188.85933559613207</v>
      </c>
    </row>
    <row r="252" spans="1:51" x14ac:dyDescent="0.25">
      <c r="A252" s="332">
        <v>43556</v>
      </c>
      <c r="B252" s="312">
        <f>'[3]Warenkorb transponiert'!C139</f>
        <v>1.7928759972211981</v>
      </c>
      <c r="C252" s="300">
        <f>'[3]Warenkorb transponiert'!D139</f>
        <v>22.287533156498668</v>
      </c>
      <c r="D252" s="300">
        <f>'[3]Warenkorb transponiert'!E139</f>
        <v>14.333333333333334</v>
      </c>
      <c r="E252" s="300">
        <f>'[3]Warenkorb transponiert'!F139</f>
        <v>20.499999999999996</v>
      </c>
      <c r="F252" s="300">
        <f>'[3]Warenkorb transponiert'!G139</f>
        <v>19.836907547006327</v>
      </c>
      <c r="G252" s="300">
        <f>'[3]Warenkorb transponiert'!H139</f>
        <v>13.465018005449892</v>
      </c>
      <c r="H252" s="300">
        <f>'[3]Warenkorb transponiert'!I139</f>
        <v>4.5548056905688874</v>
      </c>
      <c r="I252" s="300">
        <f>'[3]Warenkorb transponiert'!J139</f>
        <v>3.6111111111111107</v>
      </c>
      <c r="J252" s="356">
        <f t="shared" si="25"/>
        <v>37.743849874198517</v>
      </c>
      <c r="K252" s="300">
        <f>[4]PreisBio!G103</f>
        <v>91.075000000000003</v>
      </c>
      <c r="L252" s="300">
        <f>[4]PreisBio!H103</f>
        <v>56.25</v>
      </c>
      <c r="M252" s="300">
        <f>[4]PreisBio!K103</f>
        <v>45.8</v>
      </c>
      <c r="N252" s="300">
        <f>[4]PreisBio!J103</f>
        <v>26.818181818181817</v>
      </c>
      <c r="O252" s="300">
        <f>[4]PreisBio!L103</f>
        <v>39.714285714285715</v>
      </c>
      <c r="P252" s="300">
        <f>[4]PreisBio!I103</f>
        <v>5.4393939393939377</v>
      </c>
      <c r="Q252" s="300">
        <f>[4]PreisBio!M103</f>
        <v>2.0619230769230765</v>
      </c>
      <c r="R252" s="300">
        <f>[4]PreisBio!B103</f>
        <v>2.3283116883116879</v>
      </c>
      <c r="S252" s="300">
        <f>[4]PreisBio!E103</f>
        <v>19.333333333333332</v>
      </c>
      <c r="T252" s="300">
        <f>[4]PreisBio!F103</f>
        <v>57.909090909090907</v>
      </c>
      <c r="U252" s="356">
        <f t="shared" si="22"/>
        <v>62.474498318348324</v>
      </c>
      <c r="V252" s="312">
        <f>'[2]Haltung gewichtet'!D227</f>
        <v>0.82342218023156244</v>
      </c>
      <c r="W252" s="356">
        <f t="shared" si="21"/>
        <v>23.05582104648375</v>
      </c>
      <c r="X252" s="300">
        <f>[1]Kochtypberechnung_Bio!U221</f>
        <v>3.2763969999999998</v>
      </c>
      <c r="Y252" s="300">
        <f>[1]Kochtypberechnung_Bio!W221</f>
        <v>3.3022909999999999</v>
      </c>
      <c r="Z252" s="356">
        <f t="shared" si="23"/>
        <v>7.0610846499999997</v>
      </c>
      <c r="AA252" s="312">
        <f>[7]Bio!C222</f>
        <v>6.6777420000000003</v>
      </c>
      <c r="AB252" s="300">
        <f>[7]Bio!D222</f>
        <v>2.8363849999999999</v>
      </c>
      <c r="AC252" s="300">
        <f>[7]Bio!E222</f>
        <v>3.0485920000000002</v>
      </c>
      <c r="AD252" s="300">
        <f>[7]Bio!F222</f>
        <v>0.82308300000000001</v>
      </c>
      <c r="AE252" s="356">
        <f t="shared" si="26"/>
        <v>18.191713546470588</v>
      </c>
      <c r="AF252" s="300">
        <f>[7]Bio!G222</f>
        <v>4.8136450000000002</v>
      </c>
      <c r="AG252" s="300">
        <f>[7]Bio!I222</f>
        <v>6.0914099999999998</v>
      </c>
      <c r="AH252" s="300">
        <f>[7]Bio!J222</f>
        <v>2.0940650000000001</v>
      </c>
      <c r="AI252" s="300">
        <f>[7]Bio!K222</f>
        <v>5.3654789999999997</v>
      </c>
      <c r="AJ252" s="300">
        <f>[7]Bio!L222</f>
        <v>2.6160369999999999</v>
      </c>
      <c r="AK252" s="300">
        <f>[7]Bio!M222</f>
        <v>6.8567159999999996</v>
      </c>
      <c r="AL252" s="300">
        <f>[7]Bio!N222</f>
        <v>7.1574720000000003</v>
      </c>
      <c r="AM252" s="300">
        <f>[7]Bio!O222</f>
        <v>5.7416510000000001</v>
      </c>
      <c r="AN252" s="300">
        <f>[7]Bio!P222</f>
        <v>6.8916519999999997</v>
      </c>
      <c r="AO252" s="300">
        <f>[7]Bio!R222</f>
        <v>8.7712570000000003</v>
      </c>
      <c r="AP252" s="300">
        <f>[7]Bio!S222</f>
        <v>16.720331999999999</v>
      </c>
      <c r="AQ252" s="300">
        <f>[7]Bio!T222</f>
        <v>4.9449839999999998</v>
      </c>
      <c r="AR252" s="300">
        <f>[7]Bio!U222</f>
        <v>8.6655499999999996</v>
      </c>
      <c r="AS252" s="300">
        <f>[7]Bio!W222</f>
        <v>6.3274939999999997</v>
      </c>
      <c r="AT252" s="300">
        <f>[7]Bio!X222</f>
        <v>41.417461000000003</v>
      </c>
      <c r="AU252" s="356">
        <f t="shared" si="24"/>
        <v>36.770077026666662</v>
      </c>
      <c r="AV252" s="300">
        <f>[6]Tabelle1!C65</f>
        <v>2.95</v>
      </c>
      <c r="AW252" s="300"/>
      <c r="AX252" s="357">
        <f t="shared" si="27"/>
        <v>4.13</v>
      </c>
      <c r="AY252" s="335">
        <f t="shared" si="20"/>
        <v>189.42704446216783</v>
      </c>
    </row>
    <row r="253" spans="1:51" x14ac:dyDescent="0.25">
      <c r="A253" s="332">
        <v>43586</v>
      </c>
      <c r="B253" s="312">
        <f>'[3]Warenkorb transponiert'!C140</f>
        <v>1.7928759972211981</v>
      </c>
      <c r="C253" s="300">
        <f>'[3]Warenkorb transponiert'!D140</f>
        <v>22.287533156498668</v>
      </c>
      <c r="D253" s="300">
        <f>'[3]Warenkorb transponiert'!E140</f>
        <v>14.333333333333334</v>
      </c>
      <c r="E253" s="300">
        <f>'[3]Warenkorb transponiert'!F140</f>
        <v>20.499999999999996</v>
      </c>
      <c r="F253" s="300">
        <f>'[3]Warenkorb transponiert'!G140</f>
        <v>19.836907547006327</v>
      </c>
      <c r="G253" s="300">
        <f>'[3]Warenkorb transponiert'!H140</f>
        <v>13.465018005449892</v>
      </c>
      <c r="H253" s="300">
        <f>'[3]Warenkorb transponiert'!I140</f>
        <v>4.5548056905688874</v>
      </c>
      <c r="I253" s="300">
        <f>'[3]Warenkorb transponiert'!J140</f>
        <v>3.6111111111111107</v>
      </c>
      <c r="J253" s="356">
        <f t="shared" si="25"/>
        <v>37.743849874198517</v>
      </c>
      <c r="K253" s="300">
        <f>[4]PreisBio!G104</f>
        <v>90.00200000000001</v>
      </c>
      <c r="L253" s="300">
        <f>[4]PreisBio!H104</f>
        <v>55.56</v>
      </c>
      <c r="M253" s="300">
        <f>[4]PreisBio!K104</f>
        <v>45.95</v>
      </c>
      <c r="N253" s="300">
        <f>[4]PreisBio!J104</f>
        <v>26.818181818181817</v>
      </c>
      <c r="O253" s="300">
        <f>[4]PreisBio!L104</f>
        <v>39.714285714285715</v>
      </c>
      <c r="P253" s="300">
        <f>[4]PreisBio!I104</f>
        <v>5.4393939393939368</v>
      </c>
      <c r="Q253" s="300">
        <f>[4]PreisBio!M104</f>
        <v>2.0562307692307686</v>
      </c>
      <c r="R253" s="300">
        <f>[4]PreisBio!B104</f>
        <v>2.3283116883116883</v>
      </c>
      <c r="S253" s="300">
        <f>[4]PreisBio!E104</f>
        <v>19.333333333333332</v>
      </c>
      <c r="T253" s="300">
        <f>[4]PreisBio!F104</f>
        <v>57.909090909090907</v>
      </c>
      <c r="U253" s="356">
        <f t="shared" si="22"/>
        <v>62.300473702963714</v>
      </c>
      <c r="V253" s="312">
        <f>'[2]Haltung gewichtet'!D228</f>
        <v>0.81837301574730714</v>
      </c>
      <c r="W253" s="356">
        <f t="shared" si="21"/>
        <v>22.914444440924601</v>
      </c>
      <c r="X253" s="300">
        <f>[1]Kochtypberechnung_Bio!U222</f>
        <v>3.0664470000000001</v>
      </c>
      <c r="Y253" s="300">
        <f>[1]Kochtypberechnung_Bio!W222</f>
        <v>3.306632</v>
      </c>
      <c r="Z253" s="356">
        <f t="shared" si="23"/>
        <v>6.7489813000000005</v>
      </c>
      <c r="AA253" s="312">
        <f>[7]Bio!C223</f>
        <v>6.6</v>
      </c>
      <c r="AB253" s="300">
        <f>[7]Bio!D223</f>
        <v>2.7154910000000001</v>
      </c>
      <c r="AC253" s="300">
        <f>[7]Bio!E223</f>
        <v>3.0876769999999998</v>
      </c>
      <c r="AD253" s="300">
        <f>[7]Bio!F223</f>
        <v>0.83197299999999996</v>
      </c>
      <c r="AE253" s="356">
        <f t="shared" si="26"/>
        <v>17.98704362588235</v>
      </c>
      <c r="AF253" s="300">
        <f>[7]Bio!G223</f>
        <v>4.5719450000000004</v>
      </c>
      <c r="AG253" s="300">
        <f>[7]Bio!I223</f>
        <v>6.7964159999999998</v>
      </c>
      <c r="AH253" s="300">
        <f>[7]Bio!J223</f>
        <v>3.6996739999999999</v>
      </c>
      <c r="AI253" s="300">
        <f>[7]Bio!K223</f>
        <v>5.7904770000000001</v>
      </c>
      <c r="AJ253" s="300">
        <f>[7]Bio!L223</f>
        <v>3.141203</v>
      </c>
      <c r="AK253" s="300">
        <f>[7]Bio!M223</f>
        <v>6.7832499999999998</v>
      </c>
      <c r="AL253" s="300">
        <f>[7]Bio!N223</f>
        <v>8.2908939999999998</v>
      </c>
      <c r="AM253" s="300">
        <f>[7]Bio!O223</f>
        <v>7.2690060000000001</v>
      </c>
      <c r="AN253" s="300">
        <f>[7]Bio!P223</f>
        <v>7.9464449999999998</v>
      </c>
      <c r="AO253" s="300">
        <f>[7]Bio!R223</f>
        <v>8.7534030000000005</v>
      </c>
      <c r="AP253" s="300">
        <f>[7]Bio!S223</f>
        <v>16.194828999999999</v>
      </c>
      <c r="AQ253" s="300">
        <f>[7]Bio!T223</f>
        <v>4.9457969999999998</v>
      </c>
      <c r="AR253" s="300">
        <f>[7]Bio!U223</f>
        <v>8.6632870000000004</v>
      </c>
      <c r="AS253" s="300">
        <f>[7]Bio!W223</f>
        <v>6.7749649999999999</v>
      </c>
      <c r="AT253" s="300">
        <f>[7]Bio!X223</f>
        <v>43.352293000000003</v>
      </c>
      <c r="AU253" s="356">
        <f t="shared" si="24"/>
        <v>41.29773637666667</v>
      </c>
      <c r="AV253" s="300">
        <f>[6]Tabelle1!C66</f>
        <v>2.95</v>
      </c>
      <c r="AW253" s="300"/>
      <c r="AX253" s="357">
        <f t="shared" si="27"/>
        <v>4.13</v>
      </c>
      <c r="AY253" s="335">
        <f t="shared" ref="AY253:AY273" si="28">SUM(J253,U253,W253,Z253,AE253,AU253,AX253)</f>
        <v>193.12252932063583</v>
      </c>
    </row>
    <row r="254" spans="1:51" x14ac:dyDescent="0.25">
      <c r="A254" s="332">
        <v>43617</v>
      </c>
      <c r="B254" s="312">
        <f>'[3]Warenkorb transponiert'!C141</f>
        <v>1.7928759972211981</v>
      </c>
      <c r="C254" s="300">
        <f>'[3]Warenkorb transponiert'!D141</f>
        <v>22.287533156498668</v>
      </c>
      <c r="D254" s="300">
        <f>'[3]Warenkorb transponiert'!E141</f>
        <v>14.333333333333334</v>
      </c>
      <c r="E254" s="300">
        <f>'[3]Warenkorb transponiert'!F141</f>
        <v>20.499999999999996</v>
      </c>
      <c r="F254" s="300">
        <f>'[3]Warenkorb transponiert'!G141</f>
        <v>19.836907547006327</v>
      </c>
      <c r="G254" s="300">
        <f>'[3]Warenkorb transponiert'!H141</f>
        <v>13.465018005449892</v>
      </c>
      <c r="H254" s="300">
        <f>'[3]Warenkorb transponiert'!I141</f>
        <v>4.4444444444444438</v>
      </c>
      <c r="I254" s="300">
        <f>'[3]Warenkorb transponiert'!J141</f>
        <v>3.6111111111111107</v>
      </c>
      <c r="J254" s="356">
        <f t="shared" si="25"/>
        <v>37.688669251136297</v>
      </c>
      <c r="K254" s="300">
        <f>[4]PreisBio!G105</f>
        <v>90.587500000000006</v>
      </c>
      <c r="L254" s="300">
        <f>[4]PreisBio!H105</f>
        <v>56.3</v>
      </c>
      <c r="M254" s="300">
        <f>[4]PreisBio!K105</f>
        <v>45.95</v>
      </c>
      <c r="N254" s="300">
        <f>[4]PreisBio!J105</f>
        <v>26.818181818181817</v>
      </c>
      <c r="O254" s="300">
        <f>[4]PreisBio!L105</f>
        <v>39.714285714285715</v>
      </c>
      <c r="P254" s="300">
        <f>[4]PreisBio!I105</f>
        <v>5.4393939393939377</v>
      </c>
      <c r="Q254" s="300">
        <f>[4]PreisBio!M105</f>
        <v>2.0626923076923078</v>
      </c>
      <c r="R254" s="300">
        <f>[4]PreisBio!B105</f>
        <v>2.3283116883116879</v>
      </c>
      <c r="S254" s="300">
        <f>[4]PreisBio!E105</f>
        <v>19.333333333333332</v>
      </c>
      <c r="T254" s="300">
        <f>[4]PreisBio!F105</f>
        <v>57.909090909090907</v>
      </c>
      <c r="U254" s="356">
        <f t="shared" si="22"/>
        <v>62.446736779886777</v>
      </c>
      <c r="V254" s="312">
        <f>'[2]Haltung gewichtet'!D229</f>
        <v>0.81373963066208543</v>
      </c>
      <c r="W254" s="356">
        <f t="shared" si="21"/>
        <v>22.784709658538393</v>
      </c>
      <c r="X254" s="300">
        <f>[1]Kochtypberechnung_Bio!U223</f>
        <v>3.3072720000000002</v>
      </c>
      <c r="Y254" s="300">
        <f>[1]Kochtypberechnung_Bio!W223</f>
        <v>3.3090760000000001</v>
      </c>
      <c r="Z254" s="356">
        <f t="shared" si="23"/>
        <v>7.1118074</v>
      </c>
      <c r="AA254" s="312">
        <f>[7]Bio!C224</f>
        <v>6.5611569999999997</v>
      </c>
      <c r="AB254" s="300">
        <f>[7]Bio!D224</f>
        <v>3.0865369999999999</v>
      </c>
      <c r="AC254" s="300">
        <f>[7]Bio!E224</f>
        <v>3.1520380000000001</v>
      </c>
      <c r="AD254" s="300">
        <f>[7]Bio!F224</f>
        <v>0.83321500000000004</v>
      </c>
      <c r="AE254" s="356">
        <f t="shared" si="26"/>
        <v>18.434421346470586</v>
      </c>
      <c r="AF254" s="300">
        <f>[7]Bio!G224</f>
        <v>4.5211110000000003</v>
      </c>
      <c r="AG254" s="300">
        <f>[7]Bio!I224</f>
        <v>9.1467899999999993</v>
      </c>
      <c r="AH254" s="300">
        <f>[7]Bio!J224</f>
        <v>3.4257070000000001</v>
      </c>
      <c r="AI254" s="300">
        <f>[7]Bio!K224</f>
        <v>8.7504000000000008</v>
      </c>
      <c r="AJ254" s="300">
        <f>[7]Bio!L224</f>
        <v>2.9715889999999998</v>
      </c>
      <c r="AK254" s="300">
        <f>[7]Bio!M224</f>
        <v>6.8866389999999997</v>
      </c>
      <c r="AL254" s="300">
        <f>[7]Bio!N224</f>
        <v>9.1468319999999999</v>
      </c>
      <c r="AM254" s="300">
        <f>[7]Bio!O224</f>
        <v>9.1256310000000003</v>
      </c>
      <c r="AN254" s="300">
        <f>[7]Bio!P224</f>
        <v>9.7263750000000009</v>
      </c>
      <c r="AO254" s="300">
        <f>[7]Bio!R224</f>
        <v>8.7863779999999991</v>
      </c>
      <c r="AP254" s="300">
        <f>[7]Bio!S224</f>
        <v>16.682699</v>
      </c>
      <c r="AQ254" s="300">
        <f>[7]Bio!T224</f>
        <v>4.9421689999999998</v>
      </c>
      <c r="AR254" s="300">
        <f>[7]Bio!U224</f>
        <v>8.5980410000000003</v>
      </c>
      <c r="AS254" s="300">
        <f>[7]Bio!W224</f>
        <v>8.6711159999999996</v>
      </c>
      <c r="AT254" s="300">
        <f>[7]Bio!X224</f>
        <v>45.890518</v>
      </c>
      <c r="AU254" s="356">
        <f t="shared" si="24"/>
        <v>45.634748773333328</v>
      </c>
      <c r="AV254" s="300">
        <f>[6]Tabelle1!C67</f>
        <v>2.95</v>
      </c>
      <c r="AW254" s="300"/>
      <c r="AX254" s="357">
        <f t="shared" si="27"/>
        <v>4.13</v>
      </c>
      <c r="AY254" s="335">
        <f t="shared" si="28"/>
        <v>198.23109320936538</v>
      </c>
    </row>
    <row r="255" spans="1:51" x14ac:dyDescent="0.25">
      <c r="A255" s="332">
        <v>43647</v>
      </c>
      <c r="B255" s="312">
        <f>'[3]Warenkorb transponiert'!C142</f>
        <v>1.7928759972211981</v>
      </c>
      <c r="C255" s="300">
        <f>'[3]Warenkorb transponiert'!D142</f>
        <v>22.287533156498668</v>
      </c>
      <c r="D255" s="300">
        <f>'[3]Warenkorb transponiert'!E142</f>
        <v>14.333333333333334</v>
      </c>
      <c r="E255" s="300">
        <f>'[3]Warenkorb transponiert'!F142</f>
        <v>20.499999999999996</v>
      </c>
      <c r="F255" s="300">
        <f>'[3]Warenkorb transponiert'!G142</f>
        <v>19.836907547006327</v>
      </c>
      <c r="G255" s="300">
        <f>'[3]Warenkorb transponiert'!H142</f>
        <v>13.465018005449892</v>
      </c>
      <c r="H255" s="300">
        <f>'[3]Warenkorb transponiert'!I142</f>
        <v>4.2237219521955573</v>
      </c>
      <c r="I255" s="300">
        <f>'[3]Warenkorb transponiert'!J142</f>
        <v>3.6111111111111107</v>
      </c>
      <c r="J255" s="356">
        <f t="shared" si="25"/>
        <v>37.578308005011856</v>
      </c>
      <c r="K255" s="418">
        <v>74.781000000000006</v>
      </c>
      <c r="L255" s="419">
        <v>50.189</v>
      </c>
      <c r="M255" s="419">
        <v>38.006999999999998</v>
      </c>
      <c r="N255" s="419">
        <v>24.74</v>
      </c>
      <c r="O255" s="419">
        <v>41.198</v>
      </c>
      <c r="P255" s="419">
        <v>6.3918999999999997</v>
      </c>
      <c r="Q255" s="419">
        <v>1.9297</v>
      </c>
      <c r="R255" s="419">
        <v>2.6495000000000002</v>
      </c>
      <c r="S255" s="419">
        <v>17.053000000000001</v>
      </c>
      <c r="T255" s="419">
        <v>54.18</v>
      </c>
      <c r="U255" s="420">
        <f t="shared" si="22"/>
        <v>56.366634000000005</v>
      </c>
      <c r="V255" s="312">
        <f>'[2]Haltung gewichtet'!D230</f>
        <v>0.82540147008027631</v>
      </c>
      <c r="W255" s="356">
        <f t="shared" si="21"/>
        <v>23.111241162247737</v>
      </c>
      <c r="X255" s="300">
        <f>[1]Kochtypberechnung_Bio!U224</f>
        <v>3.7824</v>
      </c>
      <c r="Y255" s="300">
        <f>[1]Kochtypberechnung_Bio!W224</f>
        <v>3.6378900000000001</v>
      </c>
      <c r="Z255" s="356">
        <f t="shared" si="23"/>
        <v>8.0382285000000007</v>
      </c>
      <c r="AA255" s="312">
        <f>[7]Bio!C225</f>
        <v>6.5028610000000002</v>
      </c>
      <c r="AB255" s="300">
        <f>[7]Bio!D225</f>
        <v>3.1416710000000001</v>
      </c>
      <c r="AC255" s="300">
        <f>[7]Bio!E225</f>
        <v>3.3695339999999998</v>
      </c>
      <c r="AD255" s="300">
        <f>[7]Bio!F225</f>
        <v>0.79420800000000003</v>
      </c>
      <c r="AE255" s="356">
        <f t="shared" si="26"/>
        <v>18.509169141176471</v>
      </c>
      <c r="AF255" s="300">
        <f>[7]Bio!G225</f>
        <v>3.8977020000000002</v>
      </c>
      <c r="AG255" s="300">
        <f>[7]Bio!I225</f>
        <v>8.5015009999999993</v>
      </c>
      <c r="AH255" s="300">
        <f>[7]Bio!J225</f>
        <v>3.1508769999999999</v>
      </c>
      <c r="AI255" s="300">
        <f>[7]Bio!K225</f>
        <v>7.7568039999999998</v>
      </c>
      <c r="AJ255" s="300">
        <f>[7]Bio!L225</f>
        <v>3.2987190000000002</v>
      </c>
      <c r="AK255" s="300">
        <f>[7]Bio!M225</f>
        <v>6.7895300000000001</v>
      </c>
      <c r="AL255" s="300">
        <f>[7]Bio!N225</f>
        <v>8.9451289999999997</v>
      </c>
      <c r="AM255" s="300">
        <f>[7]Bio!O225</f>
        <v>9.102805</v>
      </c>
      <c r="AN255" s="300">
        <f>[7]Bio!P225</f>
        <v>10.205132000000001</v>
      </c>
      <c r="AO255" s="300">
        <f>[7]Bio!R225</f>
        <v>9.9656409999999997</v>
      </c>
      <c r="AP255" s="300">
        <f>[7]Bio!S225</f>
        <v>16.664895000000001</v>
      </c>
      <c r="AQ255" s="300">
        <f>[7]Bio!T225</f>
        <v>4.9396959999999996</v>
      </c>
      <c r="AR255" s="300">
        <f>[7]Bio!U225</f>
        <v>8.6034179999999996</v>
      </c>
      <c r="AS255" s="300">
        <f>[7]Bio!W225</f>
        <v>8.8248580000000008</v>
      </c>
      <c r="AT255" s="300">
        <f>[7]Bio!X225</f>
        <v>48.780952999999997</v>
      </c>
      <c r="AU255" s="356">
        <f t="shared" si="24"/>
        <v>44.257914643333329</v>
      </c>
      <c r="AV255" s="300">
        <f>[6]Tabelle1!C68</f>
        <v>2.95</v>
      </c>
      <c r="AW255" s="300"/>
      <c r="AX255" s="357">
        <f t="shared" si="27"/>
        <v>4.13</v>
      </c>
      <c r="AY255" s="335">
        <f t="shared" si="28"/>
        <v>191.99149545176937</v>
      </c>
    </row>
    <row r="256" spans="1:51" x14ac:dyDescent="0.25">
      <c r="A256" s="332">
        <v>43678</v>
      </c>
      <c r="B256" s="312">
        <f>'[3]Warenkorb transponiert'!C143</f>
        <v>1.7928759972211981</v>
      </c>
      <c r="C256" s="300">
        <f>'[3]Warenkorb transponiert'!D143</f>
        <v>22.287533156498668</v>
      </c>
      <c r="D256" s="300">
        <f>'[3]Warenkorb transponiert'!E143</f>
        <v>14.333333333333334</v>
      </c>
      <c r="E256" s="300">
        <f>'[3]Warenkorb transponiert'!F143</f>
        <v>20.499999999999996</v>
      </c>
      <c r="F256" s="300">
        <f>'[3]Warenkorb transponiert'!G143</f>
        <v>19.836907547006327</v>
      </c>
      <c r="G256" s="300">
        <f>'[3]Warenkorb transponiert'!H143</f>
        <v>13.465018005449892</v>
      </c>
      <c r="H256" s="300">
        <f>'[3]Warenkorb transponiert'!I143</f>
        <v>4.2237219521955573</v>
      </c>
      <c r="I256" s="300">
        <f>'[3]Warenkorb transponiert'!J143</f>
        <v>3.6111111111111107</v>
      </c>
      <c r="J256" s="356">
        <f t="shared" si="25"/>
        <v>37.578308005011856</v>
      </c>
      <c r="K256" s="300">
        <v>57.933</v>
      </c>
      <c r="L256" s="300">
        <v>51.293999999999997</v>
      </c>
      <c r="M256" s="300">
        <v>36.875</v>
      </c>
      <c r="N256" s="300">
        <v>25.030999999999999</v>
      </c>
      <c r="O256" s="300">
        <v>42.417000000000002</v>
      </c>
      <c r="P256" s="300">
        <v>5.8853999999999997</v>
      </c>
      <c r="Q256" s="300">
        <v>2.0339999999999998</v>
      </c>
      <c r="R256" s="300">
        <v>2.6074999999999999</v>
      </c>
      <c r="S256" s="300">
        <v>17.791</v>
      </c>
      <c r="T256" s="300">
        <v>56.127000000000002</v>
      </c>
      <c r="U256" s="356">
        <f t="shared" si="22"/>
        <v>55.358416999999996</v>
      </c>
      <c r="V256" s="312">
        <f>'[2]Haltung gewichtet'!D231</f>
        <v>0.8227977774735975</v>
      </c>
      <c r="W256" s="356">
        <f t="shared" si="21"/>
        <v>23.038337769260728</v>
      </c>
      <c r="X256" s="300">
        <f>[1]Kochtypberechnung_Bio!U225</f>
        <v>3.384255</v>
      </c>
      <c r="Y256" s="300">
        <f>[1]Kochtypberechnung_Bio!W225</f>
        <v>3.4631050000000001</v>
      </c>
      <c r="Z256" s="356">
        <f t="shared" si="23"/>
        <v>7.3274007500000007</v>
      </c>
      <c r="AA256" s="312">
        <f>[7]Bio!C226</f>
        <v>6.5020309999999997</v>
      </c>
      <c r="AB256" s="300">
        <f>[7]Bio!D226</f>
        <v>3.1067640000000001</v>
      </c>
      <c r="AC256" s="300">
        <f>[7]Bio!E226</f>
        <v>4.3595569999999997</v>
      </c>
      <c r="AD256" s="300">
        <f>[7]Bio!F226</f>
        <v>0.80970900000000001</v>
      </c>
      <c r="AE256" s="356">
        <f t="shared" si="26"/>
        <v>19.385917829411763</v>
      </c>
      <c r="AF256" s="300">
        <f>[7]Bio!G226</f>
        <v>3.535228</v>
      </c>
      <c r="AG256" s="300">
        <f>[7]Bio!I226</f>
        <v>7.9703280000000003</v>
      </c>
      <c r="AH256" s="300">
        <f>[7]Bio!J226</f>
        <v>3.1031249999999999</v>
      </c>
      <c r="AI256" s="300">
        <f>[7]Bio!K226</f>
        <v>6.4415909999999998</v>
      </c>
      <c r="AJ256" s="300">
        <f>[7]Bio!L226</f>
        <v>3.3925990000000001</v>
      </c>
      <c r="AK256" s="300">
        <f>[7]Bio!M226</f>
        <v>6.2850590000000004</v>
      </c>
      <c r="AL256" s="300">
        <f>[7]Bio!N226</f>
        <v>9.0628879999999992</v>
      </c>
      <c r="AM256" s="300">
        <f>[7]Bio!O226</f>
        <v>9.3692659999999997</v>
      </c>
      <c r="AN256" s="300">
        <f>[7]Bio!P226</f>
        <v>9.6441110000000005</v>
      </c>
      <c r="AO256" s="300">
        <f>[7]Bio!R226</f>
        <v>9.0624160000000007</v>
      </c>
      <c r="AP256" s="300">
        <f>[7]Bio!S226</f>
        <v>16.187797</v>
      </c>
      <c r="AQ256" s="300">
        <f>[7]Bio!T226</f>
        <v>4.9450099999999999</v>
      </c>
      <c r="AR256" s="300">
        <f>[7]Bio!U226</f>
        <v>8.4904580000000003</v>
      </c>
      <c r="AS256" s="300">
        <f>[7]Bio!W226</f>
        <v>8.2865889999999993</v>
      </c>
      <c r="AT256" s="300">
        <f>[7]Bio!X226</f>
        <v>48.538918000000002</v>
      </c>
      <c r="AU256" s="356">
        <f t="shared" si="24"/>
        <v>42.371209689999993</v>
      </c>
      <c r="AV256" s="300">
        <f>[6]Tabelle1!C69</f>
        <v>2.95</v>
      </c>
      <c r="AW256" s="300"/>
      <c r="AX256" s="357">
        <f t="shared" si="27"/>
        <v>4.13</v>
      </c>
      <c r="AY256" s="335">
        <f t="shared" si="28"/>
        <v>189.18959104368432</v>
      </c>
    </row>
    <row r="257" spans="1:51" x14ac:dyDescent="0.25">
      <c r="A257" s="332">
        <v>43709</v>
      </c>
      <c r="B257" s="312">
        <f>'[3]Warenkorb transponiert'!C144</f>
        <v>1.7928759972211981</v>
      </c>
      <c r="C257" s="300">
        <f>'[3]Warenkorb transponiert'!D144</f>
        <v>22.287533156498668</v>
      </c>
      <c r="D257" s="300">
        <f>'[3]Warenkorb transponiert'!E144</f>
        <v>14.333333333333334</v>
      </c>
      <c r="E257" s="300">
        <f>'[3]Warenkorb transponiert'!F144</f>
        <v>20.499999999999996</v>
      </c>
      <c r="F257" s="300">
        <f>'[3]Warenkorb transponiert'!G144</f>
        <v>19.836907547006327</v>
      </c>
      <c r="G257" s="300">
        <f>'[3]Warenkorb transponiert'!H144</f>
        <v>13.465018005449892</v>
      </c>
      <c r="H257" s="300">
        <f>'[3]Warenkorb transponiert'!I144</f>
        <v>4.2237219521955573</v>
      </c>
      <c r="I257" s="300">
        <f>'[3]Warenkorb transponiert'!J144</f>
        <v>3.6111111111111107</v>
      </c>
      <c r="J257" s="356">
        <f t="shared" si="25"/>
        <v>37.578308005011856</v>
      </c>
      <c r="K257" s="300">
        <v>75.363</v>
      </c>
      <c r="L257" s="300">
        <v>50.326999999999998</v>
      </c>
      <c r="M257" s="300">
        <v>42.218000000000004</v>
      </c>
      <c r="N257" s="300">
        <v>24.946999999999999</v>
      </c>
      <c r="O257" s="300">
        <v>33.783999999999999</v>
      </c>
      <c r="P257" s="300">
        <v>5.8287999999999993</v>
      </c>
      <c r="Q257" s="300">
        <v>1.9195</v>
      </c>
      <c r="R257" s="300">
        <v>2.4853000000000001</v>
      </c>
      <c r="S257" s="300">
        <v>17.882999999999999</v>
      </c>
      <c r="T257" s="300">
        <v>56.93</v>
      </c>
      <c r="U257" s="356">
        <f t="shared" si="22"/>
        <v>56.787309999999998</v>
      </c>
      <c r="V257" s="312">
        <f>'[2]Haltung gewichtet'!D232</f>
        <v>0.81413024186197536</v>
      </c>
      <c r="W257" s="356">
        <f t="shared" ref="W257:W273" si="29">SUMPRODUCT($V$19:$V$19,V257:V257)</f>
        <v>22.79564677213531</v>
      </c>
      <c r="X257" s="300">
        <f>[1]Kochtypberechnung_Bio!U226</f>
        <v>2.8967040000000002</v>
      </c>
      <c r="Y257" s="300">
        <f>[1]Kochtypberechnung_Bio!W226</f>
        <v>3.0772930000000001</v>
      </c>
      <c r="Z257" s="356">
        <f t="shared" si="23"/>
        <v>6.3452964500000011</v>
      </c>
      <c r="AA257" s="312">
        <f>[7]Bio!C227</f>
        <v>6.4475439999999997</v>
      </c>
      <c r="AB257" s="300">
        <f>[7]Bio!D227</f>
        <v>2.9883790000000001</v>
      </c>
      <c r="AC257" s="300">
        <f>[7]Bio!E227</f>
        <v>4.3595569999999997</v>
      </c>
      <c r="AD257" s="300">
        <f>[7]Bio!F227</f>
        <v>0.84473500000000001</v>
      </c>
      <c r="AE257" s="356">
        <f t="shared" si="26"/>
        <v>19.249710932941174</v>
      </c>
      <c r="AF257" s="300">
        <f>[7]Bio!G227</f>
        <v>4.0802670000000001</v>
      </c>
      <c r="AG257" s="300">
        <f>[7]Bio!I227</f>
        <v>8.5187819999999999</v>
      </c>
      <c r="AH257" s="300">
        <f>[7]Bio!J227</f>
        <v>3.3815379999999999</v>
      </c>
      <c r="AI257" s="300">
        <f>[7]Bio!K227</f>
        <v>8.6913800000000005</v>
      </c>
      <c r="AJ257" s="300">
        <f>[7]Bio!L227</f>
        <v>3.57511</v>
      </c>
      <c r="AK257" s="300">
        <f>[7]Bio!M227</f>
        <v>5.8212640000000002</v>
      </c>
      <c r="AL257" s="300">
        <f>[7]Bio!N227</f>
        <v>8.8442019999999992</v>
      </c>
      <c r="AM257" s="300">
        <f>[7]Bio!O227</f>
        <v>8.8416530000000009</v>
      </c>
      <c r="AN257" s="300">
        <f>[7]Bio!P227</f>
        <v>9.7274159999999998</v>
      </c>
      <c r="AO257" s="300">
        <f>[7]Bio!R227</f>
        <v>8.3995259999999998</v>
      </c>
      <c r="AP257" s="300">
        <f>[7]Bio!S227</f>
        <v>15.989258</v>
      </c>
      <c r="AQ257" s="300">
        <f>[7]Bio!T227</f>
        <v>4.9449839999999998</v>
      </c>
      <c r="AR257" s="300">
        <f>[7]Bio!U227</f>
        <v>7.9610799999999999</v>
      </c>
      <c r="AS257" s="300">
        <f>[7]Bio!W227</f>
        <v>8.5629469999999994</v>
      </c>
      <c r="AT257" s="300">
        <f>[7]Bio!X227</f>
        <v>46.982644000000001</v>
      </c>
      <c r="AU257" s="356">
        <f t="shared" si="24"/>
        <v>44.373425543333326</v>
      </c>
      <c r="AV257" s="300">
        <f>[6]Tabelle1!C70</f>
        <v>2.95</v>
      </c>
      <c r="AW257" s="300"/>
      <c r="AX257" s="357">
        <f t="shared" si="27"/>
        <v>4.13</v>
      </c>
      <c r="AY257" s="335">
        <f t="shared" si="28"/>
        <v>191.25969770342166</v>
      </c>
    </row>
    <row r="258" spans="1:51" x14ac:dyDescent="0.25">
      <c r="A258" s="332">
        <v>43739</v>
      </c>
      <c r="B258" s="312">
        <f>'[3]Warenkorb transponiert'!C145</f>
        <v>1.7928759972211981</v>
      </c>
      <c r="C258" s="300">
        <f>'[3]Warenkorb transponiert'!D145</f>
        <v>22.287533156498668</v>
      </c>
      <c r="D258" s="300">
        <f>'[3]Warenkorb transponiert'!E145</f>
        <v>14.333333333333334</v>
      </c>
      <c r="E258" s="300">
        <f>'[3]Warenkorb transponiert'!F145</f>
        <v>20.499999999999996</v>
      </c>
      <c r="F258" s="300">
        <f>'[3]Warenkorb transponiert'!G145</f>
        <v>19.836907547006327</v>
      </c>
      <c r="G258" s="300">
        <f>'[3]Warenkorb transponiert'!H145</f>
        <v>13.465018005449892</v>
      </c>
      <c r="H258" s="300">
        <f>'[3]Warenkorb transponiert'!I145</f>
        <v>4.2237219521955573</v>
      </c>
      <c r="I258" s="300">
        <f>'[3]Warenkorb transponiert'!J145</f>
        <v>3.6111111111111107</v>
      </c>
      <c r="J258" s="356">
        <f t="shared" si="25"/>
        <v>37.578308005011856</v>
      </c>
      <c r="K258" s="300">
        <v>76.131</v>
      </c>
      <c r="L258" s="300">
        <v>50.213999999999999</v>
      </c>
      <c r="M258" s="300">
        <v>44.738</v>
      </c>
      <c r="N258" s="300">
        <v>25.035</v>
      </c>
      <c r="O258" s="300">
        <v>43.055999999999997</v>
      </c>
      <c r="P258" s="300">
        <v>6.1863999999999999</v>
      </c>
      <c r="Q258" s="300">
        <v>1.9817</v>
      </c>
      <c r="R258" s="300">
        <v>2.4300000000000002</v>
      </c>
      <c r="S258" s="300">
        <v>17.675000000000001</v>
      </c>
      <c r="T258" s="300">
        <v>56.204999999999998</v>
      </c>
      <c r="U258" s="356">
        <f t="shared" si="22"/>
        <v>58.740149000000002</v>
      </c>
      <c r="V258" s="312">
        <f>'[2]Haltung gewichtet'!D233</f>
        <v>0.81670835540882181</v>
      </c>
      <c r="W258" s="356">
        <f t="shared" si="29"/>
        <v>22.867833951447011</v>
      </c>
      <c r="X258" s="300">
        <f>[1]Kochtypberechnung_Bio!U227</f>
        <v>2.9297620000000002</v>
      </c>
      <c r="Y258" s="300">
        <f>[1]Kochtypberechnung_Bio!W227</f>
        <v>3.149038</v>
      </c>
      <c r="Z258" s="356">
        <f t="shared" si="23"/>
        <v>6.4415177000000003</v>
      </c>
      <c r="AA258" s="312">
        <f>[7]Bio!C228</f>
        <v>6.0754929999999998</v>
      </c>
      <c r="AB258" s="300">
        <f>[7]Bio!D228</f>
        <v>3.0361189999999998</v>
      </c>
      <c r="AC258" s="300">
        <f>[7]Bio!E228</f>
        <v>4.3595569999999997</v>
      </c>
      <c r="AD258" s="300">
        <f>[7]Bio!F228</f>
        <v>0.83408199999999999</v>
      </c>
      <c r="AE258" s="356">
        <f t="shared" si="26"/>
        <v>18.722283666470588</v>
      </c>
      <c r="AF258" s="300">
        <f>[7]Bio!G228</f>
        <v>3.9668670000000001</v>
      </c>
      <c r="AG258" s="300">
        <f>[7]Bio!I228</f>
        <v>7.6382719999999997</v>
      </c>
      <c r="AH258" s="300">
        <f>[7]Bio!J228</f>
        <v>2.7468379999999999</v>
      </c>
      <c r="AI258" s="300">
        <f>[7]Bio!K228</f>
        <v>7.5203620000000004</v>
      </c>
      <c r="AJ258" s="300">
        <f>[7]Bio!L228</f>
        <v>3.3992450000000001</v>
      </c>
      <c r="AK258" s="300">
        <f>[7]Bio!M228</f>
        <v>5.5613919999999997</v>
      </c>
      <c r="AL258" s="300">
        <f>[7]Bio!N228</f>
        <v>8.4271609999999999</v>
      </c>
      <c r="AM258" s="300">
        <f>[7]Bio!O228</f>
        <v>7.7715509999999997</v>
      </c>
      <c r="AN258" s="300">
        <f>[7]Bio!P228</f>
        <v>9.6124930000000006</v>
      </c>
      <c r="AO258" s="300">
        <f>[7]Bio!R228</f>
        <v>7.8722349999999999</v>
      </c>
      <c r="AP258" s="300">
        <f>[7]Bio!S228</f>
        <v>16.737769</v>
      </c>
      <c r="AQ258" s="300">
        <f>[7]Bio!T228</f>
        <v>4.9457969999999998</v>
      </c>
      <c r="AR258" s="300">
        <f>[7]Bio!U228</f>
        <v>7.5020040000000003</v>
      </c>
      <c r="AS258" s="300">
        <f>[7]Bio!W228</f>
        <v>7.2269009999999998</v>
      </c>
      <c r="AT258" s="300">
        <f>[7]Bio!X228</f>
        <v>42.648896000000001</v>
      </c>
      <c r="AU258" s="356">
        <f t="shared" si="24"/>
        <v>40.918303046666672</v>
      </c>
      <c r="AV258" s="300">
        <f>[6]Tabelle1!C71</f>
        <v>2.95</v>
      </c>
      <c r="AW258" s="300"/>
      <c r="AX258" s="357">
        <f t="shared" si="27"/>
        <v>4.13</v>
      </c>
      <c r="AY258" s="335">
        <f t="shared" si="28"/>
        <v>189.39839536959613</v>
      </c>
    </row>
    <row r="259" spans="1:51" x14ac:dyDescent="0.25">
      <c r="A259" s="332">
        <v>43770</v>
      </c>
      <c r="B259" s="312">
        <f>'[3]Warenkorb transponiert'!C146</f>
        <v>1.7928759972211981</v>
      </c>
      <c r="C259" s="300">
        <f>'[3]Warenkorb transponiert'!D146</f>
        <v>22.287533156498668</v>
      </c>
      <c r="D259" s="300">
        <f>'[3]Warenkorb transponiert'!E146</f>
        <v>14.333333333333334</v>
      </c>
      <c r="E259" s="300">
        <f>'[3]Warenkorb transponiert'!F146</f>
        <v>20.499999999999996</v>
      </c>
      <c r="F259" s="300">
        <f>'[3]Warenkorb transponiert'!G146</f>
        <v>19.836907547006327</v>
      </c>
      <c r="G259" s="300">
        <f>'[3]Warenkorb transponiert'!H146</f>
        <v>13.465018005449892</v>
      </c>
      <c r="H259" s="300">
        <f>'[3]Warenkorb transponiert'!I146</f>
        <v>4.5548056905688874</v>
      </c>
      <c r="I259" s="300">
        <f>'[3]Warenkorb transponiert'!J146</f>
        <v>3.6111111111111107</v>
      </c>
      <c r="J259" s="356">
        <f t="shared" si="25"/>
        <v>37.743849874198517</v>
      </c>
      <c r="K259" s="300">
        <v>77.363</v>
      </c>
      <c r="L259" s="300">
        <v>50.366999999999997</v>
      </c>
      <c r="M259" s="300">
        <v>42.165999999999997</v>
      </c>
      <c r="N259" s="300">
        <v>24.914999999999999</v>
      </c>
      <c r="O259" s="300">
        <v>42.923000000000002</v>
      </c>
      <c r="P259" s="300">
        <v>6.4819000000000004</v>
      </c>
      <c r="Q259" s="300">
        <v>2.0379</v>
      </c>
      <c r="R259" s="300">
        <v>2.4449999999999998</v>
      </c>
      <c r="S259" s="300">
        <v>18.068999999999999</v>
      </c>
      <c r="T259" s="300">
        <v>56.694000000000003</v>
      </c>
      <c r="U259" s="356">
        <f t="shared" si="22"/>
        <v>58.826940999999991</v>
      </c>
      <c r="V259" s="312">
        <f>'[2]Haltung gewichtet'!D234</f>
        <v>0.81632050155892755</v>
      </c>
      <c r="W259" s="356">
        <f t="shared" si="29"/>
        <v>22.85697404364997</v>
      </c>
      <c r="X259" s="300">
        <f>[1]Kochtypberechnung_Bio!U228</f>
        <v>3.0992670000000002</v>
      </c>
      <c r="Y259" s="300">
        <f>[1]Kochtypberechnung_Bio!W228</f>
        <v>3.2521589999999998</v>
      </c>
      <c r="Z259" s="356">
        <f t="shared" si="23"/>
        <v>6.7628038499999992</v>
      </c>
      <c r="AA259" s="312">
        <f>[7]Bio!C229</f>
        <v>6.3298350000000001</v>
      </c>
      <c r="AB259" s="300">
        <f>[7]Bio!D229</f>
        <v>3.0361189999999998</v>
      </c>
      <c r="AC259" s="300">
        <f>[7]Bio!E229</f>
        <v>3.7901319999999998</v>
      </c>
      <c r="AD259" s="300">
        <f>[7]Bio!F229</f>
        <v>0.79948600000000003</v>
      </c>
      <c r="AE259" s="356">
        <f t="shared" si="26"/>
        <v>18.510498065882352</v>
      </c>
      <c r="AF259" s="300">
        <f>[7]Bio!G229</f>
        <v>4.0489730000000002</v>
      </c>
      <c r="AG259" s="300">
        <f>[7]Bio!I229</f>
        <v>5.6262730000000003</v>
      </c>
      <c r="AH259" s="300">
        <f>[7]Bio!J229</f>
        <v>1.9369160000000001</v>
      </c>
      <c r="AI259" s="300">
        <f>[7]Bio!K229</f>
        <v>5.46495</v>
      </c>
      <c r="AJ259" s="300">
        <f>[7]Bio!L229</f>
        <v>3.2642060000000002</v>
      </c>
      <c r="AK259" s="300">
        <f>[7]Bio!M229</f>
        <v>5.507358</v>
      </c>
      <c r="AL259" s="300">
        <f>[7]Bio!N229</f>
        <v>7.6351959999999996</v>
      </c>
      <c r="AM259" s="300">
        <f>[7]Bio!O229</f>
        <v>6.7385349999999997</v>
      </c>
      <c r="AN259" s="300">
        <f>[7]Bio!P229</f>
        <v>8.1358090000000001</v>
      </c>
      <c r="AO259" s="300">
        <f>[7]Bio!R229</f>
        <v>7.8307349999999998</v>
      </c>
      <c r="AP259" s="300">
        <f>[7]Bio!S229</f>
        <v>16.76172</v>
      </c>
      <c r="AQ259" s="300">
        <f>[7]Bio!T229</f>
        <v>4.9457969999999998</v>
      </c>
      <c r="AR259" s="300">
        <f>[7]Bio!U229</f>
        <v>7.1358519999999999</v>
      </c>
      <c r="AS259" s="300">
        <f>[7]Bio!W229</f>
        <v>4.5792109999999999</v>
      </c>
      <c r="AT259" s="300">
        <f>[7]Bio!X229</f>
        <v>41.198259999999998</v>
      </c>
      <c r="AU259" s="356">
        <f t="shared" si="24"/>
        <v>35.640110446666668</v>
      </c>
      <c r="AV259" s="300">
        <f>[6]Tabelle1!C72</f>
        <v>2.95</v>
      </c>
      <c r="AW259" s="300"/>
      <c r="AX259" s="357">
        <f t="shared" si="27"/>
        <v>4.13</v>
      </c>
      <c r="AY259" s="335">
        <f t="shared" si="28"/>
        <v>184.47117728039751</v>
      </c>
    </row>
    <row r="260" spans="1:51" x14ac:dyDescent="0.25">
      <c r="A260" s="332">
        <v>43800</v>
      </c>
      <c r="B260" s="312">
        <f>'[3]Warenkorb transponiert'!C147</f>
        <v>1.7928759972211981</v>
      </c>
      <c r="C260" s="300">
        <f>'[3]Warenkorb transponiert'!D147</f>
        <v>22.287533156498668</v>
      </c>
      <c r="D260" s="300">
        <f>'[3]Warenkorb transponiert'!E147</f>
        <v>14.333333333333334</v>
      </c>
      <c r="E260" s="300">
        <f>'[3]Warenkorb transponiert'!F147</f>
        <v>20.499999999999996</v>
      </c>
      <c r="F260" s="300">
        <f>'[3]Warenkorb transponiert'!G147</f>
        <v>19.836907547006327</v>
      </c>
      <c r="G260" s="300">
        <f>'[3]Warenkorb transponiert'!H147</f>
        <v>13.465018005449892</v>
      </c>
      <c r="H260" s="300">
        <f>'[3]Warenkorb transponiert'!I147</f>
        <v>4.2789025752577787</v>
      </c>
      <c r="I260" s="300">
        <f>'[3]Warenkorb transponiert'!J147</f>
        <v>3.6111111111111107</v>
      </c>
      <c r="J260" s="356">
        <f t="shared" si="25"/>
        <v>37.605898316542962</v>
      </c>
      <c r="K260" s="300">
        <v>75.001999999999995</v>
      </c>
      <c r="L260" s="300">
        <v>49.411999999999999</v>
      </c>
      <c r="M260" s="300">
        <v>40.783999999999999</v>
      </c>
      <c r="N260" s="300">
        <v>23.905000000000001</v>
      </c>
      <c r="O260" s="300">
        <v>42.234999999999999</v>
      </c>
      <c r="P260" s="300">
        <v>6.6097999999999999</v>
      </c>
      <c r="Q260" s="300">
        <v>2.1300999999999997</v>
      </c>
      <c r="R260" s="300">
        <v>2.5262000000000002</v>
      </c>
      <c r="S260" s="300">
        <v>18.012</v>
      </c>
      <c r="T260" s="300">
        <v>56.287999999999997</v>
      </c>
      <c r="U260" s="356">
        <f t="shared" si="22"/>
        <v>57.848219</v>
      </c>
      <c r="V260" s="312">
        <f>'[2]Haltung gewichtet'!D235</f>
        <v>0.81689798236881384</v>
      </c>
      <c r="W260" s="356">
        <f t="shared" si="29"/>
        <v>22.873143506326787</v>
      </c>
      <c r="X260" s="300">
        <f>[1]Kochtypberechnung_Bio!U229</f>
        <v>3.1700339999999998</v>
      </c>
      <c r="Y260" s="300">
        <f>[1]Kochtypberechnung_Bio!W229</f>
        <v>3.2716379999999998</v>
      </c>
      <c r="Z260" s="356">
        <f t="shared" si="23"/>
        <v>6.8816156999999993</v>
      </c>
      <c r="AA260" s="312">
        <f>[7]Bio!C230</f>
        <v>6.5085559999999996</v>
      </c>
      <c r="AB260" s="300">
        <f>[7]Bio!D230</f>
        <v>2.9813019999999999</v>
      </c>
      <c r="AC260" s="300">
        <f>[7]Bio!E230</f>
        <v>3.3258260000000002</v>
      </c>
      <c r="AD260" s="300">
        <f>[7]Bio!F230</f>
        <v>0.803562</v>
      </c>
      <c r="AE260" s="356">
        <f t="shared" si="26"/>
        <v>18.309759223529412</v>
      </c>
      <c r="AF260" s="300">
        <f>[7]Bio!G230</f>
        <v>4.2517120000000004</v>
      </c>
      <c r="AG260" s="300">
        <f>[7]Bio!I230</f>
        <v>5.1861449999999998</v>
      </c>
      <c r="AH260" s="300">
        <f>[7]Bio!J230</f>
        <v>1.9766410000000001</v>
      </c>
      <c r="AI260" s="300">
        <f>[7]Bio!K230</f>
        <v>5.716208</v>
      </c>
      <c r="AJ260" s="300">
        <f>[7]Bio!L230</f>
        <v>2.7656900000000002</v>
      </c>
      <c r="AK260" s="300">
        <f>[7]Bio!M230</f>
        <v>5.4335389999999997</v>
      </c>
      <c r="AL260" s="300">
        <f>[7]Bio!N230</f>
        <v>5.8995439999999997</v>
      </c>
      <c r="AM260" s="300">
        <f>[7]Bio!O230</f>
        <v>5.0137970000000003</v>
      </c>
      <c r="AN260" s="300">
        <f>[7]Bio!P230</f>
        <v>6.6339420000000002</v>
      </c>
      <c r="AO260" s="300">
        <f>[7]Bio!R230</f>
        <v>8.1269069999999992</v>
      </c>
      <c r="AP260" s="300">
        <f>[7]Bio!S230</f>
        <v>15.834530000000001</v>
      </c>
      <c r="AQ260" s="300">
        <f>[7]Bio!T230</f>
        <v>4.9447260000000002</v>
      </c>
      <c r="AR260" s="300">
        <f>[7]Bio!U230</f>
        <v>7.201187</v>
      </c>
      <c r="AS260" s="300">
        <f>[7]Bio!W230</f>
        <v>4.8604770000000004</v>
      </c>
      <c r="AT260" s="300">
        <f>[7]Bio!X230</f>
        <v>45.270392999999999</v>
      </c>
      <c r="AU260" s="356">
        <f t="shared" si="24"/>
        <v>33.87587404333334</v>
      </c>
      <c r="AV260" s="300">
        <f>[6]Tabelle1!C73</f>
        <v>2.95</v>
      </c>
      <c r="AW260" s="300"/>
      <c r="AX260" s="357">
        <f t="shared" si="27"/>
        <v>4.13</v>
      </c>
      <c r="AY260" s="335">
        <f t="shared" si="28"/>
        <v>181.52450978973249</v>
      </c>
    </row>
    <row r="261" spans="1:51" x14ac:dyDescent="0.25">
      <c r="A261" s="332">
        <v>43831</v>
      </c>
      <c r="B261" s="312">
        <f>'[3]Warenkorb transponiert'!C148</f>
        <v>1.7928759972211981</v>
      </c>
      <c r="C261" s="300">
        <f>'[3]Warenkorb transponiert'!D148</f>
        <v>22.287533156498668</v>
      </c>
      <c r="D261" s="300">
        <f>'[3]Warenkorb transponiert'!E148</f>
        <v>14.333333333333334</v>
      </c>
      <c r="E261" s="300">
        <f>'[3]Warenkorb transponiert'!F148</f>
        <v>20.499999999999996</v>
      </c>
      <c r="F261" s="300">
        <f>'[3]Warenkorb transponiert'!G148</f>
        <v>19.836907547006327</v>
      </c>
      <c r="G261" s="300">
        <f>'[3]Warenkorb transponiert'!H148</f>
        <v>13.465018005449892</v>
      </c>
      <c r="H261" s="300">
        <f>'[3]Warenkorb transponiert'!I148</f>
        <v>4.2789025752577787</v>
      </c>
      <c r="I261" s="300">
        <f>'[3]Warenkorb transponiert'!J148</f>
        <v>3.6111111111111107</v>
      </c>
      <c r="J261" s="356">
        <f t="shared" si="25"/>
        <v>37.605898316542962</v>
      </c>
      <c r="K261" s="300">
        <v>74.858999999999995</v>
      </c>
      <c r="L261" s="300">
        <v>49.609000000000002</v>
      </c>
      <c r="M261" s="300">
        <v>42.521000000000001</v>
      </c>
      <c r="N261" s="300">
        <v>25.71</v>
      </c>
      <c r="O261" s="300">
        <v>43.417000000000002</v>
      </c>
      <c r="P261" s="300">
        <v>6.6513999999999998</v>
      </c>
      <c r="Q261" s="300">
        <v>2.1396999999999999</v>
      </c>
      <c r="R261" s="300">
        <v>2.5384000000000002</v>
      </c>
      <c r="S261" s="300">
        <v>18.303999999999998</v>
      </c>
      <c r="T261" s="300">
        <v>56.994999999999997</v>
      </c>
      <c r="U261" s="356">
        <f t="shared" si="22"/>
        <v>59.073256999999998</v>
      </c>
      <c r="V261" s="312">
        <f>'[2]Haltung gewichtet'!D236</f>
        <v>0.82680000000000009</v>
      </c>
      <c r="W261" s="356">
        <f t="shared" si="29"/>
        <v>23.150400000000001</v>
      </c>
      <c r="X261" s="300">
        <f>[1]Kochtypberechnung_Bio!U230</f>
        <v>3.1794859999999998</v>
      </c>
      <c r="Y261" s="300">
        <f>[1]Kochtypberechnung_Bio!W230</f>
        <v>3.276678</v>
      </c>
      <c r="Z261" s="356">
        <f t="shared" si="23"/>
        <v>6.8990696999999992</v>
      </c>
      <c r="AA261" s="312">
        <f>[7]Bio!C231</f>
        <v>6.551018</v>
      </c>
      <c r="AB261" s="300">
        <f>[7]Bio!D231</f>
        <v>2.9707560000000002</v>
      </c>
      <c r="AC261" s="300">
        <f>[7]Bio!E231</f>
        <v>3.31473</v>
      </c>
      <c r="AD261" s="300">
        <f>[7]Bio!F231</f>
        <v>0.83659300000000003</v>
      </c>
      <c r="AE261" s="356">
        <f t="shared" si="26"/>
        <v>18.433518513529414</v>
      </c>
      <c r="AF261" s="300">
        <f>[7]Bio!G231</f>
        <v>3.8340920000000001</v>
      </c>
      <c r="AG261" s="300">
        <f>[7]Bio!I231</f>
        <v>5.3639970000000003</v>
      </c>
      <c r="AH261" s="300">
        <f>[7]Bio!J231</f>
        <v>2.0998790000000001</v>
      </c>
      <c r="AI261" s="300">
        <f>[7]Bio!K231</f>
        <v>5.7953150000000004</v>
      </c>
      <c r="AJ261" s="300">
        <f>[7]Bio!L231</f>
        <v>2.7849889999999999</v>
      </c>
      <c r="AK261" s="300">
        <f>[7]Bio!M231</f>
        <v>5.2921779999999998</v>
      </c>
      <c r="AL261" s="300">
        <f>[7]Bio!N231</f>
        <v>4.8305490000000004</v>
      </c>
      <c r="AM261" s="300">
        <f>[7]Bio!O231</f>
        <v>5.792713</v>
      </c>
      <c r="AN261" s="300">
        <f>[7]Bio!P231</f>
        <v>5.5109360000000001</v>
      </c>
      <c r="AO261" s="300">
        <f>[7]Bio!R231</f>
        <v>8.0783740000000002</v>
      </c>
      <c r="AP261" s="300">
        <f>[7]Bio!S231</f>
        <v>16.402953</v>
      </c>
      <c r="AQ261" s="300">
        <f>[7]Bio!T231</f>
        <v>4.9420260000000003</v>
      </c>
      <c r="AR261" s="300">
        <f>[7]Bio!U231</f>
        <v>7.0830830000000002</v>
      </c>
      <c r="AS261" s="300">
        <f>[7]Bio!W231</f>
        <v>5.0419200000000002</v>
      </c>
      <c r="AT261" s="300">
        <f>[7]Bio!X231</f>
        <v>45.728417</v>
      </c>
      <c r="AU261" s="356">
        <f t="shared" si="24"/>
        <v>33.451804736666666</v>
      </c>
      <c r="AV261" s="300">
        <f>[6]Tabelle1!C74</f>
        <v>2.95</v>
      </c>
      <c r="AW261" s="300"/>
      <c r="AX261" s="357">
        <f t="shared" si="27"/>
        <v>4.13</v>
      </c>
      <c r="AY261" s="335">
        <f t="shared" si="28"/>
        <v>182.74394826673904</v>
      </c>
    </row>
    <row r="262" spans="1:51" x14ac:dyDescent="0.25">
      <c r="A262" s="332">
        <v>43862</v>
      </c>
      <c r="B262" s="312">
        <f>'[3]Warenkorb transponiert'!C149</f>
        <v>1.7931882362382847</v>
      </c>
      <c r="C262" s="300">
        <f>'[3]Warenkorb transponiert'!D149</f>
        <v>22.287533156498668</v>
      </c>
      <c r="D262" s="300">
        <f>'[3]Warenkorb transponiert'!E149</f>
        <v>14.517464933805929</v>
      </c>
      <c r="E262" s="300">
        <f>'[3]Warenkorb transponiert'!F149</f>
        <v>20.499999999999996</v>
      </c>
      <c r="F262" s="300">
        <f>'[3]Warenkorb transponiert'!G149</f>
        <v>19.836907547006327</v>
      </c>
      <c r="G262" s="300">
        <f>'[3]Warenkorb transponiert'!H149</f>
        <v>13.465018005449892</v>
      </c>
      <c r="H262" s="300">
        <f>'[3]Warenkorb transponiert'!I149</f>
        <v>4.2789025752577787</v>
      </c>
      <c r="I262" s="300">
        <f>'[3]Warenkorb transponiert'!J149</f>
        <v>3.7366735098511121</v>
      </c>
      <c r="J262" s="356">
        <f t="shared" si="25"/>
        <v>37.691198047748152</v>
      </c>
      <c r="K262" s="300">
        <v>75.421000000000006</v>
      </c>
      <c r="L262" s="300">
        <v>48.685000000000002</v>
      </c>
      <c r="M262" s="300">
        <v>33.173999999999999</v>
      </c>
      <c r="N262" s="300">
        <v>25.509</v>
      </c>
      <c r="O262" s="300">
        <v>42.042999999999999</v>
      </c>
      <c r="P262" s="300">
        <v>6.6871999999999998</v>
      </c>
      <c r="Q262" s="300">
        <v>2.0832999999999999</v>
      </c>
      <c r="R262" s="300">
        <v>2.5474000000000001</v>
      </c>
      <c r="S262" s="300">
        <v>18.195</v>
      </c>
      <c r="T262" s="300">
        <v>56.795999999999999</v>
      </c>
      <c r="U262" s="356">
        <f t="shared" si="22"/>
        <v>57.049066999999994</v>
      </c>
      <c r="V262" s="312">
        <f>'[2]Haltung gewichtet'!D237</f>
        <v>0.83090000000000008</v>
      </c>
      <c r="W262" s="356">
        <f t="shared" si="29"/>
        <v>23.265200000000004</v>
      </c>
      <c r="X262" s="300">
        <f>[1]Kochtypberechnung_Bio!U231</f>
        <v>3.2038739999999999</v>
      </c>
      <c r="Y262" s="300">
        <f>[1]Kochtypberechnung_Bio!W231</f>
        <v>3.2892510000000001</v>
      </c>
      <c r="Z262" s="356">
        <f t="shared" si="23"/>
        <v>6.9438241500000011</v>
      </c>
      <c r="AA262" s="312">
        <f>[7]Bio!C232</f>
        <v>6.2638829999999999</v>
      </c>
      <c r="AB262" s="300">
        <f>[7]Bio!D232</f>
        <v>2.9865149999999998</v>
      </c>
      <c r="AC262" s="300">
        <f>[7]Bio!E232</f>
        <v>3.0321009999999999</v>
      </c>
      <c r="AD262" s="300">
        <f>[7]Bio!F232</f>
        <v>0.81740100000000004</v>
      </c>
      <c r="AE262" s="356">
        <f t="shared" si="26"/>
        <v>17.722195714117646</v>
      </c>
      <c r="AF262" s="300">
        <f>[7]Bio!G232</f>
        <v>3.2717459999999998</v>
      </c>
      <c r="AG262" s="300">
        <f>[7]Bio!I232</f>
        <v>5.3843490000000003</v>
      </c>
      <c r="AH262" s="300">
        <f>[7]Bio!J232</f>
        <v>2.3411930000000001</v>
      </c>
      <c r="AI262" s="300">
        <f>[7]Bio!K232</f>
        <v>5.4030149999999999</v>
      </c>
      <c r="AJ262" s="300">
        <f>[7]Bio!L232</f>
        <v>2.6956790000000002</v>
      </c>
      <c r="AK262" s="300">
        <f>[7]Bio!M232</f>
        <v>5.1666600000000003</v>
      </c>
      <c r="AL262" s="300">
        <f>[7]Bio!N232</f>
        <v>5.3510619999999998</v>
      </c>
      <c r="AM262" s="300">
        <f>[7]Bio!O232</f>
        <v>5.6654200000000001</v>
      </c>
      <c r="AN262" s="300">
        <f>[7]Bio!P232</f>
        <v>5.1846839999999998</v>
      </c>
      <c r="AO262" s="300">
        <f>[7]Bio!R232</f>
        <v>7.4551720000000001</v>
      </c>
      <c r="AP262" s="300">
        <f>[7]Bio!S232</f>
        <v>16.504967000000001</v>
      </c>
      <c r="AQ262" s="300">
        <f>[7]Bio!T232</f>
        <v>4.9416719999999996</v>
      </c>
      <c r="AR262" s="300">
        <f>[7]Bio!U232</f>
        <v>7.0172530000000002</v>
      </c>
      <c r="AS262" s="300">
        <f>[7]Bio!W232</f>
        <v>5.3508719999999999</v>
      </c>
      <c r="AT262" s="300">
        <f>[7]Bio!X232</f>
        <v>42.412269999999999</v>
      </c>
      <c r="AU262" s="356">
        <f t="shared" si="24"/>
        <v>32.709752886666671</v>
      </c>
      <c r="AV262" s="300">
        <f>[6]Tabelle1!C75</f>
        <v>2.95</v>
      </c>
      <c r="AW262" s="300"/>
      <c r="AX262" s="357">
        <f t="shared" si="27"/>
        <v>4.13</v>
      </c>
      <c r="AY262" s="335">
        <f t="shared" si="28"/>
        <v>179.51123779853248</v>
      </c>
    </row>
    <row r="263" spans="1:51" x14ac:dyDescent="0.25">
      <c r="A263" s="332">
        <v>43891</v>
      </c>
      <c r="B263" s="312">
        <f>'[3]Warenkorb transponiert'!C150</f>
        <v>1.7931882362382847</v>
      </c>
      <c r="C263" s="300">
        <f>'[3]Warenkorb transponiert'!D150</f>
        <v>22.287533156498668</v>
      </c>
      <c r="D263" s="300">
        <f>'[3]Warenkorb transponiert'!E150</f>
        <v>14.578842133963462</v>
      </c>
      <c r="E263" s="300">
        <f>'[3]Warenkorb transponiert'!F150</f>
        <v>20.499999999999996</v>
      </c>
      <c r="F263" s="300">
        <f>'[3]Warenkorb transponiert'!G150</f>
        <v>19.836907547006327</v>
      </c>
      <c r="G263" s="300">
        <f>'[3]Warenkorb transponiert'!H150</f>
        <v>13.465018005449892</v>
      </c>
      <c r="H263" s="300">
        <f>'[3]Warenkorb transponiert'!I150</f>
        <v>4.5548056905688874</v>
      </c>
      <c r="I263" s="300">
        <f>'[3]Warenkorb transponiert'!J150</f>
        <v>3.7785276427644461</v>
      </c>
      <c r="J263" s="356">
        <f t="shared" si="25"/>
        <v>37.856687763956451</v>
      </c>
      <c r="K263" s="300">
        <v>80.834000000000003</v>
      </c>
      <c r="L263" s="300">
        <v>49.351999999999997</v>
      </c>
      <c r="M263" s="300">
        <v>27.8</v>
      </c>
      <c r="N263" s="300">
        <v>27.321999999999999</v>
      </c>
      <c r="O263" s="300">
        <v>45.808999999999997</v>
      </c>
      <c r="P263" s="300">
        <v>6.5545</v>
      </c>
      <c r="Q263" s="300">
        <v>2.1848000000000001</v>
      </c>
      <c r="R263" s="300">
        <v>2.6695000000000002</v>
      </c>
      <c r="S263" s="300">
        <v>19.161000000000001</v>
      </c>
      <c r="T263" s="300">
        <v>57.911999999999999</v>
      </c>
      <c r="U263" s="356">
        <f t="shared" si="22"/>
        <v>58.862673000000008</v>
      </c>
      <c r="V263" s="312">
        <f>'[2]Haltung gewichtet'!D238</f>
        <v>0.83079999999999998</v>
      </c>
      <c r="W263" s="356">
        <f t="shared" si="29"/>
        <v>23.2624</v>
      </c>
      <c r="X263" s="300">
        <f>[1]Kochtypberechnung_Bio!U232</f>
        <v>3.237825</v>
      </c>
      <c r="Y263" s="300">
        <f>[1]Kochtypberechnung_Bio!W232</f>
        <v>3.3273290000000002</v>
      </c>
      <c r="Z263" s="356">
        <f t="shared" si="23"/>
        <v>7.0195013499999996</v>
      </c>
      <c r="AA263" s="312">
        <f>[7]Bio!C233</f>
        <v>6.5409689999999996</v>
      </c>
      <c r="AB263" s="300">
        <f>[7]Bio!D233</f>
        <v>2.992159</v>
      </c>
      <c r="AC263" s="300">
        <f>[7]Bio!E233</f>
        <v>3.0414759999999998</v>
      </c>
      <c r="AD263" s="300">
        <f>[7]Bio!F233</f>
        <v>0.73769700000000005</v>
      </c>
      <c r="AE263" s="356">
        <f t="shared" si="26"/>
        <v>17.95363437941176</v>
      </c>
      <c r="AF263" s="300">
        <f>[7]Bio!G233</f>
        <v>4.2984450000000001</v>
      </c>
      <c r="AG263" s="300">
        <f>[7]Bio!I233</f>
        <v>5.3273849999999996</v>
      </c>
      <c r="AH263" s="300">
        <f>[7]Bio!J233</f>
        <v>2.042208</v>
      </c>
      <c r="AI263" s="300">
        <f>[7]Bio!K233</f>
        <v>5.0208019999999998</v>
      </c>
      <c r="AJ263" s="300">
        <f>[7]Bio!L233</f>
        <v>2.5750690000000001</v>
      </c>
      <c r="AK263" s="300">
        <f>[7]Bio!M233</f>
        <v>5.2596119999999997</v>
      </c>
      <c r="AL263" s="300">
        <f>[7]Bio!N233</f>
        <v>6.7033810000000003</v>
      </c>
      <c r="AM263" s="300">
        <f>[7]Bio!O233</f>
        <v>5.6097890000000001</v>
      </c>
      <c r="AN263" s="300">
        <f>[7]Bio!P233</f>
        <v>5.8846230000000004</v>
      </c>
      <c r="AO263" s="300">
        <f>[7]Bio!R233</f>
        <v>8.0761260000000004</v>
      </c>
      <c r="AP263" s="300">
        <f>[7]Bio!S233</f>
        <v>16.833182000000001</v>
      </c>
      <c r="AQ263" s="300">
        <f>[7]Bio!T233</f>
        <v>4.9424979999999996</v>
      </c>
      <c r="AR263" s="300">
        <f>[7]Bio!U233</f>
        <v>6.8863060000000003</v>
      </c>
      <c r="AS263" s="300">
        <f>[7]Bio!W233</f>
        <v>5.339569</v>
      </c>
      <c r="AT263" s="300">
        <f>[7]Bio!X233</f>
        <v>42.322167999999998</v>
      </c>
      <c r="AU263" s="356">
        <f t="shared" si="24"/>
        <v>33.949798450000003</v>
      </c>
      <c r="AV263" s="300">
        <f>[6]Tabelle1!C76</f>
        <v>2.95</v>
      </c>
      <c r="AW263" s="300"/>
      <c r="AX263" s="357">
        <f t="shared" si="27"/>
        <v>4.13</v>
      </c>
      <c r="AY263" s="335">
        <f t="shared" si="28"/>
        <v>183.03469494336821</v>
      </c>
    </row>
    <row r="264" spans="1:51" x14ac:dyDescent="0.25">
      <c r="A264" s="332">
        <v>43922</v>
      </c>
      <c r="B264" s="312">
        <f>'[3]Warenkorb transponiert'!C151</f>
        <v>1.7931882362382847</v>
      </c>
      <c r="C264" s="300">
        <f>'[3]Warenkorb transponiert'!D151</f>
        <v>22.862599469496018</v>
      </c>
      <c r="D264" s="300">
        <f>'[3]Warenkorb transponiert'!E151</f>
        <v>14.578842133963462</v>
      </c>
      <c r="E264" s="300">
        <f>'[3]Warenkorb transponiert'!F151</f>
        <v>21.075066312997343</v>
      </c>
      <c r="F264" s="300">
        <f>'[3]Warenkorb transponiert'!G151</f>
        <v>19.836907547006327</v>
      </c>
      <c r="G264" s="300">
        <f>'[3]Warenkorb transponiert'!H151</f>
        <v>13.465018005449892</v>
      </c>
      <c r="H264" s="300">
        <f>'[3]Warenkorb transponiert'!I151</f>
        <v>4.5548056905688874</v>
      </c>
      <c r="I264" s="300">
        <f>'[3]Warenkorb transponiert'!J151</f>
        <v>3.7785276427644461</v>
      </c>
      <c r="J264" s="356">
        <f t="shared" si="25"/>
        <v>38.05796097350553</v>
      </c>
      <c r="K264" s="300">
        <v>68.962999999999994</v>
      </c>
      <c r="L264" s="300">
        <v>52.335000000000001</v>
      </c>
      <c r="M264" s="300">
        <v>41.683999999999997</v>
      </c>
      <c r="N264" s="300">
        <v>27.994</v>
      </c>
      <c r="O264" s="300">
        <v>45.646000000000001</v>
      </c>
      <c r="P264" s="300">
        <v>6.3921000000000001</v>
      </c>
      <c r="Q264" s="300">
        <v>2.2099000000000002</v>
      </c>
      <c r="R264" s="300">
        <v>2.7241</v>
      </c>
      <c r="S264" s="300">
        <v>19.27</v>
      </c>
      <c r="T264" s="300">
        <v>58.031999999999996</v>
      </c>
      <c r="U264" s="356">
        <f t="shared" si="22"/>
        <v>60.326643999999995</v>
      </c>
      <c r="V264" s="312">
        <f>'[2]Haltung gewichtet'!D239</f>
        <v>0.83530000000000004</v>
      </c>
      <c r="W264" s="356">
        <f t="shared" si="29"/>
        <v>23.388400000000001</v>
      </c>
      <c r="X264" s="300">
        <f>[1]Kochtypberechnung_Bio!U233</f>
        <v>3.2075589999999998</v>
      </c>
      <c r="Y264" s="300">
        <f>[1]Kochtypberechnung_Bio!W233</f>
        <v>3.484372</v>
      </c>
      <c r="Z264" s="356">
        <f t="shared" si="23"/>
        <v>7.0761802999999999</v>
      </c>
      <c r="AA264" s="312">
        <f>[7]Bio!C234</f>
        <v>6.4961080000000004</v>
      </c>
      <c r="AB264" s="300">
        <f>[7]Bio!D234</f>
        <v>2.9874339999999999</v>
      </c>
      <c r="AC264" s="300">
        <f>[7]Bio!E234</f>
        <v>3.2453810000000001</v>
      </c>
      <c r="AD264" s="300">
        <f>[7]Bio!F234</f>
        <v>0.74355499999999997</v>
      </c>
      <c r="AE264" s="356">
        <f t="shared" si="26"/>
        <v>18.07679677529412</v>
      </c>
      <c r="AF264" s="300">
        <f>[7]Bio!G234</f>
        <v>4.4977520000000002</v>
      </c>
      <c r="AG264" s="300">
        <f>[7]Bio!I234</f>
        <v>6.282076</v>
      </c>
      <c r="AH264" s="300">
        <f>[7]Bio!J234</f>
        <v>2.3962349999999999</v>
      </c>
      <c r="AI264" s="300">
        <f>[7]Bio!K234</f>
        <v>5.5626980000000001</v>
      </c>
      <c r="AJ264" s="300">
        <f>[7]Bio!L234</f>
        <v>2.9565160000000001</v>
      </c>
      <c r="AK264" s="300">
        <f>[7]Bio!M234</f>
        <v>5.2228870000000001</v>
      </c>
      <c r="AL264" s="300">
        <f>[7]Bio!N234</f>
        <v>7.3810279999999997</v>
      </c>
      <c r="AM264" s="300">
        <f>[7]Bio!O234</f>
        <v>5.4017759999999999</v>
      </c>
      <c r="AN264" s="300">
        <f>[7]Bio!P234</f>
        <v>8.1131609999999998</v>
      </c>
      <c r="AO264" s="300">
        <f>[7]Bio!R234</f>
        <v>9.5608590000000007</v>
      </c>
      <c r="AP264" s="300">
        <f>[7]Bio!S234</f>
        <v>16.818548</v>
      </c>
      <c r="AQ264" s="300">
        <f>[7]Bio!T234</f>
        <v>4.9415740000000001</v>
      </c>
      <c r="AR264" s="300">
        <f>[7]Bio!U234</f>
        <v>6.8097060000000003</v>
      </c>
      <c r="AS264" s="300">
        <f>[7]Bio!W234</f>
        <v>6.0939240000000003</v>
      </c>
      <c r="AT264" s="300">
        <f>[7]Bio!X234</f>
        <v>46.989384000000001</v>
      </c>
      <c r="AU264" s="356">
        <f t="shared" si="24"/>
        <v>37.49623252</v>
      </c>
      <c r="AV264" s="300">
        <f>[6]Tabelle1!C77</f>
        <v>2.95</v>
      </c>
      <c r="AW264" s="300"/>
      <c r="AX264" s="357">
        <f t="shared" si="27"/>
        <v>4.13</v>
      </c>
      <c r="AY264" s="335">
        <f t="shared" si="28"/>
        <v>188.55221456879966</v>
      </c>
    </row>
    <row r="265" spans="1:51" x14ac:dyDescent="0.25">
      <c r="A265" s="332">
        <v>43952</v>
      </c>
      <c r="B265" s="312">
        <f>'[3]Warenkorb transponiert'!C152</f>
        <v>1.7931882362382847</v>
      </c>
      <c r="C265" s="300">
        <f>'[3]Warenkorb transponiert'!D152</f>
        <v>22.862599469496018</v>
      </c>
      <c r="D265" s="300">
        <f>'[3]Warenkorb transponiert'!E152</f>
        <v>14.578842133963462</v>
      </c>
      <c r="E265" s="300">
        <f>'[3]Warenkorb transponiert'!F152</f>
        <v>21.287533156498668</v>
      </c>
      <c r="F265" s="300">
        <f>'[3]Warenkorb transponiert'!G152</f>
        <v>19.836907547006327</v>
      </c>
      <c r="G265" s="300">
        <f>'[3]Warenkorb transponiert'!H152</f>
        <v>13.465018005449892</v>
      </c>
      <c r="H265" s="300">
        <f>'[3]Warenkorb transponiert'!I152</f>
        <v>4.5548056905688874</v>
      </c>
      <c r="I265" s="300">
        <f>'[3]Warenkorb transponiert'!J152</f>
        <v>3.7785276427644461</v>
      </c>
      <c r="J265" s="356">
        <f t="shared" si="25"/>
        <v>38.089831000030728</v>
      </c>
      <c r="K265" s="300">
        <v>74.409000000000006</v>
      </c>
      <c r="L265" s="300">
        <v>53.710999999999999</v>
      </c>
      <c r="M265" s="300">
        <v>38.542999999999999</v>
      </c>
      <c r="N265" s="300">
        <v>27.385000000000002</v>
      </c>
      <c r="O265" s="300">
        <v>45.134</v>
      </c>
      <c r="P265" s="300">
        <v>6.7159999999999993</v>
      </c>
      <c r="Q265" s="300">
        <v>2.2197</v>
      </c>
      <c r="R265" s="300">
        <v>2.7282999999999999</v>
      </c>
      <c r="S265" s="300">
        <v>18.774999999999999</v>
      </c>
      <c r="T265" s="300">
        <v>58.052</v>
      </c>
      <c r="U265" s="356">
        <f t="shared" si="22"/>
        <v>60.041468000000002</v>
      </c>
      <c r="V265" s="312">
        <f>'[2]Haltung gewichtet'!D240</f>
        <v>0.82680000000000009</v>
      </c>
      <c r="W265" s="356">
        <f t="shared" si="29"/>
        <v>23.150400000000001</v>
      </c>
      <c r="X265" s="300">
        <f>[1]Kochtypberechnung_Bio!U234</f>
        <v>3.2070419999999999</v>
      </c>
      <c r="Y265" s="300">
        <f>[1]Kochtypberechnung_Bio!W234</f>
        <v>3.3216429999999999</v>
      </c>
      <c r="Z265" s="356">
        <f t="shared" si="23"/>
        <v>6.96963095</v>
      </c>
      <c r="AA265" s="312">
        <f>[7]Bio!C235</f>
        <v>6.4198230000000001</v>
      </c>
      <c r="AB265" s="300">
        <f>[7]Bio!D235</f>
        <v>2.8926949999999998</v>
      </c>
      <c r="AC265" s="300">
        <f>[7]Bio!E235</f>
        <v>3.2411319999999999</v>
      </c>
      <c r="AD265" s="300">
        <f>[7]Bio!F235</f>
        <v>0.82550699999999999</v>
      </c>
      <c r="AE265" s="356">
        <f t="shared" si="26"/>
        <v>18.049829072352939</v>
      </c>
      <c r="AF265" s="300">
        <f>[7]Bio!G235</f>
        <v>4.6463340000000004</v>
      </c>
      <c r="AG265" s="300">
        <f>[7]Bio!I235</f>
        <v>6.9468870000000003</v>
      </c>
      <c r="AH265" s="300">
        <f>[7]Bio!J235</f>
        <v>3.0183300000000002</v>
      </c>
      <c r="AI265" s="300">
        <f>[7]Bio!K235</f>
        <v>6.1510600000000002</v>
      </c>
      <c r="AJ265" s="300">
        <f>[7]Bio!L235</f>
        <v>3.2971750000000002</v>
      </c>
      <c r="AK265" s="300">
        <f>[7]Bio!M235</f>
        <v>5.1888370000000004</v>
      </c>
      <c r="AL265" s="300">
        <f>[7]Bio!N235</f>
        <v>8.0636019999999995</v>
      </c>
      <c r="AM265" s="300">
        <f>[7]Bio!O235</f>
        <v>7.0940719999999997</v>
      </c>
      <c r="AN265" s="300">
        <f>[7]Bio!P235</f>
        <v>8.7179070000000003</v>
      </c>
      <c r="AO265" s="300">
        <f>[7]Bio!R235</f>
        <v>9.7476109999999991</v>
      </c>
      <c r="AP265" s="300">
        <f>[7]Bio!S235</f>
        <v>16.807694000000001</v>
      </c>
      <c r="AQ265" s="300">
        <f>[7]Bio!T235</f>
        <v>4.9416539999999998</v>
      </c>
      <c r="AR265" s="300">
        <f>[7]Bio!U235</f>
        <v>6.7924329999999999</v>
      </c>
      <c r="AS265" s="300">
        <f>[7]Bio!W235</f>
        <v>6.2751109999999999</v>
      </c>
      <c r="AT265" s="300">
        <f>[7]Bio!X235</f>
        <v>44.151687000000003</v>
      </c>
      <c r="AU265" s="356">
        <f t="shared" si="24"/>
        <v>40.456631450000003</v>
      </c>
      <c r="AV265" s="300">
        <f>[6]Tabelle1!C78</f>
        <v>2.95</v>
      </c>
      <c r="AW265" s="300"/>
      <c r="AX265" s="357">
        <f t="shared" si="27"/>
        <v>4.13</v>
      </c>
      <c r="AY265" s="335">
        <f t="shared" si="28"/>
        <v>190.88779047238367</v>
      </c>
    </row>
    <row r="266" spans="1:51" x14ac:dyDescent="0.25">
      <c r="A266" s="332">
        <v>43983</v>
      </c>
      <c r="B266" s="312">
        <f>'[3]Warenkorb transponiert'!C153</f>
        <v>1.7931882362382847</v>
      </c>
      <c r="C266" s="300">
        <f>'[3]Warenkorb transponiert'!D153</f>
        <v>23.075066312997343</v>
      </c>
      <c r="D266" s="300">
        <f>'[3]Warenkorb transponiert'!E153</f>
        <v>14.578842133963462</v>
      </c>
      <c r="E266" s="300">
        <f>'[3]Warenkorb transponiert'!F153</f>
        <v>21.287533156498668</v>
      </c>
      <c r="F266" s="300">
        <f>'[3]Warenkorb transponiert'!G153</f>
        <v>19.836907547006327</v>
      </c>
      <c r="G266" s="300">
        <f>'[3]Warenkorb transponiert'!H153</f>
        <v>13.465018005449892</v>
      </c>
      <c r="H266" s="300">
        <f>'[3]Warenkorb transponiert'!I153</f>
        <v>4.5548056905688874</v>
      </c>
      <c r="I266" s="300">
        <f>'[3]Warenkorb transponiert'!J153</f>
        <v>3.7785276427644461</v>
      </c>
      <c r="J266" s="356">
        <f t="shared" si="25"/>
        <v>38.132324368730991</v>
      </c>
      <c r="K266" s="300">
        <v>83.891000000000005</v>
      </c>
      <c r="L266" s="300">
        <v>52.893000000000001</v>
      </c>
      <c r="M266" s="300">
        <v>33.81</v>
      </c>
      <c r="N266" s="300">
        <v>27.055</v>
      </c>
      <c r="O266" s="300">
        <v>45.798999999999999</v>
      </c>
      <c r="P266" s="300">
        <v>5.6796999999999995</v>
      </c>
      <c r="Q266" s="300">
        <v>2.2350000000000003</v>
      </c>
      <c r="R266" s="300">
        <v>2.6984000000000004</v>
      </c>
      <c r="S266" s="300">
        <v>17.658999999999999</v>
      </c>
      <c r="T266" s="300">
        <v>58.121000000000002</v>
      </c>
      <c r="U266" s="356">
        <f t="shared" si="22"/>
        <v>59.458604000000001</v>
      </c>
      <c r="V266" s="312">
        <f>'[2]Haltung gewichtet'!D241</f>
        <v>0.82019999999999993</v>
      </c>
      <c r="W266" s="356">
        <f t="shared" si="29"/>
        <v>22.965599999999998</v>
      </c>
      <c r="X266" s="300">
        <f>[1]Kochtypberechnung_Bio!U235</f>
        <v>3.7690769999999998</v>
      </c>
      <c r="Y266" s="300">
        <f>[1]Kochtypberechnung_Bio!W235</f>
        <v>3.3777813333333335</v>
      </c>
      <c r="Z266" s="356">
        <f t="shared" si="23"/>
        <v>7.8491733666666672</v>
      </c>
      <c r="AA266" s="312">
        <f>[7]Bio!C236</f>
        <v>6.4364150000000002</v>
      </c>
      <c r="AB266" s="300">
        <f>[7]Bio!D236</f>
        <v>3.013074</v>
      </c>
      <c r="AC266" s="300">
        <f>[7]Bio!E236</f>
        <v>3.3565680000000002</v>
      </c>
      <c r="AD266" s="300">
        <f>[7]Bio!F236</f>
        <v>0.851661</v>
      </c>
      <c r="AE266" s="356">
        <f t="shared" si="26"/>
        <v>18.387310297058825</v>
      </c>
      <c r="AF266" s="300">
        <f>[7]Bio!G236</f>
        <v>5.0751200000000001</v>
      </c>
      <c r="AG266" s="300">
        <f>[7]Bio!I236</f>
        <v>9.135783</v>
      </c>
      <c r="AH266" s="300">
        <f>[7]Bio!J236</f>
        <v>3.0230009999999998</v>
      </c>
      <c r="AI266" s="300">
        <f>[7]Bio!K236</f>
        <v>9.5777619999999999</v>
      </c>
      <c r="AJ266" s="300">
        <f>[7]Bio!L236</f>
        <v>2.8184969999999998</v>
      </c>
      <c r="AK266" s="300">
        <f>[7]Bio!M236</f>
        <v>5.8556340000000002</v>
      </c>
      <c r="AL266" s="300">
        <f>[7]Bio!N236</f>
        <v>9.2426499999999994</v>
      </c>
      <c r="AM266" s="300">
        <f>[7]Bio!O236</f>
        <v>8.7464469999999999</v>
      </c>
      <c r="AN266" s="300">
        <f>[7]Bio!P236</f>
        <v>9.7549019999999995</v>
      </c>
      <c r="AO266" s="300">
        <f>[7]Bio!R236</f>
        <v>9.78505</v>
      </c>
      <c r="AP266" s="300">
        <f>[7]Bio!S236</f>
        <v>16.846136999999999</v>
      </c>
      <c r="AQ266" s="300">
        <f>[7]Bio!T236</f>
        <v>4.9424979999999996</v>
      </c>
      <c r="AR266" s="300">
        <f>[7]Bio!U236</f>
        <v>6.872763</v>
      </c>
      <c r="AS266" s="300">
        <f>[7]Bio!W236</f>
        <v>8.3935320000000004</v>
      </c>
      <c r="AT266" s="300">
        <f>[7]Bio!X236</f>
        <v>45.726864999999997</v>
      </c>
      <c r="AU266" s="356">
        <f t="shared" si="24"/>
        <v>45.413926750000002</v>
      </c>
      <c r="AV266" s="300">
        <f>[6]Tabelle1!C79</f>
        <v>2.95</v>
      </c>
      <c r="AW266" s="300"/>
      <c r="AX266" s="357">
        <f t="shared" si="27"/>
        <v>4.13</v>
      </c>
      <c r="AY266" s="335">
        <f t="shared" si="28"/>
        <v>196.33693878245649</v>
      </c>
    </row>
    <row r="267" spans="1:51" x14ac:dyDescent="0.25">
      <c r="A267" s="332">
        <v>44013</v>
      </c>
      <c r="B267" s="312">
        <f>'[3]Warenkorb transponiert'!C154</f>
        <v>1.7931882362382847</v>
      </c>
      <c r="C267" s="300">
        <f>'[3]Warenkorb transponiert'!D154</f>
        <v>23.075066312997343</v>
      </c>
      <c r="D267" s="300">
        <f>'[3]Warenkorb transponiert'!E154</f>
        <v>14.578842133963462</v>
      </c>
      <c r="E267" s="300">
        <f>'[3]Warenkorb transponiert'!F154</f>
        <v>21.287533156498668</v>
      </c>
      <c r="F267" s="300">
        <f>'[3]Warenkorb transponiert'!G154</f>
        <v>19.836907547006327</v>
      </c>
      <c r="G267" s="300">
        <f>'[3]Warenkorb transponiert'!H154</f>
        <v>13.465018005449892</v>
      </c>
      <c r="H267" s="300">
        <f>'[3]Warenkorb transponiert'!I154</f>
        <v>4.5548056905688874</v>
      </c>
      <c r="I267" s="300">
        <f>'[3]Warenkorb transponiert'!J154</f>
        <v>3.7785276427644461</v>
      </c>
      <c r="J267" s="356">
        <f t="shared" si="25"/>
        <v>38.132324368730991</v>
      </c>
      <c r="K267" s="300">
        <v>84.067999999999998</v>
      </c>
      <c r="L267" s="300">
        <v>51.847999999999999</v>
      </c>
      <c r="M267" s="300">
        <v>38.44</v>
      </c>
      <c r="N267" s="300">
        <v>26.998000000000001</v>
      </c>
      <c r="O267" s="300">
        <v>43.63</v>
      </c>
      <c r="P267" s="300">
        <v>6.2841000000000005</v>
      </c>
      <c r="Q267" s="300">
        <v>2.2199</v>
      </c>
      <c r="R267" s="300">
        <v>2.7757000000000001</v>
      </c>
      <c r="S267" s="300">
        <v>17.407</v>
      </c>
      <c r="T267" s="300">
        <v>56.226999999999997</v>
      </c>
      <c r="U267" s="356">
        <f t="shared" si="22"/>
        <v>59.355575999999999</v>
      </c>
      <c r="V267" s="312">
        <f>'[2]Haltung gewichtet'!D242</f>
        <v>0.81859999999999999</v>
      </c>
      <c r="W267" s="356">
        <f t="shared" si="29"/>
        <v>22.9208</v>
      </c>
      <c r="X267" s="300">
        <f>[1]Kochtypberechnung_Bio!U236</f>
        <v>3.7417959999999999</v>
      </c>
      <c r="Y267" s="300">
        <f>[1]Kochtypberechnung_Bio!W236</f>
        <v>3.5106299999999999</v>
      </c>
      <c r="Z267" s="356">
        <f t="shared" si="23"/>
        <v>7.8946034999999988</v>
      </c>
      <c r="AA267" s="312">
        <f>[7]Bio!C237</f>
        <v>6.4364150000000002</v>
      </c>
      <c r="AB267" s="300">
        <f>[7]Bio!D237</f>
        <v>3.029569</v>
      </c>
      <c r="AC267" s="300">
        <f>[7]Bio!E237</f>
        <v>3.3565680000000002</v>
      </c>
      <c r="AD267" s="300">
        <f>[7]Bio!F237</f>
        <v>0.85726800000000003</v>
      </c>
      <c r="AE267" s="356">
        <f t="shared" si="26"/>
        <v>18.421125095294119</v>
      </c>
      <c r="AF267" s="300">
        <f>[7]Bio!G237</f>
        <v>4.5228469999999996</v>
      </c>
      <c r="AG267" s="300">
        <f>[7]Bio!I237</f>
        <v>9.1212309999999999</v>
      </c>
      <c r="AH267" s="300">
        <f>[7]Bio!J237</f>
        <v>3.129699</v>
      </c>
      <c r="AI267" s="300">
        <f>[7]Bio!K237</f>
        <v>6.9266620000000003</v>
      </c>
      <c r="AJ267" s="300">
        <f>[7]Bio!L237</f>
        <v>2.8456890000000001</v>
      </c>
      <c r="AK267" s="300">
        <f>[7]Bio!M237</f>
        <v>6.3160439999999998</v>
      </c>
      <c r="AL267" s="300">
        <f>[7]Bio!N237</f>
        <v>8.0144179999999992</v>
      </c>
      <c r="AM267" s="300">
        <f>[7]Bio!O237</f>
        <v>9.262848</v>
      </c>
      <c r="AN267" s="300">
        <f>[7]Bio!P237</f>
        <v>9.4908839999999994</v>
      </c>
      <c r="AO267" s="300">
        <f>[7]Bio!R237</f>
        <v>9.6756329999999995</v>
      </c>
      <c r="AP267" s="300">
        <f>[7]Bio!S237</f>
        <v>16.878088000000002</v>
      </c>
      <c r="AQ267" s="300">
        <f>[7]Bio!T237</f>
        <v>4.9417239999999998</v>
      </c>
      <c r="AR267" s="300">
        <f>[7]Bio!U237</f>
        <v>7.9934339999999997</v>
      </c>
      <c r="AS267" s="300">
        <f>[7]Bio!W237</f>
        <v>8.2570160000000001</v>
      </c>
      <c r="AT267" s="300">
        <f>[7]Bio!X237</f>
        <v>45.287880000000001</v>
      </c>
      <c r="AU267" s="356">
        <f t="shared" si="24"/>
        <v>43.828579429999991</v>
      </c>
      <c r="AV267" s="300">
        <f>[6]Tabelle1!C80</f>
        <v>2.95</v>
      </c>
      <c r="AW267" s="300"/>
      <c r="AX267" s="357">
        <f t="shared" si="27"/>
        <v>4.13</v>
      </c>
      <c r="AY267" s="335">
        <f t="shared" si="28"/>
        <v>194.68300839402508</v>
      </c>
    </row>
    <row r="268" spans="1:51" x14ac:dyDescent="0.25">
      <c r="A268" s="332">
        <v>44044</v>
      </c>
      <c r="B268" s="312">
        <f>'[3]Warenkorb transponiert'!C155</f>
        <v>1.7931882362382847</v>
      </c>
      <c r="C268" s="300">
        <f>'[3]Warenkorb transponiert'!D155</f>
        <v>23.075066312997343</v>
      </c>
      <c r="D268" s="300">
        <f>'[3]Warenkorb transponiert'!E155</f>
        <v>14.578842133963462</v>
      </c>
      <c r="E268" s="300">
        <f>'[3]Warenkorb transponiert'!F155</f>
        <v>21.287533156498668</v>
      </c>
      <c r="F268" s="300">
        <f>'[3]Warenkorb transponiert'!G155</f>
        <v>19.836907547006327</v>
      </c>
      <c r="G268" s="300">
        <f>'[3]Warenkorb transponiert'!H155</f>
        <v>13.465018005449892</v>
      </c>
      <c r="H268" s="300">
        <f>'[3]Warenkorb transponiert'!I155</f>
        <v>4.5548056905688874</v>
      </c>
      <c r="I268" s="300">
        <f>'[3]Warenkorb transponiert'!J155</f>
        <v>3.7785276427644461</v>
      </c>
      <c r="J268" s="356">
        <f t="shared" si="25"/>
        <v>38.132324368730991</v>
      </c>
      <c r="K268" s="300">
        <v>81.944999999999993</v>
      </c>
      <c r="L268" s="300">
        <v>54.069000000000003</v>
      </c>
      <c r="M268" s="300">
        <v>32.783000000000001</v>
      </c>
      <c r="N268" s="300">
        <v>27.151</v>
      </c>
      <c r="O268" s="300">
        <v>44.54</v>
      </c>
      <c r="P268" s="300">
        <v>6.6308999999999996</v>
      </c>
      <c r="Q268" s="300">
        <v>2.2286999999999999</v>
      </c>
      <c r="R268" s="300">
        <v>2.7236000000000002</v>
      </c>
      <c r="S268" s="300">
        <v>17.995000000000001</v>
      </c>
      <c r="T268" s="300">
        <v>56.633000000000003</v>
      </c>
      <c r="U268" s="356">
        <f t="shared" si="22"/>
        <v>59.051461000000003</v>
      </c>
      <c r="V268" s="312">
        <f>'[2]Haltung gewichtet'!D243</f>
        <v>0.82319999999999993</v>
      </c>
      <c r="W268" s="356">
        <f t="shared" si="29"/>
        <v>23.049599999999998</v>
      </c>
      <c r="X268" s="300">
        <f>[1]Kochtypberechnung_Bio!U237</f>
        <v>3.0845880000000001</v>
      </c>
      <c r="Y268" s="300">
        <f>[1]Kochtypberechnung_Bio!W237</f>
        <v>3.3239390000000002</v>
      </c>
      <c r="Z268" s="356">
        <f t="shared" si="23"/>
        <v>6.787442350000001</v>
      </c>
      <c r="AA268" s="312">
        <f>[7]Bio!C238</f>
        <v>6.4364150000000002</v>
      </c>
      <c r="AB268" s="300">
        <f>[7]Bio!D238</f>
        <v>2.961903</v>
      </c>
      <c r="AC268" s="300">
        <f>[7]Bio!E238</f>
        <v>3.3565680000000002</v>
      </c>
      <c r="AD268" s="300">
        <f>[7]Bio!F238</f>
        <v>0.83174000000000003</v>
      </c>
      <c r="AE268" s="356">
        <f t="shared" si="26"/>
        <v>18.276090878823531</v>
      </c>
      <c r="AF268" s="300">
        <f>[7]Bio!G238</f>
        <v>4.3084689999999997</v>
      </c>
      <c r="AG268" s="300">
        <f>[7]Bio!I238</f>
        <v>8.6367370000000001</v>
      </c>
      <c r="AH268" s="300">
        <f>[7]Bio!J238</f>
        <v>3.0527419999999998</v>
      </c>
      <c r="AI268" s="300">
        <f>[7]Bio!K238</f>
        <v>6.0672259999999998</v>
      </c>
      <c r="AJ268" s="300">
        <f>[7]Bio!L238</f>
        <v>2.919397</v>
      </c>
      <c r="AK268" s="300">
        <f>[7]Bio!M238</f>
        <v>6.1019569999999996</v>
      </c>
      <c r="AL268" s="300">
        <f>[7]Bio!N238</f>
        <v>7.4792240000000003</v>
      </c>
      <c r="AM268" s="300">
        <f>[7]Bio!O238</f>
        <v>9.3616019999999995</v>
      </c>
      <c r="AN268" s="300">
        <f>[7]Bio!P238</f>
        <v>9.3242469999999997</v>
      </c>
      <c r="AO268" s="300">
        <f>[7]Bio!R238</f>
        <v>9.2431970000000003</v>
      </c>
      <c r="AP268" s="300">
        <f>[7]Bio!S238</f>
        <v>16.602601</v>
      </c>
      <c r="AQ268" s="300">
        <f>[7]Bio!T238</f>
        <v>4.9424979999999996</v>
      </c>
      <c r="AR268" s="300">
        <f>[7]Bio!U238</f>
        <v>7.9559850000000001</v>
      </c>
      <c r="AS268" s="300">
        <f>[7]Bio!W238</f>
        <v>8.8585740000000008</v>
      </c>
      <c r="AT268" s="300">
        <f>[7]Bio!X238</f>
        <v>49.371470000000002</v>
      </c>
      <c r="AU268" s="356">
        <f t="shared" si="24"/>
        <v>42.734056816666673</v>
      </c>
      <c r="AV268" s="300">
        <f>[6]Tabelle1!C81</f>
        <v>2.95</v>
      </c>
      <c r="AW268" s="300"/>
      <c r="AX268" s="357">
        <f t="shared" si="27"/>
        <v>4.13</v>
      </c>
      <c r="AY268" s="335">
        <f t="shared" si="28"/>
        <v>192.16097541422121</v>
      </c>
    </row>
    <row r="269" spans="1:51" x14ac:dyDescent="0.25">
      <c r="A269" s="332">
        <v>44075</v>
      </c>
      <c r="B269" s="312">
        <f>'[3]Warenkorb transponiert'!C156</f>
        <v>1.7931882362382847</v>
      </c>
      <c r="C269" s="300">
        <f>'[3]Warenkorb transponiert'!D156</f>
        <v>23.075066312997343</v>
      </c>
      <c r="D269" s="300">
        <f>'[3]Warenkorb transponiert'!E156</f>
        <v>14.578842133963462</v>
      </c>
      <c r="E269" s="300">
        <f>'[3]Warenkorb transponiert'!F156</f>
        <v>21.287533156498668</v>
      </c>
      <c r="F269" s="300">
        <f>'[3]Warenkorb transponiert'!G156</f>
        <v>19.836907547006327</v>
      </c>
      <c r="G269" s="300">
        <f>'[3]Warenkorb transponiert'!H156</f>
        <v>13.465018005449892</v>
      </c>
      <c r="H269" s="300">
        <f>'[3]Warenkorb transponiert'!I156</f>
        <v>4.5548056905688874</v>
      </c>
      <c r="I269" s="300">
        <f>'[3]Warenkorb transponiert'!J156</f>
        <v>3.7785276427644461</v>
      </c>
      <c r="J269" s="356">
        <f t="shared" si="25"/>
        <v>38.132324368730991</v>
      </c>
      <c r="K269" s="300">
        <v>84.13</v>
      </c>
      <c r="L269" s="300">
        <v>52.758000000000003</v>
      </c>
      <c r="M269" s="300">
        <v>36.161000000000001</v>
      </c>
      <c r="N269" s="300">
        <v>27.367000000000001</v>
      </c>
      <c r="O269" s="300">
        <v>45.237000000000002</v>
      </c>
      <c r="P269" s="300">
        <v>6.7648999999999999</v>
      </c>
      <c r="Q269" s="300">
        <v>2.2399999999999998</v>
      </c>
      <c r="R269" s="300">
        <v>2.5878000000000001</v>
      </c>
      <c r="S269" s="300">
        <v>18.239000000000001</v>
      </c>
      <c r="T269" s="300">
        <v>58.572000000000003</v>
      </c>
      <c r="U269" s="356">
        <f t="shared" si="22"/>
        <v>60.363958000000011</v>
      </c>
      <c r="V269" s="312">
        <f>'[2]Haltung gewichtet'!D244</f>
        <v>0.82879999999999998</v>
      </c>
      <c r="W269" s="356">
        <f t="shared" si="29"/>
        <v>23.206399999999999</v>
      </c>
      <c r="X269" s="300">
        <f>[1]Kochtypberechnung_Bio!U238</f>
        <v>2.615132</v>
      </c>
      <c r="Y269" s="300">
        <f>[1]Kochtypberechnung_Bio!W238</f>
        <v>2.711497</v>
      </c>
      <c r="Z269" s="356">
        <f t="shared" si="23"/>
        <v>5.6851710500000001</v>
      </c>
      <c r="AA269" s="312">
        <f>[7]Bio!C239</f>
        <v>6.3269099999999998</v>
      </c>
      <c r="AB269" s="300">
        <f>[7]Bio!D239</f>
        <v>3.0294400000000001</v>
      </c>
      <c r="AC269" s="300">
        <f>[7]Bio!E239</f>
        <v>3.3565680000000002</v>
      </c>
      <c r="AD269" s="300">
        <f>[7]Bio!F239</f>
        <v>0.82726599999999995</v>
      </c>
      <c r="AE269" s="356">
        <f t="shared" si="26"/>
        <v>18.181690147058823</v>
      </c>
      <c r="AF269" s="300">
        <f>[7]Bio!G239</f>
        <v>4.4087249999999996</v>
      </c>
      <c r="AG269" s="300">
        <f>[7]Bio!I239</f>
        <v>8.1670940000000005</v>
      </c>
      <c r="AH269" s="300">
        <f>[7]Bio!J239</f>
        <v>2.8163230000000001</v>
      </c>
      <c r="AI269" s="300">
        <f>[7]Bio!K239</f>
        <v>7.0803450000000003</v>
      </c>
      <c r="AJ269" s="300">
        <f>[7]Bio!L239</f>
        <v>3.0009130000000002</v>
      </c>
      <c r="AK269" s="300">
        <f>[7]Bio!M239</f>
        <v>5.8260420000000002</v>
      </c>
      <c r="AL269" s="300">
        <f>[7]Bio!N239</f>
        <v>8.0384659999999997</v>
      </c>
      <c r="AM269" s="300">
        <f>[7]Bio!O239</f>
        <v>8.916093</v>
      </c>
      <c r="AN269" s="300">
        <f>[7]Bio!P239</f>
        <v>9.7727380000000004</v>
      </c>
      <c r="AO269" s="300">
        <f>[7]Bio!R239</f>
        <v>8.4205649999999999</v>
      </c>
      <c r="AP269" s="300">
        <f>[7]Bio!S239</f>
        <v>15.777244</v>
      </c>
      <c r="AQ269" s="300">
        <f>[7]Bio!T239</f>
        <v>4.9416989999999998</v>
      </c>
      <c r="AR269" s="300">
        <f>[7]Bio!U239</f>
        <v>7.9793050000000001</v>
      </c>
      <c r="AS269" s="300">
        <f>[7]Bio!W239</f>
        <v>8.7268869999999996</v>
      </c>
      <c r="AT269" s="300">
        <f>[7]Bio!X239</f>
        <v>48.239724000000002</v>
      </c>
      <c r="AU269" s="356">
        <f t="shared" si="24"/>
        <v>42.258009733333331</v>
      </c>
      <c r="AV269" s="300">
        <f>[6]Tabelle1!C82</f>
        <v>2.95</v>
      </c>
      <c r="AW269" s="300"/>
      <c r="AX269" s="357">
        <f t="shared" si="27"/>
        <v>4.13</v>
      </c>
      <c r="AY269" s="335">
        <f t="shared" si="28"/>
        <v>191.95755329912313</v>
      </c>
    </row>
    <row r="270" spans="1:51" x14ac:dyDescent="0.25">
      <c r="A270" s="332">
        <v>44105</v>
      </c>
      <c r="B270" s="312">
        <f>'[3]Warenkorb transponiert'!C157</f>
        <v>1.7931882362382847</v>
      </c>
      <c r="C270" s="300">
        <f>'[3]Warenkorb transponiert'!D157</f>
        <v>23.075066312997343</v>
      </c>
      <c r="D270" s="300">
        <f>'[3]Warenkorb transponiert'!E157</f>
        <v>14.578842133963462</v>
      </c>
      <c r="E270" s="300">
        <f>'[3]Warenkorb transponiert'!F157</f>
        <v>21.287533156498668</v>
      </c>
      <c r="F270" s="300">
        <f>'[3]Warenkorb transponiert'!G157</f>
        <v>19.836907547006327</v>
      </c>
      <c r="G270" s="300">
        <f>'[3]Warenkorb transponiert'!H157</f>
        <v>13.465018005449892</v>
      </c>
      <c r="H270" s="300">
        <f>'[3]Warenkorb transponiert'!I157</f>
        <v>4.5548056905688874</v>
      </c>
      <c r="I270" s="300">
        <f>'[3]Warenkorb transponiert'!J157</f>
        <v>3.7785276427644461</v>
      </c>
      <c r="J270" s="356">
        <f t="shared" si="25"/>
        <v>38.132324368730991</v>
      </c>
      <c r="K270" s="300">
        <v>81.786000000000001</v>
      </c>
      <c r="L270" s="300">
        <v>52.82</v>
      </c>
      <c r="M270" s="300">
        <v>37.813000000000002</v>
      </c>
      <c r="N270" s="300">
        <v>26.599</v>
      </c>
      <c r="O270" s="300">
        <v>44.136000000000003</v>
      </c>
      <c r="P270" s="300">
        <v>6.7236000000000002</v>
      </c>
      <c r="Q270" s="300">
        <v>2.2385000000000002</v>
      </c>
      <c r="R270" s="300">
        <v>2.5299</v>
      </c>
      <c r="S270" s="300">
        <v>18.39</v>
      </c>
      <c r="T270" s="300">
        <v>57.97</v>
      </c>
      <c r="U270" s="356">
        <f t="shared" si="22"/>
        <v>59.991676000000005</v>
      </c>
      <c r="V270" s="312">
        <f>'[2]Haltung gewichtet'!D245</f>
        <v>0.83040000000000003</v>
      </c>
      <c r="W270" s="356">
        <f t="shared" si="29"/>
        <v>23.251200000000001</v>
      </c>
      <c r="X270" s="300">
        <f>[1]Kochtypberechnung_Bio!U239</f>
        <v>2.5743870000000002</v>
      </c>
      <c r="Y270" s="300">
        <f>[1]Kochtypberechnung_Bio!W239</f>
        <v>2.529147</v>
      </c>
      <c r="Z270" s="356">
        <f t="shared" si="23"/>
        <v>5.5055260500000003</v>
      </c>
      <c r="AA270" s="312">
        <f>[7]Bio!C240</f>
        <v>6.4347190000000003</v>
      </c>
      <c r="AB270" s="300">
        <f>[7]Bio!D240</f>
        <v>2.8556379999999999</v>
      </c>
      <c r="AC270" s="300">
        <f>[7]Bio!E240</f>
        <v>4.3553800000000003</v>
      </c>
      <c r="AD270" s="300">
        <f>[7]Bio!F240</f>
        <v>0.85441199999999995</v>
      </c>
      <c r="AE270" s="356">
        <f t="shared" si="26"/>
        <v>19.091664895294116</v>
      </c>
      <c r="AF270" s="300">
        <f>[7]Bio!G240</f>
        <v>4.1789389999999997</v>
      </c>
      <c r="AG270" s="300">
        <f>[7]Bio!I240</f>
        <v>7.6132900000000001</v>
      </c>
      <c r="AH270" s="300">
        <f>[7]Bio!J240</f>
        <v>2.665724</v>
      </c>
      <c r="AI270" s="300">
        <f>[7]Bio!K240</f>
        <v>7.086519</v>
      </c>
      <c r="AJ270" s="300">
        <f>[7]Bio!L240</f>
        <v>3.074125</v>
      </c>
      <c r="AK270" s="300">
        <f>[7]Bio!M240</f>
        <v>5.2272759999999998</v>
      </c>
      <c r="AL270" s="300">
        <f>[7]Bio!N240</f>
        <v>7.76281</v>
      </c>
      <c r="AM270" s="300">
        <f>[7]Bio!O240</f>
        <v>8.0655429999999999</v>
      </c>
      <c r="AN270" s="300">
        <f>[7]Bio!P240</f>
        <v>9.2561149999999994</v>
      </c>
      <c r="AO270" s="300">
        <f>[7]Bio!R240</f>
        <v>7.2412489999999998</v>
      </c>
      <c r="AP270" s="300">
        <f>[7]Bio!S240</f>
        <v>16.854012000000001</v>
      </c>
      <c r="AQ270" s="300">
        <f>[7]Bio!T240</f>
        <v>4.9424979999999996</v>
      </c>
      <c r="AR270" s="300">
        <f>[7]Bio!U240</f>
        <v>7.4912489999999998</v>
      </c>
      <c r="AS270" s="300">
        <f>[7]Bio!W240</f>
        <v>7.0942660000000002</v>
      </c>
      <c r="AT270" s="300">
        <f>[7]Bio!X240</f>
        <v>41.831108999999998</v>
      </c>
      <c r="AU270" s="356">
        <f t="shared" si="24"/>
        <v>40.082925836666661</v>
      </c>
      <c r="AV270" s="300">
        <f>[6]Tabelle1!C83</f>
        <v>2.95</v>
      </c>
      <c r="AW270" s="300"/>
      <c r="AX270" s="357">
        <f t="shared" si="27"/>
        <v>4.13</v>
      </c>
      <c r="AY270" s="335">
        <f t="shared" si="28"/>
        <v>190.18531715069179</v>
      </c>
    </row>
    <row r="271" spans="1:51" ht="14.1" customHeight="1" x14ac:dyDescent="0.25">
      <c r="A271" s="332">
        <v>44136</v>
      </c>
      <c r="B271" s="312">
        <f>'[3]Warenkorb transponiert'!C158</f>
        <v>1.7931882362382847</v>
      </c>
      <c r="C271" s="300">
        <f>'[3]Warenkorb transponiert'!D158</f>
        <v>23.075066312997343</v>
      </c>
      <c r="D271" s="300">
        <f>'[3]Warenkorb transponiert'!E158</f>
        <v>14.578842133963462</v>
      </c>
      <c r="E271" s="300">
        <f>'[3]Warenkorb transponiert'!F158</f>
        <v>21.287533156498668</v>
      </c>
      <c r="F271" s="300">
        <f>'[3]Warenkorb transponiert'!G158</f>
        <v>19.836907547006327</v>
      </c>
      <c r="G271" s="300">
        <f>'[3]Warenkorb transponiert'!H158</f>
        <v>13.465018005449892</v>
      </c>
      <c r="H271" s="300">
        <f>'[3]Warenkorb transponiert'!I158</f>
        <v>4.5548056905688874</v>
      </c>
      <c r="I271" s="300">
        <f>'[3]Warenkorb transponiert'!J158</f>
        <v>3.7785276427644461</v>
      </c>
      <c r="J271" s="356">
        <f>SUMPRODUCT($B$19:$I$19,B271:I271)</f>
        <v>38.132324368730991</v>
      </c>
      <c r="K271" s="300">
        <v>81.27</v>
      </c>
      <c r="L271" s="300">
        <v>52.055999999999997</v>
      </c>
      <c r="M271" s="300">
        <v>40.734000000000002</v>
      </c>
      <c r="N271" s="300">
        <v>26.439</v>
      </c>
      <c r="O271" s="300">
        <v>44.05</v>
      </c>
      <c r="P271" s="300">
        <v>6.6453000000000007</v>
      </c>
      <c r="Q271" s="300">
        <v>1.9803999999999999</v>
      </c>
      <c r="R271" s="300">
        <v>2.5884</v>
      </c>
      <c r="S271" s="300">
        <v>18.350000000000001</v>
      </c>
      <c r="T271" s="300">
        <v>58.244999999999997</v>
      </c>
      <c r="U271" s="356">
        <f t="shared" si="22"/>
        <v>60.257266000000008</v>
      </c>
      <c r="V271" s="312">
        <f>'[2]Haltung gewichtet'!D246</f>
        <v>0.83209999999999995</v>
      </c>
      <c r="W271" s="356">
        <f>SUMPRODUCT($V$19:$V$19,V271:V271)</f>
        <v>23.2988</v>
      </c>
      <c r="X271" s="300">
        <f>[1]Kochtypberechnung_Bio!U240</f>
        <v>2.6889189999999998</v>
      </c>
      <c r="Y271" s="300">
        <f>[1]Kochtypberechnung_Bio!W240</f>
        <v>2.6929609999999999</v>
      </c>
      <c r="Z271" s="356">
        <f>SUMPRODUCT($X$19:$Y$19,X271:Y271)</f>
        <v>5.7838031499999998</v>
      </c>
      <c r="AA271" s="312">
        <f>[7]Bio!C241</f>
        <v>6.1690930000000002</v>
      </c>
      <c r="AB271" s="300">
        <f>[7]Bio!D241</f>
        <v>2.4241820000000001</v>
      </c>
      <c r="AC271" s="300">
        <f>[7]Bio!E241</f>
        <v>3.7500550000000001</v>
      </c>
      <c r="AD271" s="300">
        <f>[7]Bio!F241</f>
        <v>0.85441199999999995</v>
      </c>
      <c r="AE271" s="356">
        <f>SUMPRODUCT($AA$19:$AD$19,AA271:AD271)</f>
        <v>17.636739445294118</v>
      </c>
      <c r="AF271" s="300">
        <f>[7]Bio!G241</f>
        <v>3.380941</v>
      </c>
      <c r="AG271" s="300">
        <f>[7]Bio!I241</f>
        <v>6.0592050000000004</v>
      </c>
      <c r="AH271" s="300">
        <f>[7]Bio!J241</f>
        <v>1.9158569999999999</v>
      </c>
      <c r="AI271" s="300">
        <f>[7]Bio!K241</f>
        <v>5.8367000000000004</v>
      </c>
      <c r="AJ271" s="300">
        <f>[7]Bio!L241</f>
        <v>2.760516</v>
      </c>
      <c r="AK271" s="300">
        <f>[7]Bio!M241</f>
        <v>4.9429939999999997</v>
      </c>
      <c r="AL271" s="300">
        <f>[7]Bio!N241</f>
        <v>8.0264480000000002</v>
      </c>
      <c r="AM271" s="300">
        <f>[7]Bio!O241</f>
        <v>8.0871829999999996</v>
      </c>
      <c r="AN271" s="300">
        <f>[7]Bio!P241</f>
        <v>8.7900609999999997</v>
      </c>
      <c r="AO271" s="300">
        <f>[7]Bio!R241</f>
        <v>7.6771909999999997</v>
      </c>
      <c r="AP271" s="300">
        <f>[7]Bio!S241</f>
        <v>16.798645</v>
      </c>
      <c r="AQ271" s="300">
        <f>[7]Bio!T241</f>
        <v>4.9416989999999998</v>
      </c>
      <c r="AR271" s="300">
        <f>[7]Bio!U241</f>
        <v>6.8209090000000003</v>
      </c>
      <c r="AS271" s="300">
        <f>[7]Bio!W241</f>
        <v>5.4214370000000001</v>
      </c>
      <c r="AT271" s="300">
        <f>[7]Bio!X241</f>
        <v>42.519514000000001</v>
      </c>
      <c r="AU271" s="356">
        <f>SUMPRODUCT($AF$19:$AT$19,AF271:AT271)</f>
        <v>35.479004189999998</v>
      </c>
      <c r="AV271" s="300">
        <f>[6]Tabelle1!C84</f>
        <v>2.95</v>
      </c>
      <c r="AW271" s="300"/>
      <c r="AX271" s="357">
        <f>SUMPRODUCT($AV$19:$AW$19,AV271:AW271)</f>
        <v>4.13</v>
      </c>
      <c r="AY271" s="335">
        <f>SUM(J271,U271,W271,Z271,AE271,AU271,AX271)</f>
        <v>184.71793715402509</v>
      </c>
    </row>
    <row r="272" spans="1:51" x14ac:dyDescent="0.25">
      <c r="A272" s="332">
        <v>44166</v>
      </c>
      <c r="B272" s="312">
        <f>'[3]Warenkorb transponiert'!C159</f>
        <v>1.7931882362382847</v>
      </c>
      <c r="C272" s="300">
        <f>'[3]Warenkorb transponiert'!D159</f>
        <v>23.075066312997343</v>
      </c>
      <c r="D272" s="300">
        <f>'[3]Warenkorb transponiert'!E159</f>
        <v>14.578842133963462</v>
      </c>
      <c r="E272" s="300">
        <f>'[3]Warenkorb transponiert'!F159</f>
        <v>21.287533156498668</v>
      </c>
      <c r="F272" s="300">
        <f>'[3]Warenkorb transponiert'!G159</f>
        <v>19.836907547006327</v>
      </c>
      <c r="G272" s="300">
        <f>'[3]Warenkorb transponiert'!H159</f>
        <v>13.465018005449892</v>
      </c>
      <c r="H272" s="300">
        <f>'[3]Warenkorb transponiert'!I159</f>
        <v>4.5548056905688874</v>
      </c>
      <c r="I272" s="300">
        <f>'[3]Warenkorb transponiert'!J159</f>
        <v>3.7785276427644461</v>
      </c>
      <c r="J272" s="356">
        <f t="shared" si="25"/>
        <v>38.132324368730991</v>
      </c>
      <c r="K272" s="300">
        <v>78.805999999999997</v>
      </c>
      <c r="L272" s="300">
        <v>52.817</v>
      </c>
      <c r="M272" s="300">
        <v>38.557000000000002</v>
      </c>
      <c r="N272" s="300">
        <v>26.244</v>
      </c>
      <c r="O272" s="300">
        <v>35.808999999999997</v>
      </c>
      <c r="P272" s="300">
        <v>6.6768000000000001</v>
      </c>
      <c r="Q272" s="300">
        <v>2.2452000000000001</v>
      </c>
      <c r="R272" s="300">
        <v>2.5872999999999999</v>
      </c>
      <c r="S272" s="300">
        <v>18.428000000000001</v>
      </c>
      <c r="T272" s="300">
        <v>57.546999999999997</v>
      </c>
      <c r="U272" s="356">
        <f t="shared" si="22"/>
        <v>58.171837000000004</v>
      </c>
      <c r="V272" s="312">
        <f>'[2]Haltung gewichtet'!D247</f>
        <v>0.82920000000000005</v>
      </c>
      <c r="W272" s="356">
        <f t="shared" si="29"/>
        <v>23.217600000000001</v>
      </c>
      <c r="X272" s="300">
        <f>[1]Kochtypberechnung_Bio!U241</f>
        <v>2.645349</v>
      </c>
      <c r="Y272" s="300">
        <f>[1]Kochtypberechnung_Bio!W241</f>
        <v>2.645349</v>
      </c>
      <c r="Z272" s="356">
        <f t="shared" si="23"/>
        <v>5.6875003500000005</v>
      </c>
      <c r="AA272" s="312">
        <f>[7]Bio!C242</f>
        <v>6.4900729999999998</v>
      </c>
      <c r="AB272" s="300">
        <f>[7]Bio!D242</f>
        <v>2.9285909999999999</v>
      </c>
      <c r="AC272" s="300">
        <f>[7]Bio!E242</f>
        <v>3.1564950000000001</v>
      </c>
      <c r="AD272" s="300">
        <f>[7]Bio!F242</f>
        <v>0.86848700000000001</v>
      </c>
      <c r="AE272" s="356">
        <f t="shared" si="26"/>
        <v>18.230427624705882</v>
      </c>
      <c r="AF272" s="300">
        <f>[7]Bio!G242</f>
        <v>3.4838680000000002</v>
      </c>
      <c r="AG272" s="300">
        <f>[7]Bio!I242</f>
        <v>6.6368830000000001</v>
      </c>
      <c r="AH272" s="300">
        <f>[7]Bio!J242</f>
        <v>1.8456920000000001</v>
      </c>
      <c r="AI272" s="300">
        <f>[7]Bio!K242</f>
        <v>4.7376930000000002</v>
      </c>
      <c r="AJ272" s="300">
        <f>[7]Bio!L242</f>
        <v>2.4898989999999999</v>
      </c>
      <c r="AK272" s="300">
        <f>[7]Bio!M242</f>
        <v>4.8620429999999999</v>
      </c>
      <c r="AL272" s="300">
        <f>[7]Bio!N242</f>
        <v>6.4908229999999998</v>
      </c>
      <c r="AM272" s="300">
        <f>[7]Bio!O242</f>
        <v>4.7035210000000003</v>
      </c>
      <c r="AN272" s="300">
        <f>[7]Bio!P242</f>
        <v>5.5967609999999999</v>
      </c>
      <c r="AO272" s="300">
        <f>[7]Bio!R242</f>
        <v>7.7040699999999998</v>
      </c>
      <c r="AP272" s="300">
        <f>[7]Bio!S242</f>
        <v>16.780581000000002</v>
      </c>
      <c r="AQ272" s="300">
        <f>[7]Bio!T242</f>
        <v>4.9425109999999997</v>
      </c>
      <c r="AR272" s="300">
        <f>[7]Bio!U242</f>
        <v>6.649654</v>
      </c>
      <c r="AS272" s="300">
        <f>[7]Bio!W242</f>
        <v>4.6900529999999998</v>
      </c>
      <c r="AT272" s="300">
        <f>[7]Bio!X242</f>
        <v>41.881318</v>
      </c>
      <c r="AU272" s="356">
        <f t="shared" si="24"/>
        <v>32.962399956666665</v>
      </c>
      <c r="AV272" s="300">
        <f>[6]Tabelle1!C85</f>
        <v>2.95</v>
      </c>
      <c r="AW272" s="300"/>
      <c r="AX272" s="357">
        <f t="shared" si="27"/>
        <v>4.13</v>
      </c>
      <c r="AY272" s="335">
        <f t="shared" si="28"/>
        <v>180.53208930010356</v>
      </c>
    </row>
    <row r="273" spans="1:51" ht="13.7" customHeight="1" x14ac:dyDescent="0.25">
      <c r="A273" s="332">
        <v>44197</v>
      </c>
      <c r="B273" s="312">
        <f>'[3]Warenkorb transponiert'!C160</f>
        <v>1.7931882362382847</v>
      </c>
      <c r="C273" s="300">
        <f>'[3]Warenkorb transponiert'!D160</f>
        <v>23.075066312997343</v>
      </c>
      <c r="D273" s="300">
        <f>'[3]Warenkorb transponiert'!E160</f>
        <v>14.578842133963462</v>
      </c>
      <c r="E273" s="300">
        <f>'[3]Warenkorb transponiert'!F160</f>
        <v>21.287533156498668</v>
      </c>
      <c r="F273" s="300">
        <f>'[3]Warenkorb transponiert'!G160</f>
        <v>19.836907547006327</v>
      </c>
      <c r="G273" s="300">
        <f>'[3]Warenkorb transponiert'!H160</f>
        <v>13.465018005449892</v>
      </c>
      <c r="H273" s="300">
        <f>'[3]Warenkorb transponiert'!I160</f>
        <v>4.5548056905688874</v>
      </c>
      <c r="I273" s="300">
        <f>'[3]Warenkorb transponiert'!J160</f>
        <v>3.7785276427644461</v>
      </c>
      <c r="J273" s="356">
        <f t="shared" si="25"/>
        <v>38.132324368730991</v>
      </c>
      <c r="K273" s="300">
        <v>79.430000000000007</v>
      </c>
      <c r="L273" s="300">
        <v>50.21</v>
      </c>
      <c r="M273" s="300">
        <v>41.53</v>
      </c>
      <c r="N273" s="300">
        <v>26.651</v>
      </c>
      <c r="O273" s="300">
        <v>44.151000000000003</v>
      </c>
      <c r="P273" s="300">
        <v>6.7222999999999997</v>
      </c>
      <c r="Q273" s="300">
        <v>2.2191999999999998</v>
      </c>
      <c r="R273" s="300">
        <v>2.5768999999999997</v>
      </c>
      <c r="S273" s="300">
        <v>18.920000000000002</v>
      </c>
      <c r="T273" s="300">
        <v>58.241999999999997</v>
      </c>
      <c r="U273" s="356">
        <f t="shared" si="22"/>
        <v>60.534589000000011</v>
      </c>
      <c r="V273" s="312">
        <f>'[2]Haltung gewichtet'!D248</f>
        <v>0.82869999999999999</v>
      </c>
      <c r="W273" s="356">
        <f t="shared" si="29"/>
        <v>23.203600000000002</v>
      </c>
      <c r="X273" s="300">
        <f>[1]Kochtypberechnung_Bio!U242</f>
        <v>2.6386660000000002</v>
      </c>
      <c r="Y273" s="300">
        <f>[1]Kochtypberechnung_Bio!W242</f>
        <v>2.6181130000000001</v>
      </c>
      <c r="Z273" s="356">
        <f t="shared" si="23"/>
        <v>5.6597724500000002</v>
      </c>
      <c r="AA273" s="312">
        <f>[7]Bio!C243</f>
        <v>6.4740970000000004</v>
      </c>
      <c r="AB273" s="300">
        <f>[7]Bio!D243</f>
        <v>2.5649139999999999</v>
      </c>
      <c r="AC273" s="300">
        <f>[7]Bio!E243</f>
        <v>2.9057879999999998</v>
      </c>
      <c r="AD273" s="300">
        <f>[7]Bio!F243</f>
        <v>0.876309</v>
      </c>
      <c r="AE273" s="356">
        <f t="shared" si="26"/>
        <v>17.566481595882355</v>
      </c>
      <c r="AF273" s="300">
        <f>[7]Bio!G243</f>
        <v>3.5739610000000002</v>
      </c>
      <c r="AG273" s="300">
        <f>[7]Bio!I243</f>
        <v>6.62364</v>
      </c>
      <c r="AH273" s="300">
        <f>[7]Bio!J243</f>
        <v>1.9197120000000001</v>
      </c>
      <c r="AI273" s="300">
        <f>[7]Bio!K243</f>
        <v>5.2682919999999998</v>
      </c>
      <c r="AJ273" s="300">
        <f>[7]Bio!L243</f>
        <v>2.4442240000000002</v>
      </c>
      <c r="AK273" s="300">
        <f>[7]Bio!M243</f>
        <v>4.6799720000000002</v>
      </c>
      <c r="AL273" s="300">
        <f>[7]Bio!N243</f>
        <v>5.9177689999999998</v>
      </c>
      <c r="AM273" s="300">
        <f>[7]Bio!O243</f>
        <v>6.4842339999999998</v>
      </c>
      <c r="AN273" s="300">
        <f>[7]Bio!P243</f>
        <v>5.8203279999999999</v>
      </c>
      <c r="AO273" s="300">
        <f>[7]Bio!R243</f>
        <v>7.7488469999999996</v>
      </c>
      <c r="AP273" s="300">
        <f>[7]Bio!S243</f>
        <v>16.709959999999999</v>
      </c>
      <c r="AQ273" s="300">
        <f>[7]Bio!T243</f>
        <v>4.9426209999999999</v>
      </c>
      <c r="AR273" s="300">
        <f>[7]Bio!U243</f>
        <v>6.5461039999999997</v>
      </c>
      <c r="AS273" s="300">
        <f>[7]Bio!W243</f>
        <v>5.9228050000000003</v>
      </c>
      <c r="AT273" s="300">
        <f>[7]Bio!X243</f>
        <v>45.505425000000002</v>
      </c>
      <c r="AU273" s="356">
        <f t="shared" si="24"/>
        <v>33.985768920000005</v>
      </c>
      <c r="AV273" s="300">
        <f>[6]Tabelle1!C86</f>
        <v>2.95</v>
      </c>
      <c r="AW273" s="300"/>
      <c r="AX273" s="357">
        <f t="shared" si="27"/>
        <v>4.13</v>
      </c>
      <c r="AY273" s="335">
        <f t="shared" si="28"/>
        <v>183.21253633461336</v>
      </c>
    </row>
    <row r="274" spans="1:51" x14ac:dyDescent="0.25">
      <c r="A274" s="332">
        <v>44228</v>
      </c>
      <c r="B274" s="312">
        <f>'[3]Warenkorb transponiert'!C161</f>
        <v>1.7705219019487146</v>
      </c>
      <c r="C274" s="300">
        <f>'[3]Warenkorb transponiert'!D161</f>
        <v>23.075066312997343</v>
      </c>
      <c r="D274" s="300">
        <f>'[3]Warenkorb transponiert'!E161</f>
        <v>14.578842133963462</v>
      </c>
      <c r="E274" s="300">
        <f>'[3]Warenkorb transponiert'!F161</f>
        <v>21.287533156498668</v>
      </c>
      <c r="F274" s="300">
        <f>'[3]Warenkorb transponiert'!G161</f>
        <v>19.418074690234818</v>
      </c>
      <c r="G274" s="300">
        <f>'[3]Warenkorb transponiert'!H161</f>
        <v>13.465018005449892</v>
      </c>
      <c r="H274" s="300">
        <f>'[3]Warenkorb transponiert'!I161</f>
        <v>4.5548056905688874</v>
      </c>
      <c r="I274" s="300">
        <f>'[3]Warenkorb transponiert'!J161</f>
        <v>3.7785276427644461</v>
      </c>
      <c r="J274" s="356">
        <f t="shared" ref="J274:J291" si="30">SUMPRODUCT($B$19:$I$19,B274:I274)</f>
        <v>37.891322279595819</v>
      </c>
      <c r="K274" s="300">
        <v>79.055000000000007</v>
      </c>
      <c r="L274" s="300">
        <v>51.107999999999997</v>
      </c>
      <c r="M274" s="300">
        <v>33.637999999999998</v>
      </c>
      <c r="N274" s="300">
        <v>26.446999999999999</v>
      </c>
      <c r="O274" s="300">
        <v>33.076999999999998</v>
      </c>
      <c r="P274" s="300">
        <v>6.6751999999999994</v>
      </c>
      <c r="Q274" s="300">
        <v>1.9613</v>
      </c>
      <c r="R274" s="300">
        <v>2.6025</v>
      </c>
      <c r="S274" s="300">
        <v>18.5</v>
      </c>
      <c r="T274" s="300">
        <v>58.366</v>
      </c>
      <c r="U274" s="356">
        <f t="shared" si="22"/>
        <v>56.847343999999993</v>
      </c>
      <c r="V274" s="312">
        <f>'[2]Haltung gewichtet'!D249</f>
        <v>0.82569999999999988</v>
      </c>
      <c r="W274" s="356">
        <f t="shared" ref="W274:W291" si="31">SUMPRODUCT($V$19:$V$19,V274:V274)</f>
        <v>23.119599999999998</v>
      </c>
      <c r="X274" s="300">
        <f>[1]Kochtypberechnung_Bio!U243</f>
        <v>2.5254270000000001</v>
      </c>
      <c r="Y274" s="300">
        <f>[1]Kochtypberechnung_Bio!W243</f>
        <v>2.5875720000000002</v>
      </c>
      <c r="Z274" s="356">
        <f t="shared" ref="Z274:Z287" si="32">SUMPRODUCT($X$19:$Y$19,X274:Y274)</f>
        <v>5.4700623000000004</v>
      </c>
      <c r="AA274" s="312">
        <f>[7]Bio!C244</f>
        <v>6.4955879999999997</v>
      </c>
      <c r="AB274" s="300">
        <f>[7]Bio!D244</f>
        <v>2.9451299999999998</v>
      </c>
      <c r="AC274" s="300">
        <f>[7]Bio!E244</f>
        <v>2.7620879999999999</v>
      </c>
      <c r="AD274" s="300">
        <f>[7]Bio!F244</f>
        <v>0.87204300000000001</v>
      </c>
      <c r="AE274" s="356">
        <f t="shared" ref="AE274:AE287" si="33">SUMPRODUCT($AA$19:$AD$19,AA274:AD274)</f>
        <v>17.916416786470588</v>
      </c>
      <c r="AF274" s="300">
        <f>[7]Bio!G244</f>
        <v>4.1265729999999996</v>
      </c>
      <c r="AG274" s="300">
        <f>[7]Bio!I244</f>
        <v>6.8478459999999997</v>
      </c>
      <c r="AH274" s="300">
        <f>[7]Bio!J244</f>
        <v>2.31738</v>
      </c>
      <c r="AI274" s="300">
        <f>[7]Bio!K244</f>
        <v>4.2667029999999997</v>
      </c>
      <c r="AJ274" s="300">
        <f>[7]Bio!L244</f>
        <v>2.261317</v>
      </c>
      <c r="AK274" s="300">
        <f>[7]Bio!M244</f>
        <v>4.7162670000000002</v>
      </c>
      <c r="AL274" s="300">
        <f>[7]Bio!N244</f>
        <v>6.4635429999999996</v>
      </c>
      <c r="AM274" s="300">
        <f>[7]Bio!O244</f>
        <v>5.2165210000000002</v>
      </c>
      <c r="AN274" s="300">
        <f>[7]Bio!P244</f>
        <v>5.5251270000000003</v>
      </c>
      <c r="AO274" s="300">
        <f>[7]Bio!R244</f>
        <v>7.2660780000000003</v>
      </c>
      <c r="AP274" s="300">
        <f>[7]Bio!S244</f>
        <v>16.846799000000001</v>
      </c>
      <c r="AQ274" s="300">
        <f>[7]Bio!T244</f>
        <v>4.9426509999999997</v>
      </c>
      <c r="AR274" s="300">
        <f>[7]Bio!U244</f>
        <v>6.662598</v>
      </c>
      <c r="AS274" s="300">
        <f>[7]Bio!W244</f>
        <v>6.3469129999999998</v>
      </c>
      <c r="AT274" s="300">
        <f>[7]Bio!X244</f>
        <v>46.215654999999998</v>
      </c>
      <c r="AU274" s="356">
        <f t="shared" ref="AU274:AU287" si="34">SUMPRODUCT($AF$19:$AT$19,AF274:AT274)</f>
        <v>34.75563459</v>
      </c>
      <c r="AV274" s="300">
        <f>[6]Tabelle1!C87</f>
        <v>2.95</v>
      </c>
      <c r="AW274" s="300"/>
      <c r="AX274" s="357">
        <f t="shared" ref="AX274:AX291" si="35">SUMPRODUCT($AV$19:$AW$19,AV274:AW274)</f>
        <v>4.13</v>
      </c>
      <c r="AY274" s="335">
        <f t="shared" ref="AY274:AY291" si="36">SUM(J274,U274,W274,Z274,AE274,AU274,AX274)</f>
        <v>180.13037995606638</v>
      </c>
    </row>
    <row r="275" spans="1:51" ht="14.1" customHeight="1" x14ac:dyDescent="0.25">
      <c r="A275" s="332">
        <v>44256</v>
      </c>
      <c r="B275" s="312">
        <f>'[3]Warenkorb transponiert'!C162</f>
        <v>1.7931882362382847</v>
      </c>
      <c r="C275" s="300">
        <f>'[3]Warenkorb transponiert'!D162</f>
        <v>23.075066312997343</v>
      </c>
      <c r="D275" s="300">
        <f>'[3]Warenkorb transponiert'!E162</f>
        <v>14.578842133963462</v>
      </c>
      <c r="E275" s="300">
        <f>'[3]Warenkorb transponiert'!F162</f>
        <v>21.287533156498668</v>
      </c>
      <c r="F275" s="300">
        <f>'[3]Warenkorb transponiert'!G162</f>
        <v>19.836907547006327</v>
      </c>
      <c r="G275" s="300">
        <f>'[3]Warenkorb transponiert'!H162</f>
        <v>13.465018005449892</v>
      </c>
      <c r="H275" s="300">
        <f>'[3]Warenkorb transponiert'!I162</f>
        <v>4.5548056905688874</v>
      </c>
      <c r="I275" s="300">
        <f>'[3]Warenkorb transponiert'!J162</f>
        <v>3.7785276427644461</v>
      </c>
      <c r="J275" s="356">
        <f t="shared" si="30"/>
        <v>38.132324368730991</v>
      </c>
      <c r="K275" s="300">
        <v>85.284999999999997</v>
      </c>
      <c r="L275" s="300">
        <v>52.27</v>
      </c>
      <c r="M275" s="300">
        <v>34.213000000000001</v>
      </c>
      <c r="N275" s="300">
        <v>26.81</v>
      </c>
      <c r="O275" s="300">
        <v>44.195999999999998</v>
      </c>
      <c r="P275" s="300">
        <v>5.7944000000000004</v>
      </c>
      <c r="Q275" s="300">
        <v>2.2433000000000001</v>
      </c>
      <c r="R275" s="300">
        <v>2.6192000000000002</v>
      </c>
      <c r="S275" s="300">
        <v>18.329999999999998</v>
      </c>
      <c r="T275" s="300">
        <v>58.222000000000001</v>
      </c>
      <c r="U275" s="356">
        <f t="shared" si="22"/>
        <v>59.765908999999986</v>
      </c>
      <c r="V275" s="312">
        <f>'[2]Haltung gewichtet'!D250</f>
        <v>0.82810000000000006</v>
      </c>
      <c r="W275" s="356">
        <f t="shared" si="31"/>
        <v>23.186800000000002</v>
      </c>
      <c r="X275" s="300">
        <f>[1]Kochtypberechnung_Bio!U244</f>
        <v>2.549677</v>
      </c>
      <c r="Y275" s="300">
        <f>[1]Kochtypberechnung_Bio!W244</f>
        <v>2.5620729999999998</v>
      </c>
      <c r="Z275" s="356">
        <f t="shared" si="32"/>
        <v>5.48986295</v>
      </c>
      <c r="AA275" s="312">
        <f>[7]Bio!C245</f>
        <v>6.385103</v>
      </c>
      <c r="AB275" s="300">
        <f>[7]Bio!D245</f>
        <v>2.9392260000000001</v>
      </c>
      <c r="AC275" s="300">
        <f>[7]Bio!E245</f>
        <v>2.4504350000000001</v>
      </c>
      <c r="AD275" s="300">
        <f>[7]Bio!F245</f>
        <v>0.83973200000000003</v>
      </c>
      <c r="AE275" s="356">
        <f t="shared" si="33"/>
        <v>17.385436809999998</v>
      </c>
      <c r="AF275" s="300">
        <f>[7]Bio!G245</f>
        <v>4.0728460000000002</v>
      </c>
      <c r="AG275" s="300">
        <f>[7]Bio!I245</f>
        <v>5.0513950000000003</v>
      </c>
      <c r="AH275" s="300">
        <f>[7]Bio!J245</f>
        <v>2.5254400000000001</v>
      </c>
      <c r="AI275" s="300">
        <f>[7]Bio!K245</f>
        <v>4.6787919999999996</v>
      </c>
      <c r="AJ275" s="300">
        <f>[7]Bio!L245</f>
        <v>2.4036620000000002</v>
      </c>
      <c r="AK275" s="300">
        <f>[7]Bio!M245</f>
        <v>4.4648560000000002</v>
      </c>
      <c r="AL275" s="300">
        <f>[7]Bio!N245</f>
        <v>6.2072209999999997</v>
      </c>
      <c r="AM275" s="300">
        <f>[7]Bio!O245</f>
        <v>4.5651859999999997</v>
      </c>
      <c r="AN275" s="300">
        <f>[7]Bio!P245</f>
        <v>5.2279730000000004</v>
      </c>
      <c r="AO275" s="300">
        <f>[7]Bio!R245</f>
        <v>7.5379430000000003</v>
      </c>
      <c r="AP275" s="300">
        <f>[7]Bio!S245</f>
        <v>16.738002000000002</v>
      </c>
      <c r="AQ275" s="300">
        <f>[7]Bio!T245</f>
        <v>4.9427329999999996</v>
      </c>
      <c r="AR275" s="300">
        <f>[7]Bio!U245</f>
        <v>6.6639720000000002</v>
      </c>
      <c r="AS275" s="300">
        <f>[7]Bio!W245</f>
        <v>5.1648810000000003</v>
      </c>
      <c r="AT275" s="300">
        <f>[7]Bio!X245</f>
        <v>43.050249999999998</v>
      </c>
      <c r="AU275" s="356">
        <f t="shared" si="34"/>
        <v>32.947040043333331</v>
      </c>
      <c r="AV275" s="300">
        <f>[6]Tabelle1!C88</f>
        <v>2.95</v>
      </c>
      <c r="AW275" s="300"/>
      <c r="AX275" s="357">
        <f t="shared" si="35"/>
        <v>4.13</v>
      </c>
      <c r="AY275" s="335">
        <f t="shared" si="36"/>
        <v>181.03737317206429</v>
      </c>
    </row>
    <row r="276" spans="1:51" x14ac:dyDescent="0.25">
      <c r="A276" s="332">
        <v>44287</v>
      </c>
      <c r="B276" s="312">
        <f>'[3]Warenkorb transponiert'!C163</f>
        <v>1.7478555676591445</v>
      </c>
      <c r="C276" s="300">
        <f>'[3]Warenkorb transponiert'!D163</f>
        <v>23.712466843501325</v>
      </c>
      <c r="D276" s="300">
        <f>'[3]Warenkorb transponiert'!E163</f>
        <v>14.578842133963462</v>
      </c>
      <c r="E276" s="300">
        <f>'[3]Warenkorb transponiert'!F163</f>
        <v>18.912201591511931</v>
      </c>
      <c r="F276" s="300">
        <f>'[3]Warenkorb transponiert'!G163</f>
        <v>19.836907547006327</v>
      </c>
      <c r="G276" s="300">
        <f>'[3]Warenkorb transponiert'!H163</f>
        <v>13.465018005449892</v>
      </c>
      <c r="H276" s="300">
        <f>'[3]Warenkorb transponiert'!I163</f>
        <v>4.5548056905688874</v>
      </c>
      <c r="I276" s="300">
        <f>'[3]Warenkorb transponiert'!J163</f>
        <v>3.7785276427644461</v>
      </c>
      <c r="J276" s="356">
        <f t="shared" si="30"/>
        <v>37.513643790303171</v>
      </c>
      <c r="K276" s="300">
        <v>86.277000000000001</v>
      </c>
      <c r="L276" s="300">
        <v>51.473999999999997</v>
      </c>
      <c r="M276" s="300">
        <v>43.08</v>
      </c>
      <c r="N276" s="300">
        <v>26.565999999999999</v>
      </c>
      <c r="O276" s="300">
        <v>42.051000000000002</v>
      </c>
      <c r="P276" s="300">
        <v>6.5328999999999997</v>
      </c>
      <c r="Q276" s="300">
        <v>2.2351999999999999</v>
      </c>
      <c r="R276" s="300">
        <v>2.6809000000000003</v>
      </c>
      <c r="S276" s="300">
        <v>17.972999999999999</v>
      </c>
      <c r="T276" s="300">
        <v>58.000999999999998</v>
      </c>
      <c r="U276" s="356">
        <f t="shared" si="22"/>
        <v>60.668566999999996</v>
      </c>
      <c r="V276" s="312">
        <f>'[2]Haltung gewichtet'!D251</f>
        <v>0.82340000000000002</v>
      </c>
      <c r="W276" s="356">
        <f t="shared" si="31"/>
        <v>23.055199999999999</v>
      </c>
      <c r="X276" s="300">
        <f>[1]Kochtypberechnung_Bio!U245</f>
        <v>2.5394679999999998</v>
      </c>
      <c r="Y276" s="300">
        <f>[1]Kochtypberechnung_Bio!W245</f>
        <v>2.5664910000000001</v>
      </c>
      <c r="Z276" s="356">
        <f t="shared" si="32"/>
        <v>5.4774211499999996</v>
      </c>
      <c r="AA276" s="312">
        <f>[7]Bio!C246</f>
        <v>6.105721</v>
      </c>
      <c r="AB276" s="300">
        <f>[7]Bio!D246</f>
        <v>2.9424109999999999</v>
      </c>
      <c r="AC276" s="300">
        <f>[7]Bio!E246</f>
        <v>2.7050149999999999</v>
      </c>
      <c r="AD276" s="300">
        <f>[7]Bio!F246</f>
        <v>0.83215899999999998</v>
      </c>
      <c r="AE276" s="356">
        <f t="shared" si="33"/>
        <v>17.177825055294118</v>
      </c>
      <c r="AF276" s="300">
        <f>[7]Bio!G246</f>
        <v>3.927162</v>
      </c>
      <c r="AG276" s="300">
        <f>[7]Bio!I246</f>
        <v>5.1962330000000003</v>
      </c>
      <c r="AH276" s="300">
        <f>[7]Bio!J246</f>
        <v>2.404935</v>
      </c>
      <c r="AI276" s="300">
        <f>[7]Bio!K246</f>
        <v>3.5734210000000002</v>
      </c>
      <c r="AJ276" s="300">
        <f>[7]Bio!L246</f>
        <v>3.2706719999999998</v>
      </c>
      <c r="AK276" s="300">
        <f>[7]Bio!M246</f>
        <v>4.3918150000000002</v>
      </c>
      <c r="AL276" s="300">
        <f>[7]Bio!N246</f>
        <v>5.3142490000000002</v>
      </c>
      <c r="AM276" s="300">
        <f>[7]Bio!O246</f>
        <v>5.0548000000000002</v>
      </c>
      <c r="AN276" s="300">
        <f>[7]Bio!P246</f>
        <v>5.8617900000000001</v>
      </c>
      <c r="AO276" s="300">
        <f>[7]Bio!R246</f>
        <v>8.3589179999999992</v>
      </c>
      <c r="AP276" s="300">
        <f>[7]Bio!S246</f>
        <v>16.820309999999999</v>
      </c>
      <c r="AQ276" s="300">
        <f>[7]Bio!T246</f>
        <v>4.9426600000000001</v>
      </c>
      <c r="AR276" s="300">
        <f>[7]Bio!U246</f>
        <v>6.6436859999999998</v>
      </c>
      <c r="AS276" s="300">
        <f>[7]Bio!W246</f>
        <v>5.2919960000000001</v>
      </c>
      <c r="AT276" s="300">
        <f>[7]Bio!X246</f>
        <v>45.629302000000003</v>
      </c>
      <c r="AU276" s="356">
        <f t="shared" si="34"/>
        <v>33.472375289999995</v>
      </c>
      <c r="AV276" s="300">
        <f>[6]Tabelle1!C89</f>
        <v>2.95</v>
      </c>
      <c r="AW276" s="300"/>
      <c r="AX276" s="357">
        <f t="shared" si="35"/>
        <v>4.13</v>
      </c>
      <c r="AY276" s="335">
        <f t="shared" si="36"/>
        <v>181.49503228559729</v>
      </c>
    </row>
    <row r="277" spans="1:51" ht="14.1" customHeight="1" x14ac:dyDescent="0.25">
      <c r="A277" s="332">
        <v>44317</v>
      </c>
      <c r="B277" s="312">
        <f>'[3]Warenkorb transponiert'!C164</f>
        <v>1.7931882362382847</v>
      </c>
      <c r="C277" s="300">
        <f>'[3]Warenkorb transponiert'!D164</f>
        <v>20.837135278514587</v>
      </c>
      <c r="D277" s="300">
        <f>'[3]Warenkorb transponiert'!E164</f>
        <v>14.578842133963462</v>
      </c>
      <c r="E277" s="300">
        <f>'[3]Warenkorb transponiert'!F164</f>
        <v>18.912201591511931</v>
      </c>
      <c r="F277" s="300">
        <f>'[3]Warenkorb transponiert'!G164</f>
        <v>19.836907547006327</v>
      </c>
      <c r="G277" s="300">
        <f>'[3]Warenkorb transponiert'!H164</f>
        <v>13.465018005449892</v>
      </c>
      <c r="H277" s="300">
        <f>'[3]Warenkorb transponiert'!I164</f>
        <v>4.5548056905688874</v>
      </c>
      <c r="I277" s="300">
        <f>'[3]Warenkorb transponiert'!J164</f>
        <v>3.7785276427644461</v>
      </c>
      <c r="J277" s="356">
        <f t="shared" si="30"/>
        <v>37.328438427086425</v>
      </c>
      <c r="K277" s="300">
        <v>69.92</v>
      </c>
      <c r="L277" s="300">
        <v>52.837000000000003</v>
      </c>
      <c r="M277" s="300">
        <v>40.252000000000002</v>
      </c>
      <c r="N277" s="300">
        <v>26.946999999999999</v>
      </c>
      <c r="O277" s="300">
        <v>41.694000000000003</v>
      </c>
      <c r="P277" s="300">
        <v>6.6683000000000003</v>
      </c>
      <c r="Q277" s="300">
        <v>2.2412000000000001</v>
      </c>
      <c r="R277" s="300">
        <v>2.6322999999999999</v>
      </c>
      <c r="S277" s="300">
        <v>17.864000000000001</v>
      </c>
      <c r="T277" s="300">
        <v>58.295000000000002</v>
      </c>
      <c r="U277" s="356">
        <f t="shared" si="22"/>
        <v>58.335426999999996</v>
      </c>
      <c r="V277" s="312">
        <f>'[2]Haltung gewichtet'!D252</f>
        <v>0.82109999999999994</v>
      </c>
      <c r="W277" s="356">
        <f t="shared" si="31"/>
        <v>22.9908</v>
      </c>
      <c r="X277" s="300">
        <f>[1]Kochtypberechnung_Bio!U246</f>
        <v>2.7268500000000002</v>
      </c>
      <c r="Y277" s="300">
        <f>[1]Kochtypberechnung_Bio!W246</f>
        <v>2.5052059999999998</v>
      </c>
      <c r="Z277" s="356">
        <f t="shared" si="32"/>
        <v>5.7186589000000003</v>
      </c>
      <c r="AA277" s="312">
        <f>[7]Bio!C247</f>
        <v>6.4601040000000003</v>
      </c>
      <c r="AB277" s="300">
        <f>[7]Bio!D247</f>
        <v>2.9799850000000001</v>
      </c>
      <c r="AC277" s="300">
        <f>[7]Bio!E247</f>
        <v>2.5737100000000002</v>
      </c>
      <c r="AD277" s="300">
        <f>[7]Bio!F247</f>
        <v>0.800983</v>
      </c>
      <c r="AE277" s="356">
        <f t="shared" si="33"/>
        <v>17.559668566470588</v>
      </c>
      <c r="AF277" s="300">
        <f>[7]Bio!G247</f>
        <v>3.928261</v>
      </c>
      <c r="AG277" s="300">
        <f>[7]Bio!I247</f>
        <v>5.8183550000000004</v>
      </c>
      <c r="AH277" s="300">
        <f>[7]Bio!J247</f>
        <v>2.734359</v>
      </c>
      <c r="AI277" s="300">
        <f>[7]Bio!K247</f>
        <v>4.1588560000000001</v>
      </c>
      <c r="AJ277" s="300">
        <f>[7]Bio!L247</f>
        <v>3.4901339999999998</v>
      </c>
      <c r="AK277" s="300">
        <f>[7]Bio!M247</f>
        <v>4.4015779999999998</v>
      </c>
      <c r="AL277" s="300">
        <f>[7]Bio!N247</f>
        <v>6.3875299999999999</v>
      </c>
      <c r="AM277" s="300">
        <f>[7]Bio!O247</f>
        <v>6.5797230000000004</v>
      </c>
      <c r="AN277" s="300">
        <f>[7]Bio!P247</f>
        <v>7.1361109999999996</v>
      </c>
      <c r="AO277" s="300">
        <f>[7]Bio!R247</f>
        <v>8.3737329999999996</v>
      </c>
      <c r="AP277" s="300">
        <f>[7]Bio!S247</f>
        <v>16.761208</v>
      </c>
      <c r="AQ277" s="300">
        <f>[7]Bio!T247</f>
        <v>4.9427149999999997</v>
      </c>
      <c r="AR277" s="300">
        <f>[7]Bio!U247</f>
        <v>6.6996539999999998</v>
      </c>
      <c r="AS277" s="300">
        <f>[7]Bio!W247</f>
        <v>5.8440560000000001</v>
      </c>
      <c r="AT277" s="300">
        <f>[7]Bio!X247</f>
        <v>44.781936999999999</v>
      </c>
      <c r="AU277" s="356">
        <f t="shared" si="34"/>
        <v>36.066828180000009</v>
      </c>
      <c r="AV277" s="300">
        <f>[6]Tabelle1!C90</f>
        <v>2.95</v>
      </c>
      <c r="AW277" s="300"/>
      <c r="AX277" s="357">
        <f t="shared" si="35"/>
        <v>4.13</v>
      </c>
      <c r="AY277" s="335">
        <f t="shared" si="36"/>
        <v>182.12982107355703</v>
      </c>
    </row>
    <row r="278" spans="1:51" x14ac:dyDescent="0.25">
      <c r="A278" s="332">
        <v>44348</v>
      </c>
      <c r="B278" s="312">
        <f>'[3]Warenkorb transponiert'!C165</f>
        <v>1.7931882362382847</v>
      </c>
      <c r="C278" s="300">
        <f>'[3]Warenkorb transponiert'!D165</f>
        <v>23.712466843501325</v>
      </c>
      <c r="D278" s="300">
        <f>'[3]Warenkorb transponiert'!E165</f>
        <v>14.578842133963462</v>
      </c>
      <c r="E278" s="300">
        <f>'[3]Warenkorb transponiert'!F165</f>
        <v>18.912201591511931</v>
      </c>
      <c r="F278" s="300">
        <f>'[3]Warenkorb transponiert'!G165</f>
        <v>20.076314877393646</v>
      </c>
      <c r="G278" s="300">
        <f>'[3]Warenkorb transponiert'!H165</f>
        <v>13.574424755513391</v>
      </c>
      <c r="H278" s="300">
        <f>'[3]Warenkorb transponiert'!I165</f>
        <v>4.5548056905688874</v>
      </c>
      <c r="I278" s="300">
        <f>'[3]Warenkorb transponiert'!J165</f>
        <v>3.7785276427644461</v>
      </c>
      <c r="J278" s="356">
        <f t="shared" si="30"/>
        <v>37.979072583954952</v>
      </c>
      <c r="K278" s="300">
        <v>81.474999999999994</v>
      </c>
      <c r="L278" s="300">
        <v>51.936999999999998</v>
      </c>
      <c r="M278" s="300">
        <v>43.692999999999998</v>
      </c>
      <c r="N278" s="300">
        <v>26.702000000000002</v>
      </c>
      <c r="O278" s="300">
        <v>43.957999999999998</v>
      </c>
      <c r="P278" s="300">
        <v>5.8555000000000001</v>
      </c>
      <c r="Q278" s="300">
        <v>2.2379000000000002</v>
      </c>
      <c r="R278" s="300">
        <v>2.7069000000000001</v>
      </c>
      <c r="S278" s="300">
        <v>16.957000000000001</v>
      </c>
      <c r="T278" s="300">
        <v>57.509</v>
      </c>
      <c r="U278" s="356">
        <f t="shared" si="22"/>
        <v>59.763281999999997</v>
      </c>
      <c r="V278" s="312">
        <f>'[2]Haltung gewichtet'!D253</f>
        <v>0.82409999999999994</v>
      </c>
      <c r="W278" s="356">
        <f t="shared" si="31"/>
        <v>23.0748</v>
      </c>
      <c r="X278" s="300">
        <f>[1]Kochtypberechnung_Bio!U247</f>
        <v>2.8373750000000002</v>
      </c>
      <c r="Y278" s="300">
        <f>[1]Kochtypberechnung_Bio!W247</f>
        <v>2.5445899999999999</v>
      </c>
      <c r="Z278" s="356">
        <f t="shared" si="32"/>
        <v>5.9100460000000004</v>
      </c>
      <c r="AA278" s="312">
        <f>[7]Bio!C248</f>
        <v>6.4124670000000004</v>
      </c>
      <c r="AB278" s="300">
        <f>[7]Bio!D248</f>
        <v>2.9426359999999998</v>
      </c>
      <c r="AC278" s="300">
        <f>[7]Bio!E248</f>
        <v>2.6582590000000001</v>
      </c>
      <c r="AD278" s="300">
        <f>[7]Bio!F248</f>
        <v>0.80296100000000004</v>
      </c>
      <c r="AE278" s="356">
        <f t="shared" si="33"/>
        <v>17.523589040000001</v>
      </c>
      <c r="AF278" s="300">
        <f>[7]Bio!G248</f>
        <v>4.0982789999999998</v>
      </c>
      <c r="AG278" s="300">
        <f>[7]Bio!I248</f>
        <v>7.9549919999999998</v>
      </c>
      <c r="AH278" s="300">
        <f>[7]Bio!J248</f>
        <v>2.964979</v>
      </c>
      <c r="AI278" s="300">
        <f>[7]Bio!K248</f>
        <v>6.5567270000000004</v>
      </c>
      <c r="AJ278" s="300">
        <f>[7]Bio!L248</f>
        <v>2.8436110000000001</v>
      </c>
      <c r="AK278" s="300">
        <f>[7]Bio!M248</f>
        <v>4.8545629999999997</v>
      </c>
      <c r="AL278" s="300">
        <f>[7]Bio!N248</f>
        <v>9.0946960000000008</v>
      </c>
      <c r="AM278" s="300">
        <f>[7]Bio!O248</f>
        <v>8.6211819999999992</v>
      </c>
      <c r="AN278" s="300">
        <f>[7]Bio!P248</f>
        <v>9.5835819999999998</v>
      </c>
      <c r="AO278" s="300">
        <f>[7]Bio!R248</f>
        <v>8.1859490000000008</v>
      </c>
      <c r="AP278" s="300">
        <f>[7]Bio!S248</f>
        <v>16.861270000000001</v>
      </c>
      <c r="AQ278" s="300">
        <f>[7]Bio!T248</f>
        <v>4.9427070000000004</v>
      </c>
      <c r="AR278" s="300">
        <f>[7]Bio!U248</f>
        <v>6.7240989999999998</v>
      </c>
      <c r="AS278" s="300">
        <f>[7]Bio!W248</f>
        <v>7.6840539999999997</v>
      </c>
      <c r="AT278" s="300">
        <f>[7]Bio!X248</f>
        <v>45.497878</v>
      </c>
      <c r="AU278" s="356">
        <f t="shared" si="34"/>
        <v>41.239528403333338</v>
      </c>
      <c r="AV278" s="300">
        <f>[6]Tabelle1!C91</f>
        <v>2.95</v>
      </c>
      <c r="AW278" s="300"/>
      <c r="AX278" s="357">
        <f t="shared" si="35"/>
        <v>4.13</v>
      </c>
      <c r="AY278" s="335">
        <f t="shared" si="36"/>
        <v>189.62031802728828</v>
      </c>
    </row>
    <row r="279" spans="1:51" ht="14.1" customHeight="1" x14ac:dyDescent="0.25">
      <c r="A279" s="332">
        <v>44378</v>
      </c>
      <c r="B279" s="312">
        <f>'[3]Warenkorb transponiert'!C166</f>
        <v>1.7931882362382847</v>
      </c>
      <c r="C279" s="300">
        <f>'[3]Warenkorb transponiert'!D166</f>
        <v>22.274801061007956</v>
      </c>
      <c r="D279" s="300">
        <f>'[3]Warenkorb transponiert'!E166</f>
        <v>14.578842133963462</v>
      </c>
      <c r="E279" s="300">
        <f>'[3]Warenkorb transponiert'!F166</f>
        <v>20.206100795755965</v>
      </c>
      <c r="F279" s="300">
        <f>'[3]Warenkorb transponiert'!G166</f>
        <v>20.15611732085608</v>
      </c>
      <c r="G279" s="300">
        <f>'[3]Warenkorb transponiert'!H166</f>
        <v>13.610893672201223</v>
      </c>
      <c r="H279" s="300">
        <f>'[3]Warenkorb transponiert'!I166</f>
        <v>4.5548056905688874</v>
      </c>
      <c r="I279" s="300">
        <f>'[3]Warenkorb transponiert'!J166</f>
        <v>3.7785276427644461</v>
      </c>
      <c r="J279" s="356">
        <f t="shared" si="30"/>
        <v>37.910813589383281</v>
      </c>
      <c r="K279" s="300">
        <v>81.802999999999997</v>
      </c>
      <c r="L279" s="300">
        <v>52.378999999999998</v>
      </c>
      <c r="M279" s="300">
        <v>41.875</v>
      </c>
      <c r="N279" s="300">
        <v>26.736999999999998</v>
      </c>
      <c r="O279" s="300">
        <v>42.543999999999997</v>
      </c>
      <c r="P279" s="300">
        <v>6.1554000000000002</v>
      </c>
      <c r="Q279" s="300">
        <v>2.2231000000000001</v>
      </c>
      <c r="R279" s="300">
        <v>2.6383999999999999</v>
      </c>
      <c r="S279" s="300">
        <v>17.306999999999999</v>
      </c>
      <c r="T279" s="300">
        <v>55.66</v>
      </c>
      <c r="U279" s="356">
        <f t="shared" si="22"/>
        <v>59.233980999999993</v>
      </c>
      <c r="V279" s="312">
        <f>'[2]Haltung gewichtet'!D254</f>
        <v>0.82920000000000005</v>
      </c>
      <c r="W279" s="356">
        <f t="shared" si="31"/>
        <v>23.217600000000001</v>
      </c>
      <c r="X279" s="300">
        <f>[1]Kochtypberechnung_Bio!U248</f>
        <v>3.266416</v>
      </c>
      <c r="Y279" s="300">
        <f>[1]Kochtypberechnung_Bio!W248</f>
        <v>3.2488220000000001</v>
      </c>
      <c r="Z279" s="356">
        <f t="shared" si="32"/>
        <v>7.0113583000000004</v>
      </c>
      <c r="AA279" s="312">
        <f>[7]Bio!C249</f>
        <v>6.3096129999999997</v>
      </c>
      <c r="AB279" s="300">
        <f>[7]Bio!D249</f>
        <v>2.980092</v>
      </c>
      <c r="AC279" s="300">
        <f>[7]Bio!E249</f>
        <v>2.5746609999999999</v>
      </c>
      <c r="AD279" s="300">
        <f>[7]Bio!F249</f>
        <v>0.84823700000000002</v>
      </c>
      <c r="AE279" s="356">
        <f t="shared" si="33"/>
        <v>17.453069652941174</v>
      </c>
      <c r="AF279" s="300">
        <f>[7]Bio!G249</f>
        <v>3.9980310000000001</v>
      </c>
      <c r="AG279" s="300">
        <f>[7]Bio!I249</f>
        <v>8.6284379999999992</v>
      </c>
      <c r="AH279" s="300">
        <f>[7]Bio!J249</f>
        <v>2.5146269999999999</v>
      </c>
      <c r="AI279" s="300">
        <f>[7]Bio!K249</f>
        <v>6.932531</v>
      </c>
      <c r="AJ279" s="300">
        <f>[7]Bio!L249</f>
        <v>3.0205440000000001</v>
      </c>
      <c r="AK279" s="300">
        <f>[7]Bio!M249</f>
        <v>5.1006910000000003</v>
      </c>
      <c r="AL279" s="300">
        <f>[7]Bio!N249</f>
        <v>8.4471570000000007</v>
      </c>
      <c r="AM279" s="300">
        <f>[7]Bio!O249</f>
        <v>7.4361800000000002</v>
      </c>
      <c r="AN279" s="300">
        <f>[7]Bio!P249</f>
        <v>8.8953509999999998</v>
      </c>
      <c r="AO279" s="300">
        <f>[7]Bio!R249</f>
        <v>7.758839</v>
      </c>
      <c r="AP279" s="300">
        <f>[7]Bio!S249</f>
        <v>16.864249999999998</v>
      </c>
      <c r="AQ279" s="300">
        <f>[7]Bio!T249</f>
        <v>4.9427329999999996</v>
      </c>
      <c r="AR279" s="300">
        <f>[7]Bio!U249</f>
        <v>6.6284349999999996</v>
      </c>
      <c r="AS279" s="300">
        <f>[7]Bio!W249</f>
        <v>8.6681290000000004</v>
      </c>
      <c r="AT279" s="300">
        <f>[7]Bio!X249</f>
        <v>45.497878</v>
      </c>
      <c r="AU279" s="356">
        <f t="shared" si="34"/>
        <v>40.795062619999996</v>
      </c>
      <c r="AV279" s="300">
        <f>[6]Tabelle1!C92</f>
        <v>2.95</v>
      </c>
      <c r="AW279" s="300"/>
      <c r="AX279" s="357">
        <f t="shared" si="35"/>
        <v>4.13</v>
      </c>
      <c r="AY279" s="335">
        <f t="shared" si="36"/>
        <v>189.75188516232447</v>
      </c>
    </row>
    <row r="280" spans="1:51" x14ac:dyDescent="0.25">
      <c r="A280" s="332">
        <v>44409</v>
      </c>
      <c r="B280" s="312">
        <f>'[3]Warenkorb transponiert'!C167</f>
        <v>1.7931882362382847</v>
      </c>
      <c r="C280" s="300">
        <f>'[3]Warenkorb transponiert'!D167</f>
        <v>22.274801061007956</v>
      </c>
      <c r="D280" s="300">
        <f>'[3]Warenkorb transponiert'!E167</f>
        <v>14.578842133963462</v>
      </c>
      <c r="E280" s="300">
        <f>'[3]Warenkorb transponiert'!F167</f>
        <v>21.499999999999996</v>
      </c>
      <c r="F280" s="300">
        <f>'[3]Warenkorb transponiert'!G167</f>
        <v>20.15611732085608</v>
      </c>
      <c r="G280" s="300">
        <f>'[3]Warenkorb transponiert'!H167</f>
        <v>13.610893672201223</v>
      </c>
      <c r="H280" s="300">
        <f>'[3]Warenkorb transponiert'!I167</f>
        <v>4.5548056905688874</v>
      </c>
      <c r="I280" s="300">
        <f>'[3]Warenkorb transponiert'!J167</f>
        <v>3.7785276427644461</v>
      </c>
      <c r="J280" s="356">
        <f t="shared" si="30"/>
        <v>38.104898470019883</v>
      </c>
      <c r="K280" s="300">
        <v>81.111000000000004</v>
      </c>
      <c r="L280" s="300">
        <v>53.326000000000001</v>
      </c>
      <c r="M280" s="300">
        <v>41.026000000000003</v>
      </c>
      <c r="N280" s="300">
        <v>27.231000000000002</v>
      </c>
      <c r="O280" s="300">
        <v>43.701999999999998</v>
      </c>
      <c r="P280" s="300">
        <v>5.9662999999999995</v>
      </c>
      <c r="Q280" s="300">
        <v>2.2357</v>
      </c>
      <c r="R280" s="300">
        <v>2.6627000000000001</v>
      </c>
      <c r="S280" s="300">
        <v>17.727</v>
      </c>
      <c r="T280" s="300">
        <v>55.777000000000001</v>
      </c>
      <c r="U280" s="356">
        <f t="shared" si="22"/>
        <v>59.734810000000003</v>
      </c>
      <c r="V280" s="312">
        <f>'[2]Haltung gewichtet'!D255</f>
        <v>0.83540000000000003</v>
      </c>
      <c r="W280" s="356">
        <f t="shared" si="31"/>
        <v>23.391200000000001</v>
      </c>
      <c r="X280" s="300">
        <f>[1]Kochtypberechnung_Bio!U249</f>
        <v>2.8543090000000002</v>
      </c>
      <c r="Y280" s="300">
        <f>[1]Kochtypberechnung_Bio!W249</f>
        <v>2.9121809999999999</v>
      </c>
      <c r="Z280" s="356">
        <f t="shared" si="32"/>
        <v>6.1743811500000003</v>
      </c>
      <c r="AA280" s="312">
        <f>[7]Bio!C250</f>
        <v>6.2761969999999998</v>
      </c>
      <c r="AB280" s="300">
        <f>[7]Bio!D250</f>
        <v>2.980092</v>
      </c>
      <c r="AC280" s="300">
        <f>[7]Bio!E250</f>
        <v>2.5746609999999999</v>
      </c>
      <c r="AD280" s="300">
        <f>[7]Bio!F250</f>
        <v>0.83221000000000001</v>
      </c>
      <c r="AE280" s="356">
        <f t="shared" si="33"/>
        <v>17.362868725294117</v>
      </c>
      <c r="AF280" s="300">
        <f>[7]Bio!G250</f>
        <v>3.5300189999999998</v>
      </c>
      <c r="AG280" s="300">
        <f>[7]Bio!I250</f>
        <v>8.4722340000000003</v>
      </c>
      <c r="AH280" s="300">
        <f>[7]Bio!J250</f>
        <v>2.2992279999999998</v>
      </c>
      <c r="AI280" s="300">
        <f>[7]Bio!K250</f>
        <v>6.3759319999999997</v>
      </c>
      <c r="AJ280" s="300">
        <f>[7]Bio!L250</f>
        <v>2.7745259999999998</v>
      </c>
      <c r="AK280" s="300">
        <f>[7]Bio!M250</f>
        <v>4.9945690000000003</v>
      </c>
      <c r="AL280" s="300">
        <f>[7]Bio!N250</f>
        <v>8.5474359999999994</v>
      </c>
      <c r="AM280" s="300">
        <f>[7]Bio!O250</f>
        <v>7.3302550000000002</v>
      </c>
      <c r="AN280" s="300">
        <f>[7]Bio!P250</f>
        <v>8.6004880000000004</v>
      </c>
      <c r="AO280" s="300">
        <f>[7]Bio!R250</f>
        <v>7.5387890000000004</v>
      </c>
      <c r="AP280" s="300">
        <f>[7]Bio!S250</f>
        <v>16.435573000000002</v>
      </c>
      <c r="AQ280" s="300">
        <f>[7]Bio!T250</f>
        <v>4.9427329999999996</v>
      </c>
      <c r="AR280" s="300">
        <f>[7]Bio!U250</f>
        <v>6.7270050000000001</v>
      </c>
      <c r="AS280" s="300">
        <f>[7]Bio!W250</f>
        <v>8.6520109999999999</v>
      </c>
      <c r="AT280" s="300">
        <f>[7]Bio!X250</f>
        <v>45.497878</v>
      </c>
      <c r="AU280" s="356">
        <f t="shared" si="34"/>
        <v>39.110592663333328</v>
      </c>
      <c r="AV280" s="300">
        <f>[6]Tabelle1!C93</f>
        <v>2.95</v>
      </c>
      <c r="AW280" s="300"/>
      <c r="AX280" s="357">
        <f t="shared" si="35"/>
        <v>4.13</v>
      </c>
      <c r="AY280" s="335">
        <f t="shared" si="36"/>
        <v>188.00875100864732</v>
      </c>
    </row>
    <row r="281" spans="1:51" ht="14.1" customHeight="1" x14ac:dyDescent="0.25">
      <c r="A281" s="332">
        <v>44440</v>
      </c>
      <c r="B281" s="312">
        <f>'[3]Warenkorb transponiert'!C168</f>
        <v>1.7931882362382847</v>
      </c>
      <c r="C281" s="300">
        <f>'[3]Warenkorb transponiert'!D168</f>
        <v>22.650132625994694</v>
      </c>
      <c r="D281" s="300">
        <f>'[3]Warenkorb transponiert'!E168</f>
        <v>14.578842133963462</v>
      </c>
      <c r="E281" s="300">
        <f>'[3]Warenkorb transponiert'!F168</f>
        <v>21.499999999999996</v>
      </c>
      <c r="F281" s="300">
        <f>'[3]Warenkorb transponiert'!G168</f>
        <v>20.15611732085608</v>
      </c>
      <c r="G281" s="300">
        <f>'[3]Warenkorb transponiert'!H168</f>
        <v>13.610893672201223</v>
      </c>
      <c r="H281" s="300">
        <f>'[3]Warenkorb transponiert'!I168</f>
        <v>4.5548056905688874</v>
      </c>
      <c r="I281" s="300">
        <f>'[3]Warenkorb transponiert'!J168</f>
        <v>3.7785276427644461</v>
      </c>
      <c r="J281" s="356">
        <f t="shared" si="30"/>
        <v>38.179964783017226</v>
      </c>
      <c r="K281" s="300">
        <v>66.373999999999995</v>
      </c>
      <c r="L281" s="300">
        <v>50.866</v>
      </c>
      <c r="M281" s="300">
        <v>38.503</v>
      </c>
      <c r="N281" s="300">
        <v>26.643999999999998</v>
      </c>
      <c r="O281" s="300">
        <v>44.005000000000003</v>
      </c>
      <c r="P281" s="300">
        <v>6.6745000000000001</v>
      </c>
      <c r="Q281" s="300">
        <v>2.2422999999999997</v>
      </c>
      <c r="R281" s="300">
        <v>2.5420000000000003</v>
      </c>
      <c r="S281" s="300">
        <v>17.824999999999999</v>
      </c>
      <c r="T281" s="300">
        <v>55.84</v>
      </c>
      <c r="U281" s="356">
        <f t="shared" si="22"/>
        <v>57.305342999999993</v>
      </c>
      <c r="V281" s="312">
        <f>'[2]Haltung gewichtet'!D256</f>
        <v>0.83239999999999992</v>
      </c>
      <c r="W281" s="356">
        <f t="shared" si="31"/>
        <v>23.307199999999998</v>
      </c>
      <c r="X281" s="300">
        <f>[1]Kochtypberechnung_Bio!U250</f>
        <v>2.7397529999999999</v>
      </c>
      <c r="Y281" s="300">
        <f>[1]Kochtypberechnung_Bio!W250</f>
        <v>2.7397529999999999</v>
      </c>
      <c r="Z281" s="356">
        <f t="shared" si="32"/>
        <v>5.8904689499999998</v>
      </c>
      <c r="AA281" s="312">
        <f>[7]Bio!C251</f>
        <v>6.0856120000000002</v>
      </c>
      <c r="AB281" s="300">
        <f>[7]Bio!D251</f>
        <v>2.9426359999999998</v>
      </c>
      <c r="AC281" s="300">
        <f>[7]Bio!E251</f>
        <v>2.5746609999999999</v>
      </c>
      <c r="AD281" s="300">
        <f>[7]Bio!F251</f>
        <v>0.83254600000000001</v>
      </c>
      <c r="AE281" s="356">
        <f t="shared" si="33"/>
        <v>17.032884222941178</v>
      </c>
      <c r="AF281" s="300">
        <f>[7]Bio!G251</f>
        <v>3.30979</v>
      </c>
      <c r="AG281" s="300">
        <f>[7]Bio!I251</f>
        <v>8.3455929999999992</v>
      </c>
      <c r="AH281" s="300">
        <f>[7]Bio!J251</f>
        <v>2.322454</v>
      </c>
      <c r="AI281" s="300">
        <f>[7]Bio!K251</f>
        <v>5.848249</v>
      </c>
      <c r="AJ281" s="300">
        <f>[7]Bio!L251</f>
        <v>2.6895169999999999</v>
      </c>
      <c r="AK281" s="300">
        <f>[7]Bio!M251</f>
        <v>5.0534270000000001</v>
      </c>
      <c r="AL281" s="300">
        <f>[7]Bio!N251</f>
        <v>8.4678059999999995</v>
      </c>
      <c r="AM281" s="300">
        <f>[7]Bio!O251</f>
        <v>7.4968820000000003</v>
      </c>
      <c r="AN281" s="300">
        <f>[7]Bio!P251</f>
        <v>8.7418610000000001</v>
      </c>
      <c r="AO281" s="300">
        <f>[7]Bio!R251</f>
        <v>6.988416</v>
      </c>
      <c r="AP281" s="300">
        <f>[7]Bio!S251</f>
        <v>14.498455</v>
      </c>
      <c r="AQ281" s="300">
        <f>[7]Bio!T251</f>
        <v>4.9427070000000004</v>
      </c>
      <c r="AR281" s="300">
        <f>[7]Bio!U251</f>
        <v>6.1294570000000004</v>
      </c>
      <c r="AS281" s="300">
        <f>[7]Bio!W251</f>
        <v>8.4064999999999994</v>
      </c>
      <c r="AT281" s="300">
        <f>[7]Bio!X251</f>
        <v>46.516362000000001</v>
      </c>
      <c r="AU281" s="356">
        <f t="shared" si="34"/>
        <v>37.993311013333333</v>
      </c>
      <c r="AV281" s="300">
        <f>[6]Tabelle1!C94</f>
        <v>2.95</v>
      </c>
      <c r="AW281" s="300"/>
      <c r="AX281" s="357">
        <f t="shared" si="35"/>
        <v>4.13</v>
      </c>
      <c r="AY281" s="335">
        <f t="shared" si="36"/>
        <v>183.83917196929173</v>
      </c>
    </row>
    <row r="282" spans="1:51" x14ac:dyDescent="0.25">
      <c r="A282" s="332">
        <v>44470</v>
      </c>
      <c r="B282" s="312">
        <f>'[3]Warenkorb transponiert'!C169</f>
        <v>1.7931882362382847</v>
      </c>
      <c r="C282" s="300">
        <f>'[3]Warenkorb transponiert'!D169</f>
        <v>22.650132625994694</v>
      </c>
      <c r="D282" s="300">
        <f>'[3]Warenkorb transponiert'!E169</f>
        <v>14.578842133963462</v>
      </c>
      <c r="E282" s="300">
        <f>'[3]Warenkorb transponiert'!F169</f>
        <v>20.206100795755965</v>
      </c>
      <c r="F282" s="300">
        <f>'[3]Warenkorb transponiert'!G169</f>
        <v>20.15611732085608</v>
      </c>
      <c r="G282" s="300">
        <f>'[3]Warenkorb transponiert'!H169</f>
        <v>13.610893672201223</v>
      </c>
      <c r="H282" s="300">
        <f>'[3]Warenkorb transponiert'!I169</f>
        <v>4.5548056905688874</v>
      </c>
      <c r="I282" s="300">
        <f>'[3]Warenkorb transponiert'!J169</f>
        <v>3.7785276427644461</v>
      </c>
      <c r="J282" s="356">
        <f t="shared" si="30"/>
        <v>37.985879902380624</v>
      </c>
      <c r="K282" s="300">
        <v>86.159000000000006</v>
      </c>
      <c r="L282" s="300">
        <v>52.231000000000002</v>
      </c>
      <c r="M282" s="300">
        <v>43.093000000000004</v>
      </c>
      <c r="N282" s="300">
        <v>26.576000000000001</v>
      </c>
      <c r="O282" s="300">
        <v>34.936</v>
      </c>
      <c r="P282" s="300">
        <v>6.6355999999999993</v>
      </c>
      <c r="Q282" s="300">
        <v>2.2435999999999998</v>
      </c>
      <c r="R282" s="300">
        <v>2.4824000000000002</v>
      </c>
      <c r="S282" s="300">
        <v>18.018999999999998</v>
      </c>
      <c r="T282" s="300">
        <v>56.137</v>
      </c>
      <c r="U282" s="356">
        <f t="shared" si="22"/>
        <v>59.106121999999999</v>
      </c>
      <c r="V282" s="312">
        <f>'[2]Haltung gewichtet'!D257</f>
        <v>0.82120000000000004</v>
      </c>
      <c r="W282" s="356">
        <f t="shared" si="31"/>
        <v>22.993600000000001</v>
      </c>
      <c r="X282" s="300">
        <f>[1]Kochtypberechnung_Bio!U251</f>
        <v>2.764065</v>
      </c>
      <c r="Y282" s="300">
        <f>[1]Kochtypberechnung_Bio!W251</f>
        <v>2.7584610000000001</v>
      </c>
      <c r="Z282" s="356">
        <f t="shared" si="32"/>
        <v>5.9390971500000003</v>
      </c>
      <c r="AA282" s="312">
        <f>[7]Bio!C252</f>
        <v>6.0748280000000001</v>
      </c>
      <c r="AB282" s="300">
        <f>[7]Bio!D252</f>
        <v>2.9438469999999999</v>
      </c>
      <c r="AC282" s="300">
        <f>[7]Bio!E252</f>
        <v>2.5746609999999999</v>
      </c>
      <c r="AD282" s="300">
        <f>[7]Bio!F252</f>
        <v>0.83254600000000001</v>
      </c>
      <c r="AE282" s="356">
        <f t="shared" si="33"/>
        <v>17.018161422941176</v>
      </c>
      <c r="AF282" s="300">
        <f>[7]Bio!G252</f>
        <v>3.2456239999999998</v>
      </c>
      <c r="AG282" s="300">
        <f>[7]Bio!I252</f>
        <v>7.3274169999999996</v>
      </c>
      <c r="AH282" s="300">
        <f>[7]Bio!J252</f>
        <v>2.0311849999999998</v>
      </c>
      <c r="AI282" s="300">
        <f>[7]Bio!K252</f>
        <v>4.0778930000000004</v>
      </c>
      <c r="AJ282" s="300">
        <f>[7]Bio!L252</f>
        <v>2.5950259999999998</v>
      </c>
      <c r="AK282" s="300">
        <f>[7]Bio!M252</f>
        <v>5.0116440000000004</v>
      </c>
      <c r="AL282" s="300">
        <f>[7]Bio!N252</f>
        <v>8.2696860000000001</v>
      </c>
      <c r="AM282" s="300">
        <f>[7]Bio!O252</f>
        <v>6.9831240000000001</v>
      </c>
      <c r="AN282" s="300">
        <f>[7]Bio!P252</f>
        <v>8.2653429999999997</v>
      </c>
      <c r="AO282" s="300">
        <f>[7]Bio!R252</f>
        <v>6.6106350000000003</v>
      </c>
      <c r="AP282" s="300">
        <f>[7]Bio!S252</f>
        <v>16.881713000000001</v>
      </c>
      <c r="AQ282" s="300">
        <f>[7]Bio!T252</f>
        <v>4.9427329999999996</v>
      </c>
      <c r="AR282" s="300">
        <f>[7]Bio!U252</f>
        <v>6.2179640000000003</v>
      </c>
      <c r="AS282" s="300">
        <f>[7]Bio!W252</f>
        <v>6.1764270000000003</v>
      </c>
      <c r="AT282" s="300">
        <f>[7]Bio!X252</f>
        <v>40.671531999999999</v>
      </c>
      <c r="AU282" s="356">
        <f t="shared" si="34"/>
        <v>35.252561396666671</v>
      </c>
      <c r="AV282" s="300">
        <f>[6]Tabelle1!C95</f>
        <v>2.95</v>
      </c>
      <c r="AW282" s="300"/>
      <c r="AX282" s="357">
        <f t="shared" si="35"/>
        <v>4.13</v>
      </c>
      <c r="AY282" s="335">
        <f t="shared" si="36"/>
        <v>182.42542187198845</v>
      </c>
    </row>
    <row r="283" spans="1:51" ht="14.1" customHeight="1" x14ac:dyDescent="0.25">
      <c r="A283" s="332">
        <v>44501</v>
      </c>
      <c r="B283" s="312">
        <f>'[3]Warenkorb transponiert'!C170</f>
        <v>1.7931882362382847</v>
      </c>
      <c r="C283" s="300">
        <f>'[3]Warenkorb transponiert'!D170</f>
        <v>22.274801061007956</v>
      </c>
      <c r="D283" s="300">
        <f>'[3]Warenkorb transponiert'!E170</f>
        <v>14.578842133963462</v>
      </c>
      <c r="E283" s="300">
        <f>'[3]Warenkorb transponiert'!F170</f>
        <v>20.206100795755965</v>
      </c>
      <c r="F283" s="300">
        <f>'[3]Warenkorb transponiert'!G170</f>
        <v>20.15611732085608</v>
      </c>
      <c r="G283" s="300">
        <f>'[3]Warenkorb transponiert'!H170</f>
        <v>13.590560931535743</v>
      </c>
      <c r="H283" s="300">
        <f>'[3]Warenkorb transponiert'!I170</f>
        <v>4.5548056905688874</v>
      </c>
      <c r="I283" s="300">
        <f>'[3]Warenkorb transponiert'!J170</f>
        <v>3.7785276427644461</v>
      </c>
      <c r="J283" s="356">
        <f t="shared" si="30"/>
        <v>37.901663856083815</v>
      </c>
      <c r="K283" s="300">
        <v>86.031999999999996</v>
      </c>
      <c r="L283" s="300">
        <v>52.606000000000002</v>
      </c>
      <c r="M283" s="300">
        <v>42.167999999999999</v>
      </c>
      <c r="N283" s="300">
        <v>26.79</v>
      </c>
      <c r="O283" s="300">
        <v>44.127000000000002</v>
      </c>
      <c r="P283" s="300">
        <v>6.7679</v>
      </c>
      <c r="Q283" s="300">
        <v>2.2465999999999999</v>
      </c>
      <c r="R283" s="300">
        <v>2.4714999999999998</v>
      </c>
      <c r="S283" s="300">
        <v>18.521000000000001</v>
      </c>
      <c r="T283" s="300">
        <v>57.226999999999997</v>
      </c>
      <c r="U283" s="356">
        <f t="shared" si="22"/>
        <v>61.212683000000006</v>
      </c>
      <c r="V283" s="312">
        <f>'[2]Haltung gewichtet'!D258</f>
        <v>0.82230000000000003</v>
      </c>
      <c r="W283" s="356">
        <f t="shared" si="31"/>
        <v>23.0244</v>
      </c>
      <c r="X283" s="300">
        <f>[1]Kochtypberechnung_Bio!U252</f>
        <v>2.752891</v>
      </c>
      <c r="Y283" s="300">
        <f>[1]Kochtypberechnung_Bio!W252</f>
        <v>2.7400129999999998</v>
      </c>
      <c r="Z283" s="356">
        <f t="shared" si="32"/>
        <v>5.9103449499999998</v>
      </c>
      <c r="AA283" s="312">
        <f>[7]Bio!C253</f>
        <v>6.2506490000000001</v>
      </c>
      <c r="AB283" s="300">
        <f>[7]Bio!D253</f>
        <v>2.9426359999999998</v>
      </c>
      <c r="AC283" s="300">
        <f>[7]Bio!E253</f>
        <v>3.4923160000000002</v>
      </c>
      <c r="AD283" s="300">
        <f>[7]Bio!F253</f>
        <v>0.83254600000000001</v>
      </c>
      <c r="AE283" s="356">
        <f t="shared" si="33"/>
        <v>18.097152672941178</v>
      </c>
      <c r="AF283" s="300">
        <f>[7]Bio!G253</f>
        <v>3.0198849999999999</v>
      </c>
      <c r="AG283" s="300">
        <f>[7]Bio!I253</f>
        <v>5.0866379999999998</v>
      </c>
      <c r="AH283" s="300">
        <f>[7]Bio!J253</f>
        <v>1.3538289999999999</v>
      </c>
      <c r="AI283" s="300">
        <f>[7]Bio!K253</f>
        <v>3.4227129999999999</v>
      </c>
      <c r="AJ283" s="300">
        <f>[7]Bio!L253</f>
        <v>2.2268859999999999</v>
      </c>
      <c r="AK283" s="300">
        <f>[7]Bio!M253</f>
        <v>4.9865209999999998</v>
      </c>
      <c r="AL283" s="300">
        <f>[7]Bio!N253</f>
        <v>7.1557550000000001</v>
      </c>
      <c r="AM283" s="300">
        <f>[7]Bio!O253</f>
        <v>6.6508070000000004</v>
      </c>
      <c r="AN283" s="300">
        <f>[7]Bio!P253</f>
        <v>7.0508329999999999</v>
      </c>
      <c r="AO283" s="300">
        <f>[7]Bio!R253</f>
        <v>6.4302359999999998</v>
      </c>
      <c r="AP283" s="300">
        <f>[7]Bio!S253</f>
        <v>16.925398999999999</v>
      </c>
      <c r="AQ283" s="300">
        <f>[7]Bio!T253</f>
        <v>4.9427070000000004</v>
      </c>
      <c r="AR283" s="300">
        <f>[7]Bio!U253</f>
        <v>5.809577</v>
      </c>
      <c r="AS283" s="300">
        <f>[7]Bio!W253</f>
        <v>4.313434</v>
      </c>
      <c r="AT283" s="300">
        <f>[7]Bio!X253</f>
        <v>38.044316000000002</v>
      </c>
      <c r="AU283" s="356">
        <f t="shared" si="34"/>
        <v>30.05443395333333</v>
      </c>
      <c r="AV283" s="300">
        <f>[6]Tabelle1!C96</f>
        <v>2.95</v>
      </c>
      <c r="AW283" s="300"/>
      <c r="AX283" s="357">
        <f t="shared" si="35"/>
        <v>4.13</v>
      </c>
      <c r="AY283" s="335">
        <f t="shared" si="36"/>
        <v>180.33067843235833</v>
      </c>
    </row>
    <row r="284" spans="1:51" x14ac:dyDescent="0.25">
      <c r="A284" s="332">
        <v>44531</v>
      </c>
      <c r="B284" s="312">
        <f>'[3]Warenkorb transponiert'!C171</f>
        <v>1.7931882362382847</v>
      </c>
      <c r="C284" s="300">
        <f>'[3]Warenkorb transponiert'!D171</f>
        <v>23.712466843501325</v>
      </c>
      <c r="D284" s="300">
        <f>'[3]Warenkorb transponiert'!E171</f>
        <v>14.578842133963462</v>
      </c>
      <c r="E284" s="300">
        <f>'[3]Warenkorb transponiert'!F171</f>
        <v>21.499999999999996</v>
      </c>
      <c r="F284" s="300">
        <f>'[3]Warenkorb transponiert'!G171</f>
        <v>20.15611732085608</v>
      </c>
      <c r="G284" s="300">
        <f>'[3]Warenkorb transponiert'!H171</f>
        <v>13.590560931535743</v>
      </c>
      <c r="H284" s="300">
        <f>'[3]Warenkorb transponiert'!I171</f>
        <v>4.5548056905688874</v>
      </c>
      <c r="I284" s="300">
        <f>'[3]Warenkorb transponiert'!J171</f>
        <v>3.7785276427644461</v>
      </c>
      <c r="J284" s="356">
        <f t="shared" si="30"/>
        <v>38.383281893219092</v>
      </c>
      <c r="K284" s="300">
        <v>86.468999999999994</v>
      </c>
      <c r="L284" s="300">
        <v>51.139000000000003</v>
      </c>
      <c r="M284" s="300">
        <v>42.875999999999998</v>
      </c>
      <c r="N284" s="300">
        <v>26.03</v>
      </c>
      <c r="O284" s="300">
        <v>36.722999999999999</v>
      </c>
      <c r="P284" s="300">
        <v>6.7061000000000011</v>
      </c>
      <c r="Q284" s="300">
        <v>2.2321999999999997</v>
      </c>
      <c r="R284" s="300">
        <v>2.4984000000000002</v>
      </c>
      <c r="S284" s="300">
        <v>18.292999999999999</v>
      </c>
      <c r="T284" s="300">
        <v>56.637</v>
      </c>
      <c r="U284" s="356">
        <f t="shared" si="22"/>
        <v>59.491137999999999</v>
      </c>
      <c r="V284" s="312">
        <f>'[2]Haltung gewichtet'!D259</f>
        <v>0.81799999999999995</v>
      </c>
      <c r="W284" s="356">
        <f t="shared" si="31"/>
        <v>22.904</v>
      </c>
      <c r="X284" s="300">
        <f>[1]Kochtypberechnung_Bio!U253</f>
        <v>2.6150859999999998</v>
      </c>
      <c r="Y284" s="300">
        <f>[1]Kochtypberechnung_Bio!W253</f>
        <v>2.6031369999999998</v>
      </c>
      <c r="Z284" s="356">
        <f t="shared" si="32"/>
        <v>5.6146680499999997</v>
      </c>
      <c r="AA284" s="312">
        <f>[7]Bio!C254</f>
        <v>6.0241980000000002</v>
      </c>
      <c r="AB284" s="300">
        <f>[7]Bio!D254</f>
        <v>2.7912720000000002</v>
      </c>
      <c r="AC284" s="300">
        <f>[7]Bio!E254</f>
        <v>3.150004</v>
      </c>
      <c r="AD284" s="300">
        <f>[7]Bio!F254</f>
        <v>0.83254600000000001</v>
      </c>
      <c r="AE284" s="356">
        <f t="shared" si="33"/>
        <v>17.271181692941177</v>
      </c>
      <c r="AF284" s="300">
        <f>[7]Bio!G254</f>
        <v>3.122322</v>
      </c>
      <c r="AG284" s="300">
        <f>[7]Bio!I254</f>
        <v>4.032019</v>
      </c>
      <c r="AH284" s="300">
        <f>[7]Bio!J254</f>
        <v>1.252974</v>
      </c>
      <c r="AI284" s="300">
        <f>[7]Bio!K254</f>
        <v>4.2228089999999998</v>
      </c>
      <c r="AJ284" s="300">
        <f>[7]Bio!L254</f>
        <v>2.0280290000000001</v>
      </c>
      <c r="AK284" s="300">
        <f>[7]Bio!M254</f>
        <v>4.95702</v>
      </c>
      <c r="AL284" s="300">
        <f>[7]Bio!N254</f>
        <v>5.278861</v>
      </c>
      <c r="AM284" s="300">
        <f>[7]Bio!O254</f>
        <v>5.3849419999999997</v>
      </c>
      <c r="AN284" s="300">
        <f>[7]Bio!P254</f>
        <v>5.5232260000000002</v>
      </c>
      <c r="AO284" s="300">
        <f>[7]Bio!R254</f>
        <v>6.673305</v>
      </c>
      <c r="AP284" s="300">
        <f>[7]Bio!S254</f>
        <v>16.946753999999999</v>
      </c>
      <c r="AQ284" s="300">
        <f>[7]Bio!T254</f>
        <v>4.9427329999999996</v>
      </c>
      <c r="AR284" s="300">
        <f>[7]Bio!U254</f>
        <v>5.5805340000000001</v>
      </c>
      <c r="AS284" s="300">
        <f>[7]Bio!W254</f>
        <v>3.9720300000000002</v>
      </c>
      <c r="AT284" s="300">
        <f>[7]Bio!X254</f>
        <v>38.445067000000002</v>
      </c>
      <c r="AU284" s="356">
        <f t="shared" si="34"/>
        <v>27.818137460000003</v>
      </c>
      <c r="AV284" s="300">
        <f>[6]Tabelle1!C97</f>
        <v>2.95</v>
      </c>
      <c r="AW284" s="300"/>
      <c r="AX284" s="357">
        <f t="shared" si="35"/>
        <v>4.13</v>
      </c>
      <c r="AY284" s="335">
        <f t="shared" si="36"/>
        <v>175.61240709616027</v>
      </c>
    </row>
    <row r="285" spans="1:51" ht="14.1" customHeight="1" x14ac:dyDescent="0.25">
      <c r="A285" s="332">
        <v>44562</v>
      </c>
      <c r="B285" s="312">
        <f>'[3]Warenkorb transponiert'!C172</f>
        <v>1.7931882362382847</v>
      </c>
      <c r="C285" s="300">
        <f>'[3]Warenkorb transponiert'!D172</f>
        <v>22.650132625994694</v>
      </c>
      <c r="D285" s="300">
        <f>'[3]Warenkorb transponiert'!E172</f>
        <v>14.578842133963462</v>
      </c>
      <c r="E285" s="300">
        <f>'[3]Warenkorb transponiert'!F172</f>
        <v>21.499999999999996</v>
      </c>
      <c r="F285" s="300">
        <f>'[3]Warenkorb transponiert'!G172</f>
        <v>20.15611732085608</v>
      </c>
      <c r="G285" s="300">
        <f>'[3]Warenkorb transponiert'!H172</f>
        <v>13.590560931535743</v>
      </c>
      <c r="H285" s="300">
        <f>'[3]Warenkorb transponiert'!I172</f>
        <v>4.3892638213822215</v>
      </c>
      <c r="I285" s="300">
        <f>'[3]Warenkorb transponiert'!J172</f>
        <v>3.7785276427644461</v>
      </c>
      <c r="J285" s="356">
        <f t="shared" si="30"/>
        <v>38.088044115124426</v>
      </c>
      <c r="K285" s="300">
        <v>87.61</v>
      </c>
      <c r="L285" s="300">
        <v>53.055</v>
      </c>
      <c r="M285" s="300">
        <v>41.198999999999998</v>
      </c>
      <c r="N285" s="300">
        <v>26.884</v>
      </c>
      <c r="O285" s="300">
        <v>44.215000000000003</v>
      </c>
      <c r="P285" s="300">
        <v>6.6180000000000003</v>
      </c>
      <c r="Q285" s="300">
        <v>2.2562000000000002</v>
      </c>
      <c r="R285" s="300">
        <v>2.5124</v>
      </c>
      <c r="S285" s="300">
        <v>18.754000000000001</v>
      </c>
      <c r="T285" s="300">
        <v>57.709000000000003</v>
      </c>
      <c r="U285" s="356">
        <f t="shared" si="22"/>
        <v>61.572879999999998</v>
      </c>
      <c r="V285" s="312">
        <f>'[2]Haltung gewichtet'!D260</f>
        <v>0.80900000000000005</v>
      </c>
      <c r="W285" s="356">
        <f t="shared" si="31"/>
        <v>22.652000000000001</v>
      </c>
      <c r="X285" s="300">
        <f>[1]Kochtypberechnung_Bio!U254</f>
        <v>2.5025170000000001</v>
      </c>
      <c r="Y285" s="300">
        <f>[1]Kochtypberechnung_Bio!W254</f>
        <v>2.502618</v>
      </c>
      <c r="Z285" s="356">
        <f t="shared" si="32"/>
        <v>5.3804772000000005</v>
      </c>
      <c r="AA285" s="312">
        <f>[7]Bio!C255</f>
        <v>6.3029380000000002</v>
      </c>
      <c r="AB285" s="300">
        <f>[7]Bio!D255</f>
        <v>2.7686929999999998</v>
      </c>
      <c r="AC285" s="300">
        <f>[7]Bio!E255</f>
        <v>2.6780659999999998</v>
      </c>
      <c r="AD285" s="300">
        <f>[7]Bio!F255</f>
        <v>0.85331400000000002</v>
      </c>
      <c r="AE285" s="356">
        <f t="shared" si="33"/>
        <v>17.294104289411763</v>
      </c>
      <c r="AF285" s="300">
        <f>[7]Bio!G255</f>
        <v>3.2047539999999999</v>
      </c>
      <c r="AG285" s="300">
        <f>[7]Bio!I255</f>
        <v>4.263922</v>
      </c>
      <c r="AH285" s="300">
        <f>[7]Bio!J255</f>
        <v>1.274214</v>
      </c>
      <c r="AI285" s="300">
        <f>[7]Bio!K255</f>
        <v>4.3630060000000004</v>
      </c>
      <c r="AJ285" s="300">
        <f>[7]Bio!L255</f>
        <v>2.086538</v>
      </c>
      <c r="AK285" s="300">
        <f>[7]Bio!M255</f>
        <v>4.9053880000000003</v>
      </c>
      <c r="AL285" s="300">
        <f>[7]Bio!N255</f>
        <v>4.2358390000000004</v>
      </c>
      <c r="AM285" s="300">
        <f>[7]Bio!O255</f>
        <v>3.9682659999999998</v>
      </c>
      <c r="AN285" s="300">
        <f>[7]Bio!P255</f>
        <v>3.9543140000000001</v>
      </c>
      <c r="AO285" s="300">
        <f>[7]Bio!R255</f>
        <v>6.4796889999999996</v>
      </c>
      <c r="AP285" s="300">
        <f>[7]Bio!S255</f>
        <v>16.869630999999998</v>
      </c>
      <c r="AQ285" s="300">
        <f>[7]Bio!T255</f>
        <v>4.9427329999999996</v>
      </c>
      <c r="AR285" s="300">
        <f>[7]Bio!U255</f>
        <v>5.5101110000000002</v>
      </c>
      <c r="AS285" s="300">
        <f>[7]Bio!W255</f>
        <v>4.026834</v>
      </c>
      <c r="AT285" s="300">
        <f>[7]Bio!X255</f>
        <v>37.763759</v>
      </c>
      <c r="AU285" s="356">
        <f t="shared" si="34"/>
        <v>27.06053283</v>
      </c>
      <c r="AV285" s="300">
        <f>[6]Tabelle1!C98</f>
        <v>2.95</v>
      </c>
      <c r="AW285" s="300"/>
      <c r="AX285" s="357">
        <f t="shared" si="35"/>
        <v>4.13</v>
      </c>
      <c r="AY285" s="335">
        <f t="shared" si="36"/>
        <v>176.17803843453618</v>
      </c>
    </row>
    <row r="286" spans="1:51" x14ac:dyDescent="0.25">
      <c r="A286" s="332">
        <v>44593</v>
      </c>
      <c r="B286" s="312">
        <f>'[3]Warenkorb transponiert'!C173</f>
        <v>1.7931882362382847</v>
      </c>
      <c r="C286" s="300">
        <f>'[3]Warenkorb transponiert'!D173</f>
        <v>21.555968169761272</v>
      </c>
      <c r="D286" s="300">
        <f>'[3]Warenkorb transponiert'!E173</f>
        <v>14.578842133963462</v>
      </c>
      <c r="E286" s="300">
        <f>'[3]Warenkorb transponiert'!F173</f>
        <v>20.206100795755965</v>
      </c>
      <c r="F286" s="300">
        <f>'[3]Warenkorb transponiert'!G173</f>
        <v>20.15611732085608</v>
      </c>
      <c r="G286" s="300">
        <f>'[3]Warenkorb transponiert'!H173</f>
        <v>13.590560931535743</v>
      </c>
      <c r="H286" s="300">
        <f>'[3]Warenkorb transponiert'!I173</f>
        <v>4.3892638213822215</v>
      </c>
      <c r="I286" s="300">
        <f>'[3]Warenkorb transponiert'!J173</f>
        <v>3.7785276427644461</v>
      </c>
      <c r="J286" s="356">
        <f t="shared" si="30"/>
        <v>37.675126343241139</v>
      </c>
      <c r="K286" s="300">
        <v>85.33</v>
      </c>
      <c r="L286" s="300">
        <v>51.844000000000001</v>
      </c>
      <c r="M286" s="300">
        <v>42.307000000000002</v>
      </c>
      <c r="N286" s="300">
        <v>27.009</v>
      </c>
      <c r="O286" s="300">
        <v>32.279000000000003</v>
      </c>
      <c r="P286" s="300">
        <v>6.7048000000000005</v>
      </c>
      <c r="Q286" s="300">
        <v>2.2431999999999999</v>
      </c>
      <c r="R286" s="300">
        <v>2.5213999999999999</v>
      </c>
      <c r="S286" s="300">
        <v>18.190999999999999</v>
      </c>
      <c r="T286" s="300">
        <v>58.015999999999998</v>
      </c>
      <c r="U286" s="356">
        <f t="shared" si="22"/>
        <v>58.895213999999996</v>
      </c>
      <c r="V286" s="312">
        <f>'[2]Haltung gewichtet'!D261</f>
        <v>0.82510000000000006</v>
      </c>
      <c r="W286" s="356">
        <f t="shared" si="31"/>
        <v>23.102800000000002</v>
      </c>
      <c r="X286" s="300">
        <f>[1]Kochtypberechnung_Bio!U255</f>
        <v>1.8067530000000001</v>
      </c>
      <c r="Y286" s="300">
        <f>[1]Kochtypberechnung_Bio!W255</f>
        <v>1.819504</v>
      </c>
      <c r="Z286" s="356">
        <f t="shared" si="32"/>
        <v>3.8928070999999997</v>
      </c>
      <c r="AA286" s="312">
        <f>[7]Bio!C256</f>
        <v>6.2755929999999998</v>
      </c>
      <c r="AB286" s="300">
        <f>[7]Bio!D256</f>
        <v>2.8052380000000001</v>
      </c>
      <c r="AC286" s="300">
        <f>[7]Bio!E256</f>
        <v>2.6975910000000001</v>
      </c>
      <c r="AD286" s="300">
        <f>[7]Bio!F256</f>
        <v>0.86332299999999995</v>
      </c>
      <c r="AE286" s="356">
        <f t="shared" si="33"/>
        <v>17.339346427058821</v>
      </c>
      <c r="AF286" s="300">
        <f>[7]Bio!G256</f>
        <v>3.122369</v>
      </c>
      <c r="AG286" s="300">
        <f>[7]Bio!I256</f>
        <v>4.2309679999999998</v>
      </c>
      <c r="AH286" s="300">
        <f>[7]Bio!J256</f>
        <v>1.690064</v>
      </c>
      <c r="AI286" s="300">
        <f>[7]Bio!K256</f>
        <v>4.5784279999999997</v>
      </c>
      <c r="AJ286" s="300">
        <f>[7]Bio!L256</f>
        <v>2.1218859999999999</v>
      </c>
      <c r="AK286" s="300">
        <f>[7]Bio!M256</f>
        <v>4.9000000000000004</v>
      </c>
      <c r="AL286" s="300">
        <f>[7]Bio!N256</f>
        <v>4.9154739999999997</v>
      </c>
      <c r="AM286" s="300">
        <f>[7]Bio!O256</f>
        <v>4.2850630000000001</v>
      </c>
      <c r="AN286" s="300">
        <f>[7]Bio!P256</f>
        <v>4.5091780000000004</v>
      </c>
      <c r="AO286" s="300">
        <f>[7]Bio!R256</f>
        <v>6.9168500000000002</v>
      </c>
      <c r="AP286" s="300">
        <f>[7]Bio!S256</f>
        <v>16.505998999999999</v>
      </c>
      <c r="AQ286" s="300">
        <f>[7]Bio!T256</f>
        <v>4.9426509999999997</v>
      </c>
      <c r="AR286" s="300">
        <f>[7]Bio!U256</f>
        <v>5.558954</v>
      </c>
      <c r="AS286" s="300">
        <f>[7]Bio!W256</f>
        <v>4.2738339999999999</v>
      </c>
      <c r="AT286" s="300">
        <f>[7]Bio!X256</f>
        <v>37.900236999999997</v>
      </c>
      <c r="AU286" s="356">
        <f t="shared" si="34"/>
        <v>28.16243059666666</v>
      </c>
      <c r="AV286" s="300">
        <f>[6]Tabelle1!C99</f>
        <v>2.95</v>
      </c>
      <c r="AW286" s="300"/>
      <c r="AX286" s="357">
        <f t="shared" si="35"/>
        <v>4.13</v>
      </c>
      <c r="AY286" s="335">
        <f t="shared" si="36"/>
        <v>173.1977244669666</v>
      </c>
    </row>
    <row r="287" spans="1:51" ht="14.1" customHeight="1" x14ac:dyDescent="0.25">
      <c r="A287" s="332">
        <v>44621</v>
      </c>
      <c r="B287" s="312">
        <f>'[3]Warenkorb transponiert'!C174</f>
        <v>1.8280968091429601</v>
      </c>
      <c r="C287" s="300">
        <f>'[3]Warenkorb transponiert'!D174</f>
        <v>23.712466843501325</v>
      </c>
      <c r="D287" s="300">
        <f>'[3]Warenkorb transponiert'!E174</f>
        <v>14.491017601260262</v>
      </c>
      <c r="E287" s="300">
        <f>'[3]Warenkorb transponiert'!F174</f>
        <v>21.499999999999996</v>
      </c>
      <c r="F287" s="300">
        <f>'[3]Warenkorb transponiert'!G174</f>
        <v>20.475327094705833</v>
      </c>
      <c r="G287" s="300">
        <f>'[3]Warenkorb transponiert'!H174</f>
        <v>13.736436598287076</v>
      </c>
      <c r="H287" s="300">
        <f>'[3]Warenkorb transponiert'!I174</f>
        <v>4.5548056905688874</v>
      </c>
      <c r="I287" s="300">
        <f>'[3]Warenkorb transponiert'!J174</f>
        <v>3.7785276427644461</v>
      </c>
      <c r="J287" s="356">
        <f t="shared" si="30"/>
        <v>38.765809593493202</v>
      </c>
      <c r="K287" s="300">
        <v>85.070999999999998</v>
      </c>
      <c r="L287" s="300">
        <v>52.94</v>
      </c>
      <c r="M287" s="300">
        <v>41.482999999999997</v>
      </c>
      <c r="N287" s="300">
        <v>27.021999999999998</v>
      </c>
      <c r="O287" s="300">
        <v>36.884</v>
      </c>
      <c r="P287" s="300">
        <v>6.6168999999999993</v>
      </c>
      <c r="Q287" s="300">
        <v>2.1577999999999999</v>
      </c>
      <c r="R287" s="300">
        <v>2.5257999999999998</v>
      </c>
      <c r="S287" s="300">
        <v>18.209</v>
      </c>
      <c r="T287" s="300">
        <v>57.741</v>
      </c>
      <c r="U287" s="356">
        <f t="shared" si="22"/>
        <v>59.602805999999994</v>
      </c>
      <c r="V287" s="312">
        <f>'[2]Haltung gewichtet'!D262</f>
        <v>0.8236</v>
      </c>
      <c r="W287" s="356">
        <f t="shared" si="31"/>
        <v>23.0608</v>
      </c>
      <c r="X287" s="300">
        <f>[1]Kochtypberechnung_Bio!U256</f>
        <v>1.8264290000000001</v>
      </c>
      <c r="Y287" s="300">
        <f>[1]Kochtypberechnung_Bio!W256</f>
        <v>1.3070390000000001</v>
      </c>
      <c r="Z287" s="356">
        <f t="shared" si="32"/>
        <v>3.58921885</v>
      </c>
      <c r="AA287" s="312">
        <f>[7]Bio!C257</f>
        <v>5.984432</v>
      </c>
      <c r="AB287" s="300">
        <f>[7]Bio!D257</f>
        <v>2.8111649999999999</v>
      </c>
      <c r="AC287" s="300">
        <f>[7]Bio!E257</f>
        <v>2.5245109999999999</v>
      </c>
      <c r="AD287" s="300">
        <f>[7]Bio!F257</f>
        <v>0.846804</v>
      </c>
      <c r="AE287" s="356">
        <f t="shared" si="33"/>
        <v>16.714368910000001</v>
      </c>
      <c r="AF287" s="300">
        <f>[7]Bio!G257</f>
        <v>3.5363790000000002</v>
      </c>
      <c r="AG287" s="300">
        <f>[7]Bio!I257</f>
        <v>4.5779069999999997</v>
      </c>
      <c r="AH287" s="300">
        <f>[7]Bio!J257</f>
        <v>1.575359</v>
      </c>
      <c r="AI287" s="300">
        <f>[7]Bio!K257</f>
        <v>4.154649</v>
      </c>
      <c r="AJ287" s="300">
        <f>[7]Bio!L257</f>
        <v>1.9545269999999999</v>
      </c>
      <c r="AK287" s="300">
        <f>[7]Bio!M257</f>
        <v>4.9000000000000004</v>
      </c>
      <c r="AL287" s="300">
        <f>[7]Bio!N257</f>
        <v>5.0883190000000003</v>
      </c>
      <c r="AM287" s="300">
        <f>[7]Bio!O257</f>
        <v>4.0668540000000002</v>
      </c>
      <c r="AN287" s="300">
        <f>[7]Bio!P257</f>
        <v>4.3250999999999999</v>
      </c>
      <c r="AO287" s="300">
        <f>[7]Bio!R257</f>
        <v>7.3062810000000002</v>
      </c>
      <c r="AP287" s="300">
        <f>[7]Bio!S257</f>
        <v>15.162989</v>
      </c>
      <c r="AQ287" s="300">
        <f>[7]Bio!T257</f>
        <v>4.9427329999999996</v>
      </c>
      <c r="AR287" s="300">
        <f>[7]Bio!U257</f>
        <v>5.4571290000000001</v>
      </c>
      <c r="AS287" s="300">
        <f>[7]Bio!W257</f>
        <v>4.357494</v>
      </c>
      <c r="AT287" s="300">
        <f>[7]Bio!X257</f>
        <v>39.911971000000001</v>
      </c>
      <c r="AU287" s="356">
        <f t="shared" si="34"/>
        <v>28.327446536666667</v>
      </c>
      <c r="AV287" s="300">
        <f>[6]Tabelle1!C100</f>
        <v>2.95</v>
      </c>
      <c r="AW287" s="300"/>
      <c r="AX287" s="357">
        <f t="shared" si="35"/>
        <v>4.13</v>
      </c>
      <c r="AY287" s="335">
        <f t="shared" si="36"/>
        <v>174.19044989015984</v>
      </c>
    </row>
    <row r="288" spans="1:51" x14ac:dyDescent="0.25">
      <c r="A288" s="332">
        <v>44652</v>
      </c>
      <c r="B288" s="312">
        <f>'[3]Warenkorb transponiert'!C175</f>
        <v>1.8394299762877453</v>
      </c>
      <c r="C288" s="300">
        <f>'[3]Warenkorb transponiert'!D175</f>
        <v>23.712466843501325</v>
      </c>
      <c r="D288" s="300">
        <f>'[3]Warenkorb transponiert'!E175</f>
        <v>14.491017601260262</v>
      </c>
      <c r="E288" s="300">
        <f>'[3]Warenkorb transponiert'!F175</f>
        <v>20.49363395225464</v>
      </c>
      <c r="F288" s="300">
        <f>'[3]Warenkorb transponiert'!G175</f>
        <v>20.475327094705833</v>
      </c>
      <c r="G288" s="300">
        <f>'[3]Warenkorb transponiert'!H175</f>
        <v>13.736436598287076</v>
      </c>
      <c r="H288" s="300">
        <f>'[3]Warenkorb transponiert'!I175</f>
        <v>4.6651669366933302</v>
      </c>
      <c r="I288" s="300">
        <f>'[3]Warenkorb transponiert'!J175</f>
        <v>3.9992501350133316</v>
      </c>
      <c r="J288" s="356">
        <f t="shared" si="30"/>
        <v>38.84475341912588</v>
      </c>
      <c r="K288" s="300">
        <v>86.701999999999998</v>
      </c>
      <c r="L288" s="300">
        <v>52.039000000000001</v>
      </c>
      <c r="M288" s="300">
        <v>46.652999999999999</v>
      </c>
      <c r="N288" s="300">
        <v>26.695</v>
      </c>
      <c r="O288" s="300">
        <v>35.753999999999998</v>
      </c>
      <c r="P288" s="300">
        <v>5.6476999999999995</v>
      </c>
      <c r="Q288" s="300">
        <v>2.2135000000000002</v>
      </c>
      <c r="R288" s="300">
        <v>2.3245999999999998</v>
      </c>
      <c r="S288" s="300">
        <v>18.085999999999999</v>
      </c>
      <c r="T288" s="300">
        <v>57.423999999999999</v>
      </c>
      <c r="U288" s="356">
        <f t="shared" si="22"/>
        <v>60.021143000000002</v>
      </c>
      <c r="V288" s="312">
        <f>'[2]Haltung gewichtet'!D263</f>
        <v>0.81169999999999998</v>
      </c>
      <c r="W288" s="356">
        <f t="shared" si="31"/>
        <v>22.727599999999999</v>
      </c>
      <c r="X288" s="300">
        <f>[1]Kochtypberechnung_Bio!U257</f>
        <v>1.827977</v>
      </c>
      <c r="Y288" s="300">
        <f>[1]Kochtypberechnung_Bio!W257</f>
        <v>1.876387</v>
      </c>
      <c r="Z288" s="356">
        <f t="shared" ref="Z288:Z291" si="37">SUMPRODUCT($X$19:$Y$19,X288:Y288)</f>
        <v>3.9616170500000001</v>
      </c>
      <c r="AA288" s="312">
        <f>[7]Bio!C258</f>
        <v>6.267779</v>
      </c>
      <c r="AB288" s="300">
        <f>[7]Bio!D258</f>
        <v>2.8252519999999999</v>
      </c>
      <c r="AC288" s="300">
        <f>[7]Bio!E258</f>
        <v>2.4977279999999999</v>
      </c>
      <c r="AD288" s="300">
        <f>[7]Bio!F258</f>
        <v>0.78018799999999999</v>
      </c>
      <c r="AE288" s="356">
        <f t="shared" ref="AE288:AE291" si="38">SUMPRODUCT($AA$19:$AD$19,AA288:AD288)</f>
        <v>16.965877754117646</v>
      </c>
      <c r="AF288" s="300">
        <f>[7]Bio!G258</f>
        <v>3.6651280000000002</v>
      </c>
      <c r="AG288" s="300">
        <f>[7]Bio!I258</f>
        <v>5.1957310000000003</v>
      </c>
      <c r="AH288" s="300">
        <f>[7]Bio!J258</f>
        <v>1.9438059999999999</v>
      </c>
      <c r="AI288" s="300">
        <f>[7]Bio!K258</f>
        <v>4.5139670000000001</v>
      </c>
      <c r="AJ288" s="300">
        <f>[7]Bio!L258</f>
        <v>2.307836</v>
      </c>
      <c r="AK288" s="300">
        <f>[7]Bio!M258</f>
        <v>4.7886899999999999</v>
      </c>
      <c r="AL288" s="300">
        <f>[7]Bio!N258</f>
        <v>5.1551119999999999</v>
      </c>
      <c r="AM288" s="300">
        <f>[7]Bio!O258</f>
        <v>3.7884609999999999</v>
      </c>
      <c r="AN288" s="300">
        <f>[7]Bio!P258</f>
        <v>4.5540000000000003</v>
      </c>
      <c r="AO288" s="300">
        <f>[7]Bio!R258</f>
        <v>8.0464680000000008</v>
      </c>
      <c r="AP288" s="300">
        <f>[7]Bio!S258</f>
        <v>16.869195999999999</v>
      </c>
      <c r="AQ288" s="300">
        <f>[7]Bio!T258</f>
        <v>4.9427070000000004</v>
      </c>
      <c r="AR288" s="300">
        <f>[7]Bio!U258</f>
        <v>5.7702679999999997</v>
      </c>
      <c r="AS288" s="300">
        <f>[7]Bio!W258</f>
        <v>4.3538730000000001</v>
      </c>
      <c r="AT288" s="300">
        <f>[7]Bio!X258</f>
        <v>39.028492999999997</v>
      </c>
      <c r="AU288" s="356">
        <f t="shared" ref="AU288:AU291" si="39">SUMPRODUCT($AF$19:$AT$19,AF288:AT288)</f>
        <v>30.528460093333333</v>
      </c>
      <c r="AV288" s="300">
        <f>[6]Tabelle1!C101</f>
        <v>2.95</v>
      </c>
      <c r="AW288" s="300"/>
      <c r="AX288" s="357">
        <f t="shared" si="35"/>
        <v>4.13</v>
      </c>
      <c r="AY288" s="335">
        <f t="shared" si="36"/>
        <v>177.17945131657686</v>
      </c>
    </row>
    <row r="289" spans="1:51" x14ac:dyDescent="0.25">
      <c r="A289" s="332">
        <v>44682</v>
      </c>
      <c r="B289" s="312">
        <f>'[3]Warenkorb transponiert'!C176</f>
        <v>1.8394299762877453</v>
      </c>
      <c r="C289" s="300">
        <f>'[3]Warenkorb transponiert'!D176</f>
        <v>23.712466843501325</v>
      </c>
      <c r="D289" s="300">
        <f>'[3]Warenkorb transponiert'!E176</f>
        <v>14.491017601260262</v>
      </c>
      <c r="E289" s="300">
        <f>'[3]Warenkorb transponiert'!F176</f>
        <v>20.99363395225464</v>
      </c>
      <c r="F289" s="300">
        <f>'[3]Warenkorb transponiert'!G176</f>
        <v>20.810393380123042</v>
      </c>
      <c r="G289" s="300">
        <f>'[3]Warenkorb transponiert'!H176</f>
        <v>13.736436598287076</v>
      </c>
      <c r="H289" s="300">
        <f>'[3]Warenkorb transponiert'!I176</f>
        <v>4.4996250675066651</v>
      </c>
      <c r="I289" s="300">
        <f>'[3]Warenkorb transponiert'!J176</f>
        <v>3.8888888888888888</v>
      </c>
      <c r="J289" s="356">
        <f t="shared" si="30"/>
        <v>38.835213339784893</v>
      </c>
      <c r="K289" s="300">
        <v>79.034999999999997</v>
      </c>
      <c r="L289" s="300">
        <v>53.725999999999999</v>
      </c>
      <c r="M289" s="300">
        <v>40.792999999999999</v>
      </c>
      <c r="N289" s="300">
        <v>27.966000000000001</v>
      </c>
      <c r="O289" s="300">
        <v>42.32</v>
      </c>
      <c r="P289" s="300">
        <v>6.3423999999999996</v>
      </c>
      <c r="Q289" s="300">
        <v>2.2408999999999999</v>
      </c>
      <c r="R289" s="300">
        <v>2.6440000000000001</v>
      </c>
      <c r="S289" s="300">
        <v>17.811</v>
      </c>
      <c r="T289" s="300">
        <v>56.427999999999997</v>
      </c>
      <c r="U289" s="356">
        <f t="shared" si="22"/>
        <v>59.579221000000004</v>
      </c>
      <c r="V289" s="312">
        <f>'[2]Haltung gewichtet'!D264</f>
        <v>0.81669999999999998</v>
      </c>
      <c r="W289" s="356">
        <f t="shared" si="31"/>
        <v>22.867599999999999</v>
      </c>
      <c r="X289" s="300">
        <f>[1]Kochtypberechnung_Bio!U258</f>
        <v>2.0128819999999998</v>
      </c>
      <c r="Y289" s="300">
        <f>[1]Kochtypberechnung_Bio!W258</f>
        <v>1.6676433333333334</v>
      </c>
      <c r="Z289" s="356">
        <f t="shared" si="37"/>
        <v>4.1032911666666667</v>
      </c>
      <c r="AA289" s="312">
        <f>[7]Bio!C259</f>
        <v>6.2027400000000004</v>
      </c>
      <c r="AB289" s="300">
        <f>[7]Bio!D259</f>
        <v>2.7959619999999998</v>
      </c>
      <c r="AC289" s="300">
        <f>[7]Bio!E259</f>
        <v>2.4996870000000002</v>
      </c>
      <c r="AD289" s="300">
        <f>[7]Bio!F259</f>
        <v>0.79408500000000004</v>
      </c>
      <c r="AE289" s="356">
        <f t="shared" si="38"/>
        <v>16.869665438823532</v>
      </c>
      <c r="AF289" s="300">
        <f>[7]Bio!G259</f>
        <v>3.5949499999999999</v>
      </c>
      <c r="AG289" s="300">
        <f>[7]Bio!I259</f>
        <v>5.6796920000000002</v>
      </c>
      <c r="AH289" s="300">
        <f>[7]Bio!J259</f>
        <v>2.766219</v>
      </c>
      <c r="AI289" s="300">
        <f>[7]Bio!K259</f>
        <v>4.5108639999999998</v>
      </c>
      <c r="AJ289" s="300">
        <f>[7]Bio!L259</f>
        <v>3.4287589999999999</v>
      </c>
      <c r="AK289" s="300">
        <f>[7]Bio!M259</f>
        <v>4.7393679999999998</v>
      </c>
      <c r="AL289" s="300">
        <f>[7]Bio!N259</f>
        <v>6.4290570000000002</v>
      </c>
      <c r="AM289" s="300">
        <f>[7]Bio!O259</f>
        <v>5.3467560000000001</v>
      </c>
      <c r="AN289" s="300">
        <f>[7]Bio!P259</f>
        <v>6.6168779999999998</v>
      </c>
      <c r="AO289" s="300">
        <f>[7]Bio!R259</f>
        <v>8.1832390000000004</v>
      </c>
      <c r="AP289" s="300">
        <f>[7]Bio!S259</f>
        <v>16.231733999999999</v>
      </c>
      <c r="AQ289" s="300">
        <f>[7]Bio!T259</f>
        <v>4.943511</v>
      </c>
      <c r="AR289" s="300">
        <f>[7]Bio!U259</f>
        <v>5.7315779999999998</v>
      </c>
      <c r="AS289" s="300">
        <f>[7]Bio!W259</f>
        <v>4.5554920000000001</v>
      </c>
      <c r="AT289" s="300">
        <f>[7]Bio!X259</f>
        <v>36.982647</v>
      </c>
      <c r="AU289" s="356">
        <f t="shared" si="39"/>
        <v>34.355237579999994</v>
      </c>
      <c r="AV289" s="300">
        <f>[6]Tabelle1!C102</f>
        <v>2.95</v>
      </c>
      <c r="AW289" s="300"/>
      <c r="AX289" s="357">
        <f t="shared" si="35"/>
        <v>4.13</v>
      </c>
      <c r="AY289" s="335">
        <f t="shared" si="36"/>
        <v>180.74022852527509</v>
      </c>
    </row>
    <row r="290" spans="1:51" x14ac:dyDescent="0.25">
      <c r="A290" s="332">
        <v>44713</v>
      </c>
      <c r="B290" s="312">
        <f>'[3]Warenkorb transponiert'!C177</f>
        <v>1.8394299762877453</v>
      </c>
      <c r="C290" s="300">
        <f>'[3]Warenkorb transponiert'!D177</f>
        <v>24.359416445623339</v>
      </c>
      <c r="D290" s="300">
        <f>'[3]Warenkorb transponiert'!E177</f>
        <v>14.491017601260262</v>
      </c>
      <c r="E290" s="300">
        <f>'[3]Warenkorb transponiert'!F177</f>
        <v>22.287533156498668</v>
      </c>
      <c r="F290" s="300">
        <f>'[3]Warenkorb transponiert'!G177</f>
        <v>20.810393380123042</v>
      </c>
      <c r="G290" s="300">
        <f>'[3]Warenkorb transponiert'!H177</f>
        <v>13.736436598287076</v>
      </c>
      <c r="H290" s="300">
        <f>'[3]Warenkorb transponiert'!I177</f>
        <v>4.334083198320001</v>
      </c>
      <c r="I290" s="300">
        <f>'[3]Warenkorb transponiert'!J177</f>
        <v>3.7785276427644461</v>
      </c>
      <c r="J290" s="356">
        <f t="shared" si="30"/>
        <v>39.037290770109003</v>
      </c>
      <c r="K290" s="300">
        <v>90.131</v>
      </c>
      <c r="L290" s="300">
        <v>53.378</v>
      </c>
      <c r="M290" s="300">
        <v>41.286000000000001</v>
      </c>
      <c r="N290" s="300">
        <v>29.689</v>
      </c>
      <c r="O290" s="300">
        <v>42.709000000000003</v>
      </c>
      <c r="P290" s="300">
        <v>6.9224000000000006</v>
      </c>
      <c r="Q290" s="300">
        <v>2.2402000000000002</v>
      </c>
      <c r="R290" s="300">
        <v>2.6551999999999998</v>
      </c>
      <c r="S290" s="300">
        <v>17.800999999999998</v>
      </c>
      <c r="T290" s="300">
        <v>56.052999999999997</v>
      </c>
      <c r="U290" s="356">
        <f t="shared" ref="U290:U328" si="40">SUMPRODUCT($K$19:$T$19,K290:T290)</f>
        <v>61.375847999999998</v>
      </c>
      <c r="V290" s="312">
        <f>'[2]Haltung gewichtet'!D265</f>
        <v>0.82209999999999994</v>
      </c>
      <c r="W290" s="356">
        <f t="shared" si="31"/>
        <v>23.018799999999999</v>
      </c>
      <c r="X290" s="300">
        <f>[1]Kochtypberechnung_Bio!U259</f>
        <v>2.9868700000000001</v>
      </c>
      <c r="Y290" s="300">
        <f>[1]Kochtypberechnung_Bio!W259</f>
        <v>2.9033570000000002</v>
      </c>
      <c r="Z290" s="356">
        <f t="shared" si="37"/>
        <v>6.3674870500000011</v>
      </c>
      <c r="AA290" s="312">
        <f>[7]Bio!C260</f>
        <v>6.2837740000000002</v>
      </c>
      <c r="AB290" s="300">
        <f>[7]Bio!D260</f>
        <v>2.8685239999999999</v>
      </c>
      <c r="AC290" s="300">
        <f>[7]Bio!E260</f>
        <v>2.4996870000000002</v>
      </c>
      <c r="AD290" s="300">
        <f>[7]Bio!F260</f>
        <v>0.792543</v>
      </c>
      <c r="AE290" s="356">
        <f t="shared" si="38"/>
        <v>17.074434931764706</v>
      </c>
      <c r="AF290" s="300">
        <f>[7]Bio!G260</f>
        <v>4.2103109999999999</v>
      </c>
      <c r="AG290" s="300">
        <f>[7]Bio!I260</f>
        <v>8.2615459999999992</v>
      </c>
      <c r="AH290" s="300">
        <f>[7]Bio!J260</f>
        <v>2.7660879999999999</v>
      </c>
      <c r="AI290" s="300">
        <f>[7]Bio!K260</f>
        <v>8.0983699999999992</v>
      </c>
      <c r="AJ290" s="300">
        <f>[7]Bio!L260</f>
        <v>2.6259299999999999</v>
      </c>
      <c r="AK290" s="300">
        <f>[7]Bio!M260</f>
        <v>5.510548</v>
      </c>
      <c r="AL290" s="300">
        <f>[7]Bio!N260</f>
        <v>7.9872969999999999</v>
      </c>
      <c r="AM290" s="300">
        <f>[7]Bio!O260</f>
        <v>7.5986039999999999</v>
      </c>
      <c r="AN290" s="300">
        <f>[7]Bio!P260</f>
        <v>8.9132250000000006</v>
      </c>
      <c r="AO290" s="300">
        <f>[7]Bio!R260</f>
        <v>7.930714</v>
      </c>
      <c r="AP290" s="300">
        <f>[7]Bio!S260</f>
        <v>16.601687999999999</v>
      </c>
      <c r="AQ290" s="300">
        <f>[7]Bio!T260</f>
        <v>4.943511</v>
      </c>
      <c r="AR290" s="300">
        <f>[7]Bio!U260</f>
        <v>5.8130470000000001</v>
      </c>
      <c r="AS290" s="300">
        <f>[7]Bio!W260</f>
        <v>7.9847029999999997</v>
      </c>
      <c r="AT290" s="300">
        <f>[7]Bio!X260</f>
        <v>40.788531999999996</v>
      </c>
      <c r="AU290" s="356">
        <f t="shared" si="39"/>
        <v>40.592801733333324</v>
      </c>
      <c r="AV290" s="300">
        <f>[6]Tabelle1!C103</f>
        <v>2.95</v>
      </c>
      <c r="AW290" s="300"/>
      <c r="AX290" s="357">
        <f t="shared" si="35"/>
        <v>4.13</v>
      </c>
      <c r="AY290" s="335">
        <f t="shared" si="36"/>
        <v>191.59666248520702</v>
      </c>
    </row>
    <row r="291" spans="1:51" x14ac:dyDescent="0.25">
      <c r="A291" s="332">
        <v>44743</v>
      </c>
      <c r="B291" s="312">
        <f>'[3]Warenkorb transponiert'!C178</f>
        <v>1.8655423315107682</v>
      </c>
      <c r="C291" s="300">
        <f>'[3]Warenkorb transponiert'!D178</f>
        <v>22.887400530503974</v>
      </c>
      <c r="D291" s="300">
        <f>'[3]Warenkorb transponiert'!E178</f>
        <v>14.666666666666664</v>
      </c>
      <c r="E291" s="300">
        <f>'[3]Warenkorb transponiert'!F178</f>
        <v>22.287533156498668</v>
      </c>
      <c r="F291" s="300">
        <f>'[3]Warenkorb transponiert'!G178</f>
        <v>21.499610085781129</v>
      </c>
      <c r="G291" s="300">
        <f>'[3]Warenkorb transponiert'!H178</f>
        <v>13.88231226503841</v>
      </c>
      <c r="H291" s="300">
        <f>'[3]Warenkorb transponiert'!I178</f>
        <v>4.6651669366933302</v>
      </c>
      <c r="I291" s="300">
        <f>'[3]Warenkorb transponiert'!J178</f>
        <v>3.8888888888888888</v>
      </c>
      <c r="J291" s="356">
        <f t="shared" si="30"/>
        <v>39.349966338729189</v>
      </c>
      <c r="K291" s="300">
        <v>93.13</v>
      </c>
      <c r="L291" s="300">
        <v>53.158999999999999</v>
      </c>
      <c r="M291" s="300">
        <v>42.185000000000002</v>
      </c>
      <c r="N291" s="300">
        <v>29.898</v>
      </c>
      <c r="O291" s="300">
        <v>40.765999999999998</v>
      </c>
      <c r="P291" s="300">
        <v>7.0519999999999996</v>
      </c>
      <c r="Q291" s="300">
        <v>1.9601</v>
      </c>
      <c r="R291" s="300">
        <v>2.6460999999999997</v>
      </c>
      <c r="S291" s="300">
        <v>17.527000000000001</v>
      </c>
      <c r="T291" s="300">
        <v>53.658999999999999</v>
      </c>
      <c r="U291" s="356">
        <f t="shared" si="40"/>
        <v>60.899747999999995</v>
      </c>
      <c r="V291" s="312">
        <f>'[2]Haltung gewichtet'!D266</f>
        <v>0.83420000000000005</v>
      </c>
      <c r="W291" s="356">
        <f t="shared" si="31"/>
        <v>23.357600000000001</v>
      </c>
      <c r="X291" s="300">
        <f>[1]Kochtypberechnung_Bio!U260</f>
        <v>3.7212000000000001</v>
      </c>
      <c r="Y291" s="300">
        <f>[1]Kochtypberechnung_Bio!W260</f>
        <v>3.725025</v>
      </c>
      <c r="Z291" s="356">
        <f t="shared" si="37"/>
        <v>8.0030662499999998</v>
      </c>
      <c r="AA291" s="312">
        <f>[7]Bio!C261</f>
        <v>6.0199379999999998</v>
      </c>
      <c r="AB291" s="300">
        <f>[7]Bio!D261</f>
        <v>2.8388779999999998</v>
      </c>
      <c r="AC291" s="300">
        <f>[7]Bio!E261</f>
        <v>2.554602</v>
      </c>
      <c r="AD291" s="300">
        <f>[7]Bio!F261</f>
        <v>0.78641099999999997</v>
      </c>
      <c r="AE291" s="356">
        <f t="shared" si="38"/>
        <v>16.676646474705883</v>
      </c>
      <c r="AF291" s="300">
        <f>[7]Bio!G261</f>
        <v>3.859801</v>
      </c>
      <c r="AG291" s="300">
        <f>[7]Bio!I261</f>
        <v>7.0419749999999999</v>
      </c>
      <c r="AH291" s="300">
        <f>[7]Bio!J261</f>
        <v>2.8012169999999998</v>
      </c>
      <c r="AI291" s="300">
        <f>[7]Bio!K261</f>
        <v>5.4445350000000001</v>
      </c>
      <c r="AJ291" s="300">
        <f>[7]Bio!L261</f>
        <v>2.703776</v>
      </c>
      <c r="AK291" s="300">
        <f>[7]Bio!M261</f>
        <v>5.3481019999999999</v>
      </c>
      <c r="AL291" s="300">
        <f>[7]Bio!N261</f>
        <v>7.4143309999999998</v>
      </c>
      <c r="AM291" s="300">
        <f>[7]Bio!O261</f>
        <v>7.0477480000000003</v>
      </c>
      <c r="AN291" s="300">
        <f>[7]Bio!P261</f>
        <v>8.3145340000000001</v>
      </c>
      <c r="AO291" s="300">
        <f>[7]Bio!R261</f>
        <v>7.9344900000000003</v>
      </c>
      <c r="AP291" s="300">
        <f>[7]Bio!S261</f>
        <v>15.658996999999999</v>
      </c>
      <c r="AQ291" s="300">
        <f>[7]Bio!T261</f>
        <v>4.9427329999999996</v>
      </c>
      <c r="AR291" s="300">
        <f>[7]Bio!U261</f>
        <v>5.8781090000000003</v>
      </c>
      <c r="AS291" s="300">
        <f>[7]Bio!W261</f>
        <v>8.9214120000000001</v>
      </c>
      <c r="AT291" s="300">
        <f>[7]Bio!X261</f>
        <v>40.788531999999996</v>
      </c>
      <c r="AU291" s="356">
        <f t="shared" si="39"/>
        <v>37.655117009999991</v>
      </c>
      <c r="AV291" s="300">
        <f>[6]Tabelle1!C104</f>
        <v>2.95</v>
      </c>
      <c r="AW291" s="300"/>
      <c r="AX291" s="357">
        <f t="shared" si="35"/>
        <v>4.13</v>
      </c>
      <c r="AY291" s="335">
        <f t="shared" si="36"/>
        <v>190.07214407343506</v>
      </c>
    </row>
    <row r="292" spans="1:51" x14ac:dyDescent="0.25">
      <c r="A292" s="332">
        <v>44774</v>
      </c>
      <c r="B292" s="312">
        <f>'[3]Warenkorb transponiert'!C179</f>
        <v>1.8895621016326289</v>
      </c>
      <c r="C292" s="300">
        <f>'[3]Warenkorb transponiert'!D179</f>
        <v>25.637400530503974</v>
      </c>
      <c r="D292" s="300">
        <f>'[3]Warenkorb transponiert'!E179</f>
        <v>14.666666666666664</v>
      </c>
      <c r="E292" s="300">
        <f>'[3]Warenkorb transponiert'!F179</f>
        <v>21.849867374005299</v>
      </c>
      <c r="F292" s="300">
        <f>'[3]Warenkorb transponiert'!G179</f>
        <v>21.499610085781129</v>
      </c>
      <c r="G292" s="300">
        <f>'[3]Warenkorb transponiert'!H179</f>
        <v>14.028187931789745</v>
      </c>
      <c r="H292" s="300">
        <f>'[3]Warenkorb transponiert'!I179</f>
        <v>4.4444444444444438</v>
      </c>
      <c r="I292" s="300">
        <f>'[3]Warenkorb transponiert'!J179</f>
        <v>3.8888888888888888</v>
      </c>
      <c r="J292" s="356">
        <f>SUMPRODUCT($B$19:$I$19,B292:I292)</f>
        <v>39.996169298316843</v>
      </c>
      <c r="K292" s="300">
        <v>78.451999999999998</v>
      </c>
      <c r="L292" s="300">
        <v>57.164999999999999</v>
      </c>
      <c r="M292" s="300">
        <v>41.63</v>
      </c>
      <c r="N292" s="300">
        <v>30.244</v>
      </c>
      <c r="O292" s="300">
        <v>42.923999999999999</v>
      </c>
      <c r="P292" s="300">
        <v>7.1596999999999991</v>
      </c>
      <c r="Q292" s="300">
        <v>2.222</v>
      </c>
      <c r="R292" s="300">
        <v>2.4049</v>
      </c>
      <c r="S292" s="300">
        <v>18.004000000000001</v>
      </c>
      <c r="T292" s="300">
        <v>54.720999999999997</v>
      </c>
      <c r="U292" s="356">
        <f t="shared" si="40"/>
        <v>60.395538999999999</v>
      </c>
      <c r="V292" s="312">
        <f>'[2]Haltung gewichtet'!D267</f>
        <v>0.8418000000000001</v>
      </c>
      <c r="W292" s="356">
        <f>SUMPRODUCT($V$19:$V$19,V292:V292)</f>
        <v>23.570400000000003</v>
      </c>
      <c r="X292" s="300">
        <f>[1]Kochtypberechnung_Bio!U261</f>
        <v>3.3186110000000002</v>
      </c>
      <c r="Y292" s="300">
        <f>[1]Kochtypberechnung_Bio!W261</f>
        <v>3.3390339999999998</v>
      </c>
      <c r="Z292" s="356">
        <f>SUMPRODUCT($X$19:$Y$19,X292:Y292)</f>
        <v>7.1482885999999999</v>
      </c>
      <c r="AA292" s="312">
        <f>[7]Bio!C262</f>
        <v>6.3</v>
      </c>
      <c r="AB292" s="300">
        <f>[7]Bio!D262</f>
        <v>2.7781020000000001</v>
      </c>
      <c r="AC292" s="300">
        <f>[7]Bio!E262</f>
        <v>2.8060849999999999</v>
      </c>
      <c r="AD292" s="300">
        <f>[7]Bio!F262</f>
        <v>0.827264</v>
      </c>
      <c r="AE292" s="356">
        <f>SUMPRODUCT($AA$19:$AD$19,AA292:AD292)</f>
        <v>17.349784675882351</v>
      </c>
      <c r="AF292" s="300">
        <f>[7]Bio!G262</f>
        <v>3.7437969999999998</v>
      </c>
      <c r="AG292" s="300">
        <f>[7]Bio!I262</f>
        <v>6.3173649999999997</v>
      </c>
      <c r="AH292" s="300">
        <f>[7]Bio!J262</f>
        <v>2.9433050000000001</v>
      </c>
      <c r="AI292" s="300">
        <f>[7]Bio!K262</f>
        <v>5.2863059999999997</v>
      </c>
      <c r="AJ292" s="300">
        <f>[7]Bio!L262</f>
        <v>2.8517459999999999</v>
      </c>
      <c r="AK292" s="300">
        <f>[7]Bio!M262</f>
        <v>5.2932030000000001</v>
      </c>
      <c r="AL292" s="300">
        <f>[7]Bio!N262</f>
        <v>7.2806829999999998</v>
      </c>
      <c r="AM292" s="300">
        <f>[7]Bio!O262</f>
        <v>7.6505859999999997</v>
      </c>
      <c r="AN292" s="300">
        <f>[7]Bio!P262</f>
        <v>8.307226</v>
      </c>
      <c r="AO292" s="300">
        <f>[7]Bio!R262</f>
        <v>7.9248760000000003</v>
      </c>
      <c r="AP292" s="300">
        <f>[7]Bio!S262</f>
        <v>16.002417000000001</v>
      </c>
      <c r="AQ292" s="300">
        <f>[7]Bio!T262</f>
        <v>4.9427329999999996</v>
      </c>
      <c r="AR292" s="300">
        <f>[7]Bio!U262</f>
        <v>5.7591919999999996</v>
      </c>
      <c r="AS292" s="300">
        <f>[7]Bio!W262</f>
        <v>7.7582199999999997</v>
      </c>
      <c r="AT292" s="300">
        <f>[7]Bio!X262</f>
        <v>47.429336999999997</v>
      </c>
      <c r="AU292" s="356">
        <f>SUMPRODUCT($AF$19:$AT$19,AF292:AT292)</f>
        <v>37.541137296666669</v>
      </c>
      <c r="AV292" s="300">
        <f>[6]Tabelle1!C105</f>
        <v>2.92482223747606</v>
      </c>
      <c r="AW292" s="300"/>
      <c r="AX292" s="357">
        <f>SUMPRODUCT($AV$19:$AW$19,AV292:AW292)</f>
        <v>4.0947511324664836</v>
      </c>
      <c r="AY292" s="335">
        <f>SUM(J292,U292,W292,Z292,AE292,AU292,AX292)</f>
        <v>190.09607000333236</v>
      </c>
    </row>
    <row r="293" spans="1:51" x14ac:dyDescent="0.25">
      <c r="A293" s="332">
        <v>44805</v>
      </c>
      <c r="B293" s="312">
        <f>'[3]Warenkorb transponiert'!C180</f>
        <v>1.8117852068860305</v>
      </c>
      <c r="C293" s="300">
        <f>'[3]Warenkorb transponiert'!D180</f>
        <v>25.150132625994694</v>
      </c>
      <c r="D293" s="300">
        <f>'[3]Warenkorb transponiert'!E180</f>
        <v>14.315368535853857</v>
      </c>
      <c r="E293" s="300">
        <f>'[3]Warenkorb transponiert'!F180</f>
        <v>22.331432360742703</v>
      </c>
      <c r="F293" s="300">
        <f>'[3]Warenkorb transponiert'!G180</f>
        <v>21.499610085781129</v>
      </c>
      <c r="G293" s="300">
        <f>'[3]Warenkorb transponiert'!H180</f>
        <v>14.028187931789745</v>
      </c>
      <c r="H293" s="300">
        <f>'[3]Warenkorb transponiert'!I180</f>
        <v>4.4444444444444438</v>
      </c>
      <c r="I293" s="300">
        <f>'[3]Warenkorb transponiert'!J180</f>
        <v>3.8888888888888888</v>
      </c>
      <c r="J293" s="356">
        <f t="shared" ref="J293:J299" si="41">SUMPRODUCT($B$19:$I$19,B293:I293)</f>
        <v>39.228296563134158</v>
      </c>
      <c r="K293" s="300">
        <v>75.510000000000005</v>
      </c>
      <c r="L293" s="300">
        <v>54.831000000000003</v>
      </c>
      <c r="M293" s="300">
        <v>38.314999999999998</v>
      </c>
      <c r="N293" s="300">
        <v>28.317</v>
      </c>
      <c r="O293" s="300">
        <v>31.065000000000001</v>
      </c>
      <c r="P293" s="300">
        <v>6.0549999999999997</v>
      </c>
      <c r="Q293" s="300">
        <v>2.0367000000000002</v>
      </c>
      <c r="R293" s="300">
        <v>2.2991000000000001</v>
      </c>
      <c r="S293" s="300">
        <v>17.872</v>
      </c>
      <c r="T293" s="300">
        <v>56.399000000000001</v>
      </c>
      <c r="U293" s="356">
        <f t="shared" si="40"/>
        <v>56.684154000000007</v>
      </c>
      <c r="V293" s="312">
        <f>'[2]Haltung gewichtet'!D268</f>
        <v>0.8345999999999999</v>
      </c>
      <c r="W293" s="356">
        <f t="shared" ref="W293:W299" si="42">SUMPRODUCT($V$19:$V$19,V293:V293)</f>
        <v>23.368799999999997</v>
      </c>
      <c r="X293" s="300">
        <f>[1]Kochtypberechnung_Bio!U262</f>
        <v>3.0345200000000001</v>
      </c>
      <c r="Y293" s="300">
        <f>[1]Kochtypberechnung_Bio!W262</f>
        <v>3.1820979999999999</v>
      </c>
      <c r="Z293" s="356">
        <f t="shared" ref="Z293:Z299" si="43">SUMPRODUCT($X$19:$Y$19,X293:Y293)</f>
        <v>6.6201436999999999</v>
      </c>
      <c r="AA293" s="312">
        <f>[7]Bio!C263</f>
        <v>6.3</v>
      </c>
      <c r="AB293" s="300">
        <f>[7]Bio!D263</f>
        <v>2.7724769999999999</v>
      </c>
      <c r="AC293" s="300">
        <f>[7]Bio!E263</f>
        <v>2.8060849999999999</v>
      </c>
      <c r="AD293" s="300">
        <f>[7]Bio!F263</f>
        <v>0.84272100000000005</v>
      </c>
      <c r="AE293" s="356">
        <f t="shared" ref="AE293:AE299" si="44">SUMPRODUCT($AA$19:$AD$19,AA293:AD293)</f>
        <v>17.381686268235292</v>
      </c>
      <c r="AF293" s="300">
        <f>[7]Bio!G263</f>
        <v>3.575501</v>
      </c>
      <c r="AG293" s="300">
        <f>[7]Bio!I263</f>
        <v>7.9568139999999996</v>
      </c>
      <c r="AH293" s="300">
        <f>[7]Bio!J263</f>
        <v>3.024416</v>
      </c>
      <c r="AI293" s="300">
        <f>[7]Bio!K263</f>
        <v>6.5205029999999997</v>
      </c>
      <c r="AJ293" s="300">
        <f>[7]Bio!L263</f>
        <v>2.6800980000000001</v>
      </c>
      <c r="AK293" s="300">
        <f>[7]Bio!M263</f>
        <v>4.797593</v>
      </c>
      <c r="AL293" s="300">
        <f>[7]Bio!N263</f>
        <v>7.1382770000000004</v>
      </c>
      <c r="AM293" s="300">
        <f>[7]Bio!O263</f>
        <v>8.2941590000000005</v>
      </c>
      <c r="AN293" s="300">
        <f>[7]Bio!P263</f>
        <v>8.4903670000000009</v>
      </c>
      <c r="AO293" s="300">
        <f>[7]Bio!R263</f>
        <v>7.9737809999999998</v>
      </c>
      <c r="AP293" s="300">
        <f>[7]Bio!S263</f>
        <v>15.574468</v>
      </c>
      <c r="AQ293" s="300">
        <f>[7]Bio!T263</f>
        <v>4.9427070000000004</v>
      </c>
      <c r="AR293" s="300">
        <f>[7]Bio!U263</f>
        <v>5.6871710000000002</v>
      </c>
      <c r="AS293" s="300">
        <f>[7]Bio!W263</f>
        <v>7.8241860000000001</v>
      </c>
      <c r="AT293" s="300">
        <f>[7]Bio!X263</f>
        <v>41.374617999999998</v>
      </c>
      <c r="AU293" s="356">
        <f t="shared" ref="AU293:AU299" si="45">SUMPRODUCT($AF$19:$AT$19,AF293:AT293)</f>
        <v>38.822561246666673</v>
      </c>
      <c r="AV293" s="300">
        <f>[6]Tabelle1!C106</f>
        <v>2.92482223747606</v>
      </c>
      <c r="AW293" s="300"/>
      <c r="AX293" s="357">
        <f t="shared" ref="AX293:AX299" si="46">SUMPRODUCT($AV$19:$AW$19,AV293:AW293)</f>
        <v>4.0947511324664836</v>
      </c>
      <c r="AY293" s="335">
        <f t="shared" ref="AY293:AY299" si="47">SUM(J293,U293,W293,Z293,AE293,AU293,AX293)</f>
        <v>186.20039291050261</v>
      </c>
    </row>
    <row r="294" spans="1:51" x14ac:dyDescent="0.25">
      <c r="A294" s="332">
        <v>44835</v>
      </c>
      <c r="B294" s="312">
        <f>'[3]Warenkorb transponiert'!C181</f>
        <v>1.8895621016326289</v>
      </c>
      <c r="C294" s="300">
        <f>'[3]Warenkorb transponiert'!D181</f>
        <v>26.212466843501325</v>
      </c>
      <c r="D294" s="300">
        <f>'[3]Warenkorb transponiert'!E181</f>
        <v>14.666666666666664</v>
      </c>
      <c r="E294" s="300">
        <f>'[3]Warenkorb transponiert'!F181</f>
        <v>23.287533156498668</v>
      </c>
      <c r="F294" s="300">
        <f>'[3]Warenkorb transponiert'!G181</f>
        <v>21.540507754960572</v>
      </c>
      <c r="G294" s="300">
        <f>'[3]Warenkorb transponiert'!H181</f>
        <v>14.048520672455227</v>
      </c>
      <c r="H294" s="300">
        <f>'[3]Warenkorb transponiert'!I181</f>
        <v>4.5548056905688874</v>
      </c>
      <c r="I294" s="300">
        <f>'[3]Warenkorb transponiert'!J181</f>
        <v>3.8888888888888888</v>
      </c>
      <c r="J294" s="356">
        <f t="shared" si="41"/>
        <v>40.395661528261741</v>
      </c>
      <c r="K294" s="300">
        <v>89.715000000000003</v>
      </c>
      <c r="L294" s="300">
        <v>53.597999999999999</v>
      </c>
      <c r="M294" s="300">
        <v>40.536000000000001</v>
      </c>
      <c r="N294" s="300">
        <v>31.954000000000001</v>
      </c>
      <c r="O294" s="300">
        <v>43.012</v>
      </c>
      <c r="P294" s="300">
        <v>6.3478000000000003</v>
      </c>
      <c r="Q294" s="300">
        <v>2.2353000000000001</v>
      </c>
      <c r="R294" s="300">
        <v>2.2793999999999999</v>
      </c>
      <c r="S294" s="300">
        <v>17.263000000000002</v>
      </c>
      <c r="T294" s="300">
        <v>56.595999999999997</v>
      </c>
      <c r="U294" s="356">
        <f t="shared" si="40"/>
        <v>61.226025</v>
      </c>
      <c r="V294" s="312">
        <f>'[2]Haltung gewichtet'!D269</f>
        <v>0.84019999999999995</v>
      </c>
      <c r="W294" s="356">
        <f t="shared" si="42"/>
        <v>23.525599999999997</v>
      </c>
      <c r="X294" s="300">
        <f>[1]Kochtypberechnung_Bio!U263</f>
        <v>2.832862</v>
      </c>
      <c r="Y294" s="300">
        <f>[1]Kochtypberechnung_Bio!W263</f>
        <v>2.9476550000000001</v>
      </c>
      <c r="Z294" s="356">
        <f t="shared" si="43"/>
        <v>6.1652687500000001</v>
      </c>
      <c r="AA294" s="312">
        <f>[7]Bio!C264</f>
        <v>5.9107789999999998</v>
      </c>
      <c r="AB294" s="300">
        <f>[7]Bio!D264</f>
        <v>2.8108979999999999</v>
      </c>
      <c r="AC294" s="300">
        <f>[7]Bio!E264</f>
        <v>2.8060849999999999</v>
      </c>
      <c r="AD294" s="300">
        <f>[7]Bio!F264</f>
        <v>0.89317199999999997</v>
      </c>
      <c r="AE294" s="356">
        <f t="shared" si="44"/>
        <v>16.970117145294118</v>
      </c>
      <c r="AF294" s="300">
        <f>[7]Bio!G264</f>
        <v>3.4121649999999999</v>
      </c>
      <c r="AG294" s="300">
        <f>[7]Bio!I264</f>
        <v>8.2680969999999991</v>
      </c>
      <c r="AH294" s="300">
        <f>[7]Bio!J264</f>
        <v>2.2274229999999999</v>
      </c>
      <c r="AI294" s="300">
        <f>[7]Bio!K264</f>
        <v>7.1513419999999996</v>
      </c>
      <c r="AJ294" s="300">
        <f>[7]Bio!L264</f>
        <v>2.6895910000000001</v>
      </c>
      <c r="AK294" s="300">
        <f>[7]Bio!M264</f>
        <v>4.3076499999999998</v>
      </c>
      <c r="AL294" s="300">
        <f>[7]Bio!N264</f>
        <v>7.3396220000000003</v>
      </c>
      <c r="AM294" s="300">
        <f>[7]Bio!O264</f>
        <v>7.5116949999999996</v>
      </c>
      <c r="AN294" s="300">
        <f>[7]Bio!P264</f>
        <v>8.4786490000000008</v>
      </c>
      <c r="AO294" s="300">
        <f>[7]Bio!R264</f>
        <v>7.3966440000000002</v>
      </c>
      <c r="AP294" s="300">
        <f>[7]Bio!S264</f>
        <v>14.394048</v>
      </c>
      <c r="AQ294" s="300">
        <f>[7]Bio!T264</f>
        <v>5.097124</v>
      </c>
      <c r="AR294" s="300">
        <f>[7]Bio!U264</f>
        <v>5.7997420000000002</v>
      </c>
      <c r="AS294" s="300">
        <f>[7]Bio!W264</f>
        <v>6.5800299999999998</v>
      </c>
      <c r="AT294" s="300">
        <f>[7]Bio!X264</f>
        <v>40.900142000000002</v>
      </c>
      <c r="AU294" s="356">
        <f t="shared" si="45"/>
        <v>37.183316053333328</v>
      </c>
      <c r="AV294" s="300">
        <f>[6]Tabelle1!C107</f>
        <v>2.92482223747606</v>
      </c>
      <c r="AW294" s="300"/>
      <c r="AX294" s="357">
        <f t="shared" si="46"/>
        <v>4.0947511324664836</v>
      </c>
      <c r="AY294" s="335">
        <f t="shared" si="47"/>
        <v>189.56073960935566</v>
      </c>
    </row>
    <row r="295" spans="1:51" x14ac:dyDescent="0.25">
      <c r="A295" s="332">
        <v>44866</v>
      </c>
      <c r="B295" s="312">
        <f>'[3]Warenkorb transponiert'!C182</f>
        <v>1.8895621016326289</v>
      </c>
      <c r="C295" s="300">
        <f>'[3]Warenkorb transponiert'!D182</f>
        <v>25.259549071618032</v>
      </c>
      <c r="D295" s="300">
        <f>'[3]Warenkorb transponiert'!E182</f>
        <v>14.666666666666664</v>
      </c>
      <c r="E295" s="300">
        <f>'[3]Warenkorb transponiert'!F182</f>
        <v>23.287533156498668</v>
      </c>
      <c r="F295" s="300">
        <f>'[3]Warenkorb transponiert'!G182</f>
        <v>21.540507754960572</v>
      </c>
      <c r="G295" s="300">
        <f>'[3]Warenkorb transponiert'!H182</f>
        <v>14.048520672455227</v>
      </c>
      <c r="H295" s="300">
        <f>'[3]Warenkorb transponiert'!I182</f>
        <v>4.5548056905688874</v>
      </c>
      <c r="I295" s="300">
        <f>'[3]Warenkorb transponiert'!J182</f>
        <v>3.8888888888888888</v>
      </c>
      <c r="J295" s="356">
        <f t="shared" si="41"/>
        <v>40.205077973885082</v>
      </c>
      <c r="K295" s="300">
        <v>89.084999999999994</v>
      </c>
      <c r="L295" s="300">
        <v>53.494999999999997</v>
      </c>
      <c r="M295" s="300">
        <v>40.561999999999998</v>
      </c>
      <c r="N295" s="300">
        <v>32.076000000000001</v>
      </c>
      <c r="O295" s="300">
        <v>42.366</v>
      </c>
      <c r="P295" s="300">
        <v>7.0040000000000004</v>
      </c>
      <c r="Q295" s="300">
        <v>2.0758999999999999</v>
      </c>
      <c r="R295" s="300">
        <v>2.2458</v>
      </c>
      <c r="S295" s="300">
        <v>17.908999999999999</v>
      </c>
      <c r="T295" s="300">
        <v>57.69</v>
      </c>
      <c r="U295" s="356">
        <f t="shared" si="40"/>
        <v>61.681335000000004</v>
      </c>
      <c r="V295" s="312">
        <f>'[2]Haltung gewichtet'!D270</f>
        <v>0.81900000000000006</v>
      </c>
      <c r="W295" s="356">
        <f t="shared" si="42"/>
        <v>22.932000000000002</v>
      </c>
      <c r="X295" s="300">
        <f>[1]Kochtypberechnung_Bio!U264</f>
        <v>2.8914740000000001</v>
      </c>
      <c r="Y295" s="300">
        <f>[1]Kochtypberechnung_Bio!W264</f>
        <v>2.8914740000000001</v>
      </c>
      <c r="Z295" s="356">
        <f t="shared" si="43"/>
        <v>6.2166690999999998</v>
      </c>
      <c r="AA295" s="312">
        <f>[7]Bio!C265</f>
        <v>5.6798580000000003</v>
      </c>
      <c r="AB295" s="300">
        <f>[7]Bio!D265</f>
        <v>2.8091159999999999</v>
      </c>
      <c r="AC295" s="300">
        <f>[7]Bio!E265</f>
        <v>3.2711679999999999</v>
      </c>
      <c r="AD295" s="300">
        <f>[7]Bio!F265</f>
        <v>0.83909100000000003</v>
      </c>
      <c r="AE295" s="356">
        <f t="shared" si="44"/>
        <v>16.900286802941178</v>
      </c>
      <c r="AF295" s="300">
        <f>[7]Bio!G265</f>
        <v>3.1107390000000001</v>
      </c>
      <c r="AG295" s="300">
        <f>[7]Bio!I265</f>
        <v>7.2774000000000001</v>
      </c>
      <c r="AH295" s="300">
        <f>[7]Bio!J265</f>
        <v>1.6534660000000001</v>
      </c>
      <c r="AI295" s="300">
        <f>[7]Bio!K265</f>
        <v>6.1353600000000004</v>
      </c>
      <c r="AJ295" s="300">
        <f>[7]Bio!L265</f>
        <v>2.6236790000000001</v>
      </c>
      <c r="AK295" s="300">
        <f>[7]Bio!M265</f>
        <v>4.7334889999999996</v>
      </c>
      <c r="AL295" s="300">
        <f>[7]Bio!N265</f>
        <v>6.5130229999999996</v>
      </c>
      <c r="AM295" s="300">
        <f>[7]Bio!O265</f>
        <v>6.4917610000000003</v>
      </c>
      <c r="AN295" s="300">
        <f>[7]Bio!P265</f>
        <v>7.1706450000000004</v>
      </c>
      <c r="AO295" s="300">
        <f>[7]Bio!R265</f>
        <v>6.7689760000000003</v>
      </c>
      <c r="AP295" s="300">
        <f>[7]Bio!S265</f>
        <v>16.895510999999999</v>
      </c>
      <c r="AQ295" s="300">
        <f>[7]Bio!T265</f>
        <v>5.1135380000000001</v>
      </c>
      <c r="AR295" s="300">
        <f>[7]Bio!U265</f>
        <v>5.8248069999999998</v>
      </c>
      <c r="AS295" s="300">
        <f>[7]Bio!W265</f>
        <v>4.9675219999999998</v>
      </c>
      <c r="AT295" s="300">
        <f>[7]Bio!X265</f>
        <v>36.656511000000002</v>
      </c>
      <c r="AU295" s="356">
        <f t="shared" si="45"/>
        <v>33.797643933333333</v>
      </c>
      <c r="AV295" s="300">
        <f>[6]Tabelle1!C108</f>
        <v>2.92482223747606</v>
      </c>
      <c r="AW295" s="300"/>
      <c r="AX295" s="357">
        <f t="shared" si="46"/>
        <v>4.0947511324664836</v>
      </c>
      <c r="AY295" s="335">
        <f t="shared" si="47"/>
        <v>185.82776394262609</v>
      </c>
    </row>
    <row r="296" spans="1:51" x14ac:dyDescent="0.25">
      <c r="A296" s="332">
        <v>44896</v>
      </c>
      <c r="B296" s="312">
        <f>'[3]Warenkorb transponiert'!C183</f>
        <v>1.8895621016326289</v>
      </c>
      <c r="C296" s="300">
        <f>'[3]Warenkorb transponiert'!D183</f>
        <v>26.499999999999996</v>
      </c>
      <c r="D296" s="300">
        <f>'[3]Warenkorb transponiert'!E183</f>
        <v>14.666666666666664</v>
      </c>
      <c r="E296" s="300">
        <f>'[3]Warenkorb transponiert'!F183</f>
        <v>23.287533156498668</v>
      </c>
      <c r="F296" s="300">
        <f>'[3]Warenkorb transponiert'!G183</f>
        <v>21.540507754960572</v>
      </c>
      <c r="G296" s="300">
        <f>'[3]Warenkorb transponiert'!H183</f>
        <v>14.048520672455227</v>
      </c>
      <c r="H296" s="300">
        <f>'[3]Warenkorb transponiert'!I183</f>
        <v>4.5548056905688874</v>
      </c>
      <c r="I296" s="300">
        <f>'[3]Warenkorb transponiert'!J183</f>
        <v>3.8888888888888888</v>
      </c>
      <c r="J296" s="356">
        <f t="shared" si="41"/>
        <v>40.453168159561486</v>
      </c>
      <c r="K296" s="300">
        <v>87.322000000000003</v>
      </c>
      <c r="L296" s="300">
        <v>54.057000000000002</v>
      </c>
      <c r="M296" s="300">
        <v>40.305</v>
      </c>
      <c r="N296" s="300">
        <v>30.916</v>
      </c>
      <c r="O296" s="300">
        <v>36.79</v>
      </c>
      <c r="P296" s="300">
        <v>6.9781000000000004</v>
      </c>
      <c r="Q296" s="300">
        <v>2.1063999999999998</v>
      </c>
      <c r="R296" s="300">
        <v>2.2736999999999998</v>
      </c>
      <c r="S296" s="300">
        <v>17.998000000000001</v>
      </c>
      <c r="T296" s="300">
        <v>56.707000000000001</v>
      </c>
      <c r="U296" s="356">
        <f t="shared" si="40"/>
        <v>60.162300999999992</v>
      </c>
      <c r="V296" s="312">
        <f>'[2]Haltung gewichtet'!D271</f>
        <v>0.82050000000000001</v>
      </c>
      <c r="W296" s="356">
        <f t="shared" si="42"/>
        <v>22.974</v>
      </c>
      <c r="X296" s="300">
        <f>[1]Kochtypberechnung_Bio!U265</f>
        <v>2.9130829999999999</v>
      </c>
      <c r="Y296" s="300">
        <f>[1]Kochtypberechnung_Bio!W265</f>
        <v>2.9130829999999999</v>
      </c>
      <c r="Z296" s="356">
        <f t="shared" si="43"/>
        <v>6.26312845</v>
      </c>
      <c r="AA296" s="312">
        <f>[7]Bio!C266</f>
        <v>6.3431519999999999</v>
      </c>
      <c r="AB296" s="300">
        <f>[7]Bio!D266</f>
        <v>2.8933689999999999</v>
      </c>
      <c r="AC296" s="300">
        <f>[7]Bio!E266</f>
        <v>3.0999590000000001</v>
      </c>
      <c r="AD296" s="300">
        <f>[7]Bio!F266</f>
        <v>0.82139099999999998</v>
      </c>
      <c r="AE296" s="356">
        <f t="shared" si="44"/>
        <v>17.799694981176469</v>
      </c>
      <c r="AF296" s="300">
        <f>[7]Bio!G266</f>
        <v>2.8103940000000001</v>
      </c>
      <c r="AG296" s="300">
        <f>[7]Bio!I266</f>
        <v>5.089569</v>
      </c>
      <c r="AH296" s="300">
        <f>[7]Bio!J266</f>
        <v>1.627122</v>
      </c>
      <c r="AI296" s="300">
        <f>[7]Bio!K266</f>
        <v>5.7675840000000003</v>
      </c>
      <c r="AJ296" s="300">
        <f>[7]Bio!L266</f>
        <v>2.3753479999999998</v>
      </c>
      <c r="AK296" s="300">
        <f>[7]Bio!M266</f>
        <v>5.1129249999999997</v>
      </c>
      <c r="AL296" s="300">
        <f>[7]Bio!N266</f>
        <v>5.7583960000000003</v>
      </c>
      <c r="AM296" s="300">
        <f>[7]Bio!O266</f>
        <v>5.8356300000000001</v>
      </c>
      <c r="AN296" s="300">
        <f>[7]Bio!P266</f>
        <v>5.5443100000000003</v>
      </c>
      <c r="AO296" s="300">
        <f>[7]Bio!R266</f>
        <v>6.95</v>
      </c>
      <c r="AP296" s="300">
        <f>[7]Bio!S266</f>
        <v>16.618625999999999</v>
      </c>
      <c r="AQ296" s="300">
        <f>[7]Bio!T266</f>
        <v>5.117559</v>
      </c>
      <c r="AR296" s="300">
        <f>[7]Bio!U266</f>
        <v>5.7842739999999999</v>
      </c>
      <c r="AS296" s="300">
        <f>[7]Bio!W266</f>
        <v>4.8934100000000003</v>
      </c>
      <c r="AT296" s="300">
        <f>[7]Bio!X266</f>
        <v>34.711520999999998</v>
      </c>
      <c r="AU296" s="356">
        <f t="shared" si="45"/>
        <v>30.146675639999994</v>
      </c>
      <c r="AV296" s="300">
        <f>[6]Tabelle1!C109</f>
        <v>2.92482223747606</v>
      </c>
      <c r="AW296" s="300"/>
      <c r="AX296" s="357">
        <f t="shared" si="46"/>
        <v>4.0947511324664836</v>
      </c>
      <c r="AY296" s="335">
        <f t="shared" si="47"/>
        <v>181.89371936320441</v>
      </c>
    </row>
    <row r="297" spans="1:51" x14ac:dyDescent="0.25">
      <c r="A297" s="332">
        <v>44927</v>
      </c>
      <c r="B297" s="312">
        <f>'[3]Warenkorb transponiert'!C184</f>
        <v>1.9117840715602286</v>
      </c>
      <c r="C297" s="300">
        <f>'[3]Warenkorb transponiert'!D184</f>
        <v>25.437665782493365</v>
      </c>
      <c r="D297" s="300">
        <f>'[3]Warenkorb transponiert'!E184</f>
        <v>14.912175467296796</v>
      </c>
      <c r="E297" s="300">
        <f>'[3]Warenkorb transponiert'!F184</f>
        <v>23.499999999999996</v>
      </c>
      <c r="F297" s="300">
        <f>'[3]Warenkorb transponiert'!G184</f>
        <v>21.907547006325277</v>
      </c>
      <c r="G297" s="300">
        <f>'[3]Warenkorb transponiert'!H184</f>
        <v>14.580718411850702</v>
      </c>
      <c r="H297" s="300">
        <f>'[3]Warenkorb transponiert'!I184</f>
        <v>4.5548056905688874</v>
      </c>
      <c r="I297" s="300">
        <f>'[3]Warenkorb transponiert'!J184</f>
        <v>3.8888888888888888</v>
      </c>
      <c r="J297" s="356">
        <f t="shared" si="41"/>
        <v>40.795100432473113</v>
      </c>
      <c r="K297" s="300">
        <v>88.126999999999995</v>
      </c>
      <c r="L297" s="300">
        <v>54.155000000000001</v>
      </c>
      <c r="M297" s="300">
        <v>41.540999999999997</v>
      </c>
      <c r="N297" s="300">
        <v>32.15</v>
      </c>
      <c r="O297" s="300">
        <v>41.924999999999997</v>
      </c>
      <c r="P297" s="300">
        <v>6.4779999999999998</v>
      </c>
      <c r="Q297" s="300">
        <v>2.1917</v>
      </c>
      <c r="R297" s="300">
        <v>2.4537</v>
      </c>
      <c r="S297" s="300">
        <v>18.38</v>
      </c>
      <c r="T297" s="300">
        <v>57.715000000000003</v>
      </c>
      <c r="U297" s="356">
        <f t="shared" si="40"/>
        <v>62.169615999999998</v>
      </c>
      <c r="V297" s="312">
        <f>'[2]Haltung gewichtet'!D272</f>
        <v>0.85060000000000002</v>
      </c>
      <c r="W297" s="356">
        <f t="shared" si="42"/>
        <v>23.816800000000001</v>
      </c>
      <c r="X297" s="300">
        <f>[1]Kochtypberechnung_Bio!U266</f>
        <v>2.8242859999999999</v>
      </c>
      <c r="Y297" s="300">
        <f>[1]Kochtypberechnung_Bio!W266</f>
        <v>2.823979</v>
      </c>
      <c r="Z297" s="356">
        <f t="shared" si="43"/>
        <v>6.0720153499999991</v>
      </c>
      <c r="AA297" s="312">
        <f>[7]Bio!C267</f>
        <v>6.2547360000000003</v>
      </c>
      <c r="AB297" s="300">
        <f>[7]Bio!D267</f>
        <v>2.9838819999999999</v>
      </c>
      <c r="AC297" s="300">
        <f>[7]Bio!E267</f>
        <v>2.9582570000000001</v>
      </c>
      <c r="AD297" s="300">
        <f>[7]Bio!F267</f>
        <v>0.89560799999999996</v>
      </c>
      <c r="AE297" s="356">
        <f t="shared" si="44"/>
        <v>17.835157958235293</v>
      </c>
      <c r="AF297" s="300">
        <f>[7]Bio!G267</f>
        <v>2.8623750000000001</v>
      </c>
      <c r="AG297" s="300">
        <f>[7]Bio!I267</f>
        <v>4.4794039999999997</v>
      </c>
      <c r="AH297" s="300">
        <f>[7]Bio!J267</f>
        <v>1.5702160000000001</v>
      </c>
      <c r="AI297" s="300">
        <f>[7]Bio!K267</f>
        <v>5.5172889999999999</v>
      </c>
      <c r="AJ297" s="300">
        <f>[7]Bio!L267</f>
        <v>2.4000970000000001</v>
      </c>
      <c r="AK297" s="300">
        <f>[7]Bio!M267</f>
        <v>4.9738980000000002</v>
      </c>
      <c r="AL297" s="300">
        <f>[7]Bio!N267</f>
        <v>4.6831060000000004</v>
      </c>
      <c r="AM297" s="300">
        <f>[7]Bio!O267</f>
        <v>3.990192</v>
      </c>
      <c r="AN297" s="300">
        <f>[7]Bio!P267</f>
        <v>4.9311749999999996</v>
      </c>
      <c r="AO297" s="300">
        <f>[7]Bio!R267</f>
        <v>6.9195979999999997</v>
      </c>
      <c r="AP297" s="300">
        <f>[7]Bio!S267</f>
        <v>16.666402000000001</v>
      </c>
      <c r="AQ297" s="300">
        <f>[7]Bio!T267</f>
        <v>5.1136660000000003</v>
      </c>
      <c r="AR297" s="300">
        <f>[7]Bio!U267</f>
        <v>5.7495659999999997</v>
      </c>
      <c r="AS297" s="300">
        <f>[7]Bio!W267</f>
        <v>5.2517709999999997</v>
      </c>
      <c r="AT297" s="300">
        <f>[7]Bio!X267</f>
        <v>36.118375</v>
      </c>
      <c r="AU297" s="356">
        <f t="shared" si="45"/>
        <v>28.622612783333334</v>
      </c>
      <c r="AV297" s="300">
        <f>[6]Tabelle1!C110</f>
        <v>3.0075948784377</v>
      </c>
      <c r="AW297" s="300"/>
      <c r="AX297" s="357">
        <f t="shared" si="46"/>
        <v>4.2106328298127798</v>
      </c>
      <c r="AY297" s="335">
        <f t="shared" si="47"/>
        <v>183.5219353538545</v>
      </c>
    </row>
    <row r="298" spans="1:51" x14ac:dyDescent="0.25">
      <c r="A298" s="332">
        <v>44958</v>
      </c>
      <c r="B298" s="312">
        <f>'[3]Warenkorb transponiert'!C185</f>
        <v>1.9117840715602286</v>
      </c>
      <c r="C298" s="300">
        <f>'[3]Warenkorb transponiert'!D185</f>
        <v>26.075066312997343</v>
      </c>
      <c r="D298" s="300">
        <f>'[3]Warenkorb transponiert'!E185</f>
        <v>14.912175467296796</v>
      </c>
      <c r="E298" s="300">
        <f>'[3]Warenkorb transponiert'!F185</f>
        <v>23.499999999999996</v>
      </c>
      <c r="F298" s="300">
        <f>'[3]Warenkorb transponiert'!G185</f>
        <v>22.042587297461228</v>
      </c>
      <c r="G298" s="300">
        <f>'[3]Warenkorb transponiert'!H185</f>
        <v>14.580718411850702</v>
      </c>
      <c r="H298" s="300">
        <f>'[3]Warenkorb transponiert'!I185</f>
        <v>4.6651669366933302</v>
      </c>
      <c r="I298" s="300">
        <f>'[3]Warenkorb transponiert'!J185</f>
        <v>3.9992501350133316</v>
      </c>
      <c r="J298" s="356">
        <f t="shared" si="41"/>
        <v>41.031242029804638</v>
      </c>
      <c r="K298" s="300">
        <v>87.915000000000006</v>
      </c>
      <c r="L298" s="300">
        <v>54.19</v>
      </c>
      <c r="M298" s="300">
        <v>33.448999999999998</v>
      </c>
      <c r="N298" s="300">
        <v>32.417000000000002</v>
      </c>
      <c r="O298" s="300">
        <v>37.295999999999999</v>
      </c>
      <c r="P298" s="300">
        <v>5.1440999999999999</v>
      </c>
      <c r="Q298" s="300">
        <v>2.2324999999999999</v>
      </c>
      <c r="R298" s="300">
        <v>2.2818000000000001</v>
      </c>
      <c r="S298" s="300">
        <v>17.658999999999999</v>
      </c>
      <c r="T298" s="300">
        <v>58.125</v>
      </c>
      <c r="U298" s="356">
        <f t="shared" si="40"/>
        <v>59.366508999999994</v>
      </c>
      <c r="V298" s="312">
        <f>'[2]Haltung gewichtet'!D273</f>
        <v>0.86790000000000012</v>
      </c>
      <c r="W298" s="356">
        <f t="shared" si="42"/>
        <v>24.301200000000001</v>
      </c>
      <c r="X298" s="300">
        <f>[1]Kochtypberechnung_Bio!U267</f>
        <v>2.801628</v>
      </c>
      <c r="Y298" s="300">
        <f>[1]Kochtypberechnung_Bio!W267</f>
        <v>2.8</v>
      </c>
      <c r="Z298" s="356">
        <f t="shared" si="43"/>
        <v>6.0224419999999999</v>
      </c>
      <c r="AA298" s="312">
        <f>[7]Bio!C268</f>
        <v>6.3694540000000002</v>
      </c>
      <c r="AB298" s="300">
        <f>[7]Bio!D268</f>
        <v>2.944782</v>
      </c>
      <c r="AC298" s="300">
        <f>[7]Bio!E268</f>
        <v>3.0638570000000001</v>
      </c>
      <c r="AD298" s="300">
        <f>[7]Bio!F268</f>
        <v>0.86172099999999996</v>
      </c>
      <c r="AE298" s="356">
        <f t="shared" si="44"/>
        <v>17.969561524705881</v>
      </c>
      <c r="AF298" s="300">
        <f>[7]Bio!G268</f>
        <v>2.6049690000000001</v>
      </c>
      <c r="AG298" s="300">
        <f>[7]Bio!I268</f>
        <v>4.7318300000000004</v>
      </c>
      <c r="AH298" s="300">
        <f>[7]Bio!J268</f>
        <v>1.7603230000000001</v>
      </c>
      <c r="AI298" s="300">
        <f>[7]Bio!K268</f>
        <v>5.6793870000000002</v>
      </c>
      <c r="AJ298" s="300">
        <f>[7]Bio!L268</f>
        <v>2.6604809999999999</v>
      </c>
      <c r="AK298" s="300">
        <f>[7]Bio!M268</f>
        <v>4.8591110000000004</v>
      </c>
      <c r="AL298" s="300">
        <f>[7]Bio!N268</f>
        <v>5.1982169999999996</v>
      </c>
      <c r="AM298" s="300">
        <f>[7]Bio!O268</f>
        <v>3.9977969999999998</v>
      </c>
      <c r="AN298" s="300">
        <f>[7]Bio!P268</f>
        <v>5.5918619999999999</v>
      </c>
      <c r="AO298" s="300">
        <f>[7]Bio!R268</f>
        <v>6.8409810000000002</v>
      </c>
      <c r="AP298" s="300">
        <f>[7]Bio!S268</f>
        <v>15.80301</v>
      </c>
      <c r="AQ298" s="300">
        <f>[7]Bio!T268</f>
        <v>5.1132569999999999</v>
      </c>
      <c r="AR298" s="300">
        <f>[7]Bio!U268</f>
        <v>5.6129959999999999</v>
      </c>
      <c r="AS298" s="300">
        <f>[7]Bio!W268</f>
        <v>5.5893810000000004</v>
      </c>
      <c r="AT298" s="300">
        <f>[7]Bio!X268</f>
        <v>41.319794000000002</v>
      </c>
      <c r="AU298" s="356">
        <f t="shared" si="45"/>
        <v>29.604926713333331</v>
      </c>
      <c r="AV298" s="300">
        <f>[6]Tabelle1!C111</f>
        <v>3.0075948784377</v>
      </c>
      <c r="AW298" s="300"/>
      <c r="AX298" s="357">
        <f t="shared" si="46"/>
        <v>4.2106328298127798</v>
      </c>
      <c r="AY298" s="335">
        <f t="shared" si="47"/>
        <v>182.50651409765661</v>
      </c>
    </row>
    <row r="299" spans="1:51" x14ac:dyDescent="0.25">
      <c r="A299" s="332">
        <v>44986</v>
      </c>
      <c r="B299" s="312">
        <f>'[3]Warenkorb transponiert'!C186</f>
        <v>1.9117840715602286</v>
      </c>
      <c r="C299" s="300">
        <f>'[3]Warenkorb transponiert'!D186</f>
        <v>26.043899204244028</v>
      </c>
      <c r="D299" s="300">
        <f>'[3]Warenkorb transponiert'!E186</f>
        <v>15</v>
      </c>
      <c r="E299" s="300">
        <f>'[3]Warenkorb transponiert'!F186</f>
        <v>23.787533156498668</v>
      </c>
      <c r="F299" s="300">
        <f>'[3]Warenkorb transponiert'!G186</f>
        <v>22.042587297461228</v>
      </c>
      <c r="G299" s="300">
        <f>'[3]Warenkorb transponiert'!H186</f>
        <v>14.580718411850702</v>
      </c>
      <c r="H299" s="300">
        <f>'[3]Warenkorb transponiert'!I186</f>
        <v>4.6651669366933302</v>
      </c>
      <c r="I299" s="300">
        <f>'[3]Warenkorb transponiert'!J186</f>
        <v>3.9992501350133316</v>
      </c>
      <c r="J299" s="356">
        <f t="shared" si="41"/>
        <v>41.08658173339645</v>
      </c>
      <c r="K299" s="300">
        <v>85.676000000000002</v>
      </c>
      <c r="L299" s="300">
        <v>55.622999999999998</v>
      </c>
      <c r="M299" s="300">
        <v>31.132999999999999</v>
      </c>
      <c r="N299" s="300">
        <v>32.113</v>
      </c>
      <c r="O299" s="300">
        <v>39.011000000000003</v>
      </c>
      <c r="P299" s="300">
        <v>5.6482000000000001</v>
      </c>
      <c r="Q299" s="300">
        <v>2.0381</v>
      </c>
      <c r="R299" s="300">
        <v>2.3765999999999998</v>
      </c>
      <c r="S299" s="300">
        <v>17.641999999999999</v>
      </c>
      <c r="T299" s="300">
        <v>58.082999999999998</v>
      </c>
      <c r="U299" s="356">
        <f t="shared" si="40"/>
        <v>59.097928999999993</v>
      </c>
      <c r="V299" s="312">
        <f>'[2]Haltung gewichtet'!D274</f>
        <v>0.84950000000000003</v>
      </c>
      <c r="W299" s="356">
        <f t="shared" si="42"/>
        <v>23.786000000000001</v>
      </c>
      <c r="X299" s="300">
        <f>[1]Kochtypberechnung_Bio!U268</f>
        <v>2.8032870000000001</v>
      </c>
      <c r="Y299" s="300">
        <f>[1]Kochtypberechnung_Bio!W268</f>
        <v>2.8</v>
      </c>
      <c r="Z299" s="356">
        <f t="shared" si="43"/>
        <v>6.0249305</v>
      </c>
      <c r="AA299" s="312">
        <f>[7]Bio!C269</f>
        <v>6.3047630000000003</v>
      </c>
      <c r="AB299" s="300">
        <f>[7]Bio!D269</f>
        <v>2.951362</v>
      </c>
      <c r="AC299" s="300">
        <f>[7]Bio!E269</f>
        <v>2.9861840000000002</v>
      </c>
      <c r="AD299" s="300">
        <f>[7]Bio!F269</f>
        <v>0.88612400000000002</v>
      </c>
      <c r="AE299" s="356">
        <f t="shared" si="44"/>
        <v>17.872313909411766</v>
      </c>
      <c r="AF299" s="300">
        <f>[7]Bio!G269</f>
        <v>2.7853829999999999</v>
      </c>
      <c r="AG299" s="300">
        <f>[7]Bio!I269</f>
        <v>5.3202400000000001</v>
      </c>
      <c r="AH299" s="300">
        <f>[7]Bio!J269</f>
        <v>1.8762749999999999</v>
      </c>
      <c r="AI299" s="300">
        <f>[7]Bio!K269</f>
        <v>5.0193430000000001</v>
      </c>
      <c r="AJ299" s="300">
        <f>[7]Bio!L269</f>
        <v>2.6365069999999999</v>
      </c>
      <c r="AK299" s="300">
        <f>[7]Bio!M269</f>
        <v>4.9999989999999999</v>
      </c>
      <c r="AL299" s="300">
        <f>[7]Bio!N269</f>
        <v>5.5302879999999996</v>
      </c>
      <c r="AM299" s="300">
        <f>[7]Bio!O269</f>
        <v>3.9927779999999999</v>
      </c>
      <c r="AN299" s="300">
        <f>[7]Bio!P269</f>
        <v>5.1538880000000002</v>
      </c>
      <c r="AO299" s="300">
        <f>[7]Bio!R269</f>
        <v>7.4477919999999997</v>
      </c>
      <c r="AP299" s="300">
        <f>[7]Bio!S269</f>
        <v>16.020177</v>
      </c>
      <c r="AQ299" s="300">
        <f>[7]Bio!T269</f>
        <v>5.1136660000000003</v>
      </c>
      <c r="AR299" s="300">
        <f>[7]Bio!U269</f>
        <v>5.3859399999999997</v>
      </c>
      <c r="AS299" s="300">
        <f>[7]Bio!W269</f>
        <v>5.9043020000000004</v>
      </c>
      <c r="AT299" s="300">
        <f>[7]Bio!X269</f>
        <v>40.704951999999999</v>
      </c>
      <c r="AU299" s="356">
        <f t="shared" si="45"/>
        <v>30.40877253</v>
      </c>
      <c r="AV299" s="300">
        <f>[6]Tabelle1!C112</f>
        <v>3.0075948784377</v>
      </c>
      <c r="AW299" s="300"/>
      <c r="AX299" s="357">
        <f t="shared" si="46"/>
        <v>4.2106328298127798</v>
      </c>
      <c r="AY299" s="335">
        <f t="shared" si="47"/>
        <v>182.48716050262098</v>
      </c>
    </row>
    <row r="300" spans="1:51" x14ac:dyDescent="0.25">
      <c r="A300" s="332">
        <v>45017</v>
      </c>
      <c r="B300" s="312">
        <f>'[3]Warenkorb transponiert'!C187</f>
        <v>1.9116024999999999</v>
      </c>
      <c r="C300" s="300">
        <f>'[3]Warenkorb transponiert'!D187</f>
        <v>27.849868000000001</v>
      </c>
      <c r="D300" s="300">
        <f>'[3]Warenkorb transponiert'!E187</f>
        <v>14.473051999999997</v>
      </c>
      <c r="E300" s="300">
        <f>'[3]Warenkorb transponiert'!F187</f>
        <v>21</v>
      </c>
      <c r="F300" s="300">
        <f>'[3]Warenkorb transponiert'!G187</f>
        <v>22.042587999999999</v>
      </c>
      <c r="G300" s="300">
        <f>'[3]Warenkorb transponiert'!H187</f>
        <v>14.518889385</v>
      </c>
      <c r="H300" s="300">
        <f>'[3]Warenkorb transponiert'!I187</f>
        <v>4.3892629999999997</v>
      </c>
      <c r="I300" s="300">
        <f>'[3]Warenkorb transponiert'!J187</f>
        <v>3.8888889999999994</v>
      </c>
      <c r="J300" s="356">
        <f t="shared" ref="J300:J301" si="48">SUMPRODUCT($B$19:$I$19,B300:I300)</f>
        <v>40.713023573249998</v>
      </c>
      <c r="K300" s="300">
        <v>87.174999999999997</v>
      </c>
      <c r="L300" s="300">
        <v>54.798999999999999</v>
      </c>
      <c r="M300" s="300">
        <v>27.859000000000002</v>
      </c>
      <c r="N300" s="300">
        <v>32.067999999999998</v>
      </c>
      <c r="O300" s="300">
        <v>41.191000000000003</v>
      </c>
      <c r="P300" s="300">
        <v>6.3315000000000001</v>
      </c>
      <c r="Q300" s="300">
        <v>2.1693000000000002</v>
      </c>
      <c r="R300" s="300">
        <v>2.4638999999999998</v>
      </c>
      <c r="S300" s="300">
        <v>17.420000000000002</v>
      </c>
      <c r="T300" s="300">
        <v>57.668999999999997</v>
      </c>
      <c r="U300" s="356">
        <f t="shared" si="40"/>
        <v>58.932066000000006</v>
      </c>
      <c r="V300" s="312">
        <f>'[2]Haltung gewichtet'!D275</f>
        <v>0.8589</v>
      </c>
      <c r="W300" s="356">
        <f t="shared" ref="W300:W301" si="49">SUMPRODUCT($V$19:$V$19,V300:V300)</f>
        <v>24.049199999999999</v>
      </c>
      <c r="X300" s="300">
        <f>[1]Kochtypberechnung_Bio!U269</f>
        <v>2.8098909999999999</v>
      </c>
      <c r="Y300" s="300">
        <f>[1]Kochtypberechnung_Bio!W269</f>
        <v>2.7999990000000001</v>
      </c>
      <c r="Z300" s="356">
        <f t="shared" ref="Z300:Z301" si="50">SUMPRODUCT($X$19:$Y$19,X300:Y300)</f>
        <v>6.0348358500000003</v>
      </c>
      <c r="AA300" s="312">
        <f>[7]Bio!C270</f>
        <v>6.2612620000000003</v>
      </c>
      <c r="AB300" s="300">
        <f>[7]Bio!D270</f>
        <v>2.89432</v>
      </c>
      <c r="AC300" s="300">
        <f>[7]Bio!E270</f>
        <v>3.0020039999999999</v>
      </c>
      <c r="AD300" s="300">
        <f>[7]Bio!F270</f>
        <v>0.85574899999999998</v>
      </c>
      <c r="AE300" s="356">
        <f t="shared" ref="AE300:AE301" si="51">SUMPRODUCT($AA$19:$AD$19,AA300:AD300)</f>
        <v>17.676736441764703</v>
      </c>
      <c r="AF300" s="300">
        <f>[7]Bio!G270</f>
        <v>3.08087</v>
      </c>
      <c r="AG300" s="300">
        <f>[7]Bio!I270</f>
        <v>5.5620529999999997</v>
      </c>
      <c r="AH300" s="300">
        <f>[7]Bio!J270</f>
        <v>2.0771730000000002</v>
      </c>
      <c r="AI300" s="300">
        <f>[7]Bio!K270</f>
        <v>3.5883219999999998</v>
      </c>
      <c r="AJ300" s="300">
        <f>[7]Bio!L270</f>
        <v>2.7259350000000002</v>
      </c>
      <c r="AK300" s="300">
        <f>[7]Bio!M270</f>
        <v>4.994434</v>
      </c>
      <c r="AL300" s="300">
        <f>[7]Bio!N270</f>
        <v>5.3376720000000004</v>
      </c>
      <c r="AM300" s="300">
        <f>[7]Bio!O270</f>
        <v>4.0292389999999996</v>
      </c>
      <c r="AN300" s="300">
        <f>[7]Bio!P270</f>
        <v>5.3435560000000004</v>
      </c>
      <c r="AO300" s="300">
        <f>[7]Bio!R270</f>
        <v>7.2790850000000002</v>
      </c>
      <c r="AP300" s="300">
        <f>[7]Bio!S270</f>
        <v>16.49877</v>
      </c>
      <c r="AQ300" s="300">
        <f>[7]Bio!T270</f>
        <v>5.1135380000000001</v>
      </c>
      <c r="AR300" s="300">
        <f>[7]Bio!U270</f>
        <v>5.3392970000000002</v>
      </c>
      <c r="AS300" s="300">
        <f>[7]Bio!W270</f>
        <v>5.6167699999999998</v>
      </c>
      <c r="AT300" s="300">
        <f>[7]Bio!X270</f>
        <v>40.118940000000002</v>
      </c>
      <c r="AU300" s="356">
        <f t="shared" ref="AU300:AU301" si="52">SUMPRODUCT($AF$19:$AT$19,AF300:AT300)</f>
        <v>30.823154900000002</v>
      </c>
      <c r="AV300" s="300">
        <f>[6]Tabelle1!C113</f>
        <v>3.09811355618156</v>
      </c>
      <c r="AW300" s="300"/>
      <c r="AX300" s="357">
        <f t="shared" ref="AX300:AX301" si="53">SUMPRODUCT($AV$19:$AW$19,AV300:AW300)</f>
        <v>4.3373589786541835</v>
      </c>
      <c r="AY300" s="335">
        <f t="shared" ref="AY300:AY301" si="54">SUM(J300,U300,W300,Z300,AE300,AU300,AX300)</f>
        <v>182.56637574366886</v>
      </c>
    </row>
    <row r="301" spans="1:51" x14ac:dyDescent="0.25">
      <c r="A301" s="332">
        <v>45047</v>
      </c>
      <c r="B301" s="312">
        <f>'[3]Warenkorb transponiert'!C188</f>
        <v>1.9116024999999999</v>
      </c>
      <c r="C301" s="300">
        <f>'[3]Warenkorb transponiert'!D188</f>
        <v>27.849868000000001</v>
      </c>
      <c r="D301" s="300">
        <f>'[3]Warenkorb transponiert'!E188</f>
        <v>15</v>
      </c>
      <c r="E301" s="300">
        <f>'[3]Warenkorb transponiert'!F188</f>
        <v>23.5</v>
      </c>
      <c r="F301" s="300">
        <f>'[3]Warenkorb transponiert'!G188</f>
        <v>21.623756000000004</v>
      </c>
      <c r="G301" s="300">
        <f>'[3]Warenkorb transponiert'!H188</f>
        <v>14.518889385</v>
      </c>
      <c r="H301" s="300">
        <f>'[3]Warenkorb transponiert'!I188</f>
        <v>4.4444439999999998</v>
      </c>
      <c r="I301" s="300">
        <f>'[3]Warenkorb transponiert'!J188</f>
        <v>3.9992500000000004</v>
      </c>
      <c r="J301" s="356">
        <f t="shared" si="48"/>
        <v>41.218827983250002</v>
      </c>
      <c r="K301" s="300">
        <v>88.305999999999997</v>
      </c>
      <c r="L301" s="300">
        <v>56.15</v>
      </c>
      <c r="M301" s="300">
        <v>30.951000000000001</v>
      </c>
      <c r="N301" s="300">
        <v>32.802</v>
      </c>
      <c r="O301" s="300">
        <v>40.283999999999999</v>
      </c>
      <c r="P301" s="300">
        <v>6.0249000000000006</v>
      </c>
      <c r="Q301" s="300">
        <v>2.2379000000000002</v>
      </c>
      <c r="R301" s="300">
        <v>2.6422999999999996</v>
      </c>
      <c r="S301" s="300">
        <v>16.936</v>
      </c>
      <c r="T301" s="300">
        <v>57.173000000000002</v>
      </c>
      <c r="U301" s="356">
        <f t="shared" si="40"/>
        <v>59.372151999999993</v>
      </c>
      <c r="V301" s="312">
        <f>'[2]Haltung gewichtet'!D276</f>
        <v>0.85870000000000002</v>
      </c>
      <c r="W301" s="356">
        <f t="shared" si="49"/>
        <v>24.043600000000001</v>
      </c>
      <c r="X301" s="300">
        <f>[1]Kochtypberechnung_Bio!U270</f>
        <v>3.0929790000000001</v>
      </c>
      <c r="Y301" s="300">
        <f>[1]Kochtypberechnung_Bio!W270</f>
        <v>2.9777149999999999</v>
      </c>
      <c r="Z301" s="356">
        <f t="shared" si="50"/>
        <v>6.5749832500000007</v>
      </c>
      <c r="AA301" s="312">
        <f>[7]Bio!C271</f>
        <v>6.2892400000000004</v>
      </c>
      <c r="AB301" s="300">
        <f>[7]Bio!D271</f>
        <v>2.8460860000000001</v>
      </c>
      <c r="AC301" s="300">
        <f>[7]Bio!E271</f>
        <v>3.0618340000000002</v>
      </c>
      <c r="AD301" s="300">
        <f>[7]Bio!F271</f>
        <v>0.84216800000000003</v>
      </c>
      <c r="AE301" s="356">
        <f t="shared" si="51"/>
        <v>17.680110852941176</v>
      </c>
      <c r="AF301" s="300">
        <f>[7]Bio!G271</f>
        <v>3.4090780000000001</v>
      </c>
      <c r="AG301" s="300">
        <f>[7]Bio!I271</f>
        <v>5.9598250000000004</v>
      </c>
      <c r="AH301" s="300">
        <f>[7]Bio!J271</f>
        <v>2.792869</v>
      </c>
      <c r="AI301" s="300">
        <f>[7]Bio!K271</f>
        <v>4.6325399999999997</v>
      </c>
      <c r="AJ301" s="300">
        <f>[7]Bio!L271</f>
        <v>2.9565929999999998</v>
      </c>
      <c r="AK301" s="300">
        <f>[7]Bio!M271</f>
        <v>5.0878509999999997</v>
      </c>
      <c r="AL301" s="300">
        <f>[7]Bio!N271</f>
        <v>6.4156529999999998</v>
      </c>
      <c r="AM301" s="300">
        <f>[7]Bio!O271</f>
        <v>5.8020750000000003</v>
      </c>
      <c r="AN301" s="300">
        <f>[7]Bio!P271</f>
        <v>6.8135019999999997</v>
      </c>
      <c r="AO301" s="300">
        <f>[7]Bio!R271</f>
        <v>7.1348690000000001</v>
      </c>
      <c r="AP301" s="300">
        <f>[7]Bio!S271</f>
        <v>16.079628</v>
      </c>
      <c r="AQ301" s="300">
        <f>[7]Bio!T271</f>
        <v>5.117559</v>
      </c>
      <c r="AR301" s="300">
        <f>[7]Bio!U271</f>
        <v>5.3</v>
      </c>
      <c r="AS301" s="300">
        <f>[7]Bio!W271</f>
        <v>5.67056</v>
      </c>
      <c r="AT301" s="300">
        <f>[7]Bio!X271</f>
        <v>41.476073</v>
      </c>
      <c r="AU301" s="356">
        <f t="shared" si="52"/>
        <v>34.44775661333334</v>
      </c>
      <c r="AV301" s="300">
        <f>[6]Tabelle1!C114</f>
        <v>3.09811355618156</v>
      </c>
      <c r="AW301" s="300"/>
      <c r="AX301" s="357">
        <f t="shared" si="53"/>
        <v>4.3373589786541835</v>
      </c>
      <c r="AY301" s="335">
        <f t="shared" si="54"/>
        <v>187.67478967817866</v>
      </c>
    </row>
    <row r="302" spans="1:51" x14ac:dyDescent="0.25">
      <c r="A302" s="332">
        <v>45078</v>
      </c>
      <c r="B302" s="312">
        <f>'[3]Warenkorb transponiert'!C189</f>
        <v>1.9116024999999999</v>
      </c>
      <c r="C302" s="300">
        <f>'[3]Warenkorb transponiert'!D189</f>
        <v>27.849868000000001</v>
      </c>
      <c r="D302" s="300">
        <f>'[3]Warenkorb transponiert'!E189</f>
        <v>15</v>
      </c>
      <c r="E302" s="300">
        <f>'[3]Warenkorb transponiert'!F189</f>
        <v>23.5</v>
      </c>
      <c r="F302" s="300">
        <f>'[3]Warenkorb transponiert'!G189</f>
        <v>21.623756000000004</v>
      </c>
      <c r="G302" s="300">
        <f>'[3]Warenkorb transponiert'!H189</f>
        <v>14.518889385</v>
      </c>
      <c r="H302" s="300">
        <f>'[3]Warenkorb transponiert'!I189</f>
        <v>4.6651660000000001</v>
      </c>
      <c r="I302" s="300">
        <f>'[3]Warenkorb transponiert'!J189</f>
        <v>3.9992500000000004</v>
      </c>
      <c r="J302" s="356">
        <f t="shared" ref="J302:J306" si="55">SUMPRODUCT($B$19:$I$19,B302:I302)</f>
        <v>41.329188983249999</v>
      </c>
      <c r="K302" s="300">
        <v>89.198999999999998</v>
      </c>
      <c r="L302" s="300">
        <v>56.125</v>
      </c>
      <c r="M302" s="300">
        <v>29.004000000000001</v>
      </c>
      <c r="N302" s="300">
        <v>32.966999999999999</v>
      </c>
      <c r="O302" s="300">
        <v>25.463999999999999</v>
      </c>
      <c r="P302" s="300">
        <v>6.3155000000000001</v>
      </c>
      <c r="Q302" s="300">
        <v>2.2216999999999998</v>
      </c>
      <c r="R302" s="300">
        <v>2.6932</v>
      </c>
      <c r="S302" s="300">
        <v>15.851000000000001</v>
      </c>
      <c r="T302" s="300">
        <v>56.439</v>
      </c>
      <c r="U302" s="356">
        <f t="shared" si="40"/>
        <v>55.656381000000003</v>
      </c>
      <c r="V302" s="312">
        <f>'[2]Haltung gewichtet'!D277</f>
        <v>0.86290000000000011</v>
      </c>
      <c r="W302" s="356">
        <f t="shared" ref="W302:W306" si="56">SUMPRODUCT($V$19:$V$19,V302:V302)</f>
        <v>24.161200000000004</v>
      </c>
      <c r="X302" s="300">
        <f>[1]Kochtypberechnung_Bio!U271</f>
        <v>3.949999</v>
      </c>
      <c r="Y302" s="300">
        <f>[1]Kochtypberechnung_Bio!W271</f>
        <v>3.344983</v>
      </c>
      <c r="Z302" s="356">
        <f t="shared" ref="Z302:Z306" si="57">SUMPRODUCT($X$19:$Y$19,X302:Y302)</f>
        <v>8.0992374500000004</v>
      </c>
      <c r="AA302" s="312">
        <f>[7]Bio!C272</f>
        <v>6.2576099999999997</v>
      </c>
      <c r="AB302" s="300">
        <f>[7]Bio!D272</f>
        <v>2.807153</v>
      </c>
      <c r="AC302" s="300">
        <f>[7]Bio!E272</f>
        <v>3.064775</v>
      </c>
      <c r="AD302" s="300">
        <f>[7]Bio!F272</f>
        <v>0.83737899999999998</v>
      </c>
      <c r="AE302" s="356">
        <f t="shared" ref="AE302:AE306" si="58">SUMPRODUCT($AA$19:$AD$19,AA302:AD302)</f>
        <v>17.576588425882353</v>
      </c>
      <c r="AF302" s="300">
        <f>[7]Bio!G272</f>
        <v>3.1710440000000002</v>
      </c>
      <c r="AG302" s="300">
        <f>[7]Bio!I272</f>
        <v>8.2967709999999997</v>
      </c>
      <c r="AH302" s="300">
        <f>[7]Bio!J272</f>
        <v>2.818943</v>
      </c>
      <c r="AI302" s="300">
        <f>[7]Bio!K272</f>
        <v>8.6929309999999997</v>
      </c>
      <c r="AJ302" s="300">
        <f>[7]Bio!L272</f>
        <v>2.7712509999999999</v>
      </c>
      <c r="AK302" s="300">
        <f>[7]Bio!M272</f>
        <v>5.5274130000000001</v>
      </c>
      <c r="AL302" s="300">
        <f>[7]Bio!N272</f>
        <v>8.3638899999999996</v>
      </c>
      <c r="AM302" s="300">
        <f>[7]Bio!O272</f>
        <v>8.3875399999999996</v>
      </c>
      <c r="AN302" s="300">
        <f>[7]Bio!P272</f>
        <v>8.8999950000000005</v>
      </c>
      <c r="AO302" s="300">
        <f>[7]Bio!R272</f>
        <v>7.0408140000000001</v>
      </c>
      <c r="AP302" s="300">
        <f>[7]Bio!S272</f>
        <v>16.655968000000001</v>
      </c>
      <c r="AQ302" s="300">
        <f>[7]Bio!T272</f>
        <v>5.117559</v>
      </c>
      <c r="AR302" s="300">
        <f>[7]Bio!U272</f>
        <v>5.3</v>
      </c>
      <c r="AS302" s="300">
        <f>[7]Bio!W272</f>
        <v>6.6671069999999997</v>
      </c>
      <c r="AT302" s="300">
        <f>[7]Bio!X272</f>
        <v>43.425643999999998</v>
      </c>
      <c r="AU302" s="356">
        <f t="shared" ref="AU302:AU306" si="59">SUMPRODUCT($AF$19:$AT$19,AF302:AT302)</f>
        <v>39.936263946666671</v>
      </c>
      <c r="AV302" s="300">
        <f>[6]Tabelle1!C115</f>
        <v>3.09811355618156</v>
      </c>
      <c r="AW302" s="300"/>
      <c r="AX302" s="357">
        <f t="shared" ref="AX302:AX306" si="60">SUMPRODUCT($AV$19:$AW$19,AV302:AW302)</f>
        <v>4.3373589786541835</v>
      </c>
      <c r="AY302" s="335">
        <f t="shared" ref="AY302:AY306" si="61">SUM(J302,U302,W302,Z302,AE302,AU302,AX302)</f>
        <v>191.09621878445321</v>
      </c>
    </row>
    <row r="303" spans="1:51" x14ac:dyDescent="0.25">
      <c r="A303" s="332">
        <v>45108</v>
      </c>
      <c r="B303" s="312">
        <f>'[3]Warenkorb transponiert'!C190</f>
        <v>1.9116024999999999</v>
      </c>
      <c r="C303" s="300">
        <f>'[3]Warenkorb transponiert'!D190</f>
        <v>27.849868000000001</v>
      </c>
      <c r="D303" s="300">
        <f>'[3]Warenkorb transponiert'!E190</f>
        <v>15</v>
      </c>
      <c r="E303" s="300">
        <f>'[3]Warenkorb transponiert'!F190</f>
        <v>23.5</v>
      </c>
      <c r="F303" s="300">
        <f>'[3]Warenkorb transponiert'!G190</f>
        <v>22.042587999999999</v>
      </c>
      <c r="G303" s="300">
        <f>'[3]Warenkorb transponiert'!H190</f>
        <v>14.518889385</v>
      </c>
      <c r="H303" s="300">
        <f>'[3]Warenkorb transponiert'!I190</f>
        <v>4.6651660000000001</v>
      </c>
      <c r="I303" s="300">
        <f>'[3]Warenkorb transponiert'!J190</f>
        <v>3.9992500000000004</v>
      </c>
      <c r="J303" s="356">
        <f t="shared" si="55"/>
        <v>41.375260503249997</v>
      </c>
      <c r="K303" s="300">
        <v>91.006</v>
      </c>
      <c r="L303" s="300">
        <v>57.372999999999998</v>
      </c>
      <c r="M303" s="300">
        <v>38.003</v>
      </c>
      <c r="N303" s="300">
        <v>32.637999999999998</v>
      </c>
      <c r="O303" s="300">
        <v>37.241999999999997</v>
      </c>
      <c r="P303" s="300">
        <v>6.2324999999999999</v>
      </c>
      <c r="Q303" s="300">
        <v>2.2002999999999999</v>
      </c>
      <c r="R303" s="300">
        <v>2.6312000000000002</v>
      </c>
      <c r="S303" s="300">
        <v>16.492000000000001</v>
      </c>
      <c r="T303" s="300">
        <v>54.4</v>
      </c>
      <c r="U303" s="356">
        <f t="shared" si="40"/>
        <v>59.671666999999999</v>
      </c>
      <c r="V303" s="312">
        <f>'[2]Haltung gewichtet'!D278</f>
        <v>0.8751000000000001</v>
      </c>
      <c r="W303" s="356">
        <f t="shared" si="56"/>
        <v>24.502800000000004</v>
      </c>
      <c r="X303" s="300">
        <f>[1]Kochtypberechnung_Bio!U272</f>
        <v>3.753539</v>
      </c>
      <c r="Y303" s="300">
        <f>[1]Kochtypberechnung_Bio!W272</f>
        <v>3.6955070000000001</v>
      </c>
      <c r="Z303" s="356">
        <f t="shared" si="57"/>
        <v>8.0323880499999998</v>
      </c>
      <c r="AA303" s="312">
        <f>[7]Bio!C273</f>
        <v>6.1850139999999998</v>
      </c>
      <c r="AB303" s="300">
        <f>[7]Bio!D273</f>
        <v>3.0667049999999998</v>
      </c>
      <c r="AC303" s="300">
        <f>[7]Bio!E273</f>
        <v>3.1972109999999998</v>
      </c>
      <c r="AD303" s="300">
        <f>[7]Bio!F273</f>
        <v>0.82173700000000005</v>
      </c>
      <c r="AE303" s="356">
        <f t="shared" si="58"/>
        <v>17.857910664705884</v>
      </c>
      <c r="AF303" s="300">
        <f>[7]Bio!G273</f>
        <v>3.8279969999999999</v>
      </c>
      <c r="AG303" s="300">
        <f>[7]Bio!I273</f>
        <v>8.5082620000000002</v>
      </c>
      <c r="AH303" s="300">
        <f>[7]Bio!J273</f>
        <v>2.7951199999999998</v>
      </c>
      <c r="AI303" s="300">
        <f>[7]Bio!K273</f>
        <v>6.3901529999999998</v>
      </c>
      <c r="AJ303" s="300">
        <f>[7]Bio!L273</f>
        <v>2.6579540000000001</v>
      </c>
      <c r="AK303" s="300">
        <f>[7]Bio!M273</f>
        <v>5.0707069999999996</v>
      </c>
      <c r="AL303" s="300">
        <f>[7]Bio!N273</f>
        <v>8.2212510000000005</v>
      </c>
      <c r="AM303" s="300">
        <f>[7]Bio!O273</f>
        <v>7.5910890000000002</v>
      </c>
      <c r="AN303" s="300">
        <f>[7]Bio!P273</f>
        <v>8.9105849999999993</v>
      </c>
      <c r="AO303" s="300">
        <f>[7]Bio!R273</f>
        <v>8.2517829999999996</v>
      </c>
      <c r="AP303" s="300">
        <f>[7]Bio!S273</f>
        <v>15.336512000000001</v>
      </c>
      <c r="AQ303" s="300">
        <f>[7]Bio!T273</f>
        <v>5.1136660000000003</v>
      </c>
      <c r="AR303" s="300">
        <f>[7]Bio!U273</f>
        <v>5.3</v>
      </c>
      <c r="AS303" s="300">
        <f>[7]Bio!W273</f>
        <v>8.4058449999999993</v>
      </c>
      <c r="AT303" s="300">
        <f>[7]Bio!X273</f>
        <v>44.236136999999999</v>
      </c>
      <c r="AU303" s="356">
        <f t="shared" si="59"/>
        <v>39.778109426666674</v>
      </c>
      <c r="AV303" s="300">
        <f>[6]Tabelle1!C116</f>
        <v>3.1064600071353001</v>
      </c>
      <c r="AW303" s="300"/>
      <c r="AX303" s="357">
        <f t="shared" si="60"/>
        <v>4.3490440099894201</v>
      </c>
      <c r="AY303" s="335">
        <f t="shared" si="61"/>
        <v>195.567179654612</v>
      </c>
    </row>
    <row r="304" spans="1:51" x14ac:dyDescent="0.25">
      <c r="A304" s="332">
        <v>45139</v>
      </c>
      <c r="B304" s="312">
        <f>'[3]Warenkorb transponiert'!C191</f>
        <v>1.9116024999999999</v>
      </c>
      <c r="C304" s="300">
        <f>'[3]Warenkorb transponiert'!D191</f>
        <v>27.3187</v>
      </c>
      <c r="D304" s="300">
        <f>'[3]Warenkorb transponiert'!E191</f>
        <v>15</v>
      </c>
      <c r="E304" s="300">
        <f>'[3]Warenkorb transponiert'!F191</f>
        <v>23.5</v>
      </c>
      <c r="F304" s="300">
        <f>'[3]Warenkorb transponiert'!G191</f>
        <v>22.042587999999999</v>
      </c>
      <c r="G304" s="300">
        <f>'[3]Warenkorb transponiert'!H191</f>
        <v>14.518889385</v>
      </c>
      <c r="H304" s="300">
        <f>'[3]Warenkorb transponiert'!I191</f>
        <v>4.7755270000000003</v>
      </c>
      <c r="I304" s="300">
        <f>'[3]Warenkorb transponiert'!J191</f>
        <v>3.9992500000000004</v>
      </c>
      <c r="J304" s="356">
        <f t="shared" si="55"/>
        <v>41.324207403249993</v>
      </c>
      <c r="K304" s="300">
        <v>91.313000000000002</v>
      </c>
      <c r="L304" s="300">
        <v>58.180999999999997</v>
      </c>
      <c r="M304" s="300">
        <v>37.448999999999998</v>
      </c>
      <c r="N304" s="300">
        <v>32.466999999999999</v>
      </c>
      <c r="O304" s="300">
        <v>38.593000000000004</v>
      </c>
      <c r="P304" s="300">
        <v>5.4773000000000005</v>
      </c>
      <c r="Q304" s="300">
        <v>2.2065999999999999</v>
      </c>
      <c r="R304" s="300">
        <v>2.3746999999999998</v>
      </c>
      <c r="S304" s="300">
        <v>17.513000000000002</v>
      </c>
      <c r="T304" s="300">
        <v>54.551000000000002</v>
      </c>
      <c r="U304" s="356">
        <f t="shared" si="40"/>
        <v>60.482659000000005</v>
      </c>
      <c r="V304" s="312">
        <f>'[2]Haltung gewichtet'!D279</f>
        <v>0.87709999999999999</v>
      </c>
      <c r="W304" s="356">
        <f t="shared" si="56"/>
        <v>24.558799999999998</v>
      </c>
      <c r="X304" s="300">
        <f>[1]Kochtypberechnung_Bio!U273</f>
        <v>2.7652230000000002</v>
      </c>
      <c r="Y304" s="300">
        <f>[1]Kochtypberechnung_Bio!W273</f>
        <v>2.8506830000000001</v>
      </c>
      <c r="Z304" s="356">
        <f t="shared" si="57"/>
        <v>6.0007784500000003</v>
      </c>
      <c r="AA304" s="312">
        <f>[7]Bio!C274</f>
        <v>6.074217</v>
      </c>
      <c r="AB304" s="300">
        <f>[7]Bio!D274</f>
        <v>3.0667049999999998</v>
      </c>
      <c r="AC304" s="300">
        <f>[7]Bio!E274</f>
        <v>3.1972109999999998</v>
      </c>
      <c r="AD304" s="300">
        <f>[7]Bio!F274</f>
        <v>0.89175700000000002</v>
      </c>
      <c r="AE304" s="356">
        <f t="shared" si="58"/>
        <v>17.866806352941175</v>
      </c>
      <c r="AF304" s="300">
        <f>[7]Bio!G274</f>
        <v>3.6884999999999999</v>
      </c>
      <c r="AG304" s="300">
        <f>[7]Bio!I274</f>
        <v>7.7280129999999998</v>
      </c>
      <c r="AH304" s="300">
        <f>[7]Bio!J274</f>
        <v>2.8177880000000002</v>
      </c>
      <c r="AI304" s="300">
        <f>[7]Bio!K274</f>
        <v>7.0544890000000002</v>
      </c>
      <c r="AJ304" s="300">
        <f>[7]Bio!L274</f>
        <v>2.3770570000000002</v>
      </c>
      <c r="AK304" s="300">
        <f>[7]Bio!M274</f>
        <v>4.9748530000000004</v>
      </c>
      <c r="AL304" s="300">
        <f>[7]Bio!N274</f>
        <v>8.0115929999999995</v>
      </c>
      <c r="AM304" s="300">
        <f>[7]Bio!O274</f>
        <v>7.5</v>
      </c>
      <c r="AN304" s="300">
        <f>[7]Bio!P274</f>
        <v>8.7164059999999992</v>
      </c>
      <c r="AO304" s="300">
        <f>[7]Bio!R274</f>
        <v>7.7525649999999997</v>
      </c>
      <c r="AP304" s="300">
        <f>[7]Bio!S274</f>
        <v>16.342613</v>
      </c>
      <c r="AQ304" s="300">
        <f>[7]Bio!T274</f>
        <v>5.1136660000000003</v>
      </c>
      <c r="AR304" s="300">
        <f>[7]Bio!U274</f>
        <v>5.3246909999999996</v>
      </c>
      <c r="AS304" s="300">
        <f>[7]Bio!W274</f>
        <v>8.0306499999999996</v>
      </c>
      <c r="AT304" s="300">
        <f>[7]Bio!X274</f>
        <v>48.009864</v>
      </c>
      <c r="AU304" s="356">
        <f t="shared" si="59"/>
        <v>39.048308166666672</v>
      </c>
      <c r="AV304" s="300">
        <f>[6]Tabelle1!C117</f>
        <v>3.1064600071353001</v>
      </c>
      <c r="AW304" s="300"/>
      <c r="AX304" s="357">
        <f t="shared" si="60"/>
        <v>4.3490440099894201</v>
      </c>
      <c r="AY304" s="335">
        <f t="shared" si="61"/>
        <v>193.63060338284731</v>
      </c>
    </row>
    <row r="305" spans="1:51" x14ac:dyDescent="0.25">
      <c r="A305" s="332">
        <v>45170</v>
      </c>
      <c r="B305" s="312">
        <f>'[3]Warenkorb transponiert'!C192</f>
        <v>1.9116024999999999</v>
      </c>
      <c r="C305" s="300">
        <f>'[3]Warenkorb transponiert'!D192</f>
        <v>26.787533</v>
      </c>
      <c r="D305" s="300">
        <f>'[3]Warenkorb transponiert'!E192</f>
        <v>15</v>
      </c>
      <c r="E305" s="300">
        <f>'[3]Warenkorb transponiert'!F192</f>
        <v>23.787533</v>
      </c>
      <c r="F305" s="300">
        <f>'[3]Warenkorb transponiert'!G192</f>
        <v>22.042587999999999</v>
      </c>
      <c r="G305" s="300">
        <f>'[3]Warenkorb transponiert'!H192</f>
        <v>14.518889385</v>
      </c>
      <c r="H305" s="300">
        <f>'[3]Warenkorb transponiert'!I192</f>
        <v>4.7203460000000002</v>
      </c>
      <c r="I305" s="300">
        <f>'[3]Warenkorb transponiert'!J192</f>
        <v>3.9992500000000004</v>
      </c>
      <c r="J305" s="356">
        <f t="shared" si="55"/>
        <v>41.233513453249998</v>
      </c>
      <c r="K305" s="300">
        <v>92.164000000000001</v>
      </c>
      <c r="L305" s="300">
        <v>56.970999999999997</v>
      </c>
      <c r="M305" s="300">
        <v>37.712000000000003</v>
      </c>
      <c r="N305" s="300">
        <v>32.679000000000002</v>
      </c>
      <c r="O305" s="300">
        <v>38.1</v>
      </c>
      <c r="P305" s="300">
        <v>4.9470000000000001</v>
      </c>
      <c r="Q305" s="300">
        <v>2.0731000000000002</v>
      </c>
      <c r="R305" s="300">
        <v>2.4830999999999999</v>
      </c>
      <c r="S305" s="300">
        <v>17.533999999999999</v>
      </c>
      <c r="T305" s="300">
        <v>54.906999999999996</v>
      </c>
      <c r="U305" s="356">
        <f t="shared" si="40"/>
        <v>60.503487999999997</v>
      </c>
      <c r="V305" s="312">
        <f>'[2]Haltung gewichtet'!D280</f>
        <v>0.87749999999999995</v>
      </c>
      <c r="W305" s="356">
        <f t="shared" si="56"/>
        <v>24.57</v>
      </c>
      <c r="X305" s="300">
        <f>[1]Kochtypberechnung_Bio!U274</f>
        <v>3.4097719999999998</v>
      </c>
      <c r="Y305" s="300">
        <f>[1]Kochtypberechnung_Bio!W274</f>
        <v>3.3919670000000002</v>
      </c>
      <c r="Z305" s="356">
        <f t="shared" si="57"/>
        <v>7.3194365499999998</v>
      </c>
      <c r="AA305" s="312">
        <f>[7]Bio!C275</f>
        <v>6.1055109999999999</v>
      </c>
      <c r="AB305" s="300">
        <f>[7]Bio!D275</f>
        <v>2.9815559999999999</v>
      </c>
      <c r="AC305" s="300">
        <f>[7]Bio!E275</f>
        <v>3.1972109999999998</v>
      </c>
      <c r="AD305" s="300">
        <f>[7]Bio!F275</f>
        <v>0.84170199999999995</v>
      </c>
      <c r="AE305" s="356">
        <f t="shared" si="58"/>
        <v>17.686401608823527</v>
      </c>
      <c r="AF305" s="300">
        <f>[7]Bio!G275</f>
        <v>3.5006279999999999</v>
      </c>
      <c r="AG305" s="300">
        <f>[7]Bio!I275</f>
        <v>6.7687369999999998</v>
      </c>
      <c r="AH305" s="300">
        <f>[7]Bio!J275</f>
        <v>2.8862700000000001</v>
      </c>
      <c r="AI305" s="300">
        <f>[7]Bio!K275</f>
        <v>6.7627629999999996</v>
      </c>
      <c r="AJ305" s="300">
        <f>[7]Bio!L275</f>
        <v>2.8609079999999998</v>
      </c>
      <c r="AK305" s="300">
        <f>[7]Bio!M275</f>
        <v>4.9556990000000001</v>
      </c>
      <c r="AL305" s="300">
        <f>[7]Bio!N275</f>
        <v>7.9571480000000001</v>
      </c>
      <c r="AM305" s="300">
        <f>[7]Bio!O275</f>
        <v>7.6241180000000002</v>
      </c>
      <c r="AN305" s="300">
        <f>[7]Bio!P275</f>
        <v>8.8526209999999992</v>
      </c>
      <c r="AO305" s="300">
        <f>[7]Bio!R275</f>
        <v>7.7570639999999997</v>
      </c>
      <c r="AP305" s="300">
        <f>[7]Bio!S275</f>
        <v>16.361041</v>
      </c>
      <c r="AQ305" s="300">
        <f>[7]Bio!T275</f>
        <v>5.1135380000000001</v>
      </c>
      <c r="AR305" s="300">
        <f>[7]Bio!U275</f>
        <v>5.3890390000000004</v>
      </c>
      <c r="AS305" s="300">
        <f>[7]Bio!W275</f>
        <v>7.9024390000000002</v>
      </c>
      <c r="AT305" s="300">
        <f>[7]Bio!X275</f>
        <v>44.842236</v>
      </c>
      <c r="AU305" s="356">
        <f t="shared" si="59"/>
        <v>38.287067189999988</v>
      </c>
      <c r="AV305" s="300">
        <f>[6]Tabelle1!C118</f>
        <v>3.1064600071353001</v>
      </c>
      <c r="AW305" s="300"/>
      <c r="AX305" s="357">
        <f t="shared" si="60"/>
        <v>4.3490440099894201</v>
      </c>
      <c r="AY305" s="335">
        <f t="shared" si="61"/>
        <v>193.94895081206295</v>
      </c>
    </row>
    <row r="306" spans="1:51" x14ac:dyDescent="0.25">
      <c r="A306" s="332">
        <v>45200</v>
      </c>
      <c r="B306" s="312">
        <f>'[3]Warenkorb transponiert'!C193</f>
        <v>1.8664934999999998</v>
      </c>
      <c r="C306" s="300">
        <f>'[3]Warenkorb transponiert'!D193</f>
        <v>26.787533</v>
      </c>
      <c r="D306" s="300">
        <f>'[3]Warenkorb transponiert'!E193</f>
        <v>15</v>
      </c>
      <c r="E306" s="300">
        <f>'[3]Warenkorb transponiert'!F193</f>
        <v>23.787533</v>
      </c>
      <c r="F306" s="300">
        <f>'[3]Warenkorb transponiert'!G193</f>
        <v>21.707522000000001</v>
      </c>
      <c r="G306" s="300">
        <f>'[3]Warenkorb transponiert'!H193</f>
        <v>14.713041227500002</v>
      </c>
      <c r="H306" s="300">
        <f>'[3]Warenkorb transponiert'!I193</f>
        <v>4.7755270000000003</v>
      </c>
      <c r="I306" s="300">
        <f>'[3]Warenkorb transponiert'!J193</f>
        <v>3.9992500000000004</v>
      </c>
      <c r="J306" s="356">
        <f t="shared" si="55"/>
        <v>40.923677622374996</v>
      </c>
      <c r="K306" s="300">
        <v>91.307000000000002</v>
      </c>
      <c r="L306" s="300">
        <v>55.747</v>
      </c>
      <c r="M306" s="300">
        <v>38.908000000000001</v>
      </c>
      <c r="N306" s="300">
        <v>31.957999999999998</v>
      </c>
      <c r="O306" s="300">
        <v>25.896999999999998</v>
      </c>
      <c r="P306" s="300">
        <v>5.0590000000000002</v>
      </c>
      <c r="Q306" s="300">
        <v>2.1999</v>
      </c>
      <c r="R306" s="300">
        <v>2.4565000000000001</v>
      </c>
      <c r="S306" s="300">
        <v>17.725999999999999</v>
      </c>
      <c r="T306" s="300">
        <v>54.679000000000002</v>
      </c>
      <c r="U306" s="356">
        <f t="shared" si="40"/>
        <v>58.271144</v>
      </c>
      <c r="V306" s="312">
        <f>'[2]Haltung gewichtet'!D281</f>
        <v>0.87540000000000007</v>
      </c>
      <c r="W306" s="356">
        <f t="shared" si="56"/>
        <v>24.511200000000002</v>
      </c>
      <c r="X306" s="300">
        <f>[1]Kochtypberechnung_Bio!U275</f>
        <v>3.0267870000000001</v>
      </c>
      <c r="Y306" s="300">
        <f>[1]Kochtypberechnung_Bio!W275</f>
        <v>2.9856889999999998</v>
      </c>
      <c r="Z306" s="356">
        <f t="shared" si="57"/>
        <v>6.4808783499999993</v>
      </c>
      <c r="AA306" s="312">
        <f>[7]Bio!C276</f>
        <v>6.1118519999999998</v>
      </c>
      <c r="AB306" s="300">
        <f>[7]Bio!D276</f>
        <v>2.9980820000000001</v>
      </c>
      <c r="AC306" s="300">
        <f>[7]Bio!E276</f>
        <v>4.3599560000000004</v>
      </c>
      <c r="AD306" s="300">
        <f>[7]Bio!F276</f>
        <v>0.86637799999999998</v>
      </c>
      <c r="AE306" s="356">
        <f t="shared" si="58"/>
        <v>18.812291874117648</v>
      </c>
      <c r="AF306" s="300">
        <f>[7]Bio!G276</f>
        <v>3.3282600000000002</v>
      </c>
      <c r="AG306" s="300">
        <f>[7]Bio!I276</f>
        <v>7.4779540000000004</v>
      </c>
      <c r="AH306" s="300">
        <f>[7]Bio!J276</f>
        <v>2.15726</v>
      </c>
      <c r="AI306" s="300">
        <f>[7]Bio!K276</f>
        <v>5.5479039999999999</v>
      </c>
      <c r="AJ306" s="300">
        <f>[7]Bio!L276</f>
        <v>2.8024990000000001</v>
      </c>
      <c r="AK306" s="300">
        <f>[7]Bio!M276</f>
        <v>4.8251460000000002</v>
      </c>
      <c r="AL306" s="300">
        <f>[7]Bio!N276</f>
        <v>7.963584</v>
      </c>
      <c r="AM306" s="300">
        <f>[7]Bio!O276</f>
        <v>7.222308</v>
      </c>
      <c r="AN306" s="300">
        <f>[7]Bio!P276</f>
        <v>8.6236669999999993</v>
      </c>
      <c r="AO306" s="300">
        <f>[7]Bio!R276</f>
        <v>7.5727440000000001</v>
      </c>
      <c r="AP306" s="300">
        <f>[7]Bio!S276</f>
        <v>16.178006</v>
      </c>
      <c r="AQ306" s="300">
        <f>[7]Bio!T276</f>
        <v>5.1136660000000003</v>
      </c>
      <c r="AR306" s="300">
        <f>[7]Bio!U276</f>
        <v>5.3642609999999999</v>
      </c>
      <c r="AS306" s="300">
        <f>[7]Bio!W276</f>
        <v>6.623011</v>
      </c>
      <c r="AT306" s="300">
        <f>[7]Bio!X276</f>
        <v>42.423012999999997</v>
      </c>
      <c r="AU306" s="356">
        <f t="shared" si="59"/>
        <v>36.515061296666673</v>
      </c>
      <c r="AV306" s="300">
        <f>[6]Tabelle1!C119</f>
        <v>3.10169060659031</v>
      </c>
      <c r="AW306" s="300"/>
      <c r="AX306" s="357">
        <f t="shared" si="60"/>
        <v>4.3423668492264333</v>
      </c>
      <c r="AY306" s="335">
        <f t="shared" si="61"/>
        <v>189.85661999238579</v>
      </c>
    </row>
    <row r="307" spans="1:51" x14ac:dyDescent="0.25">
      <c r="A307" s="332">
        <v>45231</v>
      </c>
      <c r="B307" s="312">
        <f>'[3]Warenkorb transponiert'!C194</f>
        <v>1.9116024999999999</v>
      </c>
      <c r="C307" s="300">
        <f>'[3]Warenkorb transponiert'!D194</f>
        <v>26.787533</v>
      </c>
      <c r="D307" s="300">
        <f>'[3]Warenkorb transponiert'!E194</f>
        <v>15</v>
      </c>
      <c r="E307" s="300">
        <f>'[3]Warenkorb transponiert'!F194</f>
        <v>23.787533</v>
      </c>
      <c r="F307" s="300">
        <f>'[3]Warenkorb transponiert'!G194</f>
        <v>21.991465999999999</v>
      </c>
      <c r="G307" s="300">
        <f>'[3]Warenkorb transponiert'!H194</f>
        <v>14.545597000000001</v>
      </c>
      <c r="H307" s="300">
        <f>'[3]Warenkorb transponiert'!I194</f>
        <v>4.6651660000000001</v>
      </c>
      <c r="I307" s="300">
        <f>'[3]Warenkorb transponiert'!J194</f>
        <v>3.9992500000000004</v>
      </c>
      <c r="J307" s="356">
        <f t="shared" ref="J307:J319" si="62">SUMPRODUCT($B$19:$I$19,B307:I307)</f>
        <v>41.212318459999999</v>
      </c>
      <c r="K307" s="300">
        <v>90.259</v>
      </c>
      <c r="L307" s="300">
        <v>55.591000000000001</v>
      </c>
      <c r="M307" s="300">
        <v>38.369999999999997</v>
      </c>
      <c r="N307" s="300">
        <v>31.911999999999999</v>
      </c>
      <c r="O307" s="300">
        <v>37.865000000000002</v>
      </c>
      <c r="P307" s="300">
        <v>5.1057000000000006</v>
      </c>
      <c r="Q307" s="300">
        <v>2.2260999999999997</v>
      </c>
      <c r="R307" s="300">
        <v>2.4998999999999998</v>
      </c>
      <c r="S307" s="300">
        <v>18.399999999999999</v>
      </c>
      <c r="T307" s="300">
        <v>55.25</v>
      </c>
      <c r="U307" s="356">
        <f t="shared" si="40"/>
        <v>60.791800000000009</v>
      </c>
      <c r="V307" s="312">
        <f>'[2]Haltung gewichtet'!D282</f>
        <v>0.86529999999999996</v>
      </c>
      <c r="W307" s="356">
        <f t="shared" ref="W307:W319" si="63">SUMPRODUCT($V$19:$V$19,V307:V307)</f>
        <v>24.228400000000001</v>
      </c>
      <c r="X307" s="300">
        <f>[1]Kochtypberechnung_Bio!U276</f>
        <v>3.0119570000000002</v>
      </c>
      <c r="Y307" s="300">
        <f>[1]Kochtypberechnung_Bio!W276</f>
        <v>3.0316909999999999</v>
      </c>
      <c r="Z307" s="356">
        <f t="shared" ref="Z307:Z319" si="64">SUMPRODUCT($X$19:$Y$19,X307:Y307)</f>
        <v>6.4885346500000001</v>
      </c>
      <c r="AA307" s="312">
        <f>[7]Bio!C277</f>
        <v>6.074884</v>
      </c>
      <c r="AB307" s="300">
        <f>[7]Bio!D277</f>
        <v>2.9908009999999998</v>
      </c>
      <c r="AC307" s="300">
        <f>[7]Bio!E277</f>
        <v>4.1310320000000003</v>
      </c>
      <c r="AD307" s="300">
        <f>[7]Bio!F277</f>
        <v>0.82993099999999997</v>
      </c>
      <c r="AE307" s="356">
        <f t="shared" ref="AE307:AE319" si="65">SUMPRODUCT($AA$19:$AD$19,AA307:AD307)</f>
        <v>18.45322137470588</v>
      </c>
      <c r="AF307" s="300">
        <f>[7]Bio!G277</f>
        <v>3.2788970000000002</v>
      </c>
      <c r="AG307" s="300">
        <f>[7]Bio!I277</f>
        <v>6.5515280000000002</v>
      </c>
      <c r="AH307" s="300">
        <f>[7]Bio!J277</f>
        <v>1.658711</v>
      </c>
      <c r="AI307" s="300">
        <f>[7]Bio!K277</f>
        <v>4.8481860000000001</v>
      </c>
      <c r="AJ307" s="300">
        <f>[7]Bio!L277</f>
        <v>2.5495999999999999</v>
      </c>
      <c r="AK307" s="300">
        <f>[7]Bio!M277</f>
        <v>4.7480549999999999</v>
      </c>
      <c r="AL307" s="300">
        <f>[7]Bio!N277</f>
        <v>7.492858</v>
      </c>
      <c r="AM307" s="300">
        <f>[7]Bio!O277</f>
        <v>6.5600719999999999</v>
      </c>
      <c r="AN307" s="300">
        <f>[7]Bio!P277</f>
        <v>7.9720829999999996</v>
      </c>
      <c r="AO307" s="300">
        <f>[7]Bio!R277</f>
        <v>7.165864</v>
      </c>
      <c r="AP307" s="300">
        <f>[7]Bio!S277</f>
        <v>15.810748999999999</v>
      </c>
      <c r="AQ307" s="300">
        <f>[7]Bio!T277</f>
        <v>5.1135380000000001</v>
      </c>
      <c r="AR307" s="300">
        <f>[7]Bio!U277</f>
        <v>5.3064900000000002</v>
      </c>
      <c r="AS307" s="300">
        <f>[7]Bio!W277</f>
        <v>5.0755429999999997</v>
      </c>
      <c r="AT307" s="300">
        <f>[7]Bio!X277</f>
        <v>38.772956000000001</v>
      </c>
      <c r="AU307" s="356">
        <f t="shared" ref="AU307:AU317" si="66">SUMPRODUCT($AF$19:$AT$19,AF307:AT307)</f>
        <v>33.249806446666661</v>
      </c>
      <c r="AV307" s="300">
        <f>[6]Tabelle1!C120</f>
        <v>3.10169060659031</v>
      </c>
      <c r="AW307" s="300"/>
      <c r="AX307" s="357">
        <f t="shared" ref="AX307:AX319" si="67">SUMPRODUCT($AV$19:$AW$19,AV307:AW307)</f>
        <v>4.3423668492264333</v>
      </c>
      <c r="AY307" s="335">
        <f t="shared" ref="AY307:AY319" si="68">SUM(J307,U307,W307,Z307,AE307,AU307,AX307)</f>
        <v>188.76644778059898</v>
      </c>
    </row>
    <row r="308" spans="1:51" x14ac:dyDescent="0.25">
      <c r="A308" s="332">
        <v>45261</v>
      </c>
      <c r="B308" s="312">
        <f>'[3]Warenkorb transponiert'!C195</f>
        <v>1.9116024999999999</v>
      </c>
      <c r="C308" s="300">
        <f>'[3]Warenkorb transponiert'!D195</f>
        <v>26.787533</v>
      </c>
      <c r="D308" s="300">
        <f>'[3]Warenkorb transponiert'!E195</f>
        <v>15</v>
      </c>
      <c r="E308" s="300">
        <f>'[3]Warenkorb transponiert'!F195</f>
        <v>23.787533</v>
      </c>
      <c r="F308" s="300">
        <f>'[3]Warenkorb transponiert'!G195</f>
        <v>21.991465999999999</v>
      </c>
      <c r="G308" s="300">
        <f>'[3]Warenkorb transponiert'!H195</f>
        <v>14.545597000000001</v>
      </c>
      <c r="H308" s="300">
        <f>'[3]Warenkorb transponiert'!I195</f>
        <v>4.6651660000000001</v>
      </c>
      <c r="I308" s="300">
        <f>'[3]Warenkorb transponiert'!J195</f>
        <v>3.9992500000000004</v>
      </c>
      <c r="J308" s="356">
        <f t="shared" si="62"/>
        <v>41.212318459999999</v>
      </c>
      <c r="K308" s="300">
        <v>88.349000000000004</v>
      </c>
      <c r="L308" s="300">
        <v>54.057000000000002</v>
      </c>
      <c r="M308" s="300">
        <v>25.196000000000002</v>
      </c>
      <c r="N308" s="300">
        <v>31.382000000000001</v>
      </c>
      <c r="O308" s="300">
        <v>37.241</v>
      </c>
      <c r="P308" s="300">
        <v>5.9223999999999997</v>
      </c>
      <c r="Q308" s="300">
        <v>2.1993999999999998</v>
      </c>
      <c r="R308" s="300">
        <v>2.4905999999999997</v>
      </c>
      <c r="S308" s="300">
        <v>18.225000000000001</v>
      </c>
      <c r="T308" s="300">
        <v>54.884</v>
      </c>
      <c r="U308" s="356">
        <f t="shared" si="40"/>
        <v>57.814128000000011</v>
      </c>
      <c r="V308" s="312">
        <f>'[2]Haltung gewichtet'!D283</f>
        <v>0.87950000000000006</v>
      </c>
      <c r="W308" s="356">
        <f t="shared" si="63"/>
        <v>24.626000000000001</v>
      </c>
      <c r="X308" s="300">
        <f>[1]Kochtypberechnung_Bio!U277</f>
        <v>3.1251850000000001</v>
      </c>
      <c r="Y308" s="300">
        <f>[1]Kochtypberechnung_Bio!W277</f>
        <v>3.204345</v>
      </c>
      <c r="Z308" s="356">
        <f t="shared" si="64"/>
        <v>6.7706017500000009</v>
      </c>
      <c r="AA308" s="312">
        <f>[7]Bio!C278</f>
        <v>6.3063919999999998</v>
      </c>
      <c r="AB308" s="300">
        <f>[7]Bio!D278</f>
        <v>2.981811</v>
      </c>
      <c r="AC308" s="300">
        <f>[7]Bio!E278</f>
        <v>2.631812</v>
      </c>
      <c r="AD308" s="300">
        <f>[7]Bio!F278</f>
        <v>0.81124300000000005</v>
      </c>
      <c r="AE308" s="356">
        <f t="shared" si="65"/>
        <v>17.408658581764705</v>
      </c>
      <c r="AF308" s="300">
        <f>[7]Bio!G278</f>
        <v>3.358908</v>
      </c>
      <c r="AG308" s="300">
        <f>[7]Bio!I278</f>
        <v>5.549366</v>
      </c>
      <c r="AH308" s="300">
        <f>[7]Bio!J278</f>
        <v>1.525315</v>
      </c>
      <c r="AI308" s="300">
        <f>[7]Bio!K278</f>
        <v>4.6863239999999999</v>
      </c>
      <c r="AJ308" s="300">
        <f>[7]Bio!L278</f>
        <v>2.0691489999999999</v>
      </c>
      <c r="AK308" s="300">
        <f>[7]Bio!M278</f>
        <v>4.8</v>
      </c>
      <c r="AL308" s="300">
        <f>[7]Bio!N278</f>
        <v>6.5175660000000004</v>
      </c>
      <c r="AM308" s="300">
        <f>[7]Bio!O278</f>
        <v>5.3441190000000001</v>
      </c>
      <c r="AN308" s="300">
        <f>[7]Bio!P278</f>
        <v>6.8704219999999996</v>
      </c>
      <c r="AO308" s="300">
        <f>[7]Bio!R278</f>
        <v>7.5890630000000003</v>
      </c>
      <c r="AP308" s="300">
        <f>[7]Bio!S278</f>
        <v>15.125033</v>
      </c>
      <c r="AQ308" s="300">
        <f>[7]Bio!T278</f>
        <v>5.1136660000000003</v>
      </c>
      <c r="AR308" s="300">
        <f>[7]Bio!U278</f>
        <v>5.246391</v>
      </c>
      <c r="AS308" s="300">
        <f>[7]Bio!W278</f>
        <v>4.4401859999999997</v>
      </c>
      <c r="AT308" s="300">
        <f>[7]Bio!X278</f>
        <v>42.625664</v>
      </c>
      <c r="AU308" s="356">
        <f t="shared" si="66"/>
        <v>30.852631263333333</v>
      </c>
      <c r="AV308" s="300">
        <f>[6]Tabelle1!C121</f>
        <v>3.10169060659031</v>
      </c>
      <c r="AW308" s="300"/>
      <c r="AX308" s="357">
        <f t="shared" si="67"/>
        <v>4.3423668492264333</v>
      </c>
      <c r="AY308" s="335">
        <f t="shared" si="68"/>
        <v>183.0267049043245</v>
      </c>
    </row>
    <row r="309" spans="1:51" x14ac:dyDescent="0.25">
      <c r="A309" s="332">
        <v>45292</v>
      </c>
      <c r="B309" s="312">
        <f>'[3]Warenkorb transponiert'!C196</f>
        <v>1.9116024999999999</v>
      </c>
      <c r="C309" s="300">
        <f>'[3]Warenkorb transponiert'!D196</f>
        <v>26.787533</v>
      </c>
      <c r="D309" s="300">
        <f>'[3]Warenkorb transponiert'!E196</f>
        <v>15</v>
      </c>
      <c r="E309" s="300">
        <f>'[3]Warenkorb transponiert'!F196</f>
        <v>23.787533</v>
      </c>
      <c r="F309" s="300">
        <f>'[3]Warenkorb transponiert'!G196</f>
        <v>21.983796999999999</v>
      </c>
      <c r="G309" s="300">
        <f>'[3]Warenkorb transponiert'!H196</f>
        <v>14.257432000000001</v>
      </c>
      <c r="H309" s="300">
        <f>'[3]Warenkorb transponiert'!I196</f>
        <v>4.7755270000000003</v>
      </c>
      <c r="I309" s="300">
        <f>'[3]Warenkorb transponiert'!J196</f>
        <v>3.8337080000000001</v>
      </c>
      <c r="J309" s="356">
        <f t="shared" si="62"/>
        <v>41.079041419999996</v>
      </c>
      <c r="K309" s="300">
        <v>90.185000000000002</v>
      </c>
      <c r="L309" s="300">
        <v>56.027999999999999</v>
      </c>
      <c r="M309" s="300">
        <v>38.933999999999997</v>
      </c>
      <c r="N309" s="300">
        <v>32.68</v>
      </c>
      <c r="O309" s="300">
        <v>38.622</v>
      </c>
      <c r="P309" s="300">
        <v>6.4809999999999999</v>
      </c>
      <c r="Q309" s="300">
        <v>2.0629</v>
      </c>
      <c r="R309" s="300">
        <v>2.3584000000000001</v>
      </c>
      <c r="S309" s="300">
        <v>18.402999999999999</v>
      </c>
      <c r="T309" s="300">
        <v>55.423000000000002</v>
      </c>
      <c r="U309" s="356">
        <f t="shared" si="40"/>
        <v>61.242807000000006</v>
      </c>
      <c r="V309" s="312">
        <f>'[2]Haltung gewichtet'!D284</f>
        <v>0.88829999999999998</v>
      </c>
      <c r="W309" s="356">
        <f t="shared" si="63"/>
        <v>24.872399999999999</v>
      </c>
      <c r="X309" s="300">
        <f>[1]Kochtypberechnung_Bio!U278</f>
        <v>3.0899320000000001</v>
      </c>
      <c r="Y309" s="300">
        <f>[1]Kochtypberechnung_Bio!W278</f>
        <v>3.0899320000000001</v>
      </c>
      <c r="Z309" s="356">
        <f t="shared" si="64"/>
        <v>6.6433537999999999</v>
      </c>
      <c r="AA309" s="312">
        <f>[7]Bio!C279</f>
        <v>6.309857</v>
      </c>
      <c r="AB309" s="300">
        <f>[7]Bio!D279</f>
        <v>3.028</v>
      </c>
      <c r="AC309" s="300">
        <f>[7]Bio!E279</f>
        <v>2.4490189999999998</v>
      </c>
      <c r="AD309" s="300">
        <f>[7]Bio!F279</f>
        <v>0.751301</v>
      </c>
      <c r="AE309" s="356">
        <f t="shared" si="65"/>
        <v>17.156706851764703</v>
      </c>
      <c r="AF309" s="300">
        <f>[7]Bio!G279</f>
        <v>3.278181</v>
      </c>
      <c r="AG309" s="300">
        <f>[7]Bio!I279</f>
        <v>5.3439930000000002</v>
      </c>
      <c r="AH309" s="300">
        <f>[7]Bio!J279</f>
        <v>1.3696109999999999</v>
      </c>
      <c r="AI309" s="300">
        <f>[7]Bio!K279</f>
        <v>4.7924769999999999</v>
      </c>
      <c r="AJ309" s="300">
        <f>[7]Bio!L279</f>
        <v>2.2426759999999999</v>
      </c>
      <c r="AK309" s="300">
        <f>[7]Bio!M279</f>
        <v>4.8171569999999999</v>
      </c>
      <c r="AL309" s="300">
        <f>[7]Bio!N279</f>
        <v>5.337294</v>
      </c>
      <c r="AM309" s="300">
        <f>[7]Bio!O279</f>
        <v>4.942615</v>
      </c>
      <c r="AN309" s="300">
        <f>[7]Bio!P279</f>
        <v>4.5629999999999997</v>
      </c>
      <c r="AO309" s="300">
        <f>[7]Bio!R279</f>
        <v>7.4999989999999999</v>
      </c>
      <c r="AP309" s="300">
        <f>[7]Bio!S279</f>
        <v>15.919079</v>
      </c>
      <c r="AQ309" s="300">
        <f>[7]Bio!T279</f>
        <v>5.1136660000000003</v>
      </c>
      <c r="AR309" s="300">
        <f>[7]Bio!U279</f>
        <v>5.3015150000000002</v>
      </c>
      <c r="AS309" s="300">
        <f>[7]Bio!W279</f>
        <v>4.4653119999999999</v>
      </c>
      <c r="AT309" s="300">
        <f>[7]Bio!X279</f>
        <v>40.341785999999999</v>
      </c>
      <c r="AU309" s="356">
        <f t="shared" si="66"/>
        <v>29.510537379999995</v>
      </c>
      <c r="AV309" s="300">
        <f>[6]Tabelle1!C122</f>
        <v>3.1064600071353001</v>
      </c>
      <c r="AW309" s="300"/>
      <c r="AX309" s="357">
        <f t="shared" si="67"/>
        <v>4.3490440099894201</v>
      </c>
      <c r="AY309" s="335">
        <f t="shared" si="68"/>
        <v>184.85389046175413</v>
      </c>
    </row>
    <row r="310" spans="1:51" x14ac:dyDescent="0.25">
      <c r="A310" s="332">
        <v>45323</v>
      </c>
      <c r="B310" s="312">
        <f>'[3]Warenkorb transponiert'!C197</f>
        <v>1.9050090000000002</v>
      </c>
      <c r="C310" s="300">
        <f>'[3]Warenkorb transponiert'!D197</f>
        <v>26.787533</v>
      </c>
      <c r="D310" s="300">
        <f>'[3]Warenkorb transponiert'!E197</f>
        <v>15</v>
      </c>
      <c r="E310" s="300">
        <f>'[3]Warenkorb transponiert'!F197</f>
        <v>23.787533</v>
      </c>
      <c r="F310" s="300">
        <f>'[3]Warenkorb transponiert'!G197</f>
        <v>21.648730999999998</v>
      </c>
      <c r="G310" s="300">
        <f>'[3]Warenkorb transponiert'!H197</f>
        <v>14.257432000000001</v>
      </c>
      <c r="H310" s="300">
        <f>'[3]Warenkorb transponiert'!I197</f>
        <v>4.7755270000000003</v>
      </c>
      <c r="I310" s="300">
        <f>'[3]Warenkorb transponiert'!J197</f>
        <v>3.8337080000000001</v>
      </c>
      <c r="J310" s="356">
        <f t="shared" si="62"/>
        <v>40.98548006</v>
      </c>
      <c r="K310" s="300">
        <v>88.853999999999999</v>
      </c>
      <c r="L310" s="300">
        <v>55.387</v>
      </c>
      <c r="M310" s="300">
        <v>28.721</v>
      </c>
      <c r="N310" s="300">
        <v>32.420999999999999</v>
      </c>
      <c r="O310" s="300">
        <v>35.698</v>
      </c>
      <c r="P310" s="300">
        <v>5.8554000000000004</v>
      </c>
      <c r="Q310" s="300">
        <v>2.2311000000000001</v>
      </c>
      <c r="R310" s="300">
        <v>2.2949000000000002</v>
      </c>
      <c r="S310" s="300">
        <v>18.088000000000001</v>
      </c>
      <c r="T310" s="300">
        <v>55.542999999999999</v>
      </c>
      <c r="U310" s="356">
        <f t="shared" si="40"/>
        <v>58.466715999999998</v>
      </c>
      <c r="V310" s="312">
        <f>'[2]Haltung gewichtet'!D285</f>
        <v>0.87909999999999999</v>
      </c>
      <c r="W310" s="356">
        <f t="shared" si="63"/>
        <v>24.614799999999999</v>
      </c>
      <c r="X310" s="300">
        <f>[1]Kochtypberechnung_Bio!U279</f>
        <v>2.9055930000000001</v>
      </c>
      <c r="Y310" s="300">
        <f>[1]Kochtypberechnung_Bio!W279</f>
        <v>2.9978750000000001</v>
      </c>
      <c r="Z310" s="356">
        <f t="shared" si="64"/>
        <v>6.3070082500000009</v>
      </c>
      <c r="AA310" s="312">
        <f>[7]Bio!C280</f>
        <v>6.252472</v>
      </c>
      <c r="AB310" s="300">
        <f>[7]Bio!D280</f>
        <v>2.9791110000000001</v>
      </c>
      <c r="AC310" s="300">
        <f>[7]Bio!E280</f>
        <v>2.364004</v>
      </c>
      <c r="AD310" s="300">
        <f>[7]Bio!F280</f>
        <v>0.905528</v>
      </c>
      <c r="AE310" s="356">
        <f t="shared" si="65"/>
        <v>17.321957423529412</v>
      </c>
      <c r="AF310" s="300">
        <f>[7]Bio!G280</f>
        <v>3.0730870000000001</v>
      </c>
      <c r="AG310" s="300">
        <f>[7]Bio!I280</f>
        <v>4.666201</v>
      </c>
      <c r="AH310" s="300">
        <f>[7]Bio!J280</f>
        <v>1.3773439999999999</v>
      </c>
      <c r="AI310" s="300">
        <f>[7]Bio!K280</f>
        <v>4.3817969999999997</v>
      </c>
      <c r="AJ310" s="300">
        <f>[7]Bio!L280</f>
        <v>2.198712</v>
      </c>
      <c r="AK310" s="300">
        <f>[7]Bio!M280</f>
        <v>4.9446839999999996</v>
      </c>
      <c r="AL310" s="300">
        <f>[7]Bio!N280</f>
        <v>5.6293920000000002</v>
      </c>
      <c r="AM310" s="300">
        <f>[7]Bio!O280</f>
        <v>5.0318949999999996</v>
      </c>
      <c r="AN310" s="300">
        <f>[7]Bio!P280</f>
        <v>3.9577230000000001</v>
      </c>
      <c r="AO310" s="300">
        <f>[7]Bio!R280</f>
        <v>7.222486</v>
      </c>
      <c r="AP310" s="300">
        <f>[7]Bio!S280</f>
        <v>15.921754</v>
      </c>
      <c r="AQ310" s="300">
        <f>[7]Bio!T280</f>
        <v>5.1134019999999998</v>
      </c>
      <c r="AR310" s="300">
        <f>[7]Bio!U280</f>
        <v>5.3060859999999996</v>
      </c>
      <c r="AS310" s="300">
        <f>[7]Bio!W280</f>
        <v>4.726458</v>
      </c>
      <c r="AT310" s="300">
        <f>[7]Bio!X280</f>
        <v>38.390818000000003</v>
      </c>
      <c r="AU310" s="356">
        <f t="shared" si="66"/>
        <v>28.347925446666668</v>
      </c>
      <c r="AV310" s="300">
        <f>[6]Tabelle1!C123</f>
        <v>3.1064600071353001</v>
      </c>
      <c r="AW310" s="300"/>
      <c r="AX310" s="357">
        <f t="shared" si="67"/>
        <v>4.3490440099894201</v>
      </c>
      <c r="AY310" s="335">
        <f t="shared" si="68"/>
        <v>180.39293119018552</v>
      </c>
    </row>
    <row r="311" spans="1:51" x14ac:dyDescent="0.25">
      <c r="A311" s="332">
        <v>45352</v>
      </c>
      <c r="B311" s="312">
        <f>'[3]Warenkorb transponiert'!C198</f>
        <v>1.887578</v>
      </c>
      <c r="C311" s="300">
        <f>'[3]Warenkorb transponiert'!D198</f>
        <v>26.787533</v>
      </c>
      <c r="D311" s="300">
        <f>'[3]Warenkorb transponiert'!E198</f>
        <v>15</v>
      </c>
      <c r="E311" s="300">
        <f>'[3]Warenkorb transponiert'!F198</f>
        <v>24</v>
      </c>
      <c r="F311" s="300">
        <f>'[3]Warenkorb transponiert'!G198</f>
        <v>21.983796999999999</v>
      </c>
      <c r="G311" s="300">
        <f>'[3]Warenkorb transponiert'!H198</f>
        <v>14.257432000000001</v>
      </c>
      <c r="H311" s="300">
        <f>'[3]Warenkorb transponiert'!I198</f>
        <v>4.7755270000000003</v>
      </c>
      <c r="I311" s="300">
        <f>'[3]Warenkorb transponiert'!J198</f>
        <v>3.9992500000000004</v>
      </c>
      <c r="J311" s="356">
        <f t="shared" si="62"/>
        <v>40.962240469999998</v>
      </c>
      <c r="K311" s="300">
        <v>86.599000000000004</v>
      </c>
      <c r="L311" s="300">
        <v>55.779000000000003</v>
      </c>
      <c r="M311" s="300">
        <v>27.263999999999999</v>
      </c>
      <c r="N311" s="300">
        <v>32.444000000000003</v>
      </c>
      <c r="O311" s="300">
        <v>39.343000000000004</v>
      </c>
      <c r="P311" s="300">
        <v>5.5726999999999993</v>
      </c>
      <c r="Q311" s="300">
        <v>2.0547999999999997</v>
      </c>
      <c r="R311" s="300">
        <v>2.5293000000000001</v>
      </c>
      <c r="S311" s="300">
        <v>18.297999999999998</v>
      </c>
      <c r="T311" s="300">
        <v>55.470999999999997</v>
      </c>
      <c r="U311" s="356">
        <f t="shared" si="40"/>
        <v>58.821135000000005</v>
      </c>
      <c r="V311" s="312">
        <f>'[2]Haltung gewichtet'!D286</f>
        <v>0.87250000000000005</v>
      </c>
      <c r="W311" s="356">
        <f t="shared" si="63"/>
        <v>24.43</v>
      </c>
      <c r="X311" s="300">
        <f>[1]Kochtypberechnung_Bio!U280</f>
        <v>2.941843</v>
      </c>
      <c r="Y311" s="300">
        <f>[1]Kochtypberechnung_Bio!W280</f>
        <v>2.949999</v>
      </c>
      <c r="Z311" s="356">
        <f t="shared" si="64"/>
        <v>6.3302638499999997</v>
      </c>
      <c r="AA311" s="312">
        <f>[7]Bio!C281</f>
        <v>5.99329</v>
      </c>
      <c r="AB311" s="300">
        <f>[7]Bio!D281</f>
        <v>2.9847890000000001</v>
      </c>
      <c r="AC311" s="300">
        <f>[7]Bio!E281</f>
        <v>2.437586</v>
      </c>
      <c r="AD311" s="300">
        <f>[7]Bio!F281</f>
        <v>0.88096200000000002</v>
      </c>
      <c r="AE311" s="356">
        <f t="shared" si="65"/>
        <v>16.944056552941174</v>
      </c>
      <c r="AF311" s="300">
        <f>[7]Bio!G281</f>
        <v>3.0614530000000002</v>
      </c>
      <c r="AG311" s="300">
        <f>[7]Bio!I281</f>
        <v>4.8779019999999997</v>
      </c>
      <c r="AH311" s="300">
        <f>[7]Bio!J281</f>
        <v>1.356107</v>
      </c>
      <c r="AI311" s="300">
        <f>[7]Bio!K281</f>
        <v>3.8345820000000002</v>
      </c>
      <c r="AJ311" s="300">
        <f>[7]Bio!L281</f>
        <v>2.2093189999999998</v>
      </c>
      <c r="AK311" s="300">
        <f>[7]Bio!M281</f>
        <v>4.7999989999999997</v>
      </c>
      <c r="AL311" s="300">
        <f>[7]Bio!N281</f>
        <v>4.9985910000000002</v>
      </c>
      <c r="AM311" s="300">
        <f>[7]Bio!O281</f>
        <v>4.5713689999999998</v>
      </c>
      <c r="AN311" s="300">
        <f>[7]Bio!P281</f>
        <v>3.3802379999999999</v>
      </c>
      <c r="AO311" s="300">
        <f>[7]Bio!R281</f>
        <v>7.1581450000000002</v>
      </c>
      <c r="AP311" s="300">
        <f>[7]Bio!S281</f>
        <v>15.907128</v>
      </c>
      <c r="AQ311" s="300">
        <f>[7]Bio!T281</f>
        <v>5.1136660000000003</v>
      </c>
      <c r="AR311" s="300">
        <f>[7]Bio!U281</f>
        <v>5.3</v>
      </c>
      <c r="AS311" s="300">
        <f>[7]Bio!W281</f>
        <v>4.5998130000000002</v>
      </c>
      <c r="AT311" s="300">
        <f>[7]Bio!X281</f>
        <v>41.640881999999998</v>
      </c>
      <c r="AU311" s="356">
        <f t="shared" si="66"/>
        <v>27.955485656666667</v>
      </c>
      <c r="AV311" s="300">
        <f>[6]Tabelle1!C124</f>
        <v>3.1064600071353001</v>
      </c>
      <c r="AW311" s="300"/>
      <c r="AX311" s="357">
        <f t="shared" si="67"/>
        <v>4.3490440099894201</v>
      </c>
      <c r="AY311" s="335">
        <f t="shared" si="68"/>
        <v>179.79222553959727</v>
      </c>
    </row>
    <row r="312" spans="1:51" x14ac:dyDescent="0.25">
      <c r="A312" s="332">
        <v>45383</v>
      </c>
      <c r="B312" s="312">
        <f>'[3]Warenkorb transponiert'!C199</f>
        <v>1.887578</v>
      </c>
      <c r="C312" s="300">
        <f>'[3]Warenkorb transponiert'!D199</f>
        <v>26.787533</v>
      </c>
      <c r="D312" s="300">
        <f>'[3]Warenkorb transponiert'!E199</f>
        <v>15</v>
      </c>
      <c r="E312" s="300">
        <f>'[3]Warenkorb transponiert'!F199</f>
        <v>24</v>
      </c>
      <c r="F312" s="300">
        <f>'[3]Warenkorb transponiert'!G199</f>
        <v>21.983796999999999</v>
      </c>
      <c r="G312" s="300">
        <f>'[3]Warenkorb transponiert'!H199</f>
        <v>14.257432000000001</v>
      </c>
      <c r="H312" s="300">
        <f>'[3]Warenkorb transponiert'!I199</f>
        <v>4.7755270000000003</v>
      </c>
      <c r="I312" s="300">
        <f>'[3]Warenkorb transponiert'!J199</f>
        <v>3.9992500000000004</v>
      </c>
      <c r="J312" s="356">
        <f t="shared" si="62"/>
        <v>40.962240469999998</v>
      </c>
      <c r="K312" s="300">
        <v>87.105000000000004</v>
      </c>
      <c r="L312" s="300">
        <v>51.287999999999997</v>
      </c>
      <c r="M312" s="300">
        <v>27.797999999999998</v>
      </c>
      <c r="N312" s="300">
        <v>32.061999999999998</v>
      </c>
      <c r="O312" s="300">
        <v>36.241999999999997</v>
      </c>
      <c r="P312" s="300">
        <v>4.9367000000000001</v>
      </c>
      <c r="Q312" s="300">
        <v>2.2016999999999998</v>
      </c>
      <c r="R312" s="300">
        <v>2.4388999999999998</v>
      </c>
      <c r="S312" s="300">
        <v>18.404</v>
      </c>
      <c r="T312" s="300">
        <v>55.347999999999999</v>
      </c>
      <c r="U312" s="356">
        <f t="shared" si="40"/>
        <v>57.893945999999993</v>
      </c>
      <c r="V312" s="312">
        <f>'[2]Haltung gewichtet'!D287</f>
        <v>0.8448</v>
      </c>
      <c r="W312" s="356">
        <f t="shared" si="63"/>
        <v>23.654399999999999</v>
      </c>
      <c r="X312" s="300">
        <f>[1]Kochtypberechnung_Bio!U281</f>
        <v>2.9237410000000001</v>
      </c>
      <c r="Y312" s="300">
        <f>[1]Kochtypberechnung_Bio!W281</f>
        <v>2.9303689999999998</v>
      </c>
      <c r="Z312" s="356">
        <f t="shared" si="64"/>
        <v>6.2903513499999999</v>
      </c>
      <c r="AA312" s="312">
        <f>[7]Bio!C282</f>
        <v>6.0346609999999998</v>
      </c>
      <c r="AB312" s="300">
        <f>[7]Bio!D282</f>
        <v>2.9222190000000001</v>
      </c>
      <c r="AC312" s="300">
        <f>[7]Bio!E282</f>
        <v>2.6079850000000002</v>
      </c>
      <c r="AD312" s="300">
        <f>[7]Bio!F282</f>
        <v>0.87181399999999998</v>
      </c>
      <c r="AE312" s="356">
        <f t="shared" si="65"/>
        <v>17.059808781764708</v>
      </c>
      <c r="AF312" s="300">
        <f>[7]Bio!G282</f>
        <v>2.772856</v>
      </c>
      <c r="AG312" s="300">
        <f>[7]Bio!I282</f>
        <v>4.9905650000000001</v>
      </c>
      <c r="AH312" s="300">
        <f>[7]Bio!J282</f>
        <v>1.8121689999999999</v>
      </c>
      <c r="AI312" s="300">
        <f>[7]Bio!K282</f>
        <v>2.974577</v>
      </c>
      <c r="AJ312" s="300">
        <f>[7]Bio!L282</f>
        <v>2.1376729999999999</v>
      </c>
      <c r="AK312" s="300">
        <f>[7]Bio!M282</f>
        <v>4.8</v>
      </c>
      <c r="AL312" s="300">
        <f>[7]Bio!N282</f>
        <v>4.5880349999999996</v>
      </c>
      <c r="AM312" s="300">
        <f>[7]Bio!O282</f>
        <v>4.5888960000000001</v>
      </c>
      <c r="AN312" s="300">
        <f>[7]Bio!P282</f>
        <v>4.0723580000000004</v>
      </c>
      <c r="AO312" s="300">
        <f>[7]Bio!R282</f>
        <v>7.488035</v>
      </c>
      <c r="AP312" s="300">
        <f>[7]Bio!S282</f>
        <v>15.889670000000001</v>
      </c>
      <c r="AQ312" s="300">
        <f>[7]Bio!T282</f>
        <v>5.117559</v>
      </c>
      <c r="AR312" s="300">
        <f>[7]Bio!U282</f>
        <v>5.3</v>
      </c>
      <c r="AS312" s="300">
        <f>[7]Bio!W282</f>
        <v>4.621124</v>
      </c>
      <c r="AT312" s="300">
        <f>[7]Bio!X282</f>
        <v>40.080905999999999</v>
      </c>
      <c r="AU312" s="356">
        <f t="shared" si="66"/>
        <v>28.007850143333329</v>
      </c>
      <c r="AV312" s="300">
        <f>[6]Tabelle1!C125</f>
        <v>3.0992889499042402</v>
      </c>
      <c r="AW312" s="300"/>
      <c r="AX312" s="357">
        <f t="shared" si="67"/>
        <v>4.3390045298659361</v>
      </c>
      <c r="AY312" s="335">
        <f t="shared" si="68"/>
        <v>178.20760127496393</v>
      </c>
    </row>
    <row r="313" spans="1:51" ht="14.1" customHeight="1" x14ac:dyDescent="0.25">
      <c r="A313" s="332">
        <v>45413</v>
      </c>
      <c r="B313" s="312">
        <f>'[3]Warenkorb transponiert'!C200</f>
        <v>1.876741</v>
      </c>
      <c r="C313" s="300">
        <f>'[3]Warenkorb transponiert'!D200</f>
        <v>25.618963999999998</v>
      </c>
      <c r="D313" s="300">
        <f>'[3]Warenkorb transponiert'!E200</f>
        <v>15</v>
      </c>
      <c r="E313" s="300">
        <f>'[3]Warenkorb transponiert'!F200</f>
        <v>23.5</v>
      </c>
      <c r="F313" s="300">
        <f>'[3]Warenkorb transponiert'!G200</f>
        <v>21.983796999999999</v>
      </c>
      <c r="G313" s="300">
        <f>'[3]Warenkorb transponiert'!H200</f>
        <v>14.257432000000001</v>
      </c>
      <c r="H313" s="300">
        <f>'[3]Warenkorb transponiert'!I200</f>
        <v>4.7755270000000003</v>
      </c>
      <c r="I313" s="300">
        <f>'[3]Warenkorb transponiert'!J200</f>
        <v>3.723347</v>
      </c>
      <c r="J313" s="356">
        <f t="shared" si="62"/>
        <v>40.463762419999995</v>
      </c>
      <c r="K313" s="300">
        <v>86.072999999999993</v>
      </c>
      <c r="L313" s="300">
        <v>54.914000000000001</v>
      </c>
      <c r="M313" s="300">
        <v>37.468000000000004</v>
      </c>
      <c r="N313" s="300">
        <v>31.609000000000002</v>
      </c>
      <c r="O313" s="300">
        <v>29.027000000000001</v>
      </c>
      <c r="P313" s="300">
        <v>6.2871000000000006</v>
      </c>
      <c r="Q313" s="300">
        <v>2.0608</v>
      </c>
      <c r="R313" s="300">
        <v>2.2867000000000002</v>
      </c>
      <c r="S313" s="300">
        <v>18.035</v>
      </c>
      <c r="T313" s="300">
        <v>55.335000000000001</v>
      </c>
      <c r="U313" s="356">
        <f t="shared" si="40"/>
        <v>58.107835000000001</v>
      </c>
      <c r="V313" s="312">
        <f>'[2]Haltung gewichtet'!D288</f>
        <v>0.84970000000000001</v>
      </c>
      <c r="W313" s="356">
        <f t="shared" si="63"/>
        <v>23.791599999999999</v>
      </c>
      <c r="X313" s="300">
        <f>[1]Kochtypberechnung_Bio!U282</f>
        <v>2.925319</v>
      </c>
      <c r="Y313" s="300">
        <f>[1]Kochtypberechnung_Bio!W282</f>
        <v>2.8825150000000002</v>
      </c>
      <c r="Z313" s="356">
        <f t="shared" si="64"/>
        <v>6.2616132499999999</v>
      </c>
      <c r="AA313" s="312">
        <f>[7]Bio!C283</f>
        <v>6.3378069999999997</v>
      </c>
      <c r="AB313" s="300">
        <f>[7]Bio!D283</f>
        <v>3.0667049999999998</v>
      </c>
      <c r="AC313" s="300">
        <f>[7]Bio!E283</f>
        <v>2.5398770000000002</v>
      </c>
      <c r="AD313" s="300">
        <f>[7]Bio!F283</f>
        <v>0.87181399999999998</v>
      </c>
      <c r="AE313" s="356">
        <f t="shared" si="65"/>
        <v>17.627294861764703</v>
      </c>
      <c r="AF313" s="300">
        <f>[7]Bio!G283</f>
        <v>3.1378729999999999</v>
      </c>
      <c r="AG313" s="300">
        <f>[7]Bio!I283</f>
        <v>4.9038040000000001</v>
      </c>
      <c r="AH313" s="300">
        <f>[7]Bio!J283</f>
        <v>2.7923879999999999</v>
      </c>
      <c r="AI313" s="300">
        <f>[7]Bio!K283</f>
        <v>3.37805</v>
      </c>
      <c r="AJ313" s="300">
        <f>[7]Bio!L283</f>
        <v>2.7628149999999998</v>
      </c>
      <c r="AK313" s="300">
        <f>[7]Bio!M283</f>
        <v>4.9218780000000004</v>
      </c>
      <c r="AL313" s="300">
        <f>[7]Bio!N283</f>
        <v>5.6757850000000003</v>
      </c>
      <c r="AM313" s="300">
        <f>[7]Bio!O283</f>
        <v>5.8141439999999998</v>
      </c>
      <c r="AN313" s="300">
        <f>[7]Bio!P283</f>
        <v>5.3579140000000001</v>
      </c>
      <c r="AO313" s="300">
        <f>[7]Bio!R283</f>
        <v>7.1916529999999996</v>
      </c>
      <c r="AP313" s="300">
        <f>[7]Bio!S283</f>
        <v>15.921856</v>
      </c>
      <c r="AQ313" s="300">
        <f>[7]Bio!T283</f>
        <v>5.1136660000000003</v>
      </c>
      <c r="AR313" s="300">
        <f>[7]Bio!U283</f>
        <v>5.3</v>
      </c>
      <c r="AS313" s="300">
        <f>[7]Bio!W283</f>
        <v>5.3569570000000004</v>
      </c>
      <c r="AT313" s="300">
        <f>[7]Bio!X283</f>
        <v>46.312958000000002</v>
      </c>
      <c r="AU313" s="356">
        <f t="shared" si="66"/>
        <v>32.086905520000002</v>
      </c>
      <c r="AV313" s="300">
        <f>[6]Tabelle1!C126</f>
        <v>3.0992889499042402</v>
      </c>
      <c r="AW313" s="300"/>
      <c r="AX313" s="357">
        <f t="shared" si="67"/>
        <v>4.3390045298659361</v>
      </c>
      <c r="AY313" s="335">
        <f t="shared" si="68"/>
        <v>182.67801558163066</v>
      </c>
    </row>
    <row r="314" spans="1:51" ht="17.45" customHeight="1" x14ac:dyDescent="0.25">
      <c r="A314" s="332">
        <v>45444</v>
      </c>
      <c r="B314" s="312">
        <f>'[3]Warenkorb transponiert'!C201</f>
        <v>1.876741</v>
      </c>
      <c r="C314" s="300">
        <f>'[3]Warenkorb transponiert'!D201</f>
        <v>26.787533</v>
      </c>
      <c r="D314" s="300">
        <f>'[3]Warenkorb transponiert'!E201</f>
        <v>14.473051999999997</v>
      </c>
      <c r="E314" s="300">
        <f>'[3]Warenkorb transponiert'!F201</f>
        <v>22.650131999999999</v>
      </c>
      <c r="F314" s="300">
        <f>'[3]Warenkorb transponiert'!G201</f>
        <v>22.042587999999999</v>
      </c>
      <c r="G314" s="300">
        <f>'[3]Warenkorb transponiert'!H201</f>
        <v>14.257432000000001</v>
      </c>
      <c r="H314" s="300">
        <f>'[3]Warenkorb transponiert'!I201</f>
        <v>4.7755270000000003</v>
      </c>
      <c r="I314" s="300">
        <f>'[3]Warenkorb transponiert'!J201</f>
        <v>3.723347</v>
      </c>
      <c r="J314" s="356">
        <f t="shared" si="62"/>
        <v>40.465803950000002</v>
      </c>
      <c r="K314" s="300">
        <v>82.088999999999999</v>
      </c>
      <c r="L314" s="300">
        <v>58.523000000000003</v>
      </c>
      <c r="M314" s="300">
        <v>28.530999999999999</v>
      </c>
      <c r="N314" s="300">
        <v>31.475000000000001</v>
      </c>
      <c r="O314" s="300">
        <v>42.896999999999998</v>
      </c>
      <c r="P314" s="300">
        <v>6.2781000000000002</v>
      </c>
      <c r="Q314" s="300">
        <v>2.2202999999999999</v>
      </c>
      <c r="R314" s="300">
        <v>2.3586</v>
      </c>
      <c r="S314" s="300">
        <v>18.113</v>
      </c>
      <c r="T314" s="300">
        <v>55.427999999999997</v>
      </c>
      <c r="U314" s="356">
        <f t="shared" si="40"/>
        <v>59.093382999999996</v>
      </c>
      <c r="V314" s="312">
        <f>'[2]Haltung gewichtet'!D289</f>
        <v>0.85180000000000011</v>
      </c>
      <c r="W314" s="356">
        <f t="shared" si="63"/>
        <v>23.850400000000004</v>
      </c>
      <c r="X314" s="300">
        <f>[1]Kochtypberechnung_Bio!U283</f>
        <v>3.4475660000000001</v>
      </c>
      <c r="Y314" s="300">
        <f>[1]Kochtypberechnung_Bio!W283</f>
        <v>2.9209610000000001</v>
      </c>
      <c r="Z314" s="356">
        <f t="shared" si="64"/>
        <v>7.0699736500000006</v>
      </c>
      <c r="AA314" s="312">
        <f>[7]Bio!C284</f>
        <v>6.2307069999999998</v>
      </c>
      <c r="AB314" s="300">
        <f>[7]Bio!D284</f>
        <v>3.0686819999999999</v>
      </c>
      <c r="AC314" s="300">
        <f>[7]Bio!E284</f>
        <v>2.3805190000000001</v>
      </c>
      <c r="AD314" s="300">
        <f>[7]Bio!F284</f>
        <v>0.87181399999999998</v>
      </c>
      <c r="AE314" s="356">
        <f t="shared" si="65"/>
        <v>17.327188641764707</v>
      </c>
      <c r="AF314" s="300">
        <f>[7]Bio!G284</f>
        <v>3.6983169999999999</v>
      </c>
      <c r="AG314" s="300">
        <f>[7]Bio!I284</f>
        <v>7.1182169999999996</v>
      </c>
      <c r="AH314" s="300">
        <f>[7]Bio!J284</f>
        <v>2.4677560000000001</v>
      </c>
      <c r="AI314" s="300">
        <f>[7]Bio!K284</f>
        <v>6.3477800000000002</v>
      </c>
      <c r="AJ314" s="300">
        <f>[7]Bio!L284</f>
        <v>2.902685</v>
      </c>
      <c r="AK314" s="300">
        <f>[7]Bio!M284</f>
        <v>5.8378909999999999</v>
      </c>
      <c r="AL314" s="300">
        <f>[7]Bio!N284</f>
        <v>8.5397499999999997</v>
      </c>
      <c r="AM314" s="300">
        <f>[7]Bio!O284</f>
        <v>8.1990970000000001</v>
      </c>
      <c r="AN314" s="300">
        <f>[7]Bio!P284</f>
        <v>8.5542890000000007</v>
      </c>
      <c r="AO314" s="300">
        <f>[7]Bio!R284</f>
        <v>6.7536040000000002</v>
      </c>
      <c r="AP314" s="300">
        <f>[7]Bio!S284</f>
        <v>15.300634000000001</v>
      </c>
      <c r="AQ314" s="300">
        <f>[7]Bio!T284</f>
        <v>5.117559</v>
      </c>
      <c r="AR314" s="300">
        <f>[7]Bio!U284</f>
        <v>5.3361039999999997</v>
      </c>
      <c r="AS314" s="300">
        <f>[7]Bio!W284</f>
        <v>7.7203249999999999</v>
      </c>
      <c r="AT314" s="300">
        <f>[7]Bio!X284</f>
        <v>42.227680999999997</v>
      </c>
      <c r="AU314" s="356">
        <f t="shared" si="66"/>
        <v>38.002143573333335</v>
      </c>
      <c r="AV314" s="300">
        <f>[6]Tabelle1!C127</f>
        <v>3.0992889499042402</v>
      </c>
      <c r="AW314" s="300"/>
      <c r="AX314" s="357">
        <f t="shared" si="67"/>
        <v>4.3390045298659361</v>
      </c>
      <c r="AY314" s="335">
        <f t="shared" si="68"/>
        <v>190.14789734496401</v>
      </c>
    </row>
    <row r="315" spans="1:51" x14ac:dyDescent="0.25">
      <c r="A315" s="332">
        <v>45474</v>
      </c>
      <c r="B315" s="312">
        <f>'[3]Warenkorb transponiert'!C202</f>
        <v>1.9120429999999999</v>
      </c>
      <c r="C315" s="300">
        <f>'[3]Warenkorb transponiert'!D202</f>
        <v>26.787533</v>
      </c>
      <c r="D315" s="300">
        <f>'[3]Warenkorb transponiert'!E202</f>
        <v>15.184131000000001</v>
      </c>
      <c r="E315" s="300">
        <f>'[3]Warenkorb transponiert'!F202</f>
        <v>23.571883</v>
      </c>
      <c r="F315" s="300">
        <f>'[3]Warenkorb transponiert'!G202</f>
        <v>22.449528999999998</v>
      </c>
      <c r="G315" s="300">
        <f>'[3]Warenkorb transponiert'!H202</f>
        <v>14.445824999999999</v>
      </c>
      <c r="H315" s="300">
        <f>'[3]Warenkorb transponiert'!I202</f>
        <v>4.7755270000000003</v>
      </c>
      <c r="I315" s="300">
        <f>'[3]Warenkorb transponiert'!J202</f>
        <v>3.8337080000000001</v>
      </c>
      <c r="J315" s="356">
        <f t="shared" si="62"/>
        <v>41.225157100000004</v>
      </c>
      <c r="K315" s="300">
        <v>85.945999999999998</v>
      </c>
      <c r="L315" s="300">
        <v>56.871000000000002</v>
      </c>
      <c r="M315" s="300">
        <v>38.222000000000001</v>
      </c>
      <c r="N315" s="300">
        <v>31.949000000000002</v>
      </c>
      <c r="O315" s="300">
        <v>37.079000000000001</v>
      </c>
      <c r="P315" s="300">
        <v>6.3648000000000007</v>
      </c>
      <c r="Q315" s="300">
        <v>2.0032000000000001</v>
      </c>
      <c r="R315" s="300">
        <v>2.4939</v>
      </c>
      <c r="S315" s="300">
        <v>17.623000000000001</v>
      </c>
      <c r="T315" s="300">
        <v>55.073999999999998</v>
      </c>
      <c r="U315" s="356">
        <f t="shared" si="40"/>
        <v>59.684578999999999</v>
      </c>
      <c r="V315" s="312">
        <f>'[2]Haltung gewichtet'!D290</f>
        <v>0.88120000000000009</v>
      </c>
      <c r="W315" s="356">
        <f>SUMPRODUCT($V$19:$V$19,V315:V315)</f>
        <v>24.673600000000004</v>
      </c>
      <c r="X315" s="300">
        <f>[1]Kochtypberechnung_Bio!U284</f>
        <v>4.0623259999999997</v>
      </c>
      <c r="Y315" s="300">
        <f>[1]Kochtypberechnung_Bio!W284</f>
        <v>3.5261740000000001</v>
      </c>
      <c r="Z315" s="356">
        <f t="shared" si="64"/>
        <v>8.3855021000000001</v>
      </c>
      <c r="AA315" s="312">
        <f>[7]Bio!C285</f>
        <v>6.1644310000000004</v>
      </c>
      <c r="AB315" s="300">
        <f>[7]Bio!D285</f>
        <v>3.0667049999999998</v>
      </c>
      <c r="AC315" s="300">
        <f>[7]Bio!E285</f>
        <v>2.6385930000000002</v>
      </c>
      <c r="AD315" s="300">
        <f>[7]Bio!F285</f>
        <v>0.87181399999999998</v>
      </c>
      <c r="AE315" s="356">
        <f t="shared" si="65"/>
        <v>17.455088101764705</v>
      </c>
      <c r="AF315" s="300">
        <f>[7]Bio!G285</f>
        <v>4.0315859999999999</v>
      </c>
      <c r="AG315" s="300">
        <f>[7]Bio!I285</f>
        <v>8.1347360000000002</v>
      </c>
      <c r="AH315" s="300">
        <f>[7]Bio!J285</f>
        <v>2.2432400000000001</v>
      </c>
      <c r="AI315" s="300">
        <f>[7]Bio!K285</f>
        <v>7.4750129999999997</v>
      </c>
      <c r="AJ315" s="300">
        <f>[7]Bio!L285</f>
        <v>2.6225429999999998</v>
      </c>
      <c r="AK315" s="300">
        <f>[7]Bio!M285</f>
        <v>5.8611649999999997</v>
      </c>
      <c r="AL315" s="300">
        <f>[7]Bio!N285</f>
        <v>8.1943260000000002</v>
      </c>
      <c r="AM315" s="300">
        <f>[7]Bio!O285</f>
        <v>7.1721089999999998</v>
      </c>
      <c r="AN315" s="300">
        <f>[7]Bio!P285</f>
        <v>8.2836210000000001</v>
      </c>
      <c r="AO315" s="300">
        <f>[7]Bio!R285</f>
        <v>6.7536040000000002</v>
      </c>
      <c r="AP315" s="300">
        <f>[7]Bio!S285</f>
        <v>15.738538</v>
      </c>
      <c r="AQ315" s="300">
        <f>[7]Bio!T285</f>
        <v>5.1136660000000003</v>
      </c>
      <c r="AR315" s="300">
        <f>[7]Bio!U285</f>
        <v>5.4540980000000001</v>
      </c>
      <c r="AS315" s="300">
        <f>[7]Bio!W285</f>
        <v>6.8182910000000003</v>
      </c>
      <c r="AT315" s="300">
        <f>[7]Bio!X285</f>
        <v>48.589782</v>
      </c>
      <c r="AU315" s="356">
        <f t="shared" si="66"/>
        <v>39.028636416666679</v>
      </c>
      <c r="AV315" s="300">
        <f>[6]Tabelle1!C128</f>
        <v>3.1315828723578498</v>
      </c>
      <c r="AW315" s="300"/>
      <c r="AX315" s="357">
        <f t="shared" si="67"/>
        <v>4.3842160213009898</v>
      </c>
      <c r="AY315" s="335">
        <f t="shared" si="68"/>
        <v>194.83677873973241</v>
      </c>
    </row>
    <row r="316" spans="1:51" x14ac:dyDescent="0.25">
      <c r="A316" s="332">
        <v>45505</v>
      </c>
      <c r="B316" s="312">
        <f>'[3]Warenkorb transponiert'!C203</f>
        <v>1.9018964999999999</v>
      </c>
      <c r="C316" s="300">
        <f>'[3]Warenkorb transponiert'!D203</f>
        <v>25.206101</v>
      </c>
      <c r="D316" s="300">
        <f>'[3]Warenkorb transponiert'!E203</f>
        <v>15.333332999999998</v>
      </c>
      <c r="E316" s="300">
        <f>'[3]Warenkorb transponiert'!F203</f>
        <v>23.5</v>
      </c>
      <c r="F316" s="300">
        <f>'[3]Warenkorb transponiert'!G203</f>
        <v>22.529330999999999</v>
      </c>
      <c r="G316" s="300">
        <f>'[3]Warenkorb transponiert'!H203</f>
        <v>14.481846000000001</v>
      </c>
      <c r="H316" s="300">
        <f>'[3]Warenkorb transponiert'!I203</f>
        <v>4.7755270000000003</v>
      </c>
      <c r="I316" s="300">
        <f>'[3]Warenkorb transponiert'!J203</f>
        <v>3.9992500000000004</v>
      </c>
      <c r="J316" s="356">
        <f t="shared" si="62"/>
        <v>40.92508814</v>
      </c>
      <c r="K316" s="300">
        <v>91.850999999999999</v>
      </c>
      <c r="L316" s="300">
        <v>58.073999999999998</v>
      </c>
      <c r="M316" s="300">
        <v>27.283000000000001</v>
      </c>
      <c r="N316" s="300">
        <v>31.969000000000001</v>
      </c>
      <c r="O316" s="300">
        <v>40.74</v>
      </c>
      <c r="P316" s="300">
        <v>5.9642999999999997</v>
      </c>
      <c r="Q316" s="300">
        <v>2.2353999999999998</v>
      </c>
      <c r="R316" s="300">
        <v>2.5285000000000002</v>
      </c>
      <c r="S316" s="300">
        <v>17.971</v>
      </c>
      <c r="T316" s="300">
        <v>55.274000000000001</v>
      </c>
      <c r="U316" s="356">
        <f t="shared" si="40"/>
        <v>59.655793000000003</v>
      </c>
      <c r="V316" s="312">
        <f>'[2]Haltung gewichtet'!D291</f>
        <v>0.87549999999999994</v>
      </c>
      <c r="W316" s="356">
        <f t="shared" si="63"/>
        <v>24.513999999999999</v>
      </c>
      <c r="X316" s="300">
        <f>[1]Kochtypberechnung_Bio!U285</f>
        <v>3.361656</v>
      </c>
      <c r="Y316" s="300">
        <f>[1]Kochtypberechnung_Bio!W285</f>
        <v>3.449999</v>
      </c>
      <c r="Z316" s="356">
        <f t="shared" si="64"/>
        <v>7.2849833500000001</v>
      </c>
      <c r="AA316" s="312">
        <f>[7]Bio!C286</f>
        <v>6.137086</v>
      </c>
      <c r="AB316" s="300">
        <f>[7]Bio!D286</f>
        <v>3.0667049999999998</v>
      </c>
      <c r="AC316" s="300">
        <f>[7]Bio!E286</f>
        <v>2.6893359999999999</v>
      </c>
      <c r="AD316" s="300">
        <f>[7]Bio!F286</f>
        <v>0.87181399999999998</v>
      </c>
      <c r="AE316" s="356">
        <f t="shared" si="65"/>
        <v>17.459231871764704</v>
      </c>
      <c r="AF316" s="300">
        <f>[7]Bio!G286</f>
        <v>3.4496709999999999</v>
      </c>
      <c r="AG316" s="300">
        <f>[7]Bio!I286</f>
        <v>7.3818390000000003</v>
      </c>
      <c r="AH316" s="300">
        <f>[7]Bio!J286</f>
        <v>2.4303469999999998</v>
      </c>
      <c r="AI316" s="300">
        <f>[7]Bio!K286</f>
        <v>6.8672779999999998</v>
      </c>
      <c r="AJ316" s="300">
        <f>[7]Bio!L286</f>
        <v>2.548556</v>
      </c>
      <c r="AK316" s="300">
        <f>[7]Bio!M286</f>
        <v>5.6423829999999997</v>
      </c>
      <c r="AL316" s="300">
        <f>[7]Bio!N286</f>
        <v>7.9102699999999997</v>
      </c>
      <c r="AM316" s="300">
        <f>[7]Bio!O286</f>
        <v>7.057906</v>
      </c>
      <c r="AN316" s="300">
        <f>[7]Bio!P286</f>
        <v>8.2836210000000001</v>
      </c>
      <c r="AO316" s="300">
        <f>[7]Bio!R286</f>
        <v>7.6607399999999997</v>
      </c>
      <c r="AP316" s="300">
        <f>[7]Bio!S286</f>
        <v>15.852429000000001</v>
      </c>
      <c r="AQ316" s="300">
        <f>[7]Bio!T286</f>
        <v>5.1136660000000003</v>
      </c>
      <c r="AR316" s="300">
        <f>[7]Bio!U286</f>
        <v>5.4449459999999998</v>
      </c>
      <c r="AS316" s="300">
        <f>[7]Bio!W286</f>
        <v>6.9</v>
      </c>
      <c r="AT316" s="300">
        <f>[7]Bio!X286</f>
        <v>48.589782</v>
      </c>
      <c r="AU316" s="356">
        <f t="shared" si="66"/>
        <v>37.63916983666666</v>
      </c>
      <c r="AV316" s="300">
        <f>[6]Tabelle1!C129</f>
        <v>3.1315828723578498</v>
      </c>
      <c r="AW316" s="300"/>
      <c r="AX316" s="357">
        <f t="shared" si="67"/>
        <v>4.3842160213009898</v>
      </c>
      <c r="AY316" s="335">
        <f t="shared" si="68"/>
        <v>191.86248221973236</v>
      </c>
    </row>
    <row r="317" spans="1:51" x14ac:dyDescent="0.25">
      <c r="A317" s="332">
        <v>45536</v>
      </c>
      <c r="B317" s="312">
        <f>'[3]Warenkorb transponiert'!C204</f>
        <v>1.9018964999999999</v>
      </c>
      <c r="C317" s="300">
        <f>'[3]Warenkorb transponiert'!D204</f>
        <v>25.618963999999998</v>
      </c>
      <c r="D317" s="300">
        <f>'[3]Warenkorb transponiert'!E204</f>
        <v>15.333332999999998</v>
      </c>
      <c r="E317" s="300">
        <f>'[3]Warenkorb transponiert'!F204</f>
        <v>21.375330000000002</v>
      </c>
      <c r="F317" s="300">
        <f>'[3]Warenkorb transponiert'!G204</f>
        <v>22.529330999999999</v>
      </c>
      <c r="G317" s="300">
        <f>'[3]Warenkorb transponiert'!H204</f>
        <v>14.481846000000001</v>
      </c>
      <c r="H317" s="300">
        <f>'[3]Warenkorb transponiert'!I204</f>
        <v>4.7755270000000003</v>
      </c>
      <c r="I317" s="300">
        <f>'[3]Warenkorb transponiert'!J204</f>
        <v>3.9992500000000004</v>
      </c>
      <c r="J317" s="356">
        <f t="shared" si="62"/>
        <v>40.68896024</v>
      </c>
      <c r="K317" s="300">
        <v>91.980999999999995</v>
      </c>
      <c r="L317" s="300">
        <v>58.018000000000001</v>
      </c>
      <c r="M317" s="300">
        <v>36.414999999999999</v>
      </c>
      <c r="N317" s="300">
        <v>31.09</v>
      </c>
      <c r="O317" s="300">
        <v>38.447000000000003</v>
      </c>
      <c r="P317" s="300">
        <v>5.3235999999999999</v>
      </c>
      <c r="Q317" s="300">
        <v>2.0625</v>
      </c>
      <c r="R317" s="300">
        <v>2.3161999999999998</v>
      </c>
      <c r="S317" s="300">
        <v>18.245000000000001</v>
      </c>
      <c r="T317" s="300">
        <v>55.838000000000001</v>
      </c>
      <c r="U317" s="356">
        <f t="shared" si="40"/>
        <v>60.703787000000005</v>
      </c>
      <c r="V317" s="312">
        <f>'[2]Haltung gewichtet'!D292</f>
        <v>0.85880000000000001</v>
      </c>
      <c r="W317" s="356">
        <f t="shared" si="63"/>
        <v>24.046399999999998</v>
      </c>
      <c r="X317" s="300">
        <f>[1]Kochtypberechnung_Bio!U286</f>
        <v>3.0420090000000002</v>
      </c>
      <c r="Y317" s="300">
        <f>[1]Kochtypberechnung_Bio!W286</f>
        <v>3.220977</v>
      </c>
      <c r="Z317" s="356">
        <f t="shared" si="64"/>
        <v>6.6566485499999999</v>
      </c>
      <c r="AA317" s="312">
        <f>[7]Bio!C287</f>
        <v>6.3532270000000004</v>
      </c>
      <c r="AB317" s="300">
        <f>[7]Bio!D287</f>
        <v>3.0723189999999998</v>
      </c>
      <c r="AC317" s="300">
        <f>[7]Bio!E287</f>
        <v>3.288036</v>
      </c>
      <c r="AD317" s="300">
        <f>[7]Bio!F287</f>
        <v>0.79186900000000005</v>
      </c>
      <c r="AE317" s="356">
        <f t="shared" si="65"/>
        <v>18.123113645294119</v>
      </c>
      <c r="AF317" s="300">
        <f>[7]Bio!G287</f>
        <v>2.8985059999999998</v>
      </c>
      <c r="AG317" s="300">
        <f>[7]Bio!I287</f>
        <v>8.4938450000000003</v>
      </c>
      <c r="AH317" s="300">
        <f>[7]Bio!J287</f>
        <v>2.4221010000000001</v>
      </c>
      <c r="AI317" s="300">
        <f>[7]Bio!K287</f>
        <v>6.9308009999999998</v>
      </c>
      <c r="AJ317" s="300">
        <f>[7]Bio!L287</f>
        <v>2.682401</v>
      </c>
      <c r="AK317" s="300">
        <f>[7]Bio!M287</f>
        <v>5.7</v>
      </c>
      <c r="AL317" s="300">
        <f>[7]Bio!N287</f>
        <v>7.9</v>
      </c>
      <c r="AM317" s="300">
        <f>[7]Bio!O287</f>
        <v>6.7900960000000001</v>
      </c>
      <c r="AN317" s="300">
        <f>[7]Bio!P287</f>
        <v>8.1526720000000008</v>
      </c>
      <c r="AO317" s="300">
        <f>[7]Bio!R287</f>
        <v>7.5186710000000003</v>
      </c>
      <c r="AP317" s="300">
        <f>[7]Bio!S287</f>
        <v>15.150119999999999</v>
      </c>
      <c r="AQ317" s="300">
        <f>[7]Bio!T287</f>
        <v>5.1135380000000001</v>
      </c>
      <c r="AR317" s="300">
        <f>[7]Bio!U287</f>
        <v>5.4433400000000001</v>
      </c>
      <c r="AS317" s="300">
        <f>[7]Bio!W287</f>
        <v>6.9</v>
      </c>
      <c r="AT317" s="300">
        <f>[7]Bio!X287</f>
        <v>43.191830000000003</v>
      </c>
      <c r="AU317" s="356">
        <f t="shared" si="66"/>
        <v>37.537243399999994</v>
      </c>
      <c r="AV317" s="300">
        <f>[6]Tabelle1!C130</f>
        <v>3.1315828723578498</v>
      </c>
      <c r="AW317" s="300"/>
      <c r="AX317" s="357">
        <f t="shared" si="67"/>
        <v>4.3842160213009898</v>
      </c>
      <c r="AY317" s="335">
        <f t="shared" si="68"/>
        <v>192.14036885659513</v>
      </c>
    </row>
    <row r="318" spans="1:51" x14ac:dyDescent="0.25">
      <c r="A318" s="332">
        <v>45566</v>
      </c>
      <c r="B318" s="312">
        <f>'[3]Warenkorb transponiert'!C205</f>
        <v>1.8567874999999998</v>
      </c>
      <c r="C318" s="300">
        <f>'[3]Warenkorb transponiert'!D205</f>
        <v>26.787533</v>
      </c>
      <c r="D318" s="300">
        <f>'[3]Warenkorb transponiert'!E205</f>
        <v>15.333332999999998</v>
      </c>
      <c r="E318" s="300">
        <f>'[3]Warenkorb transponiert'!F205</f>
        <v>23.5</v>
      </c>
      <c r="F318" s="300">
        <f>'[3]Warenkorb transponiert'!G205</f>
        <v>22.529330999999999</v>
      </c>
      <c r="G318" s="300">
        <f>'[3]Warenkorb transponiert'!H205</f>
        <v>14.481846000000001</v>
      </c>
      <c r="H318" s="300">
        <f>'[3]Warenkorb transponiert'!I205</f>
        <v>4.554805</v>
      </c>
      <c r="I318" s="300">
        <f>'[3]Warenkorb transponiert'!J205</f>
        <v>3.9992500000000004</v>
      </c>
      <c r="J318" s="356">
        <f t="shared" si="62"/>
        <v>40.743076139999999</v>
      </c>
      <c r="K318" s="300">
        <v>90.822000000000003</v>
      </c>
      <c r="L318" s="300">
        <v>55.063000000000002</v>
      </c>
      <c r="M318" s="300">
        <v>38.645000000000003</v>
      </c>
      <c r="N318" s="300">
        <v>30.949000000000002</v>
      </c>
      <c r="O318" s="300">
        <v>35.856000000000002</v>
      </c>
      <c r="P318" s="300">
        <v>6.0152000000000001</v>
      </c>
      <c r="Q318" s="300">
        <v>2.1574999999999998</v>
      </c>
      <c r="R318" s="300">
        <v>2.37</v>
      </c>
      <c r="S318" s="300">
        <v>18.324999999999999</v>
      </c>
      <c r="T318" s="300">
        <v>56.228000000000002</v>
      </c>
      <c r="U318" s="356">
        <f t="shared" si="40"/>
        <v>60.382381000000002</v>
      </c>
      <c r="V318" s="312">
        <f>'[2]Haltung gewichtet'!D293</f>
        <v>0.85619999999999996</v>
      </c>
      <c r="W318" s="356">
        <f t="shared" si="63"/>
        <v>23.973599999999998</v>
      </c>
      <c r="X318" s="300">
        <f>[1]Kochtypberechnung_Bio!U287</f>
        <v>2.949999</v>
      </c>
      <c r="Y318" s="300">
        <f>[1]Kochtypberechnung_Bio!W287</f>
        <v>2.949999</v>
      </c>
      <c r="Z318" s="356">
        <f t="shared" si="64"/>
        <v>6.34249785</v>
      </c>
      <c r="AA318" s="312">
        <f>[7]Bio!C288</f>
        <v>5.794899</v>
      </c>
      <c r="AB318" s="300">
        <f>[7]Bio!D288</f>
        <v>3.0759720000000002</v>
      </c>
      <c r="AC318" s="300">
        <f>[7]Bio!E288</f>
        <v>3.9254950000000002</v>
      </c>
      <c r="AD318" s="300">
        <f>[7]Bio!F288</f>
        <v>0.867784</v>
      </c>
      <c r="AE318" s="356">
        <f t="shared" si="65"/>
        <v>18.04717591117647</v>
      </c>
      <c r="AF318" s="300">
        <f>[7]Bio!G288</f>
        <v>3.6314350000000002</v>
      </c>
      <c r="AG318" s="300">
        <f>[7]Bio!I288</f>
        <v>6.5761320000000003</v>
      </c>
      <c r="AH318" s="300">
        <f>[7]Bio!J288</f>
        <v>1.763576</v>
      </c>
      <c r="AI318" s="300">
        <f>[7]Bio!K288</f>
        <v>5.7557369999999999</v>
      </c>
      <c r="AJ318" s="300">
        <f>[7]Bio!L288</f>
        <v>2.65577</v>
      </c>
      <c r="AK318" s="300">
        <f>[7]Bio!M288</f>
        <v>5.7</v>
      </c>
      <c r="AL318" s="300">
        <f>[7]Bio!N288</f>
        <v>7.7730249999999996</v>
      </c>
      <c r="AM318" s="300">
        <f>[7]Bio!O288</f>
        <v>6.31942</v>
      </c>
      <c r="AN318" s="300">
        <f>[7]Bio!P288</f>
        <v>7.9218469999999996</v>
      </c>
      <c r="AO318" s="300">
        <f>[7]Bio!R288</f>
        <v>7.5</v>
      </c>
      <c r="AP318" s="300">
        <f>[7]Bio!S288</f>
        <v>16.585618</v>
      </c>
      <c r="AQ318" s="300">
        <f>[7]Bio!T288</f>
        <v>5.1387200000000002</v>
      </c>
      <c r="AR318" s="300">
        <f>[7]Bio!U288</f>
        <v>5.3433659999999996</v>
      </c>
      <c r="AS318" s="300">
        <f>[7]Bio!W288</f>
        <v>6.3420949999999996</v>
      </c>
      <c r="AT318" s="300">
        <f>[7]Bio!X288</f>
        <v>39.459628000000002</v>
      </c>
      <c r="AU318" s="356">
        <f>IF(SUMPRODUCT($AF$19:$AT$19,AF318:AT318)=0,#N/A,SUMPRODUCT($AF$19:$AT$19,AF318:AT318))</f>
        <v>34.997831486666669</v>
      </c>
      <c r="AV318" s="300">
        <f>[6]Tabelle1!C131</f>
        <v>2.79</v>
      </c>
      <c r="AW318" s="300"/>
      <c r="AX318" s="357">
        <f t="shared" si="67"/>
        <v>3.9059999999999997</v>
      </c>
      <c r="AY318" s="335">
        <f t="shared" si="68"/>
        <v>188.39256238784316</v>
      </c>
    </row>
    <row r="319" spans="1:51" x14ac:dyDescent="0.25">
      <c r="A319" s="332">
        <v>45597</v>
      </c>
      <c r="B319" s="312">
        <f>'[3]Warenkorb transponiert'!C206</f>
        <v>1.9018964999999999</v>
      </c>
      <c r="C319" s="300">
        <f>'[3]Warenkorb transponiert'!D206</f>
        <v>26.787533</v>
      </c>
      <c r="D319" s="300">
        <f>'[3]Warenkorb transponiert'!E206</f>
        <v>15.333332999999998</v>
      </c>
      <c r="E319" s="300">
        <f>'[3]Warenkorb transponiert'!F206</f>
        <v>22.650131999999999</v>
      </c>
      <c r="F319" s="300">
        <f>'[3]Warenkorb transponiert'!G206</f>
        <v>22.529330999999999</v>
      </c>
      <c r="G319" s="300">
        <f>'[3]Warenkorb transponiert'!H206</f>
        <v>14.481846000000001</v>
      </c>
      <c r="H319" s="300">
        <f>'[3]Warenkorb transponiert'!I206</f>
        <v>4.7755270000000003</v>
      </c>
      <c r="I319" s="300">
        <f>'[3]Warenkorb transponiert'!J206</f>
        <v>3.9992500000000004</v>
      </c>
      <c r="J319" s="356">
        <f t="shared" si="62"/>
        <v>41.113894340000002</v>
      </c>
      <c r="K319" s="300">
        <v>91.366</v>
      </c>
      <c r="L319" s="300">
        <v>50.985999999999997</v>
      </c>
      <c r="M319" s="300">
        <v>31.931000000000001</v>
      </c>
      <c r="N319" s="300">
        <v>31.286000000000001</v>
      </c>
      <c r="O319" s="300">
        <v>44.264000000000003</v>
      </c>
      <c r="P319" s="300">
        <v>6.2229999999999999</v>
      </c>
      <c r="Q319" s="300">
        <v>2.0697999999999999</v>
      </c>
      <c r="R319" s="300">
        <v>2.4883999999999999</v>
      </c>
      <c r="S319" s="300">
        <v>18.582000000000001</v>
      </c>
      <c r="T319" s="300">
        <v>56.497</v>
      </c>
      <c r="U319" s="356">
        <f t="shared" si="40"/>
        <v>60.755955999999998</v>
      </c>
      <c r="V319" s="312">
        <f>'[2]Haltung gewichtet'!D294</f>
        <v>0.8508</v>
      </c>
      <c r="W319" s="356">
        <f t="shared" si="63"/>
        <v>23.822400000000002</v>
      </c>
      <c r="X319" s="300">
        <f>[1]Kochtypberechnung_Bio!U288</f>
        <v>3.0963989999999999</v>
      </c>
      <c r="Y319" s="300">
        <f>[1]Kochtypberechnung_Bio!W288</f>
        <v>3.0963989999999999</v>
      </c>
      <c r="Z319" s="356">
        <f t="shared" si="64"/>
        <v>6.6572578499999997</v>
      </c>
      <c r="AA319" s="312">
        <f>[7]Bio!C289</f>
        <v>5.5465369999999998</v>
      </c>
      <c r="AB319" s="300">
        <f>[7]Bio!D289</f>
        <v>2.9815559999999999</v>
      </c>
      <c r="AC319" s="300">
        <f>[7]Bio!E289</f>
        <v>3.3485290000000001</v>
      </c>
      <c r="AD319" s="300">
        <f>[7]Bio!F289</f>
        <v>0.767544</v>
      </c>
      <c r="AE319" s="356">
        <f t="shared" si="65"/>
        <v>16.797175006470589</v>
      </c>
      <c r="AF319" s="300">
        <f>[7]Bio!G289</f>
        <v>3.0558040000000002</v>
      </c>
      <c r="AG319" s="300">
        <f>[7]Bio!I289</f>
        <v>5.9161289999999997</v>
      </c>
      <c r="AH319" s="300">
        <f>[7]Bio!J289</f>
        <v>1.070951</v>
      </c>
      <c r="AI319" s="300">
        <f>[7]Bio!K289</f>
        <v>4.3141660000000002</v>
      </c>
      <c r="AJ319" s="300">
        <f>[7]Bio!L289</f>
        <v>2.462024</v>
      </c>
      <c r="AK319" s="300">
        <f>[7]Bio!M289</f>
        <v>5.7</v>
      </c>
      <c r="AL319" s="300">
        <f>[7]Bio!N289</f>
        <v>6.5730930000000001</v>
      </c>
      <c r="AM319" s="300">
        <f>[7]Bio!O289</f>
        <v>6.1852309999999999</v>
      </c>
      <c r="AN319" s="300">
        <f>[7]Bio!P289</f>
        <v>7.0778220000000003</v>
      </c>
      <c r="AO319" s="300">
        <f>[7]Bio!R289</f>
        <v>7.5</v>
      </c>
      <c r="AP319" s="300">
        <f>[7]Bio!S289</f>
        <v>17.000796000000001</v>
      </c>
      <c r="AQ319" s="300">
        <f>[7]Bio!T289</f>
        <v>5.2049149999999997</v>
      </c>
      <c r="AR319" s="300">
        <f>[7]Bio!U289</f>
        <v>5.3180160000000001</v>
      </c>
      <c r="AS319" s="300">
        <f>[7]Bio!W289</f>
        <v>4.9879239999999996</v>
      </c>
      <c r="AT319" s="300">
        <f>[7]Bio!X289</f>
        <v>38.391331999999998</v>
      </c>
      <c r="AU319" s="356">
        <f>IF(SUMPRODUCT($AF$19:$AT$19,AF319:AT319)=0,#N/A,SUMPRODUCT($AF$19:$AT$19,AF319:AT319))</f>
        <v>31.130901686666665</v>
      </c>
      <c r="AV319" s="300">
        <f>[6]Tabelle1!C132</f>
        <v>2.79</v>
      </c>
      <c r="AW319" s="300"/>
      <c r="AX319" s="357">
        <f t="shared" si="67"/>
        <v>3.9059999999999997</v>
      </c>
      <c r="AY319" s="335">
        <f t="shared" si="68"/>
        <v>184.18358488313726</v>
      </c>
    </row>
    <row r="320" spans="1:51" x14ac:dyDescent="0.25">
      <c r="A320" s="332">
        <v>45627</v>
      </c>
      <c r="B320" s="312">
        <f>'[3]Warenkorb transponiert'!C207</f>
        <v>1.9018964999999999</v>
      </c>
      <c r="C320" s="300">
        <f>'[3]Warenkorb transponiert'!D207</f>
        <v>26.787533</v>
      </c>
      <c r="D320" s="300">
        <f>'[3]Warenkorb transponiert'!E207</f>
        <v>15.333332999999998</v>
      </c>
      <c r="E320" s="300">
        <f>'[3]Warenkorb transponiert'!F207</f>
        <v>23.5</v>
      </c>
      <c r="F320" s="300">
        <f>'[3]Warenkorb transponiert'!G207</f>
        <v>22.529330999999999</v>
      </c>
      <c r="G320" s="300">
        <f>'[3]Warenkorb transponiert'!H207</f>
        <v>14.481846000000001</v>
      </c>
      <c r="H320" s="300">
        <f>'[3]Warenkorb transponiert'!I207</f>
        <v>4.7755270000000003</v>
      </c>
      <c r="I320" s="300">
        <f>'[3]Warenkorb transponiert'!J207</f>
        <v>3.9992500000000004</v>
      </c>
      <c r="J320" s="356">
        <f t="shared" ref="J320" si="69">SUMPRODUCT($B$19:$I$19,B320:I320)</f>
        <v>41.241374540000002</v>
      </c>
      <c r="K320" s="300">
        <v>88.426000000000002</v>
      </c>
      <c r="L320" s="300">
        <v>53.746000000000002</v>
      </c>
      <c r="M320" s="300">
        <v>24.436</v>
      </c>
      <c r="N320" s="300">
        <v>30.640999999999998</v>
      </c>
      <c r="O320" s="300">
        <v>41.289000000000001</v>
      </c>
      <c r="P320" s="300">
        <v>6.2210999999999999</v>
      </c>
      <c r="Q320" s="300">
        <v>2.1901999999999999</v>
      </c>
      <c r="R320" s="300">
        <v>2.5626000000000002</v>
      </c>
      <c r="S320" s="300">
        <v>18.379000000000001</v>
      </c>
      <c r="T320" s="300">
        <v>54.24</v>
      </c>
      <c r="U320" s="356">
        <f t="shared" si="40"/>
        <v>58.298822000000001</v>
      </c>
      <c r="V320" s="312">
        <f>'[2]Haltung gewichtet'!D295</f>
        <v>0.86619999999999997</v>
      </c>
      <c r="W320" s="356">
        <f t="shared" ref="W320" si="70">SUMPRODUCT($V$19:$V$19,V320:V320)</f>
        <v>24.253599999999999</v>
      </c>
      <c r="X320" s="300">
        <f>[1]Kochtypberechnung_Bio!U289</f>
        <v>3.199999</v>
      </c>
      <c r="Y320" s="300">
        <f>[1]Kochtypberechnung_Bio!W289</f>
        <v>4.3403710000000002</v>
      </c>
      <c r="Z320" s="356">
        <f t="shared" ref="Z320" si="71">SUMPRODUCT($X$19:$Y$19,X320:Y320)</f>
        <v>7.6212396499999997</v>
      </c>
      <c r="AA320" s="312">
        <f>[7]Bio!C290</f>
        <v>5.7400919999999998</v>
      </c>
      <c r="AB320" s="300">
        <f>[7]Bio!D290</f>
        <v>2.982561</v>
      </c>
      <c r="AC320" s="300">
        <f>[7]Bio!E290</f>
        <v>2.605299</v>
      </c>
      <c r="AD320" s="300">
        <f>[7]Bio!F290</f>
        <v>0.90629099999999996</v>
      </c>
      <c r="AE320" s="356">
        <f t="shared" ref="AE320" si="72">SUMPRODUCT($AA$19:$AD$19,AA320:AD320)</f>
        <v>16.77418792235294</v>
      </c>
      <c r="AF320" s="300">
        <f>[7]Bio!G290</f>
        <v>2.832751</v>
      </c>
      <c r="AG320" s="300">
        <f>[7]Bio!I290</f>
        <v>6.0513019999999997</v>
      </c>
      <c r="AH320" s="300">
        <f>[7]Bio!J290</f>
        <v>1.057644</v>
      </c>
      <c r="AI320" s="300">
        <f>[7]Bio!K290</f>
        <v>4.1245000000000003</v>
      </c>
      <c r="AJ320" s="300">
        <f>[7]Bio!L290</f>
        <v>2.2294130000000001</v>
      </c>
      <c r="AK320" s="300">
        <f>[7]Bio!M290</f>
        <v>5.750292</v>
      </c>
      <c r="AL320" s="300">
        <f>[7]Bio!N290</f>
        <v>5.0929469999999997</v>
      </c>
      <c r="AM320" s="300">
        <f>[7]Bio!O290</f>
        <v>5.814419</v>
      </c>
      <c r="AN320" s="300">
        <f>[7]Bio!P290</f>
        <v>4.6629019999999999</v>
      </c>
      <c r="AO320" s="300">
        <f>[7]Bio!R290</f>
        <v>7.5</v>
      </c>
      <c r="AP320" s="300">
        <f>[7]Bio!S290</f>
        <v>16.930122000000001</v>
      </c>
      <c r="AQ320" s="300">
        <f>[7]Bio!T290</f>
        <v>5.3307450000000003</v>
      </c>
      <c r="AR320" s="300">
        <f>[7]Bio!U290</f>
        <v>5.3</v>
      </c>
      <c r="AS320" s="300">
        <f>[7]Bio!W290</f>
        <v>4.9263659999999998</v>
      </c>
      <c r="AT320" s="300">
        <f>[7]Bio!X290</f>
        <v>37.968240999999999</v>
      </c>
      <c r="AU320" s="356">
        <f t="shared" ref="AU320:AU331" si="73">IF(SUMPRODUCT($AF$19:$AT$19,AF320:AT320)=0,#N/A,SUMPRODUCT($AF$19:$AT$19,AF320:AT320))</f>
        <v>29.456068589999997</v>
      </c>
      <c r="AV320" s="300">
        <f>[6]Tabelle1!C133</f>
        <v>2.79</v>
      </c>
      <c r="AW320" s="300"/>
      <c r="AX320" s="357">
        <f t="shared" ref="AX320" si="74">SUMPRODUCT($AV$19:$AW$19,AV320:AW320)</f>
        <v>3.9059999999999997</v>
      </c>
      <c r="AY320" s="335">
        <f t="shared" ref="AY320" si="75">SUM(J320,U320,W320,Z320,AE320,AU320,AX320)</f>
        <v>181.55129270235298</v>
      </c>
    </row>
    <row r="321" spans="1:51" x14ac:dyDescent="0.25">
      <c r="A321" s="332">
        <v>45658</v>
      </c>
      <c r="B321" s="312">
        <f>'[3]Warenkorb transponiert'!C208</f>
        <v>1.891059</v>
      </c>
      <c r="C321" s="300">
        <f>'[3]Warenkorb transponiert'!D208</f>
        <v>26.787533</v>
      </c>
      <c r="D321" s="300">
        <f>'[3]Warenkorb transponiert'!E208</f>
        <v>15.333332999999998</v>
      </c>
      <c r="E321" s="300">
        <f>'[3]Warenkorb transponiert'!F208</f>
        <v>23.5</v>
      </c>
      <c r="F321" s="300">
        <f>'[3]Warenkorb transponiert'!G208</f>
        <v>22.529330999999999</v>
      </c>
      <c r="G321" s="300">
        <f>'[3]Warenkorb transponiert'!H208</f>
        <v>14.481846000000001</v>
      </c>
      <c r="H321" s="300">
        <f>'[3]Warenkorb transponiert'!I208</f>
        <v>4.7755270000000003</v>
      </c>
      <c r="I321" s="300">
        <f>'[3]Warenkorb transponiert'!J208</f>
        <v>3.9992500000000004</v>
      </c>
      <c r="J321" s="356">
        <f t="shared" ref="J321:J326" si="76">SUMPRODUCT($B$19:$I$19,B321:I321)</f>
        <v>41.148172039999999</v>
      </c>
      <c r="K321" s="300">
        <v>88.26</v>
      </c>
      <c r="L321" s="300">
        <v>51.146000000000001</v>
      </c>
      <c r="M321" s="300">
        <v>25.550999999999998</v>
      </c>
      <c r="N321" s="300">
        <v>30.602</v>
      </c>
      <c r="O321" s="300">
        <v>41.874000000000002</v>
      </c>
      <c r="P321" s="300">
        <v>6.1530000000000005</v>
      </c>
      <c r="Q321" s="300">
        <v>2.0908000000000002</v>
      </c>
      <c r="R321" s="300">
        <v>2.5775999999999999</v>
      </c>
      <c r="S321" s="300">
        <v>18.995999999999999</v>
      </c>
      <c r="T321" s="300">
        <v>55.087000000000003</v>
      </c>
      <c r="U321" s="356">
        <f t="shared" ref="U321:U322" si="77">SUMPRODUCT($K$19:$T$19,K321:T321)</f>
        <v>58.856110000000008</v>
      </c>
      <c r="V321" s="312">
        <f>'[2]Haltung gewichtet'!D296</f>
        <v>0.87819999999999998</v>
      </c>
      <c r="W321" s="356">
        <f t="shared" ref="W321:W326" si="78">SUMPRODUCT($V$19:$V$19,V321:V321)</f>
        <v>24.589600000000001</v>
      </c>
      <c r="X321" s="300">
        <f>[1]Kochtypberechnung_Bio!U290</f>
        <v>3.199999</v>
      </c>
      <c r="Y321" s="300">
        <f>[1]Kochtypberechnung_Bio!W290</f>
        <v>4.4514810000000002</v>
      </c>
      <c r="Z321" s="356">
        <f t="shared" ref="Z321:Z326" si="79">SUMPRODUCT($X$19:$Y$19,X321:Y321)</f>
        <v>7.693461150000001</v>
      </c>
      <c r="AA321" s="312">
        <f>[7]Bio!C291</f>
        <v>5.6266449999999999</v>
      </c>
      <c r="AB321" s="300">
        <f>[7]Bio!D291</f>
        <v>2.9910199999999998</v>
      </c>
      <c r="AC321" s="300">
        <f>[7]Bio!E291</f>
        <v>2.2961809999999998</v>
      </c>
      <c r="AD321" s="300">
        <f>[7]Bio!F291</f>
        <v>1.1026860000000001</v>
      </c>
      <c r="AE321" s="356">
        <f t="shared" ref="AE321:AE326" si="80">SUMPRODUCT($AA$19:$AD$19,AA321:AD321)</f>
        <v>16.830156228823526</v>
      </c>
      <c r="AF321" s="300">
        <f>[7]Bio!G291</f>
        <v>2.8082699999999998</v>
      </c>
      <c r="AG321" s="300">
        <f>[7]Bio!I291</f>
        <v>6.2834079999999997</v>
      </c>
      <c r="AH321" s="300">
        <f>[7]Bio!J291</f>
        <v>1.0709470000000001</v>
      </c>
      <c r="AI321" s="300">
        <f>[7]Bio!K291</f>
        <v>4.1514860000000002</v>
      </c>
      <c r="AJ321" s="300">
        <f>[7]Bio!L291</f>
        <v>2.125902</v>
      </c>
      <c r="AK321" s="300">
        <f>[7]Bio!M291</f>
        <v>5.7009189999999998</v>
      </c>
      <c r="AL321" s="300">
        <f>[7]Bio!N291</f>
        <v>5.4333150000000003</v>
      </c>
      <c r="AM321" s="300">
        <f>[7]Bio!O291</f>
        <v>5.1470989999999999</v>
      </c>
      <c r="AN321" s="300">
        <f>[7]Bio!P291</f>
        <v>3.646433</v>
      </c>
      <c r="AO321" s="300">
        <f>[7]Bio!R291</f>
        <v>7.6147400000000003</v>
      </c>
      <c r="AP321" s="300">
        <f>[7]Bio!S291</f>
        <v>16.689236000000001</v>
      </c>
      <c r="AQ321" s="300">
        <f>[7]Bio!T291</f>
        <v>5.1709319999999996</v>
      </c>
      <c r="AR321" s="300">
        <f>[7]Bio!U291</f>
        <v>5.3</v>
      </c>
      <c r="AS321" s="300">
        <f>[7]Bio!W291</f>
        <v>4.9230390000000002</v>
      </c>
      <c r="AT321" s="300">
        <f>[7]Bio!X291</f>
        <v>38.685060999999997</v>
      </c>
      <c r="AU321" s="356">
        <f t="shared" si="73"/>
        <v>29.216427073333335</v>
      </c>
      <c r="AV321" s="300">
        <f>[6]Tabelle1!C134</f>
        <v>3.1074741218670199</v>
      </c>
      <c r="AW321" s="300"/>
      <c r="AX321" s="357">
        <f t="shared" ref="AX321:AX326" si="81">SUMPRODUCT($AV$19:$AW$19,AV321:AW321)</f>
        <v>4.3504637706138274</v>
      </c>
      <c r="AY321" s="335">
        <f t="shared" ref="AY321:AY326" si="82">SUM(J321,U321,W321,Z321,AE321,AU321,AX321)</f>
        <v>182.68439026277068</v>
      </c>
    </row>
    <row r="322" spans="1:51" x14ac:dyDescent="0.25">
      <c r="A322" s="332">
        <v>45689</v>
      </c>
      <c r="B322" s="312">
        <f>'[3]Warenkorb transponiert'!C209</f>
        <v>1.891059</v>
      </c>
      <c r="C322" s="300">
        <f>'[3]Warenkorb transponiert'!D209</f>
        <v>26.787533</v>
      </c>
      <c r="D322" s="300">
        <f>'[3]Warenkorb transponiert'!E209</f>
        <v>15.333332999999998</v>
      </c>
      <c r="E322" s="300">
        <f>'[3]Warenkorb transponiert'!F209</f>
        <v>23.5</v>
      </c>
      <c r="F322" s="300">
        <f>'[3]Warenkorb transponiert'!G209</f>
        <v>22.529330999999999</v>
      </c>
      <c r="G322" s="300">
        <f>'[3]Warenkorb transponiert'!H209</f>
        <v>14.481846000000001</v>
      </c>
      <c r="H322" s="300">
        <f>'[3]Warenkorb transponiert'!I209</f>
        <v>4.7755270000000003</v>
      </c>
      <c r="I322" s="300">
        <f>'[3]Warenkorb transponiert'!J209</f>
        <v>3.9992500000000004</v>
      </c>
      <c r="J322" s="356">
        <f t="shared" si="76"/>
        <v>41.148172039999999</v>
      </c>
      <c r="K322" s="300">
        <v>90.316999999999993</v>
      </c>
      <c r="L322" s="300">
        <v>56.073</v>
      </c>
      <c r="M322" s="300">
        <v>29.152000000000001</v>
      </c>
      <c r="N322" s="300">
        <v>31.1</v>
      </c>
      <c r="O322" s="300">
        <v>36.287999999999997</v>
      </c>
      <c r="P322" s="300">
        <v>5.0259999999999998</v>
      </c>
      <c r="Q322" s="300">
        <v>2.1657000000000002</v>
      </c>
      <c r="R322" s="300">
        <v>2.4500999999999999</v>
      </c>
      <c r="S322" s="300">
        <v>18.611999999999998</v>
      </c>
      <c r="T322" s="300">
        <v>56.372999999999998</v>
      </c>
      <c r="U322" s="356">
        <f t="shared" si="77"/>
        <v>59.109334000000004</v>
      </c>
      <c r="V322" s="312">
        <f>'[2]Haltung gewichtet'!D297</f>
        <v>0.85050000000000003</v>
      </c>
      <c r="W322" s="356">
        <f t="shared" si="78"/>
        <v>23.814</v>
      </c>
      <c r="X322" s="300">
        <f>[1]Kochtypberechnung_Bio!U291</f>
        <v>3.1595930000000001</v>
      </c>
      <c r="Y322" s="300">
        <f>[1]Kochtypberechnung_Bio!W291</f>
        <v>4.3804179999999997</v>
      </c>
      <c r="Z322" s="356">
        <f t="shared" si="79"/>
        <v>7.5866612</v>
      </c>
      <c r="AA322" s="312">
        <f>[7]Bio!C292</f>
        <v>5.1018160000000004</v>
      </c>
      <c r="AB322" s="300">
        <f>[7]Bio!D292</f>
        <v>2.9626700000000001</v>
      </c>
      <c r="AC322" s="300">
        <f>[7]Bio!E292</f>
        <v>2.3231739999999999</v>
      </c>
      <c r="AD322" s="300">
        <f>[7]Bio!F292</f>
        <v>0.87809800000000005</v>
      </c>
      <c r="AE322" s="356">
        <f t="shared" si="80"/>
        <v>15.471314388235296</v>
      </c>
      <c r="AF322" s="300">
        <f>[7]Bio!G292</f>
        <v>2.684374</v>
      </c>
      <c r="AG322" s="300">
        <f>[7]Bio!I292</f>
        <v>6.3556809999999997</v>
      </c>
      <c r="AH322" s="300">
        <f>[7]Bio!J292</f>
        <v>1.0914740000000001</v>
      </c>
      <c r="AI322" s="300">
        <f>[7]Bio!K292</f>
        <v>4.2748749999999998</v>
      </c>
      <c r="AJ322" s="300">
        <f>[7]Bio!L292</f>
        <v>2.2058119999999999</v>
      </c>
      <c r="AK322" s="300">
        <f>[7]Bio!M292</f>
        <v>5.7026680000000001</v>
      </c>
      <c r="AL322" s="300">
        <f>[7]Bio!N292</f>
        <v>5.15435</v>
      </c>
      <c r="AM322" s="300">
        <f>[7]Bio!O292</f>
        <v>5.1554500000000001</v>
      </c>
      <c r="AN322" s="300">
        <f>[7]Bio!P292</f>
        <v>3.9122279999999998</v>
      </c>
      <c r="AO322" s="300">
        <f>[7]Bio!R292</f>
        <v>7.5</v>
      </c>
      <c r="AP322" s="300">
        <f>[7]Bio!S292</f>
        <v>17.341913000000002</v>
      </c>
      <c r="AQ322" s="300">
        <f>[7]Bio!T292</f>
        <v>5.1706050000000001</v>
      </c>
      <c r="AR322" s="300">
        <f>[7]Bio!U292</f>
        <v>5.2999989999999997</v>
      </c>
      <c r="AS322" s="300">
        <f>[7]Bio!W292</f>
        <v>4.9232469999999999</v>
      </c>
      <c r="AT322" s="300">
        <f>[7]Bio!X292</f>
        <v>40.200946999999999</v>
      </c>
      <c r="AU322" s="356">
        <f t="shared" si="73"/>
        <v>29.475830866666662</v>
      </c>
      <c r="AV322" s="300">
        <f>[6]Tabelle1!C135</f>
        <v>3.1074741218670199</v>
      </c>
      <c r="AW322" s="300"/>
      <c r="AX322" s="357">
        <f t="shared" si="81"/>
        <v>4.3504637706138274</v>
      </c>
      <c r="AY322" s="335">
        <f t="shared" si="82"/>
        <v>180.95577626551579</v>
      </c>
    </row>
    <row r="323" spans="1:51" x14ac:dyDescent="0.25">
      <c r="A323" s="332">
        <v>45717</v>
      </c>
      <c r="B323" s="312">
        <f>'[3]Warenkorb transponiert'!C210</f>
        <v>1.8811690000000001</v>
      </c>
      <c r="C323" s="300">
        <f>'[3]Warenkorb transponiert'!D210</f>
        <v>25.661456999999999</v>
      </c>
      <c r="D323" s="300">
        <f>'[3]Warenkorb transponiert'!E210</f>
        <v>15.333332999999998</v>
      </c>
      <c r="E323" s="300">
        <f>'[3]Warenkorb transponiert'!F210</f>
        <v>22.437664999999999</v>
      </c>
      <c r="F323" s="300">
        <f>'[3]Warenkorb transponiert'!G210</f>
        <v>22.194265000000001</v>
      </c>
      <c r="G323" s="300">
        <f>'[3]Warenkorb transponiert'!H210</f>
        <v>14.481846000000001</v>
      </c>
      <c r="H323" s="300">
        <f>'[3]Warenkorb transponiert'!I210</f>
        <v>4.7755270000000003</v>
      </c>
      <c r="I323" s="300">
        <f>'[3]Warenkorb transponiert'!J210</f>
        <v>3.8337080000000001</v>
      </c>
      <c r="J323" s="356">
        <f t="shared" si="76"/>
        <v>40.583755629999999</v>
      </c>
      <c r="K323" s="300">
        <v>91.427499999999995</v>
      </c>
      <c r="L323" s="300">
        <v>55.914099999999998</v>
      </c>
      <c r="M323" s="300">
        <v>40.003799999999998</v>
      </c>
      <c r="N323" s="300">
        <v>31.276700000000002</v>
      </c>
      <c r="O323" s="300">
        <v>41.474499999999999</v>
      </c>
      <c r="P323" s="300">
        <v>5.98956</v>
      </c>
      <c r="Q323" s="300">
        <v>2.0807200000000003</v>
      </c>
      <c r="R323" s="300">
        <v>2.6223199999999998</v>
      </c>
      <c r="S323" s="300">
        <v>18.6694</v>
      </c>
      <c r="T323" s="300">
        <v>56.705599999999997</v>
      </c>
      <c r="U323" s="356">
        <f t="shared" si="40"/>
        <v>62.268415399999995</v>
      </c>
      <c r="V323" s="312">
        <f>'[2]Haltung gewichtet'!D298</f>
        <v>0.85729999999999995</v>
      </c>
      <c r="W323" s="356">
        <f t="shared" si="78"/>
        <v>24.004399999999997</v>
      </c>
      <c r="X323" s="300">
        <f>[1]Kochtypberechnung_Bio!U292</f>
        <v>2.938618</v>
      </c>
      <c r="Y323" s="300">
        <f>[1]Kochtypberechnung_Bio!W292</f>
        <v>3.6435550000000001</v>
      </c>
      <c r="Z323" s="356">
        <f t="shared" si="79"/>
        <v>6.7762377499999999</v>
      </c>
      <c r="AA323" s="312">
        <f>[7]Bio!C293</f>
        <v>5.2214200000000002</v>
      </c>
      <c r="AB323" s="300">
        <f>[7]Bio!D293</f>
        <v>2.9533200000000002</v>
      </c>
      <c r="AC323" s="300">
        <f>[7]Bio!E293</f>
        <v>2.292678</v>
      </c>
      <c r="AD323" s="300">
        <f>[7]Bio!F293</f>
        <v>0.91764599999999996</v>
      </c>
      <c r="AE323" s="356">
        <f t="shared" si="80"/>
        <v>15.711252211764707</v>
      </c>
      <c r="AF323" s="300">
        <f>[7]Bio!G293</f>
        <v>2.949843</v>
      </c>
      <c r="AG323" s="300">
        <f>[7]Bio!I293</f>
        <v>6.1476350000000002</v>
      </c>
      <c r="AH323" s="300">
        <f>[7]Bio!J293</f>
        <v>1.0936870000000001</v>
      </c>
      <c r="AI323" s="300">
        <f>[7]Bio!K293</f>
        <v>3.8988070000000001</v>
      </c>
      <c r="AJ323" s="300">
        <f>[7]Bio!L293</f>
        <v>2.2075589999999998</v>
      </c>
      <c r="AK323" s="300">
        <f>[7]Bio!M293</f>
        <v>5.7</v>
      </c>
      <c r="AL323" s="300">
        <f>[7]Bio!N293</f>
        <v>5.3</v>
      </c>
      <c r="AM323" s="300">
        <f>[7]Bio!O293</f>
        <v>4.9082689999999998</v>
      </c>
      <c r="AN323" s="300">
        <f>[7]Bio!P293</f>
        <v>3.7456360000000002</v>
      </c>
      <c r="AO323" s="300">
        <f>[7]Bio!R293</f>
        <v>7.5</v>
      </c>
      <c r="AP323" s="300">
        <f>[7]Bio!S293</f>
        <v>15.729812000000001</v>
      </c>
      <c r="AQ323" s="300">
        <f>[7]Bio!T293</f>
        <v>5.1740469999999998</v>
      </c>
      <c r="AR323" s="300">
        <f>[7]Bio!U293</f>
        <v>5.3</v>
      </c>
      <c r="AS323" s="300">
        <f>[7]Bio!W293</f>
        <v>4.9289839999999998</v>
      </c>
      <c r="AT323" s="300">
        <f>[7]Bio!X293</f>
        <v>40.257223000000003</v>
      </c>
      <c r="AU323" s="356">
        <f t="shared" si="73"/>
        <v>29.08090571333333</v>
      </c>
      <c r="AV323" s="300">
        <f>[6]Tabelle1!C136</f>
        <v>3.1074741218670199</v>
      </c>
      <c r="AW323" s="300"/>
      <c r="AX323" s="357">
        <f t="shared" si="81"/>
        <v>4.3504637706138274</v>
      </c>
      <c r="AY323" s="335">
        <f t="shared" si="82"/>
        <v>182.77543047571186</v>
      </c>
    </row>
    <row r="324" spans="1:51" x14ac:dyDescent="0.25">
      <c r="A324" s="332">
        <v>45748</v>
      </c>
      <c r="B324" s="312">
        <f>'[3]Warenkorb transponiert'!C211</f>
        <v>1.8777165</v>
      </c>
      <c r="C324" s="300">
        <f>'[3]Warenkorb transponiert'!D211</f>
        <v>26.787533</v>
      </c>
      <c r="D324" s="300">
        <f>'[3]Warenkorb transponiert'!E211</f>
        <v>15.333332999999998</v>
      </c>
      <c r="E324" s="300">
        <f>'[3]Warenkorb transponiert'!F211</f>
        <v>23.5</v>
      </c>
      <c r="F324" s="300">
        <f>'[3]Warenkorb transponiert'!G211</f>
        <v>22.696863999999998</v>
      </c>
      <c r="G324" s="300">
        <f>'[3]Warenkorb transponiert'!H211</f>
        <v>14.481846000000001</v>
      </c>
      <c r="H324" s="300">
        <f>'[3]Warenkorb transponiert'!I211</f>
        <v>4.554805</v>
      </c>
      <c r="I324" s="300">
        <f>'[3]Warenkorb transponiert'!J211</f>
        <v>3.8337080000000001</v>
      </c>
      <c r="J324" s="356">
        <f t="shared" si="76"/>
        <v>40.883554470000007</v>
      </c>
      <c r="K324" s="300">
        <v>92.083100000000002</v>
      </c>
      <c r="L324" s="300">
        <v>53.435499999999998</v>
      </c>
      <c r="M324" s="300">
        <v>34.067999999999998</v>
      </c>
      <c r="N324" s="300">
        <v>31.704899999999999</v>
      </c>
      <c r="O324" s="300">
        <v>42.392800000000001</v>
      </c>
      <c r="P324" s="300">
        <v>4.9187099999999999</v>
      </c>
      <c r="Q324" s="300">
        <v>2.2002600000000001</v>
      </c>
      <c r="R324" s="300">
        <v>2.6509899999999997</v>
      </c>
      <c r="S324" s="300">
        <v>18.266300000000001</v>
      </c>
      <c r="T324" s="300">
        <v>56.276000000000003</v>
      </c>
      <c r="U324" s="356">
        <f t="shared" si="40"/>
        <v>60.951253700000002</v>
      </c>
      <c r="V324" s="312">
        <f>'[2]Haltung gewichtet'!D299</f>
        <v>0.88129999999999997</v>
      </c>
      <c r="W324" s="356">
        <f t="shared" si="78"/>
        <v>24.676400000000001</v>
      </c>
      <c r="X324" s="300">
        <f>[1]Kochtypberechnung_Bio!U293</f>
        <v>2.838489</v>
      </c>
      <c r="Y324" s="300">
        <f>[1]Kochtypberechnung_Bio!W293</f>
        <v>2.9256160000000002</v>
      </c>
      <c r="Z324" s="356">
        <f t="shared" si="79"/>
        <v>6.1593839000000008</v>
      </c>
      <c r="AA324" s="312">
        <f>[7]Bio!C294</f>
        <v>5.1860869999999997</v>
      </c>
      <c r="AB324" s="300">
        <f>[7]Bio!D294</f>
        <v>3.06664</v>
      </c>
      <c r="AC324" s="300">
        <f>[7]Bio!E294</f>
        <v>2.372052</v>
      </c>
      <c r="AD324" s="300">
        <f>[7]Bio!F294</f>
        <v>0.89746099999999995</v>
      </c>
      <c r="AE324" s="356">
        <f t="shared" si="80"/>
        <v>15.814405198235294</v>
      </c>
      <c r="AF324" s="300">
        <f>[7]Bio!G294</f>
        <v>3.1905350000000001</v>
      </c>
      <c r="AG324" s="300">
        <f>[7]Bio!I294</f>
        <v>6.5919080000000001</v>
      </c>
      <c r="AH324" s="300">
        <f>[7]Bio!J294</f>
        <v>1.5680080000000001</v>
      </c>
      <c r="AI324" s="300">
        <f>[7]Bio!K294</f>
        <v>3.2498170000000002</v>
      </c>
      <c r="AJ324" s="300">
        <f>[7]Bio!L294</f>
        <v>2.314378</v>
      </c>
      <c r="AK324" s="300">
        <f>[7]Bio!M294</f>
        <v>5.7</v>
      </c>
      <c r="AL324" s="300">
        <f>[7]Bio!N294</f>
        <v>5.3382069999999997</v>
      </c>
      <c r="AM324" s="300">
        <f>[7]Bio!O294</f>
        <v>5.3403359999999997</v>
      </c>
      <c r="AN324" s="300">
        <f>[7]Bio!P294</f>
        <v>3.9153319999999998</v>
      </c>
      <c r="AO324" s="300">
        <f>[7]Bio!R294</f>
        <v>7.5</v>
      </c>
      <c r="AP324" s="300">
        <f>[7]Bio!S294</f>
        <v>16.419505000000001</v>
      </c>
      <c r="AQ324" s="300">
        <f>[7]Bio!T294</f>
        <v>5.1708309999999997</v>
      </c>
      <c r="AR324" s="300">
        <f>[7]Bio!U294</f>
        <v>5.3</v>
      </c>
      <c r="AS324" s="300">
        <f>[7]Bio!W294</f>
        <v>4.9491019999999999</v>
      </c>
      <c r="AT324" s="300">
        <f>[7]Bio!X294</f>
        <v>40.245413999999997</v>
      </c>
      <c r="AU324" s="356">
        <f t="shared" si="73"/>
        <v>30.663272623333334</v>
      </c>
      <c r="AV324" s="300">
        <f>[6]Tabelle1!C137</f>
        <v>3.2004866512796699</v>
      </c>
      <c r="AW324" s="300"/>
      <c r="AX324" s="357">
        <f t="shared" si="81"/>
        <v>4.4806813117915372</v>
      </c>
      <c r="AY324" s="335">
        <f t="shared" si="82"/>
        <v>183.62895120336017</v>
      </c>
    </row>
    <row r="325" spans="1:51" x14ac:dyDescent="0.25">
      <c r="A325" s="332">
        <v>45778</v>
      </c>
      <c r="B325" s="312">
        <f>'[3]Warenkorb transponiert'!C212</f>
        <v>1.8326074999999999</v>
      </c>
      <c r="C325" s="300">
        <f>'[3]Warenkorb transponiert'!D212</f>
        <v>26.787533</v>
      </c>
      <c r="D325" s="300">
        <f>'[3]Warenkorb transponiert'!E212</f>
        <v>17.051894000000001</v>
      </c>
      <c r="E325" s="300">
        <f>'[3]Warenkorb transponiert'!F212</f>
        <v>23.5</v>
      </c>
      <c r="F325" s="300">
        <f>'[3]Warenkorb transponiert'!G212</f>
        <v>22.848541000000001</v>
      </c>
      <c r="G325" s="300">
        <f>'[3]Warenkorb transponiert'!H212</f>
        <v>14.481846000000001</v>
      </c>
      <c r="H325" s="300">
        <f>'[3]Warenkorb transponiert'!I212</f>
        <v>4.7755270000000003</v>
      </c>
      <c r="I325" s="300">
        <f>'[3]Warenkorb transponiert'!J212</f>
        <v>3.9992500000000004</v>
      </c>
      <c r="J325" s="356">
        <f t="shared" si="76"/>
        <v>41.041500050000003</v>
      </c>
      <c r="K325" s="300">
        <v>94.388400000000004</v>
      </c>
      <c r="L325" s="300">
        <v>56.193899999999999</v>
      </c>
      <c r="M325" s="300">
        <v>31.597100000000001</v>
      </c>
      <c r="N325" s="300">
        <v>32.114400000000003</v>
      </c>
      <c r="O325" s="300">
        <v>43.337699999999998</v>
      </c>
      <c r="P325" s="300">
        <v>5.00251</v>
      </c>
      <c r="Q325" s="300">
        <v>2.23733</v>
      </c>
      <c r="R325" s="300">
        <v>2.6897099999999998</v>
      </c>
      <c r="S325" s="300">
        <v>18.201599999999999</v>
      </c>
      <c r="T325" s="300">
        <v>57.551499999999997</v>
      </c>
      <c r="U325" s="356">
        <f t="shared" si="40"/>
        <v>61.533643799999993</v>
      </c>
      <c r="V325" s="312">
        <f>'[2]Haltung gewichtet'!D300</f>
        <v>0.86429999999999996</v>
      </c>
      <c r="W325" s="356">
        <f t="shared" si="78"/>
        <v>24.200399999999998</v>
      </c>
      <c r="X325" s="300">
        <f>[1]Kochtypberechnung_Bio!U294</f>
        <v>2.6336629999999999</v>
      </c>
      <c r="Y325" s="300">
        <f>[1]Kochtypberechnung_Bio!W294</f>
        <v>3.0611769999999998</v>
      </c>
      <c r="Z325" s="356">
        <f t="shared" si="79"/>
        <v>5.9402595499999995</v>
      </c>
      <c r="AA325" s="312">
        <f>[7]Bio!C295</f>
        <v>5.1463510000000001</v>
      </c>
      <c r="AB325" s="300">
        <f>[7]Bio!D295</f>
        <v>3.0667049999999998</v>
      </c>
      <c r="AC325" s="300">
        <f>[7]Bio!E295</f>
        <v>2.3477899999999998</v>
      </c>
      <c r="AD325" s="300">
        <f>[7]Bio!F295</f>
        <v>0.91473899999999997</v>
      </c>
      <c r="AE325" s="356">
        <f t="shared" si="80"/>
        <v>15.776491181764705</v>
      </c>
      <c r="AF325" s="300">
        <f>[7]Bio!G295</f>
        <v>3.1701839999999999</v>
      </c>
      <c r="AG325" s="300">
        <f>[7]Bio!I295</f>
        <v>7.3084160000000002</v>
      </c>
      <c r="AH325" s="300">
        <f>[7]Bio!J295</f>
        <v>2.6351249999999999</v>
      </c>
      <c r="AI325" s="300">
        <f>[7]Bio!K295</f>
        <v>4.9939260000000001</v>
      </c>
      <c r="AJ325" s="300">
        <f>[7]Bio!L295</f>
        <v>2.969703</v>
      </c>
      <c r="AK325" s="300">
        <f>[7]Bio!M295</f>
        <v>5.7317790000000004</v>
      </c>
      <c r="AL325" s="300">
        <f>[7]Bio!N295</f>
        <v>7.2389409999999996</v>
      </c>
      <c r="AM325" s="300">
        <f>[7]Bio!O295</f>
        <v>6.9077159999999997</v>
      </c>
      <c r="AN325" s="300">
        <f>[7]Bio!P295</f>
        <v>6.2127650000000001</v>
      </c>
      <c r="AO325" s="300">
        <f>[7]Bio!R295</f>
        <v>7.5183410000000004</v>
      </c>
      <c r="AP325" s="300">
        <f>[7]Bio!S295</f>
        <v>16.410796999999999</v>
      </c>
      <c r="AQ325" s="300">
        <f>[7]Bio!T295</f>
        <v>5.1709319999999996</v>
      </c>
      <c r="AR325" s="300">
        <f>[7]Bio!U295</f>
        <v>5.3</v>
      </c>
      <c r="AS325" s="300">
        <f>[7]Bio!W295</f>
        <v>5.8132979999999996</v>
      </c>
      <c r="AT325" s="300">
        <f>[7]Bio!X295</f>
        <v>41.515101999999999</v>
      </c>
      <c r="AU325" s="356">
        <f t="shared" si="73"/>
        <v>36.012267479999998</v>
      </c>
      <c r="AV325" s="300">
        <f>[6]Tabelle1!C138</f>
        <v>3.2004866512796699</v>
      </c>
      <c r="AW325" s="300"/>
      <c r="AX325" s="357">
        <f t="shared" si="81"/>
        <v>4.4806813117915372</v>
      </c>
      <c r="AY325" s="335">
        <f t="shared" si="82"/>
        <v>188.98524337355622</v>
      </c>
    </row>
    <row r="326" spans="1:51" x14ac:dyDescent="0.25">
      <c r="A326" s="332">
        <v>45809</v>
      </c>
      <c r="B326" s="312">
        <f>'[3]Warenkorb transponiert'!C213</f>
        <v>1.8777165</v>
      </c>
      <c r="C326" s="300">
        <f>'[3]Warenkorb transponiert'!D213</f>
        <v>26.787533</v>
      </c>
      <c r="D326" s="300">
        <f>'[3]Warenkorb transponiert'!E213</f>
        <v>17.227543000000001</v>
      </c>
      <c r="E326" s="300">
        <f>'[3]Warenkorb transponiert'!F213</f>
        <v>23.5</v>
      </c>
      <c r="F326" s="300">
        <f>'[3]Warenkorb transponiert'!G213</f>
        <v>22.681007999999999</v>
      </c>
      <c r="G326" s="300">
        <f>'[3]Warenkorb transponiert'!H213</f>
        <v>14.577901000000001</v>
      </c>
      <c r="H326" s="300">
        <f>'[3]Warenkorb transponiert'!I213</f>
        <v>4.7755270000000003</v>
      </c>
      <c r="I326" s="300">
        <f>'[3]Warenkorb transponiert'!J213</f>
        <v>3.9992500000000004</v>
      </c>
      <c r="J326" s="356">
        <f t="shared" si="76"/>
        <v>41.491119859999998</v>
      </c>
      <c r="K326" s="300">
        <v>95.766599999999997</v>
      </c>
      <c r="L326" s="300">
        <v>56.889299999999999</v>
      </c>
      <c r="M326" s="300">
        <v>41.457500000000003</v>
      </c>
      <c r="N326" s="300">
        <v>32.7393</v>
      </c>
      <c r="O326" s="300">
        <v>42.185299999999998</v>
      </c>
      <c r="P326" s="300">
        <v>5.7785500000000001</v>
      </c>
      <c r="Q326" s="300">
        <v>2.0499800000000001</v>
      </c>
      <c r="R326" s="300">
        <v>2.6074700000000002</v>
      </c>
      <c r="S326" s="300">
        <v>17.844799999999999</v>
      </c>
      <c r="T326" s="300">
        <v>57.524799999999999</v>
      </c>
      <c r="U326" s="356">
        <f t="shared" si="40"/>
        <v>63.072816700000004</v>
      </c>
      <c r="V326" s="312">
        <f>'[2]Haltung gewichtet'!D301</f>
        <v>0.84750000000000003</v>
      </c>
      <c r="W326" s="356">
        <f t="shared" si="78"/>
        <v>23.73</v>
      </c>
      <c r="X326" s="300">
        <f>[1]Kochtypberechnung_Bio!U295</f>
        <v>3.8084500000000001</v>
      </c>
      <c r="Y326" s="300">
        <f>[1]Kochtypberechnung_Bio!W295</f>
        <v>3.8831039999999999</v>
      </c>
      <c r="Z326" s="356">
        <f t="shared" si="79"/>
        <v>8.2366925999999996</v>
      </c>
      <c r="AA326" s="312">
        <f>[7]Bio!C296</f>
        <v>5.1487309999999997</v>
      </c>
      <c r="AB326" s="300">
        <f>[7]Bio!D296</f>
        <v>3.0686819999999999</v>
      </c>
      <c r="AC326" s="300">
        <f>[7]Bio!E296</f>
        <v>2.3567019999999999</v>
      </c>
      <c r="AD326" s="300">
        <f>[7]Bio!F296</f>
        <v>0.79103900000000005</v>
      </c>
      <c r="AE326" s="356">
        <f t="shared" si="80"/>
        <v>15.481042497058823</v>
      </c>
      <c r="AF326" s="300">
        <f>[7]Bio!G296</f>
        <v>3.4257559999999998</v>
      </c>
      <c r="AG326" s="300">
        <f>[7]Bio!I296</f>
        <v>8.8895</v>
      </c>
      <c r="AH326" s="300">
        <f>[7]Bio!J296</f>
        <v>2.2999999999999998</v>
      </c>
      <c r="AI326" s="300">
        <f>[7]Bio!K296</f>
        <v>8.5249140000000008</v>
      </c>
      <c r="AJ326" s="300">
        <f>[7]Bio!L296</f>
        <v>2.8141919999999998</v>
      </c>
      <c r="AK326" s="300">
        <f>[7]Bio!M296</f>
        <v>5.9</v>
      </c>
      <c r="AL326" s="300">
        <f>[7]Bio!N296</f>
        <v>8.9499999999999993</v>
      </c>
      <c r="AM326" s="300">
        <f>[7]Bio!O296</f>
        <v>7.580476</v>
      </c>
      <c r="AN326" s="300">
        <f>[7]Bio!P296</f>
        <v>9.1470699999999994</v>
      </c>
      <c r="AO326" s="300">
        <f>[7]Bio!R296</f>
        <v>7.5115679999999996</v>
      </c>
      <c r="AP326" s="300">
        <f>[7]Bio!S296</f>
        <v>15.562689000000001</v>
      </c>
      <c r="AQ326" s="300">
        <f>[7]Bio!T296</f>
        <v>5.1740469999999998</v>
      </c>
      <c r="AR326" s="300">
        <f>[7]Bio!U296</f>
        <v>5.3</v>
      </c>
      <c r="AS326" s="300">
        <f>[7]Bio!W296</f>
        <v>7.1399460000000001</v>
      </c>
      <c r="AT326" s="300">
        <f>[7]Bio!X296</f>
        <v>41.601801000000002</v>
      </c>
      <c r="AU326" s="356">
        <f t="shared" si="73"/>
        <v>39.928169296666674</v>
      </c>
      <c r="AV326" s="300">
        <f>[6]Tabelle1!C139</f>
        <v>3.2004866512796699</v>
      </c>
      <c r="AW326" s="300"/>
      <c r="AX326" s="357">
        <f t="shared" si="81"/>
        <v>4.4806813117915372</v>
      </c>
      <c r="AY326" s="335">
        <f t="shared" si="82"/>
        <v>196.42052226551701</v>
      </c>
    </row>
    <row r="327" spans="1:51" x14ac:dyDescent="0.25">
      <c r="A327" s="332">
        <v>45839</v>
      </c>
      <c r="B327" s="312">
        <f>'[3]Warenkorb transponiert'!C214</f>
        <v>1.8777165</v>
      </c>
      <c r="C327" s="300">
        <f>'[3]Warenkorb transponiert'!D214</f>
        <v>26.787533</v>
      </c>
      <c r="D327" s="300">
        <f>'[3]Warenkorb transponiert'!E214</f>
        <v>16.736526000000001</v>
      </c>
      <c r="E327" s="300">
        <f>'[3]Warenkorb transponiert'!F214</f>
        <v>22.437664999999999</v>
      </c>
      <c r="F327" s="300">
        <f>'[3]Warenkorb transponiert'!G214</f>
        <v>22.698893000000002</v>
      </c>
      <c r="G327" s="300">
        <f>'[3]Warenkorb transponiert'!H214</f>
        <v>14.625928999999999</v>
      </c>
      <c r="H327" s="300">
        <f>'[3]Warenkorb transponiert'!I214</f>
        <v>4.609985</v>
      </c>
      <c r="I327" s="300">
        <f>'[3]Warenkorb transponiert'!J214</f>
        <v>3.9992500000000004</v>
      </c>
      <c r="J327" s="356">
        <f t="shared" ref="J327:J332" si="83">SUMPRODUCT($B$19:$I$19,B327:I327)</f>
        <v>41.169464990000002</v>
      </c>
      <c r="K327" s="300">
        <v>93.627200000000002</v>
      </c>
      <c r="L327" s="300">
        <v>57.436999999999998</v>
      </c>
      <c r="M327" s="300">
        <v>41.566600000000001</v>
      </c>
      <c r="N327" s="300">
        <v>32.477200000000003</v>
      </c>
      <c r="O327" s="300">
        <v>36.821100000000001</v>
      </c>
      <c r="P327" s="300">
        <v>5.9840400000000002</v>
      </c>
      <c r="Q327" s="300">
        <v>2.1207099999999999</v>
      </c>
      <c r="R327" s="300">
        <v>2.6943200000000003</v>
      </c>
      <c r="S327" s="300">
        <v>17.5365</v>
      </c>
      <c r="T327" s="300">
        <v>56.093899999999998</v>
      </c>
      <c r="U327" s="356">
        <f t="shared" si="40"/>
        <v>61.497073700000001</v>
      </c>
      <c r="V327" s="312">
        <f>'[2]Haltung gewichtet'!D302</f>
        <v>0.85670000000000002</v>
      </c>
      <c r="W327" s="356">
        <f t="shared" ref="W327:W332" si="84">SUMPRODUCT($V$19:$V$19,V327:V327)</f>
        <v>23.9876</v>
      </c>
      <c r="X327" s="300">
        <f>[1]Kochtypberechnung_Bio!U296</f>
        <v>3.8098749999999999</v>
      </c>
      <c r="Y327" s="300">
        <f>[1]Kochtypberechnung_Bio!W296</f>
        <v>3.7657080000000001</v>
      </c>
      <c r="Z327" s="356">
        <f t="shared" ref="Z327:Z332" si="85">SUMPRODUCT($X$19:$Y$19,X327:Y327)</f>
        <v>8.1625227000000002</v>
      </c>
      <c r="AA327" s="312">
        <f>[7]Bio!C297</f>
        <v>5.1359669999999999</v>
      </c>
      <c r="AB327" s="300">
        <f>[7]Bio!D297</f>
        <v>3.067272</v>
      </c>
      <c r="AC327" s="300">
        <f>[7]Bio!E297</f>
        <v>2.3285279999999999</v>
      </c>
      <c r="AD327" s="300">
        <f>[7]Bio!F297</f>
        <v>0.95591099999999996</v>
      </c>
      <c r="AE327" s="356">
        <f t="shared" ref="AE327:AE330" si="86">SUMPRODUCT($AA$19:$AD$19,AA327:AD327)</f>
        <v>15.847406620588233</v>
      </c>
      <c r="AF327" s="300">
        <f>[7]Bio!G297</f>
        <v>3.1674169999999999</v>
      </c>
      <c r="AG327" s="300">
        <f>[7]Bio!I297</f>
        <v>9.3253710000000005</v>
      </c>
      <c r="AH327" s="300">
        <f>[7]Bio!J297</f>
        <v>2.205816</v>
      </c>
      <c r="AI327" s="300">
        <f>[7]Bio!K297</f>
        <v>6.8080480000000003</v>
      </c>
      <c r="AJ327" s="300">
        <f>[7]Bio!L297</f>
        <v>2.375572</v>
      </c>
      <c r="AK327" s="300">
        <f>[7]Bio!M297</f>
        <v>5.9</v>
      </c>
      <c r="AL327" s="300">
        <f>[7]Bio!N297</f>
        <v>8.9499999999999993</v>
      </c>
      <c r="AM327" s="300">
        <f>[7]Bio!O297</f>
        <v>8.1861669999999993</v>
      </c>
      <c r="AN327" s="300">
        <f>[7]Bio!P297</f>
        <v>8.9499999999999993</v>
      </c>
      <c r="AO327" s="300">
        <f>[7]Bio!R297</f>
        <v>7.5115679999999996</v>
      </c>
      <c r="AP327" s="300">
        <f>[7]Bio!S297</f>
        <v>16.411452000000001</v>
      </c>
      <c r="AQ327" s="300">
        <f>[7]Bio!T297</f>
        <v>5.1709319999999996</v>
      </c>
      <c r="AR327" s="300">
        <f>[7]Bio!U297</f>
        <v>5.95</v>
      </c>
      <c r="AS327" s="300">
        <f>[7]Bio!W297</f>
        <v>6.4542339999999996</v>
      </c>
      <c r="AT327" s="300">
        <f>[7]Bio!X297</f>
        <v>48.551670999999999</v>
      </c>
      <c r="AU327" s="356">
        <f t="shared" si="73"/>
        <v>39.492523119999994</v>
      </c>
      <c r="AV327" s="300">
        <f>[6]Tabelle1!C140</f>
        <v>3.0701367969066098</v>
      </c>
      <c r="AW327" s="300"/>
      <c r="AX327" s="357">
        <f t="shared" ref="AX327:AX332" si="87">SUMPRODUCT($AV$19:$AW$19,AV327:AW327)</f>
        <v>4.2981915156692532</v>
      </c>
      <c r="AY327" s="335">
        <f t="shared" ref="AY327:AY335" si="88">SUM(J327,U327,W327,Z327,AE327,AU327,AX327)</f>
        <v>194.45478264625748</v>
      </c>
    </row>
    <row r="328" spans="1:51" x14ac:dyDescent="0.25">
      <c r="A328" s="332">
        <v>45870</v>
      </c>
      <c r="B328" s="312">
        <f>'[3]Warenkorb transponiert'!C215</f>
        <v>1.8777165</v>
      </c>
      <c r="C328" s="300">
        <f>'[3]Warenkorb transponiert'!D215</f>
        <v>26.787533</v>
      </c>
      <c r="D328" s="300">
        <f>'[3]Warenkorb transponiert'!E215</f>
        <v>16.245508000000001</v>
      </c>
      <c r="E328" s="300">
        <f>'[3]Warenkorb transponiert'!F215</f>
        <v>21.375330000000002</v>
      </c>
      <c r="F328" s="300">
        <f>'[3]Warenkorb transponiert'!G215</f>
        <v>23.036003999999995</v>
      </c>
      <c r="G328" s="300">
        <f>'[3]Warenkorb transponiert'!H215</f>
        <v>14.625928999999999</v>
      </c>
      <c r="H328" s="300">
        <f>'[3]Warenkorb transponiert'!I215</f>
        <v>4.4444439999999998</v>
      </c>
      <c r="I328" s="300">
        <f>'[3]Warenkorb transponiert'!J215</f>
        <v>3.9992500000000004</v>
      </c>
      <c r="J328" s="356">
        <f t="shared" si="83"/>
        <v>40.861312670000004</v>
      </c>
      <c r="K328" s="300">
        <v>96.266800000000003</v>
      </c>
      <c r="L328" s="300">
        <v>58.517800000000001</v>
      </c>
      <c r="M328" s="300">
        <v>41.326700000000002</v>
      </c>
      <c r="N328" s="300">
        <v>32.268500000000003</v>
      </c>
      <c r="O328" s="300">
        <v>41.334200000000003</v>
      </c>
      <c r="P328" s="300">
        <v>5.6171100000000003</v>
      </c>
      <c r="Q328" s="300">
        <v>2.61693</v>
      </c>
      <c r="R328" s="300">
        <v>2.6408999999999998</v>
      </c>
      <c r="S328" s="300">
        <v>18.295100000000001</v>
      </c>
      <c r="T328" s="300">
        <v>56.8645</v>
      </c>
      <c r="U328" s="356">
        <f t="shared" si="40"/>
        <v>63.418508100000004</v>
      </c>
      <c r="V328" s="312">
        <f>'[2]Haltung gewichtet'!D303</f>
        <v>0.8639</v>
      </c>
      <c r="W328" s="356">
        <f t="shared" si="84"/>
        <v>24.1892</v>
      </c>
      <c r="X328" s="300">
        <f>[1]Kochtypberechnung_Bio!U297</f>
        <v>3.3317199999999998</v>
      </c>
      <c r="Y328" s="300">
        <f>[1]Kochtypberechnung_Bio!W297</f>
        <v>3.4821650000000002</v>
      </c>
      <c r="Z328" s="356">
        <f t="shared" si="85"/>
        <v>7.2609872499999994</v>
      </c>
      <c r="AA328" s="312">
        <f>[7]Bio!C298</f>
        <v>5.1715030000000004</v>
      </c>
      <c r="AB328" s="300">
        <f>[7]Bio!D298</f>
        <v>3.0685069999999999</v>
      </c>
      <c r="AC328" s="300">
        <f>[7]Bio!E298</f>
        <v>2.3285279999999999</v>
      </c>
      <c r="AD328" s="300">
        <f>[7]Bio!F298</f>
        <v>0.92728500000000003</v>
      </c>
      <c r="AE328" s="356">
        <f t="shared" si="86"/>
        <v>15.830610781764703</v>
      </c>
      <c r="AF328" s="300">
        <f>[7]Bio!G298</f>
        <v>3.1950949999999998</v>
      </c>
      <c r="AG328" s="300">
        <f>[7]Bio!I298</f>
        <v>8.9356209999999994</v>
      </c>
      <c r="AH328" s="300">
        <f>[7]Bio!J298</f>
        <v>2.2999999999999998</v>
      </c>
      <c r="AI328" s="300">
        <f>[7]Bio!K298</f>
        <v>5.8940939999999999</v>
      </c>
      <c r="AJ328" s="300">
        <f>[7]Bio!L298</f>
        <v>2.2971720000000002</v>
      </c>
      <c r="AK328" s="300">
        <f>[7]Bio!M298</f>
        <v>5.9</v>
      </c>
      <c r="AL328" s="300">
        <f>[7]Bio!N298</f>
        <v>9.0478269999999998</v>
      </c>
      <c r="AM328" s="300">
        <f>[7]Bio!O298</f>
        <v>8.2028850000000002</v>
      </c>
      <c r="AN328" s="300">
        <f>[7]Bio!P298</f>
        <v>8.9499999999999993</v>
      </c>
      <c r="AO328" s="300">
        <f>[7]Bio!R298</f>
        <v>7.5</v>
      </c>
      <c r="AP328" s="300">
        <f>[7]Bio!S298</f>
        <v>15.234676</v>
      </c>
      <c r="AQ328" s="300">
        <f>[7]Bio!T298</f>
        <v>5.1709319999999996</v>
      </c>
      <c r="AR328" s="300">
        <f>[7]Bio!U298</f>
        <v>5.95</v>
      </c>
      <c r="AS328" s="300">
        <f>[7]Bio!W298</f>
        <v>6.9156060000000004</v>
      </c>
      <c r="AT328" s="300">
        <f>[7]Bio!X298</f>
        <v>49.122228</v>
      </c>
      <c r="AU328" s="356">
        <f t="shared" si="73"/>
        <v>38.791083656666657</v>
      </c>
      <c r="AV328" s="300">
        <f>[6]Tabelle1!C141</f>
        <v>3.0701367969066098</v>
      </c>
      <c r="AW328" s="300"/>
      <c r="AX328" s="357">
        <f t="shared" si="87"/>
        <v>4.2981915156692532</v>
      </c>
      <c r="AY328" s="335">
        <f t="shared" si="88"/>
        <v>194.64989397410062</v>
      </c>
    </row>
    <row r="329" spans="1:51" x14ac:dyDescent="0.25">
      <c r="A329" s="332">
        <v>45901</v>
      </c>
      <c r="B329" s="312">
        <f>'[3]Warenkorb transponiert'!C216</f>
        <v>1.8777165</v>
      </c>
      <c r="C329" s="300">
        <f>'[3]Warenkorb transponiert'!D216</f>
        <v>26.787533</v>
      </c>
      <c r="D329" s="300">
        <f>'[3]Warenkorb transponiert'!E216</f>
        <v>16.245508000000001</v>
      </c>
      <c r="E329" s="300">
        <f>'[3]Warenkorb transponiert'!F216</f>
        <v>21.375330000000002</v>
      </c>
      <c r="F329" s="300">
        <f>'[3]Warenkorb transponiert'!G216</f>
        <v>22.698893000000002</v>
      </c>
      <c r="G329" s="300">
        <f>'[3]Warenkorb transponiert'!H216</f>
        <v>14.625928999999999</v>
      </c>
      <c r="H329" s="300">
        <f>'[3]Warenkorb transponiert'!I216</f>
        <v>4.4444439999999998</v>
      </c>
      <c r="I329" s="300">
        <f>'[3]Warenkorb transponiert'!J216</f>
        <v>3.9992500000000004</v>
      </c>
      <c r="J329" s="356">
        <f t="shared" si="83"/>
        <v>40.824230460000003</v>
      </c>
      <c r="K329" s="300">
        <v>94.267799999999994</v>
      </c>
      <c r="L329" s="300">
        <v>56.840400000000002</v>
      </c>
      <c r="M329" s="300">
        <v>40.243299999999998</v>
      </c>
      <c r="N329" s="300">
        <v>29.9833</v>
      </c>
      <c r="O329" s="300">
        <v>38.408499999999997</v>
      </c>
      <c r="P329" s="300">
        <v>5.2079700000000004</v>
      </c>
      <c r="Q329" s="300">
        <v>2.7158799999999998</v>
      </c>
      <c r="R329" s="300">
        <v>2.4630900000000002</v>
      </c>
      <c r="S329" s="300">
        <v>18.536000000000001</v>
      </c>
      <c r="T329" s="300">
        <v>56.932299999999998</v>
      </c>
      <c r="U329" s="356">
        <f t="shared" ref="U329:U332" si="89">SUMPRODUCT($K$19:$T$19,K329:T329)</f>
        <v>61.918860699999996</v>
      </c>
      <c r="V329" s="312">
        <f>'[2]Haltung gewichtet'!D304</f>
        <v>0.86019999999999996</v>
      </c>
      <c r="W329" s="356">
        <f t="shared" si="84"/>
        <v>24.085599999999999</v>
      </c>
      <c r="X329" s="300">
        <f>[1]Kochtypberechnung_Bio!U298</f>
        <v>3.1965949999999999</v>
      </c>
      <c r="Y329" s="300">
        <f>[1]Kochtypberechnung_Bio!W298</f>
        <v>3.3208199999999999</v>
      </c>
      <c r="Z329" s="356">
        <f t="shared" si="85"/>
        <v>6.9534254999999998</v>
      </c>
      <c r="AA329" s="312">
        <f>[7]Bio!C299</f>
        <v>5.0857599999999996</v>
      </c>
      <c r="AB329" s="300">
        <f>[7]Bio!D299</f>
        <v>3.0686819999999999</v>
      </c>
      <c r="AC329" s="300">
        <f>[7]Bio!E299</f>
        <v>2.3285279999999999</v>
      </c>
      <c r="AD329" s="300">
        <f>[7]Bio!F299</f>
        <v>0.87780599999999998</v>
      </c>
      <c r="AE329" s="356">
        <f t="shared" si="86"/>
        <v>15.578479676470588</v>
      </c>
      <c r="AF329" s="300">
        <f>[7]Bio!G299</f>
        <v>3.0112429999999999</v>
      </c>
      <c r="AG329" s="300">
        <f>[7]Bio!I299</f>
        <v>8.7880629999999993</v>
      </c>
      <c r="AH329" s="300">
        <f>[7]Bio!J299</f>
        <v>2.1433870000000002</v>
      </c>
      <c r="AI329" s="300">
        <f>[7]Bio!K299</f>
        <v>5.8440620000000001</v>
      </c>
      <c r="AJ329" s="300">
        <f>[7]Bio!L299</f>
        <v>2.3876740000000001</v>
      </c>
      <c r="AK329" s="300">
        <f>[7]Bio!M299</f>
        <v>5.9</v>
      </c>
      <c r="AL329" s="300">
        <f>[7]Bio!N299</f>
        <v>7.7912730000000003</v>
      </c>
      <c r="AM329" s="300">
        <f>[7]Bio!O299</f>
        <v>7.8823449999999999</v>
      </c>
      <c r="AN329" s="300">
        <f>[7]Bio!P299</f>
        <v>9.0788740000000008</v>
      </c>
      <c r="AO329" s="300">
        <f>[7]Bio!R299</f>
        <v>7.5</v>
      </c>
      <c r="AP329" s="300">
        <f>[7]Bio!S299</f>
        <v>14.974415</v>
      </c>
      <c r="AQ329" s="300">
        <f>[7]Bio!T299</f>
        <v>5.1740469999999998</v>
      </c>
      <c r="AR329" s="300">
        <f>[7]Bio!U299</f>
        <v>5.95</v>
      </c>
      <c r="AS329" s="300">
        <f>[7]Bio!W299</f>
        <v>6.8699500000000002</v>
      </c>
      <c r="AT329" s="300">
        <f>[7]Bio!X299</f>
        <v>45.863059</v>
      </c>
      <c r="AU329" s="356">
        <f t="shared" si="73"/>
        <v>37.551930303333329</v>
      </c>
      <c r="AV329" s="300">
        <f>[6]Tabelle1!C142</f>
        <v>3.0701367969066098</v>
      </c>
      <c r="AW329" s="300"/>
      <c r="AX329" s="357">
        <f t="shared" si="87"/>
        <v>4.2981915156692532</v>
      </c>
      <c r="AY329" s="335">
        <f t="shared" si="88"/>
        <v>191.21071815547319</v>
      </c>
    </row>
    <row r="330" spans="1:51" x14ac:dyDescent="0.25">
      <c r="A330" s="332">
        <v>45931</v>
      </c>
      <c r="B330" s="312">
        <f>'[3]Warenkorb transponiert'!C217</f>
        <v>1.8777165</v>
      </c>
      <c r="C330" s="300">
        <f>'[3]Warenkorb transponiert'!D217</f>
        <v>26.787533</v>
      </c>
      <c r="D330" s="300">
        <f>'[3]Warenkorb transponiert'!E217</f>
        <v>15.473051999999999</v>
      </c>
      <c r="E330" s="300">
        <f>'[3]Warenkorb transponiert'!F217</f>
        <v>21.375330000000002</v>
      </c>
      <c r="F330" s="300">
        <f>'[3]Warenkorb transponiert'!G217</f>
        <v>23.036003999999995</v>
      </c>
      <c r="G330" s="300">
        <f>'[3]Warenkorb transponiert'!H217</f>
        <v>14.192138999999999</v>
      </c>
      <c r="H330" s="300">
        <f>'[3]Warenkorb transponiert'!I217</f>
        <v>4.3340829999999997</v>
      </c>
      <c r="I330" s="300">
        <f>'[3]Warenkorb transponiert'!J217</f>
        <v>3.8888889999999994</v>
      </c>
      <c r="J330" s="356">
        <f t="shared" si="83"/>
        <v>40.410084560000001</v>
      </c>
      <c r="K330" s="300">
        <v>89.191500000000005</v>
      </c>
      <c r="L330" s="300">
        <v>54.288699999999999</v>
      </c>
      <c r="M330" s="300">
        <v>34.5535</v>
      </c>
      <c r="N330" s="300">
        <v>28.964500000000001</v>
      </c>
      <c r="O330" s="300">
        <v>33.735900000000001</v>
      </c>
      <c r="P330" s="300">
        <v>5.4261299999999997</v>
      </c>
      <c r="Q330" s="300">
        <v>2.7955800000000002</v>
      </c>
      <c r="R330" s="300">
        <v>2.4550399999999999</v>
      </c>
      <c r="S330" s="300">
        <v>18.487400000000001</v>
      </c>
      <c r="T330" s="300">
        <v>56.484299999999998</v>
      </c>
      <c r="U330" s="356">
        <f t="shared" si="89"/>
        <v>58.963956999999994</v>
      </c>
      <c r="V330" s="312">
        <f>'[2]Haltung gewichtet'!D305</f>
        <v>0.86019999999999996</v>
      </c>
      <c r="W330" s="356">
        <f t="shared" si="84"/>
        <v>24.085599999999999</v>
      </c>
      <c r="X330" s="300">
        <f>[1]Kochtypberechnung_Bio!U299</f>
        <v>3.2125880000000002</v>
      </c>
      <c r="Y330" s="300">
        <f>[1]Kochtypberechnung_Bio!W299</f>
        <v>3.2756609999999999</v>
      </c>
      <c r="Z330" s="356">
        <f t="shared" si="85"/>
        <v>6.9480616500000005</v>
      </c>
      <c r="AA330" s="312">
        <f>[7]Bio!C300</f>
        <v>4.8564489999999996</v>
      </c>
      <c r="AB330" s="300">
        <f>[7]Bio!D300</f>
        <v>2.9446159999999999</v>
      </c>
      <c r="AC330" s="300">
        <f>[7]Bio!E300</f>
        <v>4.9381519999999997</v>
      </c>
      <c r="AD330" s="300">
        <f>[7]Bio!F300</f>
        <v>0.85198499999999999</v>
      </c>
      <c r="AE330" s="356">
        <f t="shared" si="86"/>
        <v>17.343631647647058</v>
      </c>
      <c r="AF330" s="300">
        <f>[7]Bio!G300</f>
        <v>2.9913470000000002</v>
      </c>
      <c r="AG330" s="300">
        <f>[7]Bio!I300</f>
        <v>9.2117620000000002</v>
      </c>
      <c r="AH330" s="300">
        <f>[7]Bio!J300</f>
        <v>1.363254</v>
      </c>
      <c r="AI330" s="300">
        <f>[7]Bio!K300</f>
        <v>4.1762240000000004</v>
      </c>
      <c r="AJ330" s="300">
        <f>[7]Bio!L300</f>
        <v>2.3545669999999999</v>
      </c>
      <c r="AK330" s="300">
        <f>[7]Bio!M300</f>
        <v>5.8999990000000002</v>
      </c>
      <c r="AL330" s="300">
        <f>[7]Bio!N300</f>
        <v>6.25</v>
      </c>
      <c r="AM330" s="300">
        <f>[7]Bio!O300</f>
        <v>7.6508849999999997</v>
      </c>
      <c r="AN330" s="300">
        <f>[7]Bio!P300</f>
        <v>9.5995849999999994</v>
      </c>
      <c r="AO330" s="300">
        <f>[7]Bio!R300</f>
        <v>7.5897860000000001</v>
      </c>
      <c r="AP330" s="300">
        <f>[7]Bio!S300</f>
        <v>15.650396000000001</v>
      </c>
      <c r="AQ330" s="300">
        <f>[7]Bio!T300</f>
        <v>5.1771750000000001</v>
      </c>
      <c r="AR330" s="300">
        <f>[7]Bio!U300</f>
        <v>5.95</v>
      </c>
      <c r="AS330" s="300">
        <f>[7]Bio!W300</f>
        <v>6.7475170000000002</v>
      </c>
      <c r="AT330" s="300">
        <f>[7]Bio!X300</f>
        <v>42.253286000000003</v>
      </c>
      <c r="AU330" s="356">
        <f t="shared" si="73"/>
        <v>35.569688500000005</v>
      </c>
      <c r="AV330" s="300">
        <f>[6]Tabelle1!C143</f>
        <v>3.0765068806639602</v>
      </c>
      <c r="AW330" s="300"/>
      <c r="AX330" s="357">
        <f t="shared" si="87"/>
        <v>4.307109632929544</v>
      </c>
      <c r="AY330" s="335">
        <f t="shared" si="88"/>
        <v>187.62813299057663</v>
      </c>
    </row>
    <row r="331" spans="1:51" x14ac:dyDescent="0.25">
      <c r="A331" s="332">
        <v>45962</v>
      </c>
      <c r="B331" s="312">
        <f>'[3]Warenkorb transponiert'!C218</f>
        <v>1.8777165</v>
      </c>
      <c r="C331" s="300">
        <f>'[3]Warenkorb transponiert'!D218</f>
        <v>25.109043</v>
      </c>
      <c r="D331" s="300">
        <f>'[3]Warenkorb transponiert'!E218</f>
        <v>16</v>
      </c>
      <c r="E331" s="300">
        <f>'[3]Warenkorb transponiert'!F218</f>
        <v>23.5</v>
      </c>
      <c r="F331" s="300">
        <f>'[3]Warenkorb transponiert'!G218</f>
        <v>23.036003999999995</v>
      </c>
      <c r="G331" s="300">
        <f>'[3]Warenkorb transponiert'!H218</f>
        <v>14.625928999999999</v>
      </c>
      <c r="H331" s="300">
        <f>'[3]Warenkorb transponiert'!I218</f>
        <v>4.3340829999999997</v>
      </c>
      <c r="I331" s="300">
        <f>'[3]Warenkorb transponiert'!J218</f>
        <v>3.9440689999999998</v>
      </c>
      <c r="J331" s="356">
        <f t="shared" si="83"/>
        <v>40.718264639999994</v>
      </c>
      <c r="K331" s="300">
        <v>88.7911</v>
      </c>
      <c r="L331" s="300">
        <v>54.667900000000003</v>
      </c>
      <c r="M331" s="300">
        <v>29.453199999999999</v>
      </c>
      <c r="N331" s="300">
        <v>28.652799999999999</v>
      </c>
      <c r="O331" s="300">
        <v>42.465600000000002</v>
      </c>
      <c r="P331" s="300">
        <v>5.7200800000000003</v>
      </c>
      <c r="Q331" s="300">
        <v>2.83758</v>
      </c>
      <c r="R331" s="300">
        <v>2.5134400000000001</v>
      </c>
      <c r="S331" s="300">
        <v>18.585799999999999</v>
      </c>
      <c r="T331" s="300">
        <v>57.395299999999999</v>
      </c>
      <c r="U331" s="356">
        <f t="shared" si="89"/>
        <v>59.873258999999997</v>
      </c>
      <c r="V331" s="312">
        <f>'[2]Haltung gewichtet'!D306</f>
        <v>0.87290000000000001</v>
      </c>
      <c r="W331" s="356">
        <f t="shared" si="84"/>
        <v>24.441200000000002</v>
      </c>
      <c r="X331" s="300">
        <f>[1]Kochtypberechnung_Bio!U300</f>
        <v>2.8814109999999999</v>
      </c>
      <c r="Y331" s="300">
        <f>[1]Kochtypberechnung_Bio!W300</f>
        <v>2.9</v>
      </c>
      <c r="Z331" s="356">
        <f t="shared" si="85"/>
        <v>6.2071164999999997</v>
      </c>
      <c r="AA331" s="312">
        <f>[7]Bio!C301</f>
        <v>4.9472639999999997</v>
      </c>
      <c r="AB331" s="300">
        <f>[7]Bio!D301</f>
        <v>3.0146350000000002</v>
      </c>
      <c r="AC331" s="300">
        <f>[7]Bio!E301</f>
        <v>4.5748430000000004</v>
      </c>
      <c r="AD331" s="300">
        <f>[7]Bio!F301</f>
        <v>0.90536799999999995</v>
      </c>
      <c r="AE331" s="356">
        <f t="shared" ref="AE331:AE332" si="90">SUMPRODUCT($AA$19:$AD$19,AA331:AD331)</f>
        <v>17.374020839411763</v>
      </c>
      <c r="AF331" s="300">
        <f>[7]Bio!G301</f>
        <v>2.9897629999999999</v>
      </c>
      <c r="AG331" s="300">
        <f>[7]Bio!I301</f>
        <v>5.594487</v>
      </c>
      <c r="AH331" s="300">
        <f>[7]Bio!J301</f>
        <v>1.2313289999999999</v>
      </c>
      <c r="AI331" s="300">
        <f>[7]Bio!K301</f>
        <v>3.9626830000000002</v>
      </c>
      <c r="AJ331" s="300">
        <f>[7]Bio!L301</f>
        <v>2.3668100000000001</v>
      </c>
      <c r="AK331" s="300">
        <f>[7]Bio!M301</f>
        <v>5.8680440000000003</v>
      </c>
      <c r="AL331" s="300">
        <f>[7]Bio!N301</f>
        <v>5.8160540000000003</v>
      </c>
      <c r="AM331" s="300">
        <f>[7]Bio!O301</f>
        <v>6.8921580000000002</v>
      </c>
      <c r="AN331" s="300">
        <f>[7]Bio!P301</f>
        <v>7.5901690000000004</v>
      </c>
      <c r="AO331" s="300">
        <f>[7]Bio!R301</f>
        <v>7.949999</v>
      </c>
      <c r="AP331" s="300">
        <f>[7]Bio!S301</f>
        <v>15.340246</v>
      </c>
      <c r="AQ331" s="300">
        <f>[7]Bio!T301</f>
        <v>5.1708309999999997</v>
      </c>
      <c r="AR331" s="300">
        <f>[7]Bio!U301</f>
        <v>5.95</v>
      </c>
      <c r="AS331" s="300">
        <f>[7]Bio!W301</f>
        <v>5.1188399999999996</v>
      </c>
      <c r="AT331" s="300">
        <f>[7]Bio!X301</f>
        <v>39.230300999999997</v>
      </c>
      <c r="AU331" s="356">
        <f t="shared" si="73"/>
        <v>30.762331389999996</v>
      </c>
      <c r="AV331" s="300">
        <f>[6]Tabelle1!C144</f>
        <v>3.0765068806639602</v>
      </c>
      <c r="AW331" s="300"/>
      <c r="AX331" s="357">
        <f t="shared" si="87"/>
        <v>4.307109632929544</v>
      </c>
      <c r="AY331" s="335">
        <f t="shared" si="88"/>
        <v>183.68330200234132</v>
      </c>
    </row>
    <row r="332" spans="1:51" x14ac:dyDescent="0.25">
      <c r="A332" s="332">
        <v>45992</v>
      </c>
      <c r="B332" s="312">
        <f>'[3]Warenkorb transponiert'!C219</f>
        <v>1.8777165</v>
      </c>
      <c r="C332" s="300">
        <f>'[3]Warenkorb transponiert'!D219</f>
        <v>25.109043</v>
      </c>
      <c r="D332" s="300">
        <f>'[3]Warenkorb transponiert'!E219</f>
        <v>16</v>
      </c>
      <c r="E332" s="300">
        <f>'[3]Warenkorb transponiert'!F219</f>
        <v>23.075066</v>
      </c>
      <c r="F332" s="300">
        <f>'[3]Warenkorb transponiert'!G219</f>
        <v>23.036003999999995</v>
      </c>
      <c r="G332" s="300">
        <f>'[3]Warenkorb transponiert'!H219</f>
        <v>14.625928999999999</v>
      </c>
      <c r="H332" s="300">
        <f>'[3]Warenkorb transponiert'!I219</f>
        <v>4.3340829999999997</v>
      </c>
      <c r="I332" s="300">
        <f>'[3]Warenkorb transponiert'!J219</f>
        <v>3.9440689999999998</v>
      </c>
      <c r="J332" s="356">
        <f t="shared" si="83"/>
        <v>40.654524540000004</v>
      </c>
      <c r="K332" s="300">
        <v>91.104900000000001</v>
      </c>
      <c r="L332" s="300">
        <v>54.453800000000001</v>
      </c>
      <c r="M332" s="300">
        <v>26.371700000000001</v>
      </c>
      <c r="N332" s="300">
        <v>28.298400000000001</v>
      </c>
      <c r="O332" s="300">
        <v>41.633400000000002</v>
      </c>
      <c r="P332" s="300">
        <v>5.7992100000000004</v>
      </c>
      <c r="Q332" s="300">
        <v>2.86958</v>
      </c>
      <c r="R332" s="300">
        <v>2.5035599999999998</v>
      </c>
      <c r="S332" s="300">
        <v>18.3535</v>
      </c>
      <c r="T332" s="300">
        <v>57.462699999999998</v>
      </c>
      <c r="U332" s="356">
        <f t="shared" si="89"/>
        <v>59.236564799999996</v>
      </c>
      <c r="V332" s="312">
        <f>'[2]Haltung gewichtet'!D307</f>
        <v>0.83779999999999999</v>
      </c>
      <c r="W332" s="356">
        <f t="shared" si="84"/>
        <v>23.458400000000001</v>
      </c>
      <c r="X332" s="300">
        <f>[1]Kochtypberechnung_Bio!U301</f>
        <v>2.8631859999999998</v>
      </c>
      <c r="Y332" s="300">
        <f>[1]Kochtypberechnung_Bio!W301</f>
        <v>2.8631859999999998</v>
      </c>
      <c r="Z332" s="356">
        <f t="shared" si="85"/>
        <v>6.1558498999999998</v>
      </c>
      <c r="AA332" s="312">
        <f>[7]Bio!C302</f>
        <v>5.0559000000000003</v>
      </c>
      <c r="AB332" s="300">
        <f>[7]Bio!D302</f>
        <v>2.8782549999999998</v>
      </c>
      <c r="AC332" s="300">
        <f>[7]Bio!E302</f>
        <v>3.657823</v>
      </c>
      <c r="AD332" s="300">
        <f>[7]Bio!F302</f>
        <v>0.86090599999999995</v>
      </c>
      <c r="AE332" s="356">
        <f t="shared" si="90"/>
        <v>16.445989885294118</v>
      </c>
      <c r="AF332" s="300">
        <f>[7]Bio!G302</f>
        <v>2.4399250000000001</v>
      </c>
      <c r="AG332" s="300">
        <f>[7]Bio!I302</f>
        <v>5.5643520000000004</v>
      </c>
      <c r="AH332" s="300">
        <f>[7]Bio!J302</f>
        <v>1.3855360000000001</v>
      </c>
      <c r="AI332" s="300">
        <f>[7]Bio!K302</f>
        <v>4.0751860000000004</v>
      </c>
      <c r="AJ332" s="300">
        <f>[7]Bio!L302</f>
        <v>2.2344490000000001</v>
      </c>
      <c r="AK332" s="300">
        <f>[7]Bio!M302</f>
        <v>5.219055</v>
      </c>
      <c r="AL332" s="300">
        <f>[7]Bio!N302</f>
        <v>5.7248229999999998</v>
      </c>
      <c r="AM332" s="300">
        <f>[7]Bio!O302</f>
        <v>4.1810580000000002</v>
      </c>
      <c r="AN332" s="300">
        <f>[7]Bio!P302</f>
        <v>3.9413719999999999</v>
      </c>
      <c r="AO332" s="300">
        <f>[7]Bio!R302</f>
        <v>8.1793790000000008</v>
      </c>
      <c r="AP332" s="300">
        <f>[7]Bio!S302</f>
        <v>15.799999</v>
      </c>
      <c r="AQ332" s="300">
        <f>[7]Bio!T302</f>
        <v>5.1740469999999998</v>
      </c>
      <c r="AR332" s="300">
        <f>[7]Bio!U302</f>
        <v>5.95</v>
      </c>
      <c r="AS332" s="300">
        <f>[7]Bio!W302</f>
        <v>5.0976229999999996</v>
      </c>
      <c r="AT332" s="300">
        <f>[7]Bio!X302</f>
        <v>42.715544000000001</v>
      </c>
      <c r="AU332" s="356">
        <f t="shared" ref="AU332:AU333" si="91">IF(SUMPRODUCT($AF$19:$AT$19,AF332:AT332)=0,#N/A,SUMPRODUCT($AF$19:$AT$19,AF332:AT332))</f>
        <v>28.753304923333335</v>
      </c>
      <c r="AV332" s="300">
        <f>[6]Tabelle1!C145</f>
        <v>3.0765068806639602</v>
      </c>
      <c r="AW332" s="300"/>
      <c r="AX332" s="357">
        <f t="shared" si="87"/>
        <v>4.307109632929544</v>
      </c>
      <c r="AY332" s="335">
        <f t="shared" si="88"/>
        <v>179.01174368155702</v>
      </c>
    </row>
    <row r="333" spans="1:51" x14ac:dyDescent="0.25">
      <c r="A333" s="332">
        <v>46023</v>
      </c>
      <c r="B333" s="312">
        <f>'[3]Warenkorb transponiert'!C220</f>
        <v>1.8777165</v>
      </c>
      <c r="C333" s="300">
        <f>'[3]Warenkorb transponiert'!D220</f>
        <v>26.787533</v>
      </c>
      <c r="D333" s="300">
        <f>'[3]Warenkorb transponiert'!E220</f>
        <v>16</v>
      </c>
      <c r="E333" s="300">
        <f>'[3]Warenkorb transponiert'!F220</f>
        <v>23.075066</v>
      </c>
      <c r="F333" s="300">
        <f>'[3]Warenkorb transponiert'!G220</f>
        <v>23.036003999999995</v>
      </c>
      <c r="G333" s="300">
        <f>'[3]Warenkorb transponiert'!H220</f>
        <v>14.625928999999999</v>
      </c>
      <c r="H333" s="300">
        <f>'[3]Warenkorb transponiert'!I220</f>
        <v>4.4444439999999998</v>
      </c>
      <c r="I333" s="300">
        <f>'[3]Warenkorb transponiert'!J220</f>
        <v>3.9992500000000004</v>
      </c>
      <c r="J333" s="356">
        <f t="shared" ref="J333:J341" si="92">SUMPRODUCT($B$19:$I$19,B333:I333)</f>
        <v>41.064716390000001</v>
      </c>
      <c r="K333" s="300">
        <v>90.678200000000004</v>
      </c>
      <c r="L333" s="300">
        <v>52.217500000000001</v>
      </c>
      <c r="M333" s="300">
        <v>41.591900000000003</v>
      </c>
      <c r="N333" s="300">
        <v>28.739799999999999</v>
      </c>
      <c r="O333" s="300">
        <v>37.914900000000003</v>
      </c>
      <c r="P333" s="300">
        <v>5.7468300000000001</v>
      </c>
      <c r="Q333" s="300">
        <v>2.8486400000000001</v>
      </c>
      <c r="R333" s="300">
        <v>2.5470600000000001</v>
      </c>
      <c r="S333" s="300">
        <v>18.854299999999999</v>
      </c>
      <c r="T333" s="300">
        <v>57.316499999999998</v>
      </c>
      <c r="U333" s="356">
        <f t="shared" ref="U333:U341" si="93">SUMPRODUCT($K$19:$T$19,K333:T333)</f>
        <v>61.319476000000002</v>
      </c>
      <c r="V333" s="312">
        <f>'[2]Haltung gewichtet'!D308</f>
        <v>0.86760000000000004</v>
      </c>
      <c r="W333" s="356">
        <f t="shared" ref="W333:W341" si="94">SUMPRODUCT($V$19:$V$19,V333:V333)</f>
        <v>24.2928</v>
      </c>
      <c r="X333" s="300">
        <f>[1]Kochtypberechnung_Bio!U302</f>
        <v>2.9</v>
      </c>
      <c r="Y333" s="300">
        <f>[1]Kochtypberechnung_Bio!W302</f>
        <v>2.9</v>
      </c>
      <c r="Z333" s="356">
        <f t="shared" ref="Z333:Z341" si="95">SUMPRODUCT($X$19:$Y$19,X333:Y333)</f>
        <v>6.2349999999999994</v>
      </c>
      <c r="AA333" s="312">
        <f>[7]Bio!C303</f>
        <v>5.094265</v>
      </c>
      <c r="AB333" s="300">
        <f>[7]Bio!D303</f>
        <v>3.0059130000000001</v>
      </c>
      <c r="AC333" s="300">
        <f>[7]Bio!E303</f>
        <v>3.4049990000000001</v>
      </c>
      <c r="AD333" s="300">
        <f>[7]Bio!F303</f>
        <v>0.81909100000000001</v>
      </c>
      <c r="AE333" s="356">
        <f t="shared" ref="AE333:AE341" si="96">SUMPRODUCT($AA$19:$AD$19,AA333:AD333)</f>
        <v>16.327151528235294</v>
      </c>
      <c r="AF333" s="300">
        <f>[7]Bio!G303</f>
        <v>2.9521329999999999</v>
      </c>
      <c r="AG333" s="300">
        <f>[7]Bio!I303</f>
        <v>5.6471280000000004</v>
      </c>
      <c r="AH333" s="300">
        <f>[7]Bio!J303</f>
        <v>1.4272860000000001</v>
      </c>
      <c r="AI333" s="300">
        <f>[7]Bio!K303</f>
        <v>4.4356499999999999</v>
      </c>
      <c r="AJ333" s="300">
        <f>[7]Bio!L303</f>
        <v>2.2059790000000001</v>
      </c>
      <c r="AK333" s="300">
        <f>[7]Bio!M303</f>
        <v>5</v>
      </c>
      <c r="AL333" s="300">
        <f>[7]Bio!N303</f>
        <v>5.0227880000000003</v>
      </c>
      <c r="AM333" s="300">
        <f>[7]Bio!O303</f>
        <v>4.1510860000000003</v>
      </c>
      <c r="AN333" s="300">
        <f>[7]Bio!P303</f>
        <v>3.822416</v>
      </c>
      <c r="AO333" s="300">
        <f>[7]Bio!R303</f>
        <v>8.2912680000000005</v>
      </c>
      <c r="AP333" s="300">
        <f>[7]Bio!S303</f>
        <v>15.267859</v>
      </c>
      <c r="AQ333" s="300">
        <f>[7]Bio!T303</f>
        <v>5.1709319999999996</v>
      </c>
      <c r="AR333" s="300">
        <f>[7]Bio!U303</f>
        <v>5.95</v>
      </c>
      <c r="AS333" s="300">
        <f>[7]Bio!W303</f>
        <v>5.8125499999999999</v>
      </c>
      <c r="AT333" s="300">
        <f>[7]Bio!X303</f>
        <v>41.231552000000001</v>
      </c>
      <c r="AU333" s="356">
        <f t="shared" si="91"/>
        <v>29.21213397</v>
      </c>
      <c r="AV333" s="300">
        <f>[6]Tabelle1!C146</f>
        <v>3.0765068806639602</v>
      </c>
      <c r="AW333" s="300"/>
      <c r="AX333" s="357">
        <f t="shared" ref="AX333:AX341" si="97">SUMPRODUCT($AV$19:$AW$19,AV333:AW333)</f>
        <v>4.307109632929544</v>
      </c>
      <c r="AY333" s="335">
        <f t="shared" si="88"/>
        <v>182.75838752116488</v>
      </c>
    </row>
    <row r="334" spans="1:51" x14ac:dyDescent="0.25">
      <c r="A334" s="332">
        <v>46054</v>
      </c>
      <c r="B334" s="312">
        <f>'[3]Warenkorb transponiert'!C221</f>
        <v>1.8777165</v>
      </c>
      <c r="C334" s="300">
        <f>'[3]Warenkorb transponiert'!D221</f>
        <v>25.618963999999998</v>
      </c>
      <c r="D334" s="300">
        <f>'[3]Warenkorb transponiert'!E221</f>
        <v>15.473051999999999</v>
      </c>
      <c r="E334" s="300">
        <f>'[3]Warenkorb transponiert'!F221</f>
        <v>23.075066</v>
      </c>
      <c r="F334" s="300">
        <f>'[3]Warenkorb transponiert'!G221</f>
        <v>22.446059999999999</v>
      </c>
      <c r="G334" s="300">
        <f>'[3]Warenkorb transponiert'!H221</f>
        <v>14.625928999999999</v>
      </c>
      <c r="H334" s="300">
        <f>'[3]Warenkorb transponiert'!I221</f>
        <v>4.3340829999999997</v>
      </c>
      <c r="I334" s="300">
        <f>'[3]Warenkorb transponiert'!J221</f>
        <v>3.8888889999999994</v>
      </c>
      <c r="J334" s="356">
        <f t="shared" si="92"/>
        <v>40.561642820000003</v>
      </c>
      <c r="K334" s="300">
        <v>93.625</v>
      </c>
      <c r="L334" s="300">
        <v>56.472099999999998</v>
      </c>
      <c r="M334" s="300">
        <v>33.604300000000002</v>
      </c>
      <c r="N334" s="300">
        <v>28.934200000000001</v>
      </c>
      <c r="O334" s="300">
        <v>39.142499999999998</v>
      </c>
      <c r="P334" s="300">
        <v>5.8516300000000001</v>
      </c>
      <c r="Q334" s="300">
        <v>2.8603800000000001</v>
      </c>
      <c r="R334" s="300">
        <v>2.5706600000000002</v>
      </c>
      <c r="S334" s="300">
        <v>18.6097</v>
      </c>
      <c r="T334" s="300">
        <v>56.867600000000003</v>
      </c>
      <c r="U334" s="356">
        <f t="shared" si="93"/>
        <v>60.777631400000004</v>
      </c>
      <c r="V334" s="312">
        <f>'[2]Haltung gewichtet'!D309</f>
        <v>0.88</v>
      </c>
      <c r="W334" s="356">
        <f t="shared" si="94"/>
        <v>24.64</v>
      </c>
      <c r="X334" s="300">
        <f>[1]Kochtypberechnung_Bio!U303</f>
        <v>2.9</v>
      </c>
      <c r="Y334" s="300">
        <f>[1]Kochtypberechnung_Bio!W303</f>
        <v>2.9</v>
      </c>
      <c r="Z334" s="356">
        <f t="shared" si="95"/>
        <v>6.2349999999999994</v>
      </c>
      <c r="AA334" s="312">
        <f>[7]Bio!C304</f>
        <v>5.0286309999999999</v>
      </c>
      <c r="AB334" s="300">
        <f>[7]Bio!D304</f>
        <v>3.0710139999999999</v>
      </c>
      <c r="AC334" s="300">
        <f>[7]Bio!E304</f>
        <v>2.6047940000000001</v>
      </c>
      <c r="AD334" s="300">
        <f>[7]Bio!F304</f>
        <v>0.78831200000000001</v>
      </c>
      <c r="AE334" s="356">
        <f t="shared" si="96"/>
        <v>15.517673672941173</v>
      </c>
      <c r="AF334" s="300">
        <f>[7]Bio!G304</f>
        <v>2.83866</v>
      </c>
      <c r="AG334" s="300">
        <f>[7]Bio!I304</f>
        <v>5.5602099999999997</v>
      </c>
      <c r="AH334" s="300">
        <f>[7]Bio!J304</f>
        <v>1.5702389999999999</v>
      </c>
      <c r="AI334" s="300">
        <f>[7]Bio!K304</f>
        <v>5.3810560000000001</v>
      </c>
      <c r="AJ334" s="300">
        <f>[7]Bio!L304</f>
        <v>2.1952609999999999</v>
      </c>
      <c r="AK334" s="300">
        <f>[7]Bio!M304</f>
        <v>4.9999989999999999</v>
      </c>
      <c r="AL334" s="300">
        <f>[7]Bio!N304</f>
        <v>5.0100569999999998</v>
      </c>
      <c r="AM334" s="300">
        <f>[7]Bio!O304</f>
        <v>3.9556070000000001</v>
      </c>
      <c r="AN334" s="300">
        <f>[7]Bio!P304</f>
        <v>4.1254280000000003</v>
      </c>
      <c r="AO334" s="300">
        <f>[7]Bio!R304</f>
        <v>8.0889950000000006</v>
      </c>
      <c r="AP334" s="300">
        <f>[7]Bio!S304</f>
        <v>15.411187</v>
      </c>
      <c r="AQ334" s="300">
        <f>[7]Bio!T304</f>
        <v>5.1706050000000001</v>
      </c>
      <c r="AR334" s="300">
        <f>[7]Bio!U304</f>
        <v>5.95</v>
      </c>
      <c r="AS334" s="300">
        <f>[7]Bio!W304</f>
        <v>6.1462539999999999</v>
      </c>
      <c r="AT334" s="300">
        <f>[7]Bio!X304</f>
        <v>40.349327000000002</v>
      </c>
      <c r="AU334" s="356">
        <f t="shared" ref="AU334:AU341" si="98">IF(SUMPRODUCT($AF$19:$AT$19,AF334:AT334)=0,#N/A,SUMPRODUCT($AF$19:$AT$19,AF334:AT334))</f>
        <v>29.567253829999995</v>
      </c>
      <c r="AV334" s="300">
        <f>[6]Tabelle1!C147</f>
        <v>3.0765068806639602</v>
      </c>
      <c r="AW334" s="300"/>
      <c r="AX334" s="357">
        <f t="shared" si="97"/>
        <v>4.307109632929544</v>
      </c>
      <c r="AY334" s="335">
        <f t="shared" si="88"/>
        <v>181.60631135587073</v>
      </c>
    </row>
    <row r="335" spans="1:51" x14ac:dyDescent="0.25">
      <c r="A335" s="332">
        <v>46082</v>
      </c>
      <c r="B335" s="312">
        <f>'[3]Warenkorb transponiert'!C222</f>
        <v>1.8777165</v>
      </c>
      <c r="C335" s="300">
        <f>'[3]Warenkorb transponiert'!D222</f>
        <v>25.544601</v>
      </c>
      <c r="D335" s="300">
        <f>'[3]Warenkorb transponiert'!E222</f>
        <v>16</v>
      </c>
      <c r="E335" s="300">
        <f>'[3]Warenkorb transponiert'!F222</f>
        <v>22.5</v>
      </c>
      <c r="F335" s="300">
        <f>'[3]Warenkorb transponiert'!G222</f>
        <v>23.036003999999995</v>
      </c>
      <c r="G335" s="300">
        <f>'[3]Warenkorb transponiert'!H222</f>
        <v>14.625928999999999</v>
      </c>
      <c r="H335" s="300">
        <f>'[3]Warenkorb transponiert'!I222</f>
        <v>4.4444439999999998</v>
      </c>
      <c r="I335" s="300">
        <f>'[3]Warenkorb transponiert'!J222</f>
        <v>3.8337080000000001</v>
      </c>
      <c r="J335" s="356">
        <f t="shared" si="92"/>
        <v>40.67193039</v>
      </c>
      <c r="K335" s="300">
        <v>93.491200000000006</v>
      </c>
      <c r="L335" s="300">
        <v>54.576799999999999</v>
      </c>
      <c r="M335" s="300">
        <v>29.214099999999998</v>
      </c>
      <c r="N335" s="300">
        <v>28.728000000000002</v>
      </c>
      <c r="O335" s="300">
        <v>42.493000000000002</v>
      </c>
      <c r="P335" s="300">
        <v>5.7325299999999997</v>
      </c>
      <c r="Q335" s="300">
        <v>2.8222800000000001</v>
      </c>
      <c r="R335" s="300">
        <v>2.3966699999999999</v>
      </c>
      <c r="S335" s="300">
        <v>18.264099999999999</v>
      </c>
      <c r="T335" s="300">
        <v>57.358499999999999</v>
      </c>
      <c r="U335" s="356">
        <f t="shared" si="93"/>
        <v>60.112097099999993</v>
      </c>
      <c r="V335" s="312">
        <f>'[2]Haltung gewichtet'!D310</f>
        <v>0.88</v>
      </c>
      <c r="W335" s="356">
        <f t="shared" si="94"/>
        <v>24.64</v>
      </c>
      <c r="X335" s="300">
        <f>[1]Kochtypberechnung_Bio!U304</f>
        <v>2.9</v>
      </c>
      <c r="Y335" s="300">
        <f>[1]Kochtypberechnung_Bio!W304</f>
        <v>2.9</v>
      </c>
      <c r="Z335" s="356">
        <f t="shared" si="95"/>
        <v>6.2349999999999994</v>
      </c>
      <c r="AA335" s="312">
        <f>[7]Bio!C305</f>
        <v>5.023943</v>
      </c>
      <c r="AB335" s="300">
        <f>[7]Bio!D305</f>
        <v>3.0686819999999999</v>
      </c>
      <c r="AC335" s="300">
        <f>[7]Bio!E305</f>
        <v>2.5253839999999999</v>
      </c>
      <c r="AD335" s="300">
        <f>[7]Bio!F305</f>
        <v>0.79029499999999997</v>
      </c>
      <c r="AE335" s="356">
        <f t="shared" si="96"/>
        <v>15.442127039411764</v>
      </c>
      <c r="AF335" s="300">
        <f>[7]Bio!G305</f>
        <v>2.8389669999999998</v>
      </c>
      <c r="AG335" s="300">
        <f>[7]Bio!I305</f>
        <v>5.6913600000000004</v>
      </c>
      <c r="AH335" s="300">
        <f>[7]Bio!J305</f>
        <v>1.4953270000000001</v>
      </c>
      <c r="AI335" s="300">
        <f>[7]Bio!K305</f>
        <v>5.1765759999999998</v>
      </c>
      <c r="AJ335" s="300">
        <f>[7]Bio!L305</f>
        <v>2.2075589999999998</v>
      </c>
      <c r="AK335" s="300">
        <f>[7]Bio!M305</f>
        <v>5</v>
      </c>
      <c r="AL335" s="300">
        <f>[7]Bio!N305</f>
        <v>4.9669629999999998</v>
      </c>
      <c r="AM335" s="300">
        <f>[7]Bio!O305</f>
        <v>4.1462969999999997</v>
      </c>
      <c r="AN335" s="300">
        <f>[7]Bio!P305</f>
        <v>4.1452669999999996</v>
      </c>
      <c r="AO335" s="300">
        <f>[7]Bio!R305</f>
        <v>8.0747640000000001</v>
      </c>
      <c r="AP335" s="300">
        <f>[7]Bio!S305</f>
        <v>14.890243999999999</v>
      </c>
      <c r="AQ335" s="300">
        <f>[7]Bio!T305</f>
        <v>5.1740469999999998</v>
      </c>
      <c r="AR335" s="300">
        <f>[7]Bio!U305</f>
        <v>5.95</v>
      </c>
      <c r="AS335" s="300">
        <f>[7]Bio!W305</f>
        <v>6.2296560000000003</v>
      </c>
      <c r="AT335" s="300">
        <f>[7]Bio!X305</f>
        <v>40.632997000000003</v>
      </c>
      <c r="AU335" s="356">
        <f t="shared" si="98"/>
        <v>29.468473363333331</v>
      </c>
      <c r="AV335" s="300">
        <f>[6]Tabelle1!C148</f>
        <v>3.0765068806639602</v>
      </c>
      <c r="AW335" s="300"/>
      <c r="AX335" s="357">
        <f t="shared" si="97"/>
        <v>4.307109632929544</v>
      </c>
      <c r="AY335" s="335">
        <f t="shared" si="88"/>
        <v>180.87673752567463</v>
      </c>
    </row>
    <row r="336" spans="1:51" hidden="1" x14ac:dyDescent="0.25">
      <c r="A336" s="332">
        <v>46113</v>
      </c>
      <c r="B336" s="312">
        <f>'[3]Warenkorb transponiert'!C223</f>
        <v>0</v>
      </c>
      <c r="C336" s="300">
        <f>'[3]Warenkorb transponiert'!D223</f>
        <v>0</v>
      </c>
      <c r="D336" s="300">
        <f>'[3]Warenkorb transponiert'!E223</f>
        <v>0</v>
      </c>
      <c r="E336" s="300">
        <f>'[3]Warenkorb transponiert'!F223</f>
        <v>0</v>
      </c>
      <c r="F336" s="300">
        <f>'[3]Warenkorb transponiert'!G223</f>
        <v>0</v>
      </c>
      <c r="G336" s="300">
        <f>'[3]Warenkorb transponiert'!H223</f>
        <v>0</v>
      </c>
      <c r="H336" s="300">
        <f>'[3]Warenkorb transponiert'!I223</f>
        <v>0</v>
      </c>
      <c r="I336" s="300">
        <f>'[3]Warenkorb transponiert'!J223</f>
        <v>0</v>
      </c>
      <c r="J336" s="356">
        <f t="shared" si="92"/>
        <v>0</v>
      </c>
      <c r="K336" s="300"/>
      <c r="L336" s="300"/>
      <c r="M336" s="300"/>
      <c r="N336" s="300"/>
      <c r="O336" s="300"/>
      <c r="P336" s="300"/>
      <c r="Q336" s="300"/>
      <c r="R336" s="300"/>
      <c r="S336" s="300"/>
      <c r="T336" s="300"/>
      <c r="U336" s="356">
        <f t="shared" si="93"/>
        <v>0</v>
      </c>
      <c r="V336" s="312">
        <f>'[2]Haltung gewichtet'!D311</f>
        <v>0</v>
      </c>
      <c r="W336" s="356">
        <f t="shared" si="94"/>
        <v>0</v>
      </c>
      <c r="X336" s="300">
        <f>[1]Kochtypberechnung_Bio!U305</f>
        <v>2.9</v>
      </c>
      <c r="Y336" s="300">
        <f>[1]Kochtypberechnung_Bio!W305</f>
        <v>2.9</v>
      </c>
      <c r="Z336" s="356">
        <f t="shared" si="95"/>
        <v>6.2349999999999994</v>
      </c>
      <c r="AA336" s="312" t="e">
        <f>[7]Bio!C306</f>
        <v>#N/A</v>
      </c>
      <c r="AB336" s="300" t="e">
        <f>[7]Bio!D306</f>
        <v>#N/A</v>
      </c>
      <c r="AC336" s="300" t="e">
        <f>[7]Bio!E306</f>
        <v>#N/A</v>
      </c>
      <c r="AD336" s="300" t="e">
        <f>[7]Bio!F306</f>
        <v>#N/A</v>
      </c>
      <c r="AE336" s="356" t="e">
        <f t="shared" si="96"/>
        <v>#N/A</v>
      </c>
      <c r="AF336" s="300" t="e">
        <f>[7]Bio!G306</f>
        <v>#N/A</v>
      </c>
      <c r="AG336" s="300" t="e">
        <f>[7]Bio!I306</f>
        <v>#N/A</v>
      </c>
      <c r="AH336" s="300" t="e">
        <f>[7]Bio!J306</f>
        <v>#N/A</v>
      </c>
      <c r="AI336" s="300" t="e">
        <f>[7]Bio!K306</f>
        <v>#N/A</v>
      </c>
      <c r="AJ336" s="300" t="e">
        <f>[7]Bio!L306</f>
        <v>#N/A</v>
      </c>
      <c r="AK336" s="300" t="e">
        <f>[7]Bio!M306</f>
        <v>#N/A</v>
      </c>
      <c r="AL336" s="300" t="e">
        <f>[7]Bio!N306</f>
        <v>#N/A</v>
      </c>
      <c r="AM336" s="300" t="e">
        <f>[7]Bio!O306</f>
        <v>#N/A</v>
      </c>
      <c r="AN336" s="300" t="e">
        <f>[7]Bio!P306</f>
        <v>#N/A</v>
      </c>
      <c r="AO336" s="300" t="e">
        <f>[7]Bio!R306</f>
        <v>#N/A</v>
      </c>
      <c r="AP336" s="300" t="e">
        <f>[7]Bio!S306</f>
        <v>#N/A</v>
      </c>
      <c r="AQ336" s="300" t="e">
        <f>[7]Bio!T306</f>
        <v>#N/A</v>
      </c>
      <c r="AR336" s="300" t="e">
        <f>[7]Bio!U306</f>
        <v>#N/A</v>
      </c>
      <c r="AS336" s="300" t="e">
        <f>[7]Bio!W306</f>
        <v>#N/A</v>
      </c>
      <c r="AT336" s="300" t="e">
        <f>[7]Bio!X306</f>
        <v>#N/A</v>
      </c>
      <c r="AU336" s="356" t="e">
        <f t="shared" si="98"/>
        <v>#N/A</v>
      </c>
      <c r="AV336" s="300">
        <f>[6]Tabelle1!C149</f>
        <v>3.03</v>
      </c>
      <c r="AW336" s="300"/>
      <c r="AX336" s="357">
        <f t="shared" si="97"/>
        <v>4.2419999999999991</v>
      </c>
      <c r="AY336" s="335"/>
    </row>
    <row r="337" spans="1:51" hidden="1" x14ac:dyDescent="0.25">
      <c r="A337" s="332">
        <v>46143</v>
      </c>
      <c r="B337" s="312">
        <f>'[3]Warenkorb transponiert'!C224</f>
        <v>0</v>
      </c>
      <c r="C337" s="300">
        <f>'[3]Warenkorb transponiert'!D224</f>
        <v>0</v>
      </c>
      <c r="D337" s="300">
        <f>'[3]Warenkorb transponiert'!E224</f>
        <v>0</v>
      </c>
      <c r="E337" s="300">
        <f>'[3]Warenkorb transponiert'!F224</f>
        <v>0</v>
      </c>
      <c r="F337" s="300">
        <f>'[3]Warenkorb transponiert'!G224</f>
        <v>0</v>
      </c>
      <c r="G337" s="300">
        <f>'[3]Warenkorb transponiert'!H224</f>
        <v>0</v>
      </c>
      <c r="H337" s="300">
        <f>'[3]Warenkorb transponiert'!I224</f>
        <v>0</v>
      </c>
      <c r="I337" s="300">
        <f>'[3]Warenkorb transponiert'!J224</f>
        <v>0</v>
      </c>
      <c r="J337" s="356">
        <f t="shared" si="92"/>
        <v>0</v>
      </c>
      <c r="K337" s="300"/>
      <c r="L337" s="300"/>
      <c r="M337" s="300"/>
      <c r="N337" s="300"/>
      <c r="O337" s="300"/>
      <c r="P337" s="300"/>
      <c r="Q337" s="300"/>
      <c r="R337" s="300"/>
      <c r="S337" s="300"/>
      <c r="T337" s="300"/>
      <c r="U337" s="356">
        <f t="shared" si="93"/>
        <v>0</v>
      </c>
      <c r="V337" s="312">
        <f>'[2]Haltung gewichtet'!D312</f>
        <v>0</v>
      </c>
      <c r="W337" s="356">
        <f t="shared" si="94"/>
        <v>0</v>
      </c>
      <c r="X337" s="300">
        <f>[1]Kochtypberechnung_Bio!U306</f>
        <v>2.9</v>
      </c>
      <c r="Y337" s="300">
        <f>[1]Kochtypberechnung_Bio!W306</f>
        <v>2.9</v>
      </c>
      <c r="Z337" s="356">
        <f t="shared" si="95"/>
        <v>6.2349999999999994</v>
      </c>
      <c r="AA337" s="312" t="e">
        <f>[7]Bio!C307</f>
        <v>#N/A</v>
      </c>
      <c r="AB337" s="300" t="e">
        <f>[7]Bio!D307</f>
        <v>#N/A</v>
      </c>
      <c r="AC337" s="300" t="e">
        <f>[7]Bio!E307</f>
        <v>#N/A</v>
      </c>
      <c r="AD337" s="300" t="e">
        <f>[7]Bio!F307</f>
        <v>#N/A</v>
      </c>
      <c r="AE337" s="356" t="e">
        <f t="shared" si="96"/>
        <v>#N/A</v>
      </c>
      <c r="AF337" s="300" t="e">
        <f>[7]Bio!G307</f>
        <v>#N/A</v>
      </c>
      <c r="AG337" s="300" t="e">
        <f>[7]Bio!I307</f>
        <v>#N/A</v>
      </c>
      <c r="AH337" s="300" t="e">
        <f>[7]Bio!J307</f>
        <v>#N/A</v>
      </c>
      <c r="AI337" s="300" t="e">
        <f>[7]Bio!K307</f>
        <v>#N/A</v>
      </c>
      <c r="AJ337" s="300" t="e">
        <f>[7]Bio!L307</f>
        <v>#N/A</v>
      </c>
      <c r="AK337" s="300" t="e">
        <f>[7]Bio!M307</f>
        <v>#N/A</v>
      </c>
      <c r="AL337" s="300" t="e">
        <f>[7]Bio!N307</f>
        <v>#N/A</v>
      </c>
      <c r="AM337" s="300" t="e">
        <f>[7]Bio!O307</f>
        <v>#N/A</v>
      </c>
      <c r="AN337" s="300" t="e">
        <f>[7]Bio!P307</f>
        <v>#N/A</v>
      </c>
      <c r="AO337" s="300" t="e">
        <f>[7]Bio!R307</f>
        <v>#N/A</v>
      </c>
      <c r="AP337" s="300" t="e">
        <f>[7]Bio!S307</f>
        <v>#N/A</v>
      </c>
      <c r="AQ337" s="300" t="e">
        <f>[7]Bio!T307</f>
        <v>#N/A</v>
      </c>
      <c r="AR337" s="300" t="e">
        <f>[7]Bio!U307</f>
        <v>#N/A</v>
      </c>
      <c r="AS337" s="300" t="e">
        <f>[7]Bio!W307</f>
        <v>#N/A</v>
      </c>
      <c r="AT337" s="300" t="e">
        <f>[7]Bio!X307</f>
        <v>#N/A</v>
      </c>
      <c r="AU337" s="356" t="e">
        <f t="shared" si="98"/>
        <v>#N/A</v>
      </c>
      <c r="AV337" s="300">
        <f>[6]Tabelle1!C150</f>
        <v>0</v>
      </c>
      <c r="AW337" s="300"/>
      <c r="AX337" s="357">
        <f t="shared" si="97"/>
        <v>0</v>
      </c>
      <c r="AY337" s="335"/>
    </row>
    <row r="338" spans="1:51" hidden="1" x14ac:dyDescent="0.25">
      <c r="A338" s="332">
        <v>46174</v>
      </c>
      <c r="B338" s="312">
        <f>'[3]Warenkorb transponiert'!C225</f>
        <v>0</v>
      </c>
      <c r="C338" s="300">
        <f>'[3]Warenkorb transponiert'!D225</f>
        <v>0</v>
      </c>
      <c r="D338" s="300">
        <f>'[3]Warenkorb transponiert'!E225</f>
        <v>0</v>
      </c>
      <c r="E338" s="300">
        <f>'[3]Warenkorb transponiert'!F225</f>
        <v>0</v>
      </c>
      <c r="F338" s="300">
        <f>'[3]Warenkorb transponiert'!G225</f>
        <v>0</v>
      </c>
      <c r="G338" s="300">
        <f>'[3]Warenkorb transponiert'!H225</f>
        <v>0</v>
      </c>
      <c r="H338" s="300">
        <f>'[3]Warenkorb transponiert'!I225</f>
        <v>0</v>
      </c>
      <c r="I338" s="300">
        <f>'[3]Warenkorb transponiert'!J225</f>
        <v>0</v>
      </c>
      <c r="J338" s="356">
        <f t="shared" si="92"/>
        <v>0</v>
      </c>
      <c r="K338" s="300"/>
      <c r="L338" s="300"/>
      <c r="M338" s="300"/>
      <c r="N338" s="300"/>
      <c r="O338" s="300"/>
      <c r="P338" s="300"/>
      <c r="Q338" s="300"/>
      <c r="R338" s="300"/>
      <c r="S338" s="300"/>
      <c r="T338" s="300"/>
      <c r="U338" s="356">
        <f t="shared" si="93"/>
        <v>0</v>
      </c>
      <c r="V338" s="312">
        <f>'[2]Haltung gewichtet'!D313</f>
        <v>0</v>
      </c>
      <c r="W338" s="356">
        <f t="shared" si="94"/>
        <v>0</v>
      </c>
      <c r="X338" s="300">
        <f>[1]Kochtypberechnung_Bio!U307</f>
        <v>2.9</v>
      </c>
      <c r="Y338" s="300">
        <f>[1]Kochtypberechnung_Bio!W307</f>
        <v>2.9</v>
      </c>
      <c r="Z338" s="356">
        <f t="shared" si="95"/>
        <v>6.2349999999999994</v>
      </c>
      <c r="AA338" s="312" t="e">
        <f>[7]Bio!C308</f>
        <v>#N/A</v>
      </c>
      <c r="AB338" s="300" t="e">
        <f>[7]Bio!D308</f>
        <v>#N/A</v>
      </c>
      <c r="AC338" s="300" t="e">
        <f>[7]Bio!E308</f>
        <v>#N/A</v>
      </c>
      <c r="AD338" s="300" t="e">
        <f>[7]Bio!F308</f>
        <v>#N/A</v>
      </c>
      <c r="AE338" s="356" t="e">
        <f t="shared" si="96"/>
        <v>#N/A</v>
      </c>
      <c r="AF338" s="300" t="e">
        <f>[7]Bio!G308</f>
        <v>#N/A</v>
      </c>
      <c r="AG338" s="300" t="e">
        <f>[7]Bio!I308</f>
        <v>#N/A</v>
      </c>
      <c r="AH338" s="300" t="e">
        <f>[7]Bio!J308</f>
        <v>#N/A</v>
      </c>
      <c r="AI338" s="300" t="e">
        <f>[7]Bio!K308</f>
        <v>#N/A</v>
      </c>
      <c r="AJ338" s="300" t="e">
        <f>[7]Bio!L308</f>
        <v>#N/A</v>
      </c>
      <c r="AK338" s="300" t="e">
        <f>[7]Bio!M308</f>
        <v>#N/A</v>
      </c>
      <c r="AL338" s="300" t="e">
        <f>[7]Bio!N308</f>
        <v>#N/A</v>
      </c>
      <c r="AM338" s="300" t="e">
        <f>[7]Bio!O308</f>
        <v>#N/A</v>
      </c>
      <c r="AN338" s="300" t="e">
        <f>[7]Bio!P308</f>
        <v>#N/A</v>
      </c>
      <c r="AO338" s="300" t="e">
        <f>[7]Bio!R308</f>
        <v>#N/A</v>
      </c>
      <c r="AP338" s="300" t="e">
        <f>[7]Bio!S308</f>
        <v>#N/A</v>
      </c>
      <c r="AQ338" s="300" t="e">
        <f>[7]Bio!T308</f>
        <v>#N/A</v>
      </c>
      <c r="AR338" s="300" t="e">
        <f>[7]Bio!U308</f>
        <v>#N/A</v>
      </c>
      <c r="AS338" s="300" t="e">
        <f>[7]Bio!W308</f>
        <v>#N/A</v>
      </c>
      <c r="AT338" s="300" t="e">
        <f>[7]Bio!X308</f>
        <v>#N/A</v>
      </c>
      <c r="AU338" s="356" t="e">
        <f t="shared" si="98"/>
        <v>#N/A</v>
      </c>
      <c r="AV338" s="300">
        <f>[6]Tabelle1!C151</f>
        <v>0</v>
      </c>
      <c r="AW338" s="300"/>
      <c r="AX338" s="357">
        <f t="shared" si="97"/>
        <v>0</v>
      </c>
      <c r="AY338" s="335"/>
    </row>
    <row r="339" spans="1:51" hidden="1" x14ac:dyDescent="0.25">
      <c r="A339" s="332">
        <v>46204</v>
      </c>
      <c r="B339" s="312">
        <f>'[3]Warenkorb transponiert'!C226</f>
        <v>0</v>
      </c>
      <c r="C339" s="300">
        <f>'[3]Warenkorb transponiert'!D226</f>
        <v>0</v>
      </c>
      <c r="D339" s="300">
        <f>'[3]Warenkorb transponiert'!E226</f>
        <v>0</v>
      </c>
      <c r="E339" s="300">
        <f>'[3]Warenkorb transponiert'!F226</f>
        <v>0</v>
      </c>
      <c r="F339" s="300">
        <f>'[3]Warenkorb transponiert'!G226</f>
        <v>0</v>
      </c>
      <c r="G339" s="300">
        <f>'[3]Warenkorb transponiert'!H226</f>
        <v>0</v>
      </c>
      <c r="H339" s="300">
        <f>'[3]Warenkorb transponiert'!I226</f>
        <v>0</v>
      </c>
      <c r="I339" s="300">
        <f>'[3]Warenkorb transponiert'!J226</f>
        <v>0</v>
      </c>
      <c r="J339" s="356">
        <f t="shared" si="92"/>
        <v>0</v>
      </c>
      <c r="K339" s="300"/>
      <c r="L339" s="300"/>
      <c r="M339" s="300"/>
      <c r="N339" s="300"/>
      <c r="O339" s="300"/>
      <c r="P339" s="300"/>
      <c r="Q339" s="300"/>
      <c r="R339" s="300"/>
      <c r="S339" s="300"/>
      <c r="T339" s="300"/>
      <c r="U339" s="356">
        <f t="shared" si="93"/>
        <v>0</v>
      </c>
      <c r="V339" s="312">
        <f>'[2]Haltung gewichtet'!D314</f>
        <v>0</v>
      </c>
      <c r="W339" s="356">
        <f t="shared" si="94"/>
        <v>0</v>
      </c>
      <c r="X339" s="300">
        <f>[1]Kochtypberechnung_Bio!U308</f>
        <v>2.9</v>
      </c>
      <c r="Y339" s="300">
        <f>[1]Kochtypberechnung_Bio!W308</f>
        <v>2.9</v>
      </c>
      <c r="Z339" s="356">
        <f t="shared" si="95"/>
        <v>6.2349999999999994</v>
      </c>
      <c r="AA339" s="312" t="e">
        <f>[7]Bio!C309</f>
        <v>#N/A</v>
      </c>
      <c r="AB339" s="300" t="e">
        <f>[7]Bio!D309</f>
        <v>#N/A</v>
      </c>
      <c r="AC339" s="300" t="e">
        <f>[7]Bio!E309</f>
        <v>#N/A</v>
      </c>
      <c r="AD339" s="300" t="e">
        <f>[7]Bio!F309</f>
        <v>#N/A</v>
      </c>
      <c r="AE339" s="356" t="e">
        <f t="shared" si="96"/>
        <v>#N/A</v>
      </c>
      <c r="AF339" s="300" t="e">
        <f>[7]Bio!G309</f>
        <v>#N/A</v>
      </c>
      <c r="AG339" s="300" t="e">
        <f>[7]Bio!I309</f>
        <v>#N/A</v>
      </c>
      <c r="AH339" s="300" t="e">
        <f>[7]Bio!J309</f>
        <v>#N/A</v>
      </c>
      <c r="AI339" s="300" t="e">
        <f>[7]Bio!K309</f>
        <v>#N/A</v>
      </c>
      <c r="AJ339" s="300" t="e">
        <f>[7]Bio!L309</f>
        <v>#N/A</v>
      </c>
      <c r="AK339" s="300" t="e">
        <f>[7]Bio!M309</f>
        <v>#N/A</v>
      </c>
      <c r="AL339" s="300" t="e">
        <f>[7]Bio!N309</f>
        <v>#N/A</v>
      </c>
      <c r="AM339" s="300" t="e">
        <f>[7]Bio!O309</f>
        <v>#N/A</v>
      </c>
      <c r="AN339" s="300" t="e">
        <f>[7]Bio!P309</f>
        <v>#N/A</v>
      </c>
      <c r="AO339" s="300" t="e">
        <f>[7]Bio!R309</f>
        <v>#N/A</v>
      </c>
      <c r="AP339" s="300" t="e">
        <f>[7]Bio!S309</f>
        <v>#N/A</v>
      </c>
      <c r="AQ339" s="300" t="e">
        <f>[7]Bio!T309</f>
        <v>#N/A</v>
      </c>
      <c r="AR339" s="300" t="e">
        <f>[7]Bio!U309</f>
        <v>#N/A</v>
      </c>
      <c r="AS339" s="300" t="e">
        <f>[7]Bio!W309</f>
        <v>#N/A</v>
      </c>
      <c r="AT339" s="300" t="e">
        <f>[7]Bio!X309</f>
        <v>#N/A</v>
      </c>
      <c r="AU339" s="356" t="e">
        <f t="shared" si="98"/>
        <v>#N/A</v>
      </c>
      <c r="AV339" s="300">
        <f>[6]Tabelle1!C152</f>
        <v>0</v>
      </c>
      <c r="AW339" s="300"/>
      <c r="AX339" s="357">
        <f t="shared" si="97"/>
        <v>0</v>
      </c>
      <c r="AY339" s="335"/>
    </row>
    <row r="340" spans="1:51" hidden="1" x14ac:dyDescent="0.25">
      <c r="A340" s="332">
        <v>46235</v>
      </c>
      <c r="B340" s="312">
        <f>'[3]Warenkorb transponiert'!C227</f>
        <v>0</v>
      </c>
      <c r="C340" s="300">
        <f>'[3]Warenkorb transponiert'!D227</f>
        <v>0</v>
      </c>
      <c r="D340" s="300">
        <f>'[3]Warenkorb transponiert'!E227</f>
        <v>0</v>
      </c>
      <c r="E340" s="300">
        <f>'[3]Warenkorb transponiert'!F227</f>
        <v>0</v>
      </c>
      <c r="F340" s="300">
        <f>'[3]Warenkorb transponiert'!G227</f>
        <v>0</v>
      </c>
      <c r="G340" s="300">
        <f>'[3]Warenkorb transponiert'!H227</f>
        <v>0</v>
      </c>
      <c r="H340" s="300">
        <f>'[3]Warenkorb transponiert'!I227</f>
        <v>0</v>
      </c>
      <c r="I340" s="300">
        <f>'[3]Warenkorb transponiert'!J227</f>
        <v>0</v>
      </c>
      <c r="J340" s="356">
        <f t="shared" si="92"/>
        <v>0</v>
      </c>
      <c r="K340" s="300"/>
      <c r="L340" s="300"/>
      <c r="M340" s="300"/>
      <c r="N340" s="300"/>
      <c r="O340" s="300"/>
      <c r="P340" s="300"/>
      <c r="Q340" s="300"/>
      <c r="R340" s="300"/>
      <c r="S340" s="300"/>
      <c r="T340" s="300"/>
      <c r="U340" s="356">
        <f t="shared" si="93"/>
        <v>0</v>
      </c>
      <c r="V340" s="312">
        <f>'[2]Haltung gewichtet'!D315</f>
        <v>0</v>
      </c>
      <c r="W340" s="356">
        <f t="shared" si="94"/>
        <v>0</v>
      </c>
      <c r="X340" s="300">
        <f>[1]Kochtypberechnung_Bio!U309</f>
        <v>2.9</v>
      </c>
      <c r="Y340" s="300">
        <f>[1]Kochtypberechnung_Bio!W309</f>
        <v>2.9</v>
      </c>
      <c r="Z340" s="356">
        <f t="shared" si="95"/>
        <v>6.2349999999999994</v>
      </c>
      <c r="AA340" s="312" t="e">
        <f>[7]Bio!C310</f>
        <v>#N/A</v>
      </c>
      <c r="AB340" s="300" t="e">
        <f>[7]Bio!D310</f>
        <v>#N/A</v>
      </c>
      <c r="AC340" s="300" t="e">
        <f>[7]Bio!E310</f>
        <v>#N/A</v>
      </c>
      <c r="AD340" s="300" t="e">
        <f>[7]Bio!F310</f>
        <v>#N/A</v>
      </c>
      <c r="AE340" s="356" t="e">
        <f t="shared" si="96"/>
        <v>#N/A</v>
      </c>
      <c r="AF340" s="300" t="e">
        <f>[7]Bio!G310</f>
        <v>#N/A</v>
      </c>
      <c r="AG340" s="300" t="e">
        <f>[7]Bio!I310</f>
        <v>#N/A</v>
      </c>
      <c r="AH340" s="300" t="e">
        <f>[7]Bio!J310</f>
        <v>#N/A</v>
      </c>
      <c r="AI340" s="300" t="e">
        <f>[7]Bio!K310</f>
        <v>#N/A</v>
      </c>
      <c r="AJ340" s="300" t="e">
        <f>[7]Bio!L310</f>
        <v>#N/A</v>
      </c>
      <c r="AK340" s="300" t="e">
        <f>[7]Bio!M310</f>
        <v>#N/A</v>
      </c>
      <c r="AL340" s="300" t="e">
        <f>[7]Bio!N310</f>
        <v>#N/A</v>
      </c>
      <c r="AM340" s="300" t="e">
        <f>[7]Bio!O310</f>
        <v>#N/A</v>
      </c>
      <c r="AN340" s="300" t="e">
        <f>[7]Bio!P310</f>
        <v>#N/A</v>
      </c>
      <c r="AO340" s="300" t="e">
        <f>[7]Bio!R310</f>
        <v>#N/A</v>
      </c>
      <c r="AP340" s="300" t="e">
        <f>[7]Bio!S310</f>
        <v>#N/A</v>
      </c>
      <c r="AQ340" s="300" t="e">
        <f>[7]Bio!T310</f>
        <v>#N/A</v>
      </c>
      <c r="AR340" s="300" t="e">
        <f>[7]Bio!U310</f>
        <v>#N/A</v>
      </c>
      <c r="AS340" s="300" t="e">
        <f>[7]Bio!W310</f>
        <v>#N/A</v>
      </c>
      <c r="AT340" s="300" t="e">
        <f>[7]Bio!X310</f>
        <v>#N/A</v>
      </c>
      <c r="AU340" s="356" t="e">
        <f t="shared" si="98"/>
        <v>#N/A</v>
      </c>
      <c r="AV340" s="300">
        <f>[6]Tabelle1!C153</f>
        <v>0</v>
      </c>
      <c r="AW340" s="300"/>
      <c r="AX340" s="357">
        <f t="shared" si="97"/>
        <v>0</v>
      </c>
      <c r="AY340" s="335"/>
    </row>
    <row r="341" spans="1:51" hidden="1" x14ac:dyDescent="0.25">
      <c r="A341" s="332">
        <v>46266</v>
      </c>
      <c r="B341" s="312">
        <f>'[3]Warenkorb transponiert'!C228</f>
        <v>0</v>
      </c>
      <c r="C341" s="300">
        <f>'[3]Warenkorb transponiert'!D228</f>
        <v>0</v>
      </c>
      <c r="D341" s="300">
        <f>'[3]Warenkorb transponiert'!E228</f>
        <v>0</v>
      </c>
      <c r="E341" s="300">
        <f>'[3]Warenkorb transponiert'!F228</f>
        <v>0</v>
      </c>
      <c r="F341" s="300">
        <f>'[3]Warenkorb transponiert'!G228</f>
        <v>0</v>
      </c>
      <c r="G341" s="300">
        <f>'[3]Warenkorb transponiert'!H228</f>
        <v>0</v>
      </c>
      <c r="H341" s="300">
        <f>'[3]Warenkorb transponiert'!I228</f>
        <v>0</v>
      </c>
      <c r="I341" s="300">
        <f>'[3]Warenkorb transponiert'!J228</f>
        <v>0</v>
      </c>
      <c r="J341" s="356">
        <f t="shared" si="92"/>
        <v>0</v>
      </c>
      <c r="K341" s="300"/>
      <c r="L341" s="300"/>
      <c r="M341" s="300"/>
      <c r="N341" s="300"/>
      <c r="O341" s="300"/>
      <c r="P341" s="300"/>
      <c r="Q341" s="300"/>
      <c r="R341" s="300"/>
      <c r="S341" s="300"/>
      <c r="T341" s="300"/>
      <c r="U341" s="356">
        <f t="shared" si="93"/>
        <v>0</v>
      </c>
      <c r="V341" s="312">
        <f>'[2]Haltung gewichtet'!D316</f>
        <v>0</v>
      </c>
      <c r="W341" s="356">
        <f t="shared" si="94"/>
        <v>0</v>
      </c>
      <c r="X341" s="300">
        <f>[1]Kochtypberechnung_Bio!U310</f>
        <v>2.9</v>
      </c>
      <c r="Y341" s="300">
        <f>[1]Kochtypberechnung_Bio!W310</f>
        <v>2.9</v>
      </c>
      <c r="Z341" s="356">
        <f t="shared" si="95"/>
        <v>6.2349999999999994</v>
      </c>
      <c r="AA341" s="312" t="e">
        <f>[7]Bio!C311</f>
        <v>#N/A</v>
      </c>
      <c r="AB341" s="300" t="e">
        <f>[7]Bio!D311</f>
        <v>#N/A</v>
      </c>
      <c r="AC341" s="300" t="e">
        <f>[7]Bio!E311</f>
        <v>#N/A</v>
      </c>
      <c r="AD341" s="300" t="e">
        <f>[7]Bio!F311</f>
        <v>#N/A</v>
      </c>
      <c r="AE341" s="356" t="e">
        <f t="shared" si="96"/>
        <v>#N/A</v>
      </c>
      <c r="AF341" s="300" t="e">
        <f>[7]Bio!G311</f>
        <v>#N/A</v>
      </c>
      <c r="AG341" s="300" t="e">
        <f>[7]Bio!I311</f>
        <v>#N/A</v>
      </c>
      <c r="AH341" s="300" t="e">
        <f>[7]Bio!J311</f>
        <v>#N/A</v>
      </c>
      <c r="AI341" s="300" t="e">
        <f>[7]Bio!K311</f>
        <v>#N/A</v>
      </c>
      <c r="AJ341" s="300" t="e">
        <f>[7]Bio!L311</f>
        <v>#N/A</v>
      </c>
      <c r="AK341" s="300" t="e">
        <f>[7]Bio!M311</f>
        <v>#N/A</v>
      </c>
      <c r="AL341" s="300" t="e">
        <f>[7]Bio!N311</f>
        <v>#N/A</v>
      </c>
      <c r="AM341" s="300" t="e">
        <f>[7]Bio!O311</f>
        <v>#N/A</v>
      </c>
      <c r="AN341" s="300" t="e">
        <f>[7]Bio!P311</f>
        <v>#N/A</v>
      </c>
      <c r="AO341" s="300" t="e">
        <f>[7]Bio!R311</f>
        <v>#N/A</v>
      </c>
      <c r="AP341" s="300" t="e">
        <f>[7]Bio!S311</f>
        <v>#N/A</v>
      </c>
      <c r="AQ341" s="300" t="e">
        <f>[7]Bio!T311</f>
        <v>#N/A</v>
      </c>
      <c r="AR341" s="300" t="e">
        <f>[7]Bio!U311</f>
        <v>#N/A</v>
      </c>
      <c r="AS341" s="300" t="e">
        <f>[7]Bio!W311</f>
        <v>#N/A</v>
      </c>
      <c r="AT341" s="300" t="e">
        <f>[7]Bio!X311</f>
        <v>#N/A</v>
      </c>
      <c r="AU341" s="356" t="e">
        <f t="shared" si="98"/>
        <v>#N/A</v>
      </c>
      <c r="AV341" s="300">
        <f>[6]Tabelle1!C154</f>
        <v>0</v>
      </c>
      <c r="AW341" s="300"/>
      <c r="AX341" s="357">
        <f t="shared" si="97"/>
        <v>0</v>
      </c>
      <c r="AY341" s="335"/>
    </row>
    <row r="342" spans="1:51" hidden="1" x14ac:dyDescent="0.25">
      <c r="A342" s="332">
        <v>46296</v>
      </c>
      <c r="B342" s="312">
        <f>'[3]Warenkorb transponiert'!C229</f>
        <v>0</v>
      </c>
      <c r="C342" s="300">
        <f>'[3]Warenkorb transponiert'!D229</f>
        <v>0</v>
      </c>
      <c r="D342" s="300">
        <f>'[3]Warenkorb transponiert'!E229</f>
        <v>0</v>
      </c>
      <c r="E342" s="300">
        <f>'[3]Warenkorb transponiert'!F229</f>
        <v>0</v>
      </c>
      <c r="F342" s="300">
        <f>'[3]Warenkorb transponiert'!G229</f>
        <v>0</v>
      </c>
      <c r="G342" s="300">
        <f>'[3]Warenkorb transponiert'!H229</f>
        <v>0</v>
      </c>
      <c r="H342" s="300">
        <f>'[3]Warenkorb transponiert'!I229</f>
        <v>0</v>
      </c>
      <c r="I342" s="300">
        <f>'[3]Warenkorb transponiert'!J229</f>
        <v>0</v>
      </c>
      <c r="J342" s="356">
        <f t="shared" ref="J342:J344" si="99">SUMPRODUCT($B$19:$I$19,B342:I342)</f>
        <v>0</v>
      </c>
      <c r="K342" s="300"/>
      <c r="L342" s="300"/>
      <c r="M342" s="300"/>
      <c r="N342" s="300"/>
      <c r="O342" s="300"/>
      <c r="P342" s="300"/>
      <c r="Q342" s="300"/>
      <c r="R342" s="300"/>
      <c r="S342" s="300"/>
      <c r="T342" s="300"/>
      <c r="U342" s="356">
        <f t="shared" ref="U342:U344" si="100">SUMPRODUCT($K$19:$T$19,K342:T342)</f>
        <v>0</v>
      </c>
      <c r="V342" s="312">
        <f>'[2]Haltung gewichtet'!D317</f>
        <v>0</v>
      </c>
      <c r="W342" s="356">
        <f t="shared" ref="W342:W344" si="101">SUMPRODUCT($V$19:$V$19,V342:V342)</f>
        <v>0</v>
      </c>
      <c r="X342" s="300">
        <f>[1]Kochtypberechnung_Bio!U311</f>
        <v>2.9</v>
      </c>
      <c r="Y342" s="300">
        <f>[1]Kochtypberechnung_Bio!W311</f>
        <v>2.9</v>
      </c>
      <c r="Z342" s="356">
        <f t="shared" ref="Z342:Z344" si="102">SUMPRODUCT($X$19:$Y$19,X342:Y342)</f>
        <v>6.2349999999999994</v>
      </c>
      <c r="AA342" s="312" t="e">
        <f>[7]Bio!C312</f>
        <v>#N/A</v>
      </c>
      <c r="AB342" s="300" t="e">
        <f>[7]Bio!D312</f>
        <v>#N/A</v>
      </c>
      <c r="AC342" s="300" t="e">
        <f>[7]Bio!E312</f>
        <v>#N/A</v>
      </c>
      <c r="AD342" s="300" t="e">
        <f>[7]Bio!F312</f>
        <v>#N/A</v>
      </c>
      <c r="AE342" s="356" t="e">
        <f t="shared" ref="AE342:AE344" si="103">SUMPRODUCT($AA$19:$AD$19,AA342:AD342)</f>
        <v>#N/A</v>
      </c>
      <c r="AF342" s="300" t="e">
        <f>[7]Bio!G312</f>
        <v>#N/A</v>
      </c>
      <c r="AG342" s="300" t="e">
        <f>[7]Bio!I312</f>
        <v>#N/A</v>
      </c>
      <c r="AH342" s="300" t="e">
        <f>[7]Bio!J312</f>
        <v>#N/A</v>
      </c>
      <c r="AI342" s="300" t="e">
        <f>[7]Bio!K312</f>
        <v>#N/A</v>
      </c>
      <c r="AJ342" s="300" t="e">
        <f>[7]Bio!L312</f>
        <v>#N/A</v>
      </c>
      <c r="AK342" s="300" t="e">
        <f>[7]Bio!M312</f>
        <v>#N/A</v>
      </c>
      <c r="AL342" s="300" t="e">
        <f>[7]Bio!N312</f>
        <v>#N/A</v>
      </c>
      <c r="AM342" s="300" t="e">
        <f>[7]Bio!O312</f>
        <v>#N/A</v>
      </c>
      <c r="AN342" s="300" t="e">
        <f>[7]Bio!P312</f>
        <v>#N/A</v>
      </c>
      <c r="AO342" s="300" t="e">
        <f>[7]Bio!R312</f>
        <v>#N/A</v>
      </c>
      <c r="AP342" s="300" t="e">
        <f>[7]Bio!S312</f>
        <v>#N/A</v>
      </c>
      <c r="AQ342" s="300" t="e">
        <f>[7]Bio!T312</f>
        <v>#N/A</v>
      </c>
      <c r="AR342" s="300" t="e">
        <f>[7]Bio!U312</f>
        <v>#N/A</v>
      </c>
      <c r="AS342" s="300" t="e">
        <f>[7]Bio!W312</f>
        <v>#N/A</v>
      </c>
      <c r="AT342" s="300" t="e">
        <f>[7]Bio!X312</f>
        <v>#N/A</v>
      </c>
      <c r="AU342" s="356" t="e">
        <f t="shared" ref="AU342:AU344" si="104">IF(SUMPRODUCT($AF$19:$AT$19,AF342:AT342)=0,#N/A,SUMPRODUCT($AF$19:$AT$19,AF342:AT342))</f>
        <v>#N/A</v>
      </c>
      <c r="AV342" s="300">
        <f>[6]Tabelle1!C155</f>
        <v>0</v>
      </c>
      <c r="AW342" s="300"/>
      <c r="AX342" s="357">
        <f t="shared" ref="AX342:AX344" si="105">SUMPRODUCT($AV$19:$AW$19,AV342:AW342)</f>
        <v>0</v>
      </c>
      <c r="AY342" s="335"/>
    </row>
    <row r="343" spans="1:51" hidden="1" x14ac:dyDescent="0.25">
      <c r="A343" s="332">
        <v>46327</v>
      </c>
      <c r="B343" s="312">
        <f>'[3]Warenkorb transponiert'!C230</f>
        <v>0</v>
      </c>
      <c r="C343" s="300">
        <f>'[3]Warenkorb transponiert'!D230</f>
        <v>0</v>
      </c>
      <c r="D343" s="300">
        <f>'[3]Warenkorb transponiert'!E230</f>
        <v>0</v>
      </c>
      <c r="E343" s="300">
        <f>'[3]Warenkorb transponiert'!F230</f>
        <v>0</v>
      </c>
      <c r="F343" s="300">
        <f>'[3]Warenkorb transponiert'!G230</f>
        <v>0</v>
      </c>
      <c r="G343" s="300">
        <f>'[3]Warenkorb transponiert'!H230</f>
        <v>0</v>
      </c>
      <c r="H343" s="300">
        <f>'[3]Warenkorb transponiert'!I230</f>
        <v>0</v>
      </c>
      <c r="I343" s="300">
        <f>'[3]Warenkorb transponiert'!J230</f>
        <v>0</v>
      </c>
      <c r="J343" s="356">
        <f t="shared" si="99"/>
        <v>0</v>
      </c>
      <c r="K343" s="300"/>
      <c r="L343" s="300"/>
      <c r="M343" s="300"/>
      <c r="N343" s="300"/>
      <c r="O343" s="300"/>
      <c r="P343" s="300"/>
      <c r="Q343" s="300"/>
      <c r="R343" s="300"/>
      <c r="S343" s="300"/>
      <c r="T343" s="300"/>
      <c r="U343" s="356">
        <f t="shared" si="100"/>
        <v>0</v>
      </c>
      <c r="V343" s="312">
        <f>'[2]Haltung gewichtet'!D318</f>
        <v>0</v>
      </c>
      <c r="W343" s="356">
        <f t="shared" si="101"/>
        <v>0</v>
      </c>
      <c r="X343" s="300">
        <f>[1]Kochtypberechnung_Bio!U312</f>
        <v>2.9</v>
      </c>
      <c r="Y343" s="300">
        <f>[1]Kochtypberechnung_Bio!W312</f>
        <v>2.9</v>
      </c>
      <c r="Z343" s="356">
        <f t="shared" si="102"/>
        <v>6.2349999999999994</v>
      </c>
      <c r="AA343" s="312" t="e">
        <f>[7]Bio!C313</f>
        <v>#N/A</v>
      </c>
      <c r="AB343" s="300" t="e">
        <f>[7]Bio!D313</f>
        <v>#N/A</v>
      </c>
      <c r="AC343" s="300" t="e">
        <f>[7]Bio!E313</f>
        <v>#N/A</v>
      </c>
      <c r="AD343" s="300" t="e">
        <f>[7]Bio!F313</f>
        <v>#N/A</v>
      </c>
      <c r="AE343" s="356" t="e">
        <f t="shared" si="103"/>
        <v>#N/A</v>
      </c>
      <c r="AF343" s="300" t="e">
        <f>[7]Bio!G313</f>
        <v>#N/A</v>
      </c>
      <c r="AG343" s="300" t="e">
        <f>[7]Bio!I313</f>
        <v>#N/A</v>
      </c>
      <c r="AH343" s="300" t="e">
        <f>[7]Bio!J313</f>
        <v>#N/A</v>
      </c>
      <c r="AI343" s="300" t="e">
        <f>[7]Bio!K313</f>
        <v>#N/A</v>
      </c>
      <c r="AJ343" s="300" t="e">
        <f>[7]Bio!L313</f>
        <v>#N/A</v>
      </c>
      <c r="AK343" s="300" t="e">
        <f>[7]Bio!M313</f>
        <v>#N/A</v>
      </c>
      <c r="AL343" s="300" t="e">
        <f>[7]Bio!N313</f>
        <v>#N/A</v>
      </c>
      <c r="AM343" s="300" t="e">
        <f>[7]Bio!O313</f>
        <v>#N/A</v>
      </c>
      <c r="AN343" s="300" t="e">
        <f>[7]Bio!P313</f>
        <v>#N/A</v>
      </c>
      <c r="AO343" s="300" t="e">
        <f>[7]Bio!R313</f>
        <v>#N/A</v>
      </c>
      <c r="AP343" s="300" t="e">
        <f>[7]Bio!S313</f>
        <v>#N/A</v>
      </c>
      <c r="AQ343" s="300" t="e">
        <f>[7]Bio!T313</f>
        <v>#N/A</v>
      </c>
      <c r="AR343" s="300" t="e">
        <f>[7]Bio!U313</f>
        <v>#N/A</v>
      </c>
      <c r="AS343" s="300" t="e">
        <f>[7]Bio!W313</f>
        <v>#N/A</v>
      </c>
      <c r="AT343" s="300" t="e">
        <f>[7]Bio!X313</f>
        <v>#N/A</v>
      </c>
      <c r="AU343" s="356" t="e">
        <f t="shared" si="104"/>
        <v>#N/A</v>
      </c>
      <c r="AV343" s="300">
        <f>[6]Tabelle1!C156</f>
        <v>0</v>
      </c>
      <c r="AW343" s="300"/>
      <c r="AX343" s="357">
        <f t="shared" si="105"/>
        <v>0</v>
      </c>
      <c r="AY343" s="335"/>
    </row>
    <row r="344" spans="1:51" hidden="1" x14ac:dyDescent="0.25">
      <c r="A344" s="332">
        <v>46357</v>
      </c>
      <c r="B344" s="312">
        <f>'[3]Warenkorb transponiert'!C231</f>
        <v>0</v>
      </c>
      <c r="C344" s="300">
        <f>'[3]Warenkorb transponiert'!D231</f>
        <v>0</v>
      </c>
      <c r="D344" s="300">
        <f>'[3]Warenkorb transponiert'!E231</f>
        <v>0</v>
      </c>
      <c r="E344" s="300">
        <f>'[3]Warenkorb transponiert'!F231</f>
        <v>0</v>
      </c>
      <c r="F344" s="300">
        <f>'[3]Warenkorb transponiert'!G231</f>
        <v>0</v>
      </c>
      <c r="G344" s="300">
        <f>'[3]Warenkorb transponiert'!H231</f>
        <v>0</v>
      </c>
      <c r="H344" s="300">
        <f>'[3]Warenkorb transponiert'!I231</f>
        <v>0</v>
      </c>
      <c r="I344" s="300">
        <f>'[3]Warenkorb transponiert'!J231</f>
        <v>0</v>
      </c>
      <c r="J344" s="356">
        <f t="shared" si="99"/>
        <v>0</v>
      </c>
      <c r="K344" s="300"/>
      <c r="L344" s="300"/>
      <c r="M344" s="300"/>
      <c r="N344" s="300"/>
      <c r="O344" s="300"/>
      <c r="P344" s="300"/>
      <c r="Q344" s="300"/>
      <c r="R344" s="300"/>
      <c r="S344" s="300"/>
      <c r="T344" s="300"/>
      <c r="U344" s="356">
        <f t="shared" si="100"/>
        <v>0</v>
      </c>
      <c r="V344" s="312">
        <f>'[2]Haltung gewichtet'!D319</f>
        <v>0</v>
      </c>
      <c r="W344" s="356">
        <f t="shared" si="101"/>
        <v>0</v>
      </c>
      <c r="X344" s="300">
        <f>[1]Kochtypberechnung_Bio!U313</f>
        <v>2.9</v>
      </c>
      <c r="Y344" s="300">
        <f>[1]Kochtypberechnung_Bio!W313</f>
        <v>2.9</v>
      </c>
      <c r="Z344" s="356">
        <f t="shared" si="102"/>
        <v>6.2349999999999994</v>
      </c>
      <c r="AA344" s="312" t="e">
        <f>[7]Bio!C314</f>
        <v>#N/A</v>
      </c>
      <c r="AB344" s="300" t="e">
        <f>[7]Bio!D314</f>
        <v>#N/A</v>
      </c>
      <c r="AC344" s="300" t="e">
        <f>[7]Bio!E314</f>
        <v>#N/A</v>
      </c>
      <c r="AD344" s="300" t="e">
        <f>[7]Bio!F314</f>
        <v>#N/A</v>
      </c>
      <c r="AE344" s="356" t="e">
        <f t="shared" si="103"/>
        <v>#N/A</v>
      </c>
      <c r="AF344" s="300" t="e">
        <f>[7]Bio!G314</f>
        <v>#N/A</v>
      </c>
      <c r="AG344" s="300" t="e">
        <f>[7]Bio!I314</f>
        <v>#N/A</v>
      </c>
      <c r="AH344" s="300" t="e">
        <f>[7]Bio!J314</f>
        <v>#N/A</v>
      </c>
      <c r="AI344" s="300" t="e">
        <f>[7]Bio!K314</f>
        <v>#N/A</v>
      </c>
      <c r="AJ344" s="300" t="e">
        <f>[7]Bio!L314</f>
        <v>#N/A</v>
      </c>
      <c r="AK344" s="300" t="e">
        <f>[7]Bio!M314</f>
        <v>#N/A</v>
      </c>
      <c r="AL344" s="300" t="e">
        <f>[7]Bio!N314</f>
        <v>#N/A</v>
      </c>
      <c r="AM344" s="300" t="e">
        <f>[7]Bio!O314</f>
        <v>#N/A</v>
      </c>
      <c r="AN344" s="300" t="e">
        <f>[7]Bio!P314</f>
        <v>#N/A</v>
      </c>
      <c r="AO344" s="300" t="e">
        <f>[7]Bio!R314</f>
        <v>#N/A</v>
      </c>
      <c r="AP344" s="300" t="e">
        <f>[7]Bio!S314</f>
        <v>#N/A</v>
      </c>
      <c r="AQ344" s="300" t="e">
        <f>[7]Bio!T314</f>
        <v>#N/A</v>
      </c>
      <c r="AR344" s="300" t="e">
        <f>[7]Bio!U314</f>
        <v>#N/A</v>
      </c>
      <c r="AS344" s="300" t="e">
        <f>[7]Bio!W314</f>
        <v>#N/A</v>
      </c>
      <c r="AT344" s="300" t="e">
        <f>[7]Bio!X314</f>
        <v>#N/A</v>
      </c>
      <c r="AU344" s="356" t="e">
        <f t="shared" si="104"/>
        <v>#N/A</v>
      </c>
      <c r="AV344" s="300">
        <f>[6]Tabelle1!C157</f>
        <v>0</v>
      </c>
      <c r="AW344" s="300"/>
      <c r="AX344" s="357">
        <f t="shared" si="105"/>
        <v>0</v>
      </c>
      <c r="AY344" s="335"/>
    </row>
    <row r="345" spans="1:51" ht="132" x14ac:dyDescent="0.25">
      <c r="J345" s="356"/>
      <c r="K345" s="442"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45" s="443"/>
      <c r="M345" s="443"/>
      <c r="N345" s="443"/>
      <c r="O345" s="443"/>
      <c r="P345" s="443"/>
      <c r="Q345" s="443"/>
      <c r="R345" s="443"/>
      <c r="S345" s="443"/>
      <c r="T345" s="444"/>
      <c r="U345" s="356"/>
      <c r="V345" s="415" t="str">
        <f>Codierung!I243</f>
        <v>** Seit 2020 werden die Preise für Eier nach einer neuen Methode berechnet. Weitere Informationen finden Sie hier: https://www.agrarmarktdaten.ch/methoden/methoden-eier</v>
      </c>
    </row>
  </sheetData>
  <mergeCells count="8">
    <mergeCell ref="K345:T345"/>
    <mergeCell ref="AV16:AX16"/>
    <mergeCell ref="B16:J16"/>
    <mergeCell ref="K16:U16"/>
    <mergeCell ref="V16:W16"/>
    <mergeCell ref="X16:Z16"/>
    <mergeCell ref="AA16:AE16"/>
    <mergeCell ref="AF16:AU16"/>
  </mergeCells>
  <hyperlinks>
    <hyperlink ref="A7" location="'Tabelle und Graphen'!A1" display="'Tabelle und Graphen'!A1" xr:uid="{00000000-0004-0000-0500-000000000000}"/>
  </hyperlinks>
  <pageMargins left="0.7" right="0.7" top="0.78740157499999996" bottom="0.78740157499999996" header="0.3" footer="0.3"/>
  <pageSetup paperSize="9" orientation="portrait" r:id="rId1"/>
  <ignoredErrors>
    <ignoredError sqref="V18 AH20:AJ20 AH19:AI19 AK20:AN20 AK19:AN19 V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70" r:id="rId4" name="Drop Down 2">
              <controlPr defaultSize="0" autoLine="0" autoPict="0">
                <anchor moveWithCells="1">
                  <from>
                    <xdr:col>0</xdr:col>
                    <xdr:colOff>428625</xdr:colOff>
                    <xdr:row>4</xdr:row>
                    <xdr:rowOff>114300</xdr:rowOff>
                  </from>
                  <to>
                    <xdr:col>1</xdr:col>
                    <xdr:colOff>133350</xdr:colOff>
                    <xdr:row>5</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sheetPr>
  <dimension ref="A1:BJ349"/>
  <sheetViews>
    <sheetView zoomScale="90" zoomScaleNormal="90" workbookViewId="0">
      <pane xSplit="1" ySplit="20" topLeftCell="B323" activePane="bottomRight" state="frozen"/>
      <selection activeCell="A7" sqref="A7"/>
      <selection pane="topRight" activeCell="A7" sqref="A7"/>
      <selection pane="bottomLeft" activeCell="A7" sqref="A7"/>
      <selection pane="bottomRight" activeCell="A16" sqref="A16"/>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customWidth="1"/>
    <col min="12" max="12" width="12.375" style="225" bestFit="1" customWidth="1"/>
    <col min="13" max="13" width="13.75" style="225" bestFit="1" customWidth="1"/>
    <col min="14" max="14" width="11.75" style="225" bestFit="1" customWidth="1"/>
    <col min="15" max="15" width="21.875" style="225" customWidth="1"/>
    <col min="16" max="17" width="12.625" style="225" bestFit="1" customWidth="1"/>
    <col min="18" max="18" width="16.875" style="225" customWidth="1"/>
    <col min="19" max="19" width="19.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U15" s="225"/>
      <c r="V15" s="225"/>
      <c r="W15" s="225"/>
      <c r="Z15" s="225"/>
      <c r="AA15" s="225"/>
      <c r="AE15" s="225"/>
      <c r="AU15" s="225"/>
      <c r="AX15" s="225"/>
      <c r="AY15" s="245"/>
    </row>
    <row r="16" spans="1:62" s="298" customFormat="1" x14ac:dyDescent="0.25">
      <c r="A16" s="310"/>
      <c r="B16" s="445" t="str">
        <f>Codierung!I36</f>
        <v>Milch und Milch- Produkte</v>
      </c>
      <c r="C16" s="446"/>
      <c r="D16" s="446"/>
      <c r="E16" s="446"/>
      <c r="F16" s="446"/>
      <c r="G16" s="446"/>
      <c r="H16" s="446"/>
      <c r="I16" s="446"/>
      <c r="J16" s="447"/>
      <c r="K16" s="445" t="str">
        <f>Codierung!I37</f>
        <v>Fleisch und Fleisch- Produkte</v>
      </c>
      <c r="L16" s="446"/>
      <c r="M16" s="446"/>
      <c r="N16" s="446"/>
      <c r="O16" s="446"/>
      <c r="P16" s="446"/>
      <c r="Q16" s="446"/>
      <c r="R16" s="446"/>
      <c r="S16" s="446"/>
      <c r="T16" s="446"/>
      <c r="U16" s="447"/>
      <c r="V16" s="445" t="str">
        <f>Codierung!I65</f>
        <v>Eier Freiland, frisch</v>
      </c>
      <c r="W16" s="447"/>
      <c r="X16" s="445" t="str">
        <f>Codierung!I39</f>
        <v>Kartoffeln</v>
      </c>
      <c r="Y16" s="446"/>
      <c r="Z16" s="447"/>
      <c r="AA16" s="445" t="str">
        <f>Codierung!I40</f>
        <v>Früchte</v>
      </c>
      <c r="AB16" s="446"/>
      <c r="AC16" s="446"/>
      <c r="AD16" s="446"/>
      <c r="AE16" s="447"/>
      <c r="AF16" s="445" t="str">
        <f>Codierung!I41</f>
        <v>Gemüse</v>
      </c>
      <c r="AG16" s="446"/>
      <c r="AH16" s="446"/>
      <c r="AI16" s="446"/>
      <c r="AJ16" s="446"/>
      <c r="AK16" s="446"/>
      <c r="AL16" s="446"/>
      <c r="AM16" s="446"/>
      <c r="AN16" s="446"/>
      <c r="AO16" s="446"/>
      <c r="AP16" s="446"/>
      <c r="AQ16" s="446"/>
      <c r="AR16" s="446"/>
      <c r="AS16" s="446"/>
      <c r="AT16" s="446"/>
      <c r="AU16" s="447"/>
      <c r="AV16" s="445" t="str">
        <f>Codierung!I42</f>
        <v>Mehl</v>
      </c>
      <c r="AW16" s="446"/>
      <c r="AX16" s="447"/>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f>'Bio - Rohdaten'!B19</f>
        <v>8.6</v>
      </c>
      <c r="C19" s="326">
        <f>'Bio - Rohdaten'!C19</f>
        <v>0.2</v>
      </c>
      <c r="D19" s="326">
        <f>'Bio - Rohdaten'!D19</f>
        <v>0.21</v>
      </c>
      <c r="E19" s="326">
        <f>'Bio - Rohdaten'!E19</f>
        <v>0.15</v>
      </c>
      <c r="F19" s="326">
        <f>'Bio - Rohdaten'!F19</f>
        <v>0.11</v>
      </c>
      <c r="G19" s="326">
        <f>'Bio - Rohdaten'!G19</f>
        <v>0.45</v>
      </c>
      <c r="H19" s="326">
        <f>'Bio - Rohdaten'!H19</f>
        <v>0.5</v>
      </c>
      <c r="I19" s="326">
        <f>'Bio - Rohdaten'!I19</f>
        <v>0.35</v>
      </c>
      <c r="J19" s="327"/>
      <c r="K19" s="325">
        <f>'Bio - Rohdaten'!K19</f>
        <v>0.12</v>
      </c>
      <c r="L19" s="326">
        <f>'Bio - Rohdaten'!L19</f>
        <v>0.1</v>
      </c>
      <c r="M19" s="326">
        <f>'Bio - Rohdaten'!M19</f>
        <v>0.17</v>
      </c>
      <c r="N19" s="326">
        <f>'Bio - Rohdaten'!N19</f>
        <v>0.21</v>
      </c>
      <c r="O19" s="326">
        <f>'Bio - Rohdaten'!O19</f>
        <v>0.18</v>
      </c>
      <c r="P19" s="326">
        <f>'Bio - Rohdaten'!P19</f>
        <v>0.08</v>
      </c>
      <c r="Q19" s="326">
        <f>'Bio - Rohdaten'!Q19</f>
        <v>0.31</v>
      </c>
      <c r="R19" s="326">
        <f>'Bio - Rohdaten'!R19</f>
        <v>0.47</v>
      </c>
      <c r="S19" s="326">
        <f>'Bio - Rohdaten'!S19</f>
        <v>0.72</v>
      </c>
      <c r="T19" s="326">
        <f>'Bio - Rohdaten'!T19</f>
        <v>0.16</v>
      </c>
      <c r="U19" s="327"/>
      <c r="V19" s="325">
        <f>'Bio - Rohdaten'!V19</f>
        <v>28</v>
      </c>
      <c r="W19" s="327"/>
      <c r="X19" s="325">
        <f>'Bio - Rohdaten'!X19</f>
        <v>1.5</v>
      </c>
      <c r="Y19" s="326">
        <f>'Bio - Rohdaten'!Y19</f>
        <v>0.65</v>
      </c>
      <c r="Z19" s="327"/>
      <c r="AA19" s="325">
        <f>'Bio - Rohdaten'!AA19</f>
        <v>1.5</v>
      </c>
      <c r="AB19" s="326">
        <f>'Bio - Rohdaten'!AB19</f>
        <v>1.2</v>
      </c>
      <c r="AC19" s="326">
        <f>'Bio - Rohdaten'!AC19</f>
        <v>0.89</v>
      </c>
      <c r="AD19" s="326">
        <f>'Bio - Rohdaten'!AD19</f>
        <v>2.5005882352941171</v>
      </c>
      <c r="AE19" s="327"/>
      <c r="AF19" s="325">
        <f>'Bio - Rohdaten'!AF19</f>
        <v>1.2</v>
      </c>
      <c r="AG19" s="326">
        <f>'Bio - Rohdaten'!AG19</f>
        <v>0.9</v>
      </c>
      <c r="AH19" s="326">
        <f>'Bio - Rohdaten'!AH19</f>
        <v>1.5033333333333332</v>
      </c>
      <c r="AI19" s="326">
        <f>'Bio - Rohdaten'!AI19</f>
        <v>0.37</v>
      </c>
      <c r="AJ19" s="326">
        <v>1</v>
      </c>
      <c r="AK19" s="326">
        <f>'Bio - Rohdaten'!AK19</f>
        <v>0.24</v>
      </c>
      <c r="AL19" s="326">
        <f>'Bio - Rohdaten'!AL19</f>
        <v>0.33</v>
      </c>
      <c r="AM19" s="326">
        <f>'Bio - Rohdaten'!AM19</f>
        <v>0.26</v>
      </c>
      <c r="AN19" s="326">
        <f>'Bio - Rohdaten'!AN19</f>
        <v>0.25</v>
      </c>
      <c r="AO19" s="326">
        <f>'Bio - Rohdaten'!AO19</f>
        <v>0.16</v>
      </c>
      <c r="AP19" s="326">
        <f>'Bio - Rohdaten'!AP19</f>
        <v>0.21</v>
      </c>
      <c r="AQ19" s="326">
        <f>'Bio - Rohdaten'!AQ19</f>
        <v>0.18</v>
      </c>
      <c r="AR19" s="326">
        <f>'Bio - Rohdaten'!AR19</f>
        <v>0.15</v>
      </c>
      <c r="AS19" s="326">
        <f>'Bio - Rohdaten'!AS19</f>
        <v>0.15</v>
      </c>
      <c r="AT19" s="326">
        <f>'Bio - Rohdaten'!AT19</f>
        <v>0.06</v>
      </c>
      <c r="AU19" s="327"/>
      <c r="AV19" s="325">
        <f>'Bio - Rohdaten'!AV19</f>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f>'Bio - Rohdaten'!A21</f>
        <v>36526</v>
      </c>
      <c r="B21" s="312"/>
      <c r="C21" s="300"/>
      <c r="D21" s="300"/>
      <c r="E21" s="300"/>
      <c r="F21" s="300"/>
      <c r="G21" s="300"/>
      <c r="H21" s="300"/>
      <c r="I21" s="300"/>
      <c r="J21" s="356"/>
      <c r="K21" s="300">
        <f>[4]prixC2!C126</f>
        <v>50</v>
      </c>
      <c r="L21" s="300">
        <f>[4]prixC2!D126</f>
        <v>37.96</v>
      </c>
      <c r="M21" s="300">
        <f>[4]prixC2!Q126</f>
        <v>32.450000000000003</v>
      </c>
      <c r="N21" s="300">
        <f>[4]prixC2!R126</f>
        <v>19.27</v>
      </c>
      <c r="O21" s="300">
        <f>[4]prixC2!T126</f>
        <v>22.95</v>
      </c>
      <c r="P21" s="300">
        <f>[4]prixC2!AE126</f>
        <v>3.71</v>
      </c>
      <c r="Q21" s="300">
        <f>[4]prixC2!AH126</f>
        <v>1.49</v>
      </c>
      <c r="R21" s="300">
        <f>[4]prixC2!AI126</f>
        <v>1.58</v>
      </c>
      <c r="S21" s="300">
        <f>[4]prixC2!AK126</f>
        <v>8.4</v>
      </c>
      <c r="T21" s="300"/>
      <c r="U21" s="356"/>
      <c r="V21" s="312"/>
      <c r="W21" s="356"/>
      <c r="X21" s="300"/>
      <c r="Y21" s="300"/>
      <c r="Z21" s="356"/>
      <c r="AA21" s="312"/>
      <c r="AB21" s="300">
        <f>'[7]Nicht-Bio'!D3</f>
        <v>2.6274999999999999</v>
      </c>
      <c r="AC21" s="300">
        <f>'[7]Nicht-Bio'!E3</f>
        <v>1.7974999999999999</v>
      </c>
      <c r="AD21" s="300">
        <f>'[7]Nicht-Bio'!F3</f>
        <v>0.53249999999999997</v>
      </c>
      <c r="AE21" s="356"/>
      <c r="AF21" s="300">
        <v>1.6225000000000001</v>
      </c>
      <c r="AG21" s="300"/>
      <c r="AH21" s="300">
        <v>1.9425000000000003</v>
      </c>
      <c r="AI21" s="300">
        <v>5.0425000000000004</v>
      </c>
      <c r="AJ21" s="300"/>
      <c r="AK21" s="300">
        <v>1.8075000000000001</v>
      </c>
      <c r="AL21" s="300">
        <v>3.5324999999999998</v>
      </c>
      <c r="AM21" s="300">
        <v>3.3125</v>
      </c>
      <c r="AN21" s="300">
        <v>3.6124999999999998</v>
      </c>
      <c r="AO21" s="300">
        <v>3.6</v>
      </c>
      <c r="AP21" s="300"/>
      <c r="AQ21" s="300">
        <v>3.03</v>
      </c>
      <c r="AR21" s="300">
        <v>2.9099999999999997</v>
      </c>
      <c r="AS21" s="300">
        <v>5.1775000000000002</v>
      </c>
      <c r="AT21" s="300"/>
      <c r="AU21" s="356"/>
      <c r="AV21" s="300"/>
      <c r="AW21" s="300"/>
      <c r="AX21" s="357"/>
      <c r="AY21" s="335"/>
    </row>
    <row r="22" spans="1:51" x14ac:dyDescent="0.25">
      <c r="A22" s="332">
        <v>36557</v>
      </c>
      <c r="B22" s="312"/>
      <c r="C22" s="300"/>
      <c r="D22" s="300"/>
      <c r="E22" s="300"/>
      <c r="F22" s="300"/>
      <c r="G22" s="300"/>
      <c r="H22" s="300"/>
      <c r="I22" s="300"/>
      <c r="J22" s="356"/>
      <c r="K22" s="300">
        <f>[4]prixC2!C127</f>
        <v>48.74</v>
      </c>
      <c r="L22" s="300">
        <f>[4]prixC2!D127</f>
        <v>38.11</v>
      </c>
      <c r="M22" s="300">
        <f>[4]prixC2!Q127</f>
        <v>31.98</v>
      </c>
      <c r="N22" s="300">
        <f>[4]prixC2!R127</f>
        <v>18.96</v>
      </c>
      <c r="O22" s="300">
        <f>[4]prixC2!T127</f>
        <v>23.8</v>
      </c>
      <c r="P22" s="300">
        <f>[4]prixC2!AE127</f>
        <v>3.56</v>
      </c>
      <c r="Q22" s="300">
        <f>[4]prixC2!AH127</f>
        <v>1.49</v>
      </c>
      <c r="R22" s="300">
        <f>[4]prixC2!AI127</f>
        <v>1.66</v>
      </c>
      <c r="S22" s="300">
        <f>[4]prixC2!AK127</f>
        <v>8.1</v>
      </c>
      <c r="T22" s="300"/>
      <c r="U22" s="356"/>
      <c r="V22" s="312"/>
      <c r="W22" s="356"/>
      <c r="X22" s="300"/>
      <c r="Y22" s="300"/>
      <c r="Z22" s="356"/>
      <c r="AA22" s="312"/>
      <c r="AB22" s="300">
        <f>'[7]Nicht-Bio'!D4</f>
        <v>2.8424999999999998</v>
      </c>
      <c r="AC22" s="300">
        <f>'[7]Nicht-Bio'!E4</f>
        <v>1.9675</v>
      </c>
      <c r="AD22" s="300">
        <f>'[7]Nicht-Bio'!F4</f>
        <v>0.50249999999999995</v>
      </c>
      <c r="AE22" s="356"/>
      <c r="AF22" s="300">
        <v>1.8050000000000002</v>
      </c>
      <c r="AG22" s="300"/>
      <c r="AH22" s="300">
        <v>2.3224999999999998</v>
      </c>
      <c r="AI22" s="300">
        <v>4.9224999999999994</v>
      </c>
      <c r="AJ22" s="300"/>
      <c r="AK22" s="300">
        <v>1.8200000000000003</v>
      </c>
      <c r="AL22" s="300">
        <v>3.7649999999999997</v>
      </c>
      <c r="AM22" s="300">
        <v>3.3049999999999997</v>
      </c>
      <c r="AN22" s="300">
        <v>3.6775000000000002</v>
      </c>
      <c r="AO22" s="300">
        <v>3.52</v>
      </c>
      <c r="AP22" s="300"/>
      <c r="AQ22" s="300">
        <v>3.1074999999999999</v>
      </c>
      <c r="AR22" s="300">
        <v>3.0350000000000001</v>
      </c>
      <c r="AS22" s="300">
        <v>5.3975</v>
      </c>
      <c r="AT22" s="300"/>
      <c r="AU22" s="356"/>
      <c r="AV22" s="300"/>
      <c r="AW22" s="300"/>
      <c r="AX22" s="357"/>
      <c r="AY22" s="335"/>
    </row>
    <row r="23" spans="1:51" x14ac:dyDescent="0.25">
      <c r="A23" s="332">
        <v>36586</v>
      </c>
      <c r="B23" s="312"/>
      <c r="C23" s="300"/>
      <c r="D23" s="300"/>
      <c r="E23" s="300"/>
      <c r="F23" s="300"/>
      <c r="G23" s="300"/>
      <c r="H23" s="300"/>
      <c r="I23" s="300"/>
      <c r="J23" s="356"/>
      <c r="K23" s="300">
        <f>[4]prixC2!C128</f>
        <v>48.59</v>
      </c>
      <c r="L23" s="300">
        <f>[4]prixC2!D128</f>
        <v>36.71</v>
      </c>
      <c r="M23" s="300">
        <f>[4]prixC2!Q128</f>
        <v>32.29</v>
      </c>
      <c r="N23" s="300">
        <f>[4]prixC2!R128</f>
        <v>19.28</v>
      </c>
      <c r="O23" s="300">
        <f>[4]prixC2!T128</f>
        <v>24.42</v>
      </c>
      <c r="P23" s="300">
        <f>[4]prixC2!AE128</f>
        <v>3.71</v>
      </c>
      <c r="Q23" s="300">
        <f>[4]prixC2!AH128</f>
        <v>1.34</v>
      </c>
      <c r="R23" s="300">
        <f>[4]prixC2!AI128</f>
        <v>1.52</v>
      </c>
      <c r="S23" s="300">
        <f>[4]prixC2!AK128</f>
        <v>8.68</v>
      </c>
      <c r="T23" s="300"/>
      <c r="U23" s="356"/>
      <c r="V23" s="312"/>
      <c r="W23" s="356"/>
      <c r="X23" s="300"/>
      <c r="Y23" s="300"/>
      <c r="Z23" s="356"/>
      <c r="AA23" s="312"/>
      <c r="AB23" s="300">
        <f>'[7]Nicht-Bio'!D5</f>
        <v>2.8659999999999997</v>
      </c>
      <c r="AC23" s="300">
        <f>'[7]Nicht-Bio'!E5</f>
        <v>2.1080000000000001</v>
      </c>
      <c r="AD23" s="300">
        <f>'[7]Nicht-Bio'!F5</f>
        <v>0.54</v>
      </c>
      <c r="AE23" s="356"/>
      <c r="AF23" s="300">
        <v>1.9159999999999999</v>
      </c>
      <c r="AG23" s="300"/>
      <c r="AH23" s="300">
        <v>1.5779999999999998</v>
      </c>
      <c r="AI23" s="300">
        <v>3.8599999999999994</v>
      </c>
      <c r="AJ23" s="300"/>
      <c r="AK23" s="300">
        <v>1.8</v>
      </c>
      <c r="AL23" s="300">
        <v>3.1040000000000001</v>
      </c>
      <c r="AM23" s="300">
        <v>3.3299999999999996</v>
      </c>
      <c r="AN23" s="300">
        <v>3.6480000000000006</v>
      </c>
      <c r="AO23" s="300">
        <v>3.4079999999999999</v>
      </c>
      <c r="AP23" s="300"/>
      <c r="AQ23" s="300">
        <v>3.0639999999999996</v>
      </c>
      <c r="AR23" s="300">
        <v>3.1</v>
      </c>
      <c r="AS23" s="300">
        <v>4.4640000000000004</v>
      </c>
      <c r="AT23" s="300"/>
      <c r="AU23" s="356"/>
      <c r="AV23" s="300"/>
      <c r="AW23" s="300"/>
      <c r="AX23" s="357"/>
      <c r="AY23" s="335"/>
    </row>
    <row r="24" spans="1:51" x14ac:dyDescent="0.25">
      <c r="A24" s="332">
        <v>36617</v>
      </c>
      <c r="B24" s="312"/>
      <c r="C24" s="300"/>
      <c r="D24" s="300"/>
      <c r="E24" s="300"/>
      <c r="F24" s="300"/>
      <c r="G24" s="300"/>
      <c r="H24" s="300"/>
      <c r="I24" s="300"/>
      <c r="J24" s="356"/>
      <c r="K24" s="300">
        <f>[4]prixC2!C129</f>
        <v>50.29</v>
      </c>
      <c r="L24" s="300">
        <f>[4]prixC2!D129</f>
        <v>38.68</v>
      </c>
      <c r="M24" s="300">
        <f>[4]prixC2!Q129</f>
        <v>33.909999999999997</v>
      </c>
      <c r="N24" s="300">
        <f>[4]prixC2!R129</f>
        <v>19.34</v>
      </c>
      <c r="O24" s="300">
        <f>[4]prixC2!T129</f>
        <v>24.82</v>
      </c>
      <c r="P24" s="300">
        <f>[4]prixC2!AE129</f>
        <v>3.57</v>
      </c>
      <c r="Q24" s="300">
        <f>[4]prixC2!AH129</f>
        <v>1.5</v>
      </c>
      <c r="R24" s="300">
        <f>[4]prixC2!AI129</f>
        <v>1.7</v>
      </c>
      <c r="S24" s="300">
        <f>[4]prixC2!AK129</f>
        <v>8.49</v>
      </c>
      <c r="T24" s="300"/>
      <c r="U24" s="356"/>
      <c r="V24" s="312"/>
      <c r="W24" s="356"/>
      <c r="X24" s="300"/>
      <c r="Y24" s="300"/>
      <c r="Z24" s="356"/>
      <c r="AA24" s="312"/>
      <c r="AB24" s="300">
        <f>'[7]Nicht-Bio'!D6</f>
        <v>3.0449999999999999</v>
      </c>
      <c r="AC24" s="300">
        <f>'[7]Nicht-Bio'!E6</f>
        <v>2.5074999999999998</v>
      </c>
      <c r="AD24" s="300">
        <f>'[7]Nicht-Bio'!F6</f>
        <v>0.49</v>
      </c>
      <c r="AE24" s="356"/>
      <c r="AF24" s="300">
        <v>1.9824999999999999</v>
      </c>
      <c r="AG24" s="300"/>
      <c r="AH24" s="300">
        <v>1.3925000000000001</v>
      </c>
      <c r="AI24" s="300">
        <v>3.3350000000000004</v>
      </c>
      <c r="AJ24" s="300"/>
      <c r="AK24" s="300">
        <v>1.8125</v>
      </c>
      <c r="AL24" s="300">
        <v>3.7574999999999998</v>
      </c>
      <c r="AM24" s="300">
        <v>3.2699999999999996</v>
      </c>
      <c r="AN24" s="300">
        <v>4.9649999999999999</v>
      </c>
      <c r="AO24" s="300">
        <v>3.2974999999999999</v>
      </c>
      <c r="AP24" s="300"/>
      <c r="AQ24" s="300">
        <v>3.0449999999999999</v>
      </c>
      <c r="AR24" s="300">
        <v>3.14</v>
      </c>
      <c r="AS24" s="300">
        <v>4.9824999999999999</v>
      </c>
      <c r="AT24" s="300"/>
      <c r="AU24" s="356"/>
      <c r="AV24" s="300"/>
      <c r="AW24" s="300"/>
      <c r="AX24" s="357"/>
      <c r="AY24" s="335"/>
    </row>
    <row r="25" spans="1:51" x14ac:dyDescent="0.25">
      <c r="A25" s="332">
        <v>36647</v>
      </c>
      <c r="B25" s="312"/>
      <c r="C25" s="300"/>
      <c r="D25" s="300"/>
      <c r="E25" s="300"/>
      <c r="F25" s="300"/>
      <c r="G25" s="300"/>
      <c r="H25" s="300"/>
      <c r="I25" s="300"/>
      <c r="J25" s="356"/>
      <c r="K25" s="300">
        <f>[4]prixC2!C130</f>
        <v>49.57</v>
      </c>
      <c r="L25" s="300">
        <f>[4]prixC2!D130</f>
        <v>39.67</v>
      </c>
      <c r="M25" s="300">
        <f>[4]prixC2!Q130</f>
        <v>34.1</v>
      </c>
      <c r="N25" s="300">
        <f>[4]prixC2!R130</f>
        <v>19.98</v>
      </c>
      <c r="O25" s="300">
        <f>[4]prixC2!T130</f>
        <v>24.53</v>
      </c>
      <c r="P25" s="300">
        <f>[4]prixC2!AE130</f>
        <v>3.96</v>
      </c>
      <c r="Q25" s="300">
        <f>[4]prixC2!AH130</f>
        <v>1.45</v>
      </c>
      <c r="R25" s="300">
        <f>[4]prixC2!AI130</f>
        <v>1.63</v>
      </c>
      <c r="S25" s="300">
        <f>[4]prixC2!AK130</f>
        <v>8.4700000000000006</v>
      </c>
      <c r="T25" s="300"/>
      <c r="U25" s="356"/>
      <c r="V25" s="312"/>
      <c r="W25" s="356"/>
      <c r="X25" s="300"/>
      <c r="Y25" s="300"/>
      <c r="Z25" s="356"/>
      <c r="AA25" s="312"/>
      <c r="AB25" s="300">
        <f>'[7]Nicht-Bio'!D7</f>
        <v>2.948</v>
      </c>
      <c r="AC25" s="300">
        <f>'[7]Nicht-Bio'!E7</f>
        <v>2.5700000000000003</v>
      </c>
      <c r="AD25" s="300">
        <f>'[7]Nicht-Bio'!F7</f>
        <v>0.54400000000000004</v>
      </c>
      <c r="AE25" s="356"/>
      <c r="AF25" s="300">
        <v>1.7719999999999998</v>
      </c>
      <c r="AG25" s="300"/>
      <c r="AH25" s="300">
        <v>1.61</v>
      </c>
      <c r="AI25" s="300">
        <v>3.7920000000000003</v>
      </c>
      <c r="AJ25" s="300"/>
      <c r="AK25" s="300">
        <v>1.9140000000000001</v>
      </c>
      <c r="AL25" s="300">
        <v>3.9540000000000006</v>
      </c>
      <c r="AM25" s="300">
        <v>4.274</v>
      </c>
      <c r="AN25" s="300">
        <v>4.8540000000000001</v>
      </c>
      <c r="AO25" s="300">
        <v>4.0519999999999996</v>
      </c>
      <c r="AP25" s="300"/>
      <c r="AQ25" s="300">
        <v>3.0859999999999999</v>
      </c>
      <c r="AR25" s="300">
        <v>3.2619999999999996</v>
      </c>
      <c r="AS25" s="300">
        <v>4.9180000000000001</v>
      </c>
      <c r="AT25" s="300"/>
      <c r="AU25" s="356"/>
      <c r="AV25" s="300"/>
      <c r="AW25" s="300"/>
      <c r="AX25" s="357"/>
      <c r="AY25" s="335"/>
    </row>
    <row r="26" spans="1:51" x14ac:dyDescent="0.25">
      <c r="A26" s="332">
        <v>36678</v>
      </c>
      <c r="B26" s="312"/>
      <c r="C26" s="300"/>
      <c r="D26" s="300"/>
      <c r="E26" s="300"/>
      <c r="F26" s="300"/>
      <c r="G26" s="300"/>
      <c r="H26" s="300"/>
      <c r="I26" s="300"/>
      <c r="J26" s="356"/>
      <c r="K26" s="300">
        <f>[4]prixC2!C131</f>
        <v>50.51</v>
      </c>
      <c r="L26" s="300">
        <f>[4]prixC2!D131</f>
        <v>39.86</v>
      </c>
      <c r="M26" s="300">
        <f>[4]prixC2!Q131</f>
        <v>34.880000000000003</v>
      </c>
      <c r="N26" s="300">
        <f>[4]prixC2!R131</f>
        <v>22.57</v>
      </c>
      <c r="O26" s="300">
        <f>[4]prixC2!T131</f>
        <v>25.43</v>
      </c>
      <c r="P26" s="300">
        <f>[4]prixC2!AE131</f>
        <v>3.81</v>
      </c>
      <c r="Q26" s="300">
        <f>[4]prixC2!AH131</f>
        <v>1.57</v>
      </c>
      <c r="R26" s="300">
        <f>[4]prixC2!AI131</f>
        <v>1.44</v>
      </c>
      <c r="S26" s="300">
        <f>[4]prixC2!AK131</f>
        <v>8.31</v>
      </c>
      <c r="T26" s="300"/>
      <c r="U26" s="356"/>
      <c r="V26" s="312"/>
      <c r="W26" s="356"/>
      <c r="X26" s="300"/>
      <c r="Y26" s="300"/>
      <c r="Z26" s="356"/>
      <c r="AA26" s="312"/>
      <c r="AB26" s="300">
        <f>'[7]Nicht-Bio'!D8</f>
        <v>2.8174999999999999</v>
      </c>
      <c r="AC26" s="300">
        <f>'[7]Nicht-Bio'!E8</f>
        <v>2.6025</v>
      </c>
      <c r="AD26" s="300">
        <f>'[7]Nicht-Bio'!F8</f>
        <v>0.60749999999999993</v>
      </c>
      <c r="AE26" s="356"/>
      <c r="AF26" s="300">
        <v>2.1975000000000002</v>
      </c>
      <c r="AG26" s="300"/>
      <c r="AH26" s="300">
        <v>1.5024999999999999</v>
      </c>
      <c r="AI26" s="300">
        <v>3.7475000000000005</v>
      </c>
      <c r="AJ26" s="300"/>
      <c r="AK26" s="300">
        <v>2.3475000000000001</v>
      </c>
      <c r="AL26" s="300">
        <v>3.375</v>
      </c>
      <c r="AM26" s="300">
        <v>3.9699999999999998</v>
      </c>
      <c r="AN26" s="300">
        <v>4.7874999999999996</v>
      </c>
      <c r="AO26" s="300">
        <v>4.4874999999999998</v>
      </c>
      <c r="AP26" s="300"/>
      <c r="AQ26" s="300">
        <v>3.05</v>
      </c>
      <c r="AR26" s="300">
        <v>3.855</v>
      </c>
      <c r="AS26" s="300">
        <v>5.2825000000000006</v>
      </c>
      <c r="AT26" s="300"/>
      <c r="AU26" s="356"/>
      <c r="AV26" s="300"/>
      <c r="AW26" s="300"/>
      <c r="AX26" s="357"/>
      <c r="AY26" s="335"/>
    </row>
    <row r="27" spans="1:51" x14ac:dyDescent="0.25">
      <c r="A27" s="332">
        <v>36708</v>
      </c>
      <c r="B27" s="312"/>
      <c r="C27" s="300"/>
      <c r="D27" s="300"/>
      <c r="E27" s="300"/>
      <c r="F27" s="300"/>
      <c r="G27" s="300"/>
      <c r="H27" s="300"/>
      <c r="I27" s="300"/>
      <c r="J27" s="356"/>
      <c r="K27" s="300">
        <f>[4]prixC2!C132</f>
        <v>50.73</v>
      </c>
      <c r="L27" s="300">
        <f>[4]prixC2!D132</f>
        <v>40.29</v>
      </c>
      <c r="M27" s="300">
        <f>[4]prixC2!Q132</f>
        <v>35.67</v>
      </c>
      <c r="N27" s="300">
        <f>[4]prixC2!R132</f>
        <v>22.66</v>
      </c>
      <c r="O27" s="300">
        <f>[4]prixC2!T132</f>
        <v>25.38</v>
      </c>
      <c r="P27" s="300">
        <f>[4]prixC2!AE132</f>
        <v>3.85</v>
      </c>
      <c r="Q27" s="300">
        <f>[4]prixC2!AH132</f>
        <v>1.56</v>
      </c>
      <c r="R27" s="300">
        <f>[4]prixC2!AI132</f>
        <v>1.77</v>
      </c>
      <c r="S27" s="300">
        <f>[4]prixC2!AK132</f>
        <v>8.5399999999999991</v>
      </c>
      <c r="T27" s="300"/>
      <c r="U27" s="356"/>
      <c r="V27" s="312"/>
      <c r="W27" s="356"/>
      <c r="X27" s="300"/>
      <c r="Y27" s="300"/>
      <c r="Z27" s="356"/>
      <c r="AA27" s="312"/>
      <c r="AB27" s="300">
        <f>'[7]Nicht-Bio'!D9</f>
        <v>2.8250000000000002</v>
      </c>
      <c r="AC27" s="300">
        <f>'[7]Nicht-Bio'!E9</f>
        <v>2.6074999999999999</v>
      </c>
      <c r="AD27" s="300">
        <f>'[7]Nicht-Bio'!F9</f>
        <v>0.67</v>
      </c>
      <c r="AE27" s="356"/>
      <c r="AF27" s="300">
        <v>1.8075000000000001</v>
      </c>
      <c r="AG27" s="300"/>
      <c r="AH27" s="300">
        <v>1.38</v>
      </c>
      <c r="AI27" s="300">
        <v>3.2949999999999999</v>
      </c>
      <c r="AJ27" s="300"/>
      <c r="AK27" s="300">
        <v>2.1599999999999997</v>
      </c>
      <c r="AL27" s="300">
        <v>2.9049999999999998</v>
      </c>
      <c r="AM27" s="300">
        <v>3.58</v>
      </c>
      <c r="AN27" s="300">
        <v>4.45</v>
      </c>
      <c r="AO27" s="300">
        <v>3.1324999999999998</v>
      </c>
      <c r="AP27" s="300"/>
      <c r="AQ27" s="300">
        <v>3.09</v>
      </c>
      <c r="AR27" s="300">
        <v>4.9924999999999997</v>
      </c>
      <c r="AS27" s="300">
        <v>5.3524999999999991</v>
      </c>
      <c r="AT27" s="300"/>
      <c r="AU27" s="356"/>
      <c r="AV27" s="300"/>
      <c r="AW27" s="300"/>
      <c r="AX27" s="357"/>
      <c r="AY27" s="335"/>
    </row>
    <row r="28" spans="1:51" x14ac:dyDescent="0.25">
      <c r="A28" s="332">
        <v>36739</v>
      </c>
      <c r="B28" s="312"/>
      <c r="C28" s="300"/>
      <c r="D28" s="300"/>
      <c r="E28" s="300"/>
      <c r="F28" s="300"/>
      <c r="G28" s="300"/>
      <c r="H28" s="300"/>
      <c r="I28" s="300"/>
      <c r="J28" s="356"/>
      <c r="K28" s="300">
        <f>[4]prixC2!C133</f>
        <v>52.21</v>
      </c>
      <c r="L28" s="300">
        <f>[4]prixC2!D133</f>
        <v>41.22</v>
      </c>
      <c r="M28" s="300">
        <f>[4]prixC2!Q133</f>
        <v>34.28</v>
      </c>
      <c r="N28" s="300">
        <f>[4]prixC2!R133</f>
        <v>20.3</v>
      </c>
      <c r="O28" s="300">
        <f>[4]prixC2!T133</f>
        <v>25.09</v>
      </c>
      <c r="P28" s="300">
        <f>[4]prixC2!AE133</f>
        <v>3.82</v>
      </c>
      <c r="Q28" s="300">
        <f>[4]prixC2!AH133</f>
        <v>1.57</v>
      </c>
      <c r="R28" s="300">
        <f>[4]prixC2!AI133</f>
        <v>1.76</v>
      </c>
      <c r="S28" s="300">
        <f>[4]prixC2!AK133</f>
        <v>8.32</v>
      </c>
      <c r="T28" s="300"/>
      <c r="U28" s="356"/>
      <c r="V28" s="312"/>
      <c r="W28" s="356"/>
      <c r="X28" s="300"/>
      <c r="Y28" s="300"/>
      <c r="Z28" s="356"/>
      <c r="AA28" s="312"/>
      <c r="AB28" s="300">
        <f>'[7]Nicht-Bio'!D10</f>
        <v>2.741214313</v>
      </c>
      <c r="AC28" s="300">
        <f>'[7]Nicht-Bio'!E10</f>
        <v>2.7325740738500004</v>
      </c>
      <c r="AD28" s="300">
        <f>'[7]Nicht-Bio'!F10</f>
        <v>0.66403777909999995</v>
      </c>
      <c r="AE28" s="356"/>
      <c r="AF28" s="300">
        <v>1.7233222673999999</v>
      </c>
      <c r="AG28" s="300"/>
      <c r="AH28" s="300">
        <v>1.4902942547</v>
      </c>
      <c r="AI28" s="300">
        <v>3.7196709611000003</v>
      </c>
      <c r="AJ28" s="300"/>
      <c r="AK28" s="300">
        <v>2.0670906922249999</v>
      </c>
      <c r="AL28" s="300">
        <v>3.3908888536499999</v>
      </c>
      <c r="AM28" s="300">
        <v>4.1511772877500004</v>
      </c>
      <c r="AN28" s="300">
        <v>5.106278542221748</v>
      </c>
      <c r="AO28" s="300">
        <v>2.8971500753999999</v>
      </c>
      <c r="AP28" s="300"/>
      <c r="AQ28" s="300">
        <v>3.0940618164999996</v>
      </c>
      <c r="AR28" s="300">
        <v>3.7881851070999999</v>
      </c>
      <c r="AS28" s="300">
        <v>5.0944419945000003</v>
      </c>
      <c r="AT28" s="300"/>
      <c r="AU28" s="356"/>
      <c r="AV28" s="300"/>
      <c r="AW28" s="300"/>
      <c r="AX28" s="357"/>
      <c r="AY28" s="335"/>
    </row>
    <row r="29" spans="1:51" x14ac:dyDescent="0.25">
      <c r="A29" s="332">
        <v>36770</v>
      </c>
      <c r="B29" s="312"/>
      <c r="C29" s="300"/>
      <c r="D29" s="300"/>
      <c r="E29" s="300"/>
      <c r="F29" s="300"/>
      <c r="G29" s="300"/>
      <c r="H29" s="300"/>
      <c r="I29" s="300"/>
      <c r="J29" s="356"/>
      <c r="K29" s="300">
        <f>[4]prixC2!C134</f>
        <v>52.53</v>
      </c>
      <c r="L29" s="300">
        <f>[4]prixC2!D134</f>
        <v>40.85</v>
      </c>
      <c r="M29" s="300">
        <f>[4]prixC2!Q134</f>
        <v>33.44</v>
      </c>
      <c r="N29" s="300">
        <f>[4]prixC2!R134</f>
        <v>19.32</v>
      </c>
      <c r="O29" s="300">
        <f>[4]prixC2!T134</f>
        <v>25.02</v>
      </c>
      <c r="P29" s="300">
        <f>[4]prixC2!AE134</f>
        <v>3.85</v>
      </c>
      <c r="Q29" s="300">
        <f>[4]prixC2!AH134</f>
        <v>1.57</v>
      </c>
      <c r="R29" s="300">
        <f>[4]prixC2!AI134</f>
        <v>1.72</v>
      </c>
      <c r="S29" s="300">
        <f>[4]prixC2!AK134</f>
        <v>8.66</v>
      </c>
      <c r="T29" s="300"/>
      <c r="U29" s="356"/>
      <c r="V29" s="312"/>
      <c r="W29" s="356"/>
      <c r="X29" s="300"/>
      <c r="Y29" s="300"/>
      <c r="Z29" s="356"/>
      <c r="AA29" s="312"/>
      <c r="AB29" s="300">
        <f>'[7]Nicht-Bio'!D11</f>
        <v>2.8155793227647377</v>
      </c>
      <c r="AC29" s="300">
        <f>'[7]Nicht-Bio'!E11</f>
        <v>2.7368624234375001</v>
      </c>
      <c r="AD29" s="300">
        <f>'[7]Nicht-Bio'!F11</f>
        <v>0.65196676253361452</v>
      </c>
      <c r="AE29" s="356"/>
      <c r="AF29" s="300">
        <v>1.640632597125</v>
      </c>
      <c r="AG29" s="300"/>
      <c r="AH29" s="300">
        <v>1.625886381875</v>
      </c>
      <c r="AI29" s="300">
        <v>3.7002006200624997</v>
      </c>
      <c r="AJ29" s="300"/>
      <c r="AK29" s="300">
        <v>1.95175218025</v>
      </c>
      <c r="AL29" s="300">
        <v>3.9046786763125003</v>
      </c>
      <c r="AM29" s="300">
        <v>3.7514961665</v>
      </c>
      <c r="AN29" s="300">
        <v>5.3406950766134251</v>
      </c>
      <c r="AO29" s="300">
        <v>2.8011774901875</v>
      </c>
      <c r="AP29" s="300"/>
      <c r="AQ29" s="300">
        <v>3.0625343168749999</v>
      </c>
      <c r="AR29" s="300">
        <v>3.2374003926319399</v>
      </c>
      <c r="AS29" s="300">
        <v>5.4886764156874994</v>
      </c>
      <c r="AT29" s="300"/>
      <c r="AU29" s="356"/>
      <c r="AV29" s="300"/>
      <c r="AW29" s="300"/>
      <c r="AX29" s="357"/>
      <c r="AY29" s="335"/>
    </row>
    <row r="30" spans="1:51" x14ac:dyDescent="0.25">
      <c r="A30" s="332">
        <v>36800</v>
      </c>
      <c r="B30" s="312"/>
      <c r="C30" s="300"/>
      <c r="D30" s="300"/>
      <c r="E30" s="300"/>
      <c r="F30" s="300"/>
      <c r="G30" s="300"/>
      <c r="H30" s="300"/>
      <c r="I30" s="300"/>
      <c r="J30" s="356"/>
      <c r="K30" s="300">
        <f>[4]prixC2!C135</f>
        <v>49.98</v>
      </c>
      <c r="L30" s="300">
        <f>[4]prixC2!D135</f>
        <v>40.549999999999997</v>
      </c>
      <c r="M30" s="300">
        <f>[4]prixC2!Q135</f>
        <v>32.85</v>
      </c>
      <c r="N30" s="300">
        <f>[4]prixC2!R135</f>
        <v>18.78</v>
      </c>
      <c r="O30" s="300">
        <f>[4]prixC2!T135</f>
        <v>24.65</v>
      </c>
      <c r="P30" s="300">
        <f>[4]prixC2!AE135</f>
        <v>3.73</v>
      </c>
      <c r="Q30" s="300">
        <f>[4]prixC2!AH135</f>
        <v>1.53</v>
      </c>
      <c r="R30" s="300">
        <f>[4]prixC2!AI135</f>
        <v>1.73</v>
      </c>
      <c r="S30" s="300">
        <f>[4]prixC2!AK135</f>
        <v>8.43</v>
      </c>
      <c r="T30" s="300"/>
      <c r="U30" s="356"/>
      <c r="V30" s="312"/>
      <c r="W30" s="356"/>
      <c r="X30" s="300"/>
      <c r="Y30" s="300"/>
      <c r="Z30" s="356"/>
      <c r="AA30" s="312"/>
      <c r="AB30" s="300">
        <f>'[7]Nicht-Bio'!D12</f>
        <v>2.8164363315000003</v>
      </c>
      <c r="AC30" s="300">
        <f>'[7]Nicht-Bio'!E12</f>
        <v>2.6641330910625003</v>
      </c>
      <c r="AD30" s="300">
        <f>'[7]Nicht-Bio'!F12</f>
        <v>0.66280568699999998</v>
      </c>
      <c r="AE30" s="356"/>
      <c r="AF30" s="300">
        <v>1.638488491875</v>
      </c>
      <c r="AG30" s="300"/>
      <c r="AH30" s="300">
        <v>1.3691807272727274</v>
      </c>
      <c r="AI30" s="300">
        <v>3.61996091475</v>
      </c>
      <c r="AJ30" s="300"/>
      <c r="AK30" s="300">
        <v>1.8511088123124999</v>
      </c>
      <c r="AL30" s="300">
        <v>4.1178061337719454</v>
      </c>
      <c r="AM30" s="300">
        <v>3.5119912422500001</v>
      </c>
      <c r="AN30" s="300">
        <v>5.0321323621393574</v>
      </c>
      <c r="AO30" s="300">
        <v>2.8298458076249999</v>
      </c>
      <c r="AP30" s="300"/>
      <c r="AQ30" s="300">
        <v>3.0159108740934273</v>
      </c>
      <c r="AR30" s="300">
        <v>3.0340431239031376</v>
      </c>
      <c r="AS30" s="300">
        <v>5.5423212578749999</v>
      </c>
      <c r="AT30" s="300"/>
      <c r="AU30" s="356"/>
      <c r="AV30" s="300"/>
      <c r="AW30" s="300"/>
      <c r="AX30" s="357"/>
      <c r="AY30" s="335"/>
    </row>
    <row r="31" spans="1:51" x14ac:dyDescent="0.25">
      <c r="A31" s="332">
        <v>36831</v>
      </c>
      <c r="B31" s="312"/>
      <c r="C31" s="300"/>
      <c r="D31" s="300"/>
      <c r="E31" s="300"/>
      <c r="F31" s="300"/>
      <c r="G31" s="300"/>
      <c r="H31" s="300"/>
      <c r="I31" s="300"/>
      <c r="J31" s="356"/>
      <c r="K31" s="300">
        <f>[4]prixC2!C136</f>
        <v>49.84</v>
      </c>
      <c r="L31" s="300">
        <f>[4]prixC2!D136</f>
        <v>40.26</v>
      </c>
      <c r="M31" s="300">
        <f>[4]prixC2!Q136</f>
        <v>30.9</v>
      </c>
      <c r="N31" s="300">
        <f>[4]prixC2!R136</f>
        <v>18.43</v>
      </c>
      <c r="O31" s="300">
        <f>[4]prixC2!T136</f>
        <v>24.31</v>
      </c>
      <c r="P31" s="300">
        <f>[4]prixC2!AE136</f>
        <v>3.76</v>
      </c>
      <c r="Q31" s="300">
        <f>[4]prixC2!AH136</f>
        <v>1.59</v>
      </c>
      <c r="R31" s="300">
        <f>[4]prixC2!AI136</f>
        <v>1.72</v>
      </c>
      <c r="S31" s="300">
        <f>[4]prixC2!AK136</f>
        <v>8.73</v>
      </c>
      <c r="T31" s="300"/>
      <c r="U31" s="356"/>
      <c r="V31" s="312"/>
      <c r="W31" s="356"/>
      <c r="X31" s="300"/>
      <c r="Y31" s="300"/>
      <c r="Z31" s="356"/>
      <c r="AA31" s="312"/>
      <c r="AB31" s="300">
        <f>'[7]Nicht-Bio'!D13</f>
        <v>2.6670645020000001</v>
      </c>
      <c r="AC31" s="300">
        <f>'[7]Nicht-Bio'!E13</f>
        <v>2.3187531364000002</v>
      </c>
      <c r="AD31" s="300">
        <f>'[7]Nicht-Bio'!F13</f>
        <v>0.60912111399999991</v>
      </c>
      <c r="AE31" s="356"/>
      <c r="AF31" s="300">
        <v>1.4535345340000001</v>
      </c>
      <c r="AG31" s="300"/>
      <c r="AH31" s="300">
        <v>1.3006229984000002</v>
      </c>
      <c r="AI31" s="300">
        <v>4.1116465165000005</v>
      </c>
      <c r="AJ31" s="300"/>
      <c r="AK31" s="300">
        <v>1.8592734460000002</v>
      </c>
      <c r="AL31" s="300">
        <v>3.9670609624999997</v>
      </c>
      <c r="AM31" s="300">
        <v>3.5897399679000004</v>
      </c>
      <c r="AN31" s="300">
        <v>4.5758570576000004</v>
      </c>
      <c r="AO31" s="300">
        <v>2.8626010299999995</v>
      </c>
      <c r="AP31" s="300"/>
      <c r="AQ31" s="300">
        <v>3.1364405260000003</v>
      </c>
      <c r="AR31" s="300">
        <v>2.9918901105062603</v>
      </c>
      <c r="AS31" s="300">
        <v>4.9818018730000002</v>
      </c>
      <c r="AT31" s="300"/>
      <c r="AU31" s="356"/>
      <c r="AV31" s="300"/>
      <c r="AW31" s="300"/>
      <c r="AX31" s="357"/>
      <c r="AY31" s="335"/>
    </row>
    <row r="32" spans="1:51" x14ac:dyDescent="0.25">
      <c r="A32" s="332">
        <v>36861</v>
      </c>
      <c r="B32" s="312"/>
      <c r="C32" s="300"/>
      <c r="D32" s="300"/>
      <c r="E32" s="300"/>
      <c r="F32" s="300"/>
      <c r="G32" s="300"/>
      <c r="H32" s="300"/>
      <c r="I32" s="300"/>
      <c r="J32" s="356"/>
      <c r="K32" s="300">
        <f>[4]prixC2!C137</f>
        <v>48.74</v>
      </c>
      <c r="L32" s="300">
        <f>[4]prixC2!D137</f>
        <v>36.74</v>
      </c>
      <c r="M32" s="300">
        <f>[4]prixC2!Q137</f>
        <v>31.28</v>
      </c>
      <c r="N32" s="300">
        <f>[4]prixC2!R137</f>
        <v>18.739999999999998</v>
      </c>
      <c r="O32" s="300">
        <f>[4]prixC2!T137</f>
        <v>24.58</v>
      </c>
      <c r="P32" s="300">
        <f>[4]prixC2!AE137</f>
        <v>3.68</v>
      </c>
      <c r="Q32" s="300">
        <f>[4]prixC2!AH137</f>
        <v>1.58</v>
      </c>
      <c r="R32" s="300">
        <f>[4]prixC2!AI137</f>
        <v>1.7</v>
      </c>
      <c r="S32" s="300">
        <f>[4]prixC2!AK137</f>
        <v>8.76</v>
      </c>
      <c r="T32" s="300"/>
      <c r="U32" s="356"/>
      <c r="V32" s="312"/>
      <c r="W32" s="356"/>
      <c r="X32" s="300"/>
      <c r="Y32" s="300"/>
      <c r="Z32" s="356"/>
      <c r="AA32" s="312"/>
      <c r="AB32" s="300">
        <f>'[7]Nicht-Bio'!D14</f>
        <v>2.7420490745000001</v>
      </c>
      <c r="AC32" s="300">
        <f>'[7]Nicht-Bio'!E14</f>
        <v>1.670534081</v>
      </c>
      <c r="AD32" s="300">
        <f>'[7]Nicht-Bio'!F14</f>
        <v>0.5326150825</v>
      </c>
      <c r="AE32" s="356"/>
      <c r="AF32" s="300">
        <v>1.85707068475</v>
      </c>
      <c r="AG32" s="300"/>
      <c r="AH32" s="300">
        <v>1.2612814317500001</v>
      </c>
      <c r="AI32" s="300">
        <v>3.4965478320000001</v>
      </c>
      <c r="AJ32" s="300"/>
      <c r="AK32" s="300">
        <v>1.8701341170000001</v>
      </c>
      <c r="AL32" s="300">
        <v>3.4452503487500001</v>
      </c>
      <c r="AM32" s="300">
        <v>2.8268024832499998</v>
      </c>
      <c r="AN32" s="300">
        <v>3.5859797302500001</v>
      </c>
      <c r="AO32" s="300">
        <v>2.9068400610000005</v>
      </c>
      <c r="AP32" s="300"/>
      <c r="AQ32" s="300">
        <v>3.0585052360000002</v>
      </c>
      <c r="AR32" s="300">
        <v>3.0139325872500002</v>
      </c>
      <c r="AS32" s="300">
        <v>5.3457007647500001</v>
      </c>
      <c r="AT32" s="300"/>
      <c r="AU32" s="356"/>
      <c r="AV32" s="300"/>
      <c r="AW32" s="300"/>
      <c r="AX32" s="357"/>
      <c r="AY32" s="335"/>
    </row>
    <row r="33" spans="1:51" x14ac:dyDescent="0.25">
      <c r="A33" s="332">
        <v>36892</v>
      </c>
      <c r="B33" s="312"/>
      <c r="C33" s="300"/>
      <c r="D33" s="300"/>
      <c r="E33" s="300"/>
      <c r="F33" s="300"/>
      <c r="G33" s="300"/>
      <c r="H33" s="300"/>
      <c r="I33" s="300"/>
      <c r="J33" s="356"/>
      <c r="K33" s="300">
        <f>[4]prixC2!C138</f>
        <v>48.92</v>
      </c>
      <c r="L33" s="300">
        <f>[4]prixC2!D138</f>
        <v>37.71</v>
      </c>
      <c r="M33" s="300">
        <f>[4]prixC2!Q138</f>
        <v>33</v>
      </c>
      <c r="N33" s="300">
        <f>[4]prixC2!R138</f>
        <v>20.22</v>
      </c>
      <c r="O33" s="300">
        <f>[4]prixC2!T138</f>
        <v>24.58</v>
      </c>
      <c r="P33" s="300">
        <f>[4]prixC2!AE138</f>
        <v>3.82</v>
      </c>
      <c r="Q33" s="300">
        <f>[4]prixC2!AH138</f>
        <v>1.57</v>
      </c>
      <c r="R33" s="300">
        <f>[4]prixC2!AI138</f>
        <v>1.78</v>
      </c>
      <c r="S33" s="300">
        <f>[4]prixC2!AK138</f>
        <v>8.8800000000000008</v>
      </c>
      <c r="T33" s="300"/>
      <c r="U33" s="356"/>
      <c r="V33" s="312"/>
      <c r="W33" s="356"/>
      <c r="X33" s="300"/>
      <c r="Y33" s="300"/>
      <c r="Z33" s="356"/>
      <c r="AA33" s="312"/>
      <c r="AB33" s="300">
        <f>'[7]Nicht-Bio'!D15</f>
        <v>2.9258797531999998</v>
      </c>
      <c r="AC33" s="300">
        <f>'[7]Nicht-Bio'!E15</f>
        <v>1.8461424216000002</v>
      </c>
      <c r="AD33" s="300">
        <f>'[7]Nicht-Bio'!F15</f>
        <v>0.46736402200000005</v>
      </c>
      <c r="AE33" s="356"/>
      <c r="AF33" s="300">
        <v>1.8005521825999999</v>
      </c>
      <c r="AG33" s="300"/>
      <c r="AH33" s="300">
        <v>1.5590083818</v>
      </c>
      <c r="AI33" s="300">
        <v>3.8344127552000002</v>
      </c>
      <c r="AJ33" s="300"/>
      <c r="AK33" s="300">
        <v>1.9187024311999998</v>
      </c>
      <c r="AL33" s="300">
        <v>3.2234000929999995</v>
      </c>
      <c r="AM33" s="300">
        <v>2.9844806622000002</v>
      </c>
      <c r="AN33" s="300">
        <v>3.6022612613999998</v>
      </c>
      <c r="AO33" s="300">
        <v>3.4531573496000001</v>
      </c>
      <c r="AP33" s="300"/>
      <c r="AQ33" s="300">
        <v>3.1169347295999996</v>
      </c>
      <c r="AR33" s="300">
        <v>3.0697153566000002</v>
      </c>
      <c r="AS33" s="300">
        <v>5.7281868706000001</v>
      </c>
      <c r="AT33" s="300"/>
      <c r="AU33" s="356"/>
      <c r="AV33" s="300"/>
      <c r="AW33" s="300"/>
      <c r="AX33" s="357"/>
      <c r="AY33" s="335"/>
    </row>
    <row r="34" spans="1:51" x14ac:dyDescent="0.25">
      <c r="A34" s="332">
        <v>36923</v>
      </c>
      <c r="B34" s="312"/>
      <c r="C34" s="300"/>
      <c r="D34" s="300"/>
      <c r="E34" s="300"/>
      <c r="F34" s="300"/>
      <c r="G34" s="300"/>
      <c r="H34" s="300"/>
      <c r="I34" s="300"/>
      <c r="J34" s="356"/>
      <c r="K34" s="300">
        <f>[4]prixC2!C139</f>
        <v>48.45</v>
      </c>
      <c r="L34" s="300">
        <f>[4]prixC2!D139</f>
        <v>36.58</v>
      </c>
      <c r="M34" s="300">
        <f>[4]prixC2!Q139</f>
        <v>32.770000000000003</v>
      </c>
      <c r="N34" s="300">
        <f>[4]prixC2!R139</f>
        <v>20.54</v>
      </c>
      <c r="O34" s="300">
        <f>[4]prixC2!T139</f>
        <v>24.78</v>
      </c>
      <c r="P34" s="300">
        <f>[4]prixC2!AE139</f>
        <v>3.78</v>
      </c>
      <c r="Q34" s="300">
        <f>[4]prixC2!AH139</f>
        <v>1.52</v>
      </c>
      <c r="R34" s="300">
        <f>[4]prixC2!AI139</f>
        <v>1.76</v>
      </c>
      <c r="S34" s="300">
        <f>[4]prixC2!AK139</f>
        <v>8.91</v>
      </c>
      <c r="T34" s="300"/>
      <c r="U34" s="356"/>
      <c r="V34" s="312"/>
      <c r="W34" s="356"/>
      <c r="X34" s="300"/>
      <c r="Y34" s="300"/>
      <c r="Z34" s="356"/>
      <c r="AA34" s="312"/>
      <c r="AB34" s="300">
        <f>'[7]Nicht-Bio'!D16</f>
        <v>2.9777022215</v>
      </c>
      <c r="AC34" s="300">
        <f>'[7]Nicht-Bio'!E16</f>
        <v>2.2727332864999998</v>
      </c>
      <c r="AD34" s="300">
        <f>'[7]Nicht-Bio'!F16</f>
        <v>0.4962971075</v>
      </c>
      <c r="AE34" s="356"/>
      <c r="AF34" s="300">
        <v>2.0499119065000002</v>
      </c>
      <c r="AG34" s="300"/>
      <c r="AH34" s="300">
        <v>1.5721665950000001</v>
      </c>
      <c r="AI34" s="300">
        <v>4.0934221769999999</v>
      </c>
      <c r="AJ34" s="300"/>
      <c r="AK34" s="300">
        <v>2.0759071405</v>
      </c>
      <c r="AL34" s="300">
        <v>3.3749344115</v>
      </c>
      <c r="AM34" s="300">
        <v>2.9495043795</v>
      </c>
      <c r="AN34" s="300">
        <v>3.5463003740000003</v>
      </c>
      <c r="AO34" s="300">
        <v>4.0076787845000004</v>
      </c>
      <c r="AP34" s="300"/>
      <c r="AQ34" s="300">
        <v>3.1743400270000004</v>
      </c>
      <c r="AR34" s="300">
        <v>3.0927693950000004</v>
      </c>
      <c r="AS34" s="300">
        <v>6.0496747590000002</v>
      </c>
      <c r="AT34" s="300"/>
      <c r="AU34" s="356"/>
      <c r="AV34" s="300"/>
      <c r="AW34" s="300"/>
      <c r="AX34" s="357"/>
      <c r="AY34" s="335"/>
    </row>
    <row r="35" spans="1:51" x14ac:dyDescent="0.25">
      <c r="A35" s="332">
        <v>36951</v>
      </c>
      <c r="B35" s="312"/>
      <c r="C35" s="300"/>
      <c r="D35" s="300"/>
      <c r="E35" s="300"/>
      <c r="F35" s="300"/>
      <c r="G35" s="300"/>
      <c r="H35" s="300"/>
      <c r="I35" s="300"/>
      <c r="J35" s="356"/>
      <c r="K35" s="300">
        <f>[4]prixC2!C140</f>
        <v>46.29</v>
      </c>
      <c r="L35" s="300">
        <f>[4]prixC2!D140</f>
        <v>36.229999999999997</v>
      </c>
      <c r="M35" s="300">
        <f>[4]prixC2!Q140</f>
        <v>30.49</v>
      </c>
      <c r="N35" s="300">
        <f>[4]prixC2!R140</f>
        <v>18.82</v>
      </c>
      <c r="O35" s="300">
        <f>[4]prixC2!T140</f>
        <v>24.17</v>
      </c>
      <c r="P35" s="300">
        <f>[4]prixC2!AE140</f>
        <v>3.75</v>
      </c>
      <c r="Q35" s="300">
        <f>[4]prixC2!AH140</f>
        <v>1.64</v>
      </c>
      <c r="R35" s="300">
        <f>[4]prixC2!AI140</f>
        <v>1.91</v>
      </c>
      <c r="S35" s="300">
        <f>[4]prixC2!AK140</f>
        <v>9.17</v>
      </c>
      <c r="T35" s="300"/>
      <c r="U35" s="356"/>
      <c r="V35" s="312"/>
      <c r="W35" s="356"/>
      <c r="X35" s="300"/>
      <c r="Y35" s="300"/>
      <c r="Z35" s="356"/>
      <c r="AA35" s="312"/>
      <c r="AB35" s="300">
        <f>'[7]Nicht-Bio'!D17</f>
        <v>3.1900000000000004</v>
      </c>
      <c r="AC35" s="300">
        <f>'[7]Nicht-Bio'!E17</f>
        <v>2.665</v>
      </c>
      <c r="AD35" s="300">
        <f>'[7]Nicht-Bio'!F17</f>
        <v>0.49</v>
      </c>
      <c r="AE35" s="356"/>
      <c r="AF35" s="300">
        <v>2.0350000000000001</v>
      </c>
      <c r="AG35" s="300"/>
      <c r="AH35" s="300">
        <v>1.345</v>
      </c>
      <c r="AI35" s="300">
        <v>4.72</v>
      </c>
      <c r="AJ35" s="300"/>
      <c r="AK35" s="300">
        <v>2.13</v>
      </c>
      <c r="AL35" s="300">
        <v>4.2650000000000006</v>
      </c>
      <c r="AM35" s="300">
        <v>3.3050000000000002</v>
      </c>
      <c r="AN35" s="300">
        <v>3.93</v>
      </c>
      <c r="AO35" s="300">
        <v>4.665</v>
      </c>
      <c r="AP35" s="300"/>
      <c r="AQ35" s="300">
        <v>3.2149999999999999</v>
      </c>
      <c r="AR35" s="300">
        <v>3.1099999999999994</v>
      </c>
      <c r="AS35" s="300">
        <v>4.96</v>
      </c>
      <c r="AT35" s="300"/>
      <c r="AU35" s="356"/>
      <c r="AV35" s="300"/>
      <c r="AW35" s="300"/>
      <c r="AX35" s="357"/>
      <c r="AY35" s="335"/>
    </row>
    <row r="36" spans="1:51" x14ac:dyDescent="0.25">
      <c r="A36" s="332">
        <v>36982</v>
      </c>
      <c r="B36" s="312"/>
      <c r="C36" s="300"/>
      <c r="D36" s="300"/>
      <c r="E36" s="300"/>
      <c r="F36" s="300"/>
      <c r="G36" s="300"/>
      <c r="H36" s="300"/>
      <c r="I36" s="300"/>
      <c r="J36" s="356"/>
      <c r="K36" s="300">
        <f>[4]prixC2!C141</f>
        <v>47.59</v>
      </c>
      <c r="L36" s="300">
        <f>[4]prixC2!D141</f>
        <v>35.92</v>
      </c>
      <c r="M36" s="300">
        <f>[4]prixC2!Q141</f>
        <v>33.4</v>
      </c>
      <c r="N36" s="300">
        <f>[4]prixC2!R141</f>
        <v>20.93</v>
      </c>
      <c r="O36" s="300">
        <f>[4]prixC2!T141</f>
        <v>25.45</v>
      </c>
      <c r="P36" s="300">
        <f>[4]prixC2!AE141</f>
        <v>3.88</v>
      </c>
      <c r="Q36" s="300">
        <f>[4]prixC2!AH141</f>
        <v>1.56</v>
      </c>
      <c r="R36" s="300">
        <f>[4]prixC2!AI141</f>
        <v>1.8</v>
      </c>
      <c r="S36" s="300">
        <f>[4]prixC2!AK141</f>
        <v>8.9700000000000006</v>
      </c>
      <c r="T36" s="300"/>
      <c r="U36" s="356"/>
      <c r="V36" s="312"/>
      <c r="W36" s="356"/>
      <c r="X36" s="300"/>
      <c r="Y36" s="300"/>
      <c r="Z36" s="356"/>
      <c r="AA36" s="312">
        <f>'[7]Nicht-Bio'!C18</f>
        <v>3.7374999999999998</v>
      </c>
      <c r="AB36" s="300">
        <f>'[7]Nicht-Bio'!D18</f>
        <v>2.7324999999999999</v>
      </c>
      <c r="AC36" s="300">
        <f>'[7]Nicht-Bio'!E18</f>
        <v>2.8049999999999997</v>
      </c>
      <c r="AD36" s="300">
        <f>'[7]Nicht-Bio'!F18</f>
        <v>0.48499999999999999</v>
      </c>
      <c r="AE36" s="356">
        <f t="shared" ref="AE36:AE67" si="0">SUMPRODUCT($AA$19:$AD$19,AA36:AD36)</f>
        <v>12.594485294117645</v>
      </c>
      <c r="AF36" s="300">
        <v>2.3025000000000002</v>
      </c>
      <c r="AG36" s="300">
        <v>4.4225000000000003</v>
      </c>
      <c r="AH36" s="300">
        <v>1.5249999999999999</v>
      </c>
      <c r="AI36" s="300">
        <v>4.2574999999999994</v>
      </c>
      <c r="AJ36" s="300">
        <v>3.7900000000000005</v>
      </c>
      <c r="AK36" s="300">
        <v>2.2925</v>
      </c>
      <c r="AL36" s="300">
        <v>4.1099999999999994</v>
      </c>
      <c r="AM36" s="300">
        <v>3.8049999999999997</v>
      </c>
      <c r="AN36" s="300">
        <v>4.6924999999999999</v>
      </c>
      <c r="AO36" s="300">
        <v>4.2650000000000006</v>
      </c>
      <c r="AP36" s="300">
        <v>11.3475</v>
      </c>
      <c r="AQ36" s="300">
        <v>3.2549999999999999</v>
      </c>
      <c r="AR36" s="300">
        <v>3.0599999999999996</v>
      </c>
      <c r="AS36" s="300">
        <v>4.7</v>
      </c>
      <c r="AT36" s="300">
        <v>29.585000000000001</v>
      </c>
      <c r="AU36" s="356"/>
      <c r="AV36" s="300"/>
      <c r="AW36" s="300"/>
      <c r="AX36" s="357"/>
      <c r="AY36" s="335"/>
    </row>
    <row r="37" spans="1:51" x14ac:dyDescent="0.25">
      <c r="A37" s="332">
        <v>37012</v>
      </c>
      <c r="B37" s="312"/>
      <c r="C37" s="300"/>
      <c r="D37" s="300"/>
      <c r="E37" s="300"/>
      <c r="F37" s="300"/>
      <c r="G37" s="300"/>
      <c r="H37" s="300"/>
      <c r="I37" s="300"/>
      <c r="J37" s="356"/>
      <c r="K37" s="300">
        <f>[4]prixC2!C142</f>
        <v>46.05</v>
      </c>
      <c r="L37" s="300">
        <f>[4]prixC2!D142</f>
        <v>36.549999999999997</v>
      </c>
      <c r="M37" s="300">
        <f>[4]prixC2!Q142</f>
        <v>34.369999999999997</v>
      </c>
      <c r="N37" s="300">
        <f>[4]prixC2!R142</f>
        <v>22</v>
      </c>
      <c r="O37" s="300">
        <f>[4]prixC2!T142</f>
        <v>26.64</v>
      </c>
      <c r="P37" s="300">
        <f>[4]prixC2!AE142</f>
        <v>3.93</v>
      </c>
      <c r="Q37" s="300">
        <f>[4]prixC2!AH142</f>
        <v>1.58</v>
      </c>
      <c r="R37" s="300">
        <f>[4]prixC2!AI142</f>
        <v>1.77</v>
      </c>
      <c r="S37" s="300">
        <f>[4]prixC2!AK142</f>
        <v>8.99</v>
      </c>
      <c r="T37" s="300"/>
      <c r="U37" s="356"/>
      <c r="V37" s="312"/>
      <c r="W37" s="356"/>
      <c r="X37" s="300"/>
      <c r="Y37" s="300"/>
      <c r="Z37" s="356"/>
      <c r="AA37" s="312">
        <f>'[7]Nicht-Bio'!C19</f>
        <v>4.3599999999999994</v>
      </c>
      <c r="AB37" s="300">
        <f>'[7]Nicht-Bio'!D19</f>
        <v>2.6880000000000002</v>
      </c>
      <c r="AC37" s="300">
        <f>'[7]Nicht-Bio'!E19</f>
        <v>2.9240000000000004</v>
      </c>
      <c r="AD37" s="300">
        <f>'[7]Nicht-Bio'!F19</f>
        <v>0.54600000000000004</v>
      </c>
      <c r="AE37" s="356">
        <f t="shared" si="0"/>
        <v>13.733281176470587</v>
      </c>
      <c r="AF37" s="300">
        <v>2.2820000000000005</v>
      </c>
      <c r="AG37" s="300">
        <v>4.508</v>
      </c>
      <c r="AH37" s="300">
        <v>1.5820000000000001</v>
      </c>
      <c r="AI37" s="300">
        <v>4.056</v>
      </c>
      <c r="AJ37" s="300">
        <v>6.2050000000000001</v>
      </c>
      <c r="AK37" s="300">
        <v>2.516</v>
      </c>
      <c r="AL37" s="300">
        <v>6.0659999999999998</v>
      </c>
      <c r="AM37" s="300">
        <v>5.3140000000000001</v>
      </c>
      <c r="AN37" s="300">
        <v>6.4079999999999995</v>
      </c>
      <c r="AO37" s="300">
        <v>5.0340000000000007</v>
      </c>
      <c r="AP37" s="300">
        <v>11.197999999999999</v>
      </c>
      <c r="AQ37" s="300">
        <v>3.286</v>
      </c>
      <c r="AR37" s="300">
        <v>3.1859999999999999</v>
      </c>
      <c r="AS37" s="300">
        <v>4.6959999999999997</v>
      </c>
      <c r="AT37" s="300">
        <v>29.495999999999999</v>
      </c>
      <c r="AU37" s="356"/>
      <c r="AV37" s="300"/>
      <c r="AW37" s="300"/>
      <c r="AX37" s="357"/>
      <c r="AY37" s="335"/>
    </row>
    <row r="38" spans="1:51" x14ac:dyDescent="0.25">
      <c r="A38" s="332">
        <v>37043</v>
      </c>
      <c r="B38" s="312"/>
      <c r="C38" s="300"/>
      <c r="D38" s="300"/>
      <c r="E38" s="300"/>
      <c r="F38" s="300"/>
      <c r="G38" s="300"/>
      <c r="H38" s="300"/>
      <c r="I38" s="300"/>
      <c r="J38" s="356"/>
      <c r="K38" s="300">
        <f>[4]prixC2!C143</f>
        <v>47.61</v>
      </c>
      <c r="L38" s="300">
        <f>[4]prixC2!D143</f>
        <v>37.549999999999997</v>
      </c>
      <c r="M38" s="300">
        <f>[4]prixC2!Q143</f>
        <v>36.979999999999997</v>
      </c>
      <c r="N38" s="300">
        <f>[4]prixC2!R143</f>
        <v>23.49</v>
      </c>
      <c r="O38" s="300">
        <f>[4]prixC2!T143</f>
        <v>27.22</v>
      </c>
      <c r="P38" s="300">
        <f>[4]prixC2!AE143</f>
        <v>3.61</v>
      </c>
      <c r="Q38" s="300">
        <f>[4]prixC2!AH143</f>
        <v>1.57</v>
      </c>
      <c r="R38" s="300">
        <f>[4]prixC2!AI143</f>
        <v>1.78</v>
      </c>
      <c r="S38" s="300">
        <f>[4]prixC2!AK143</f>
        <v>9.3699999999999992</v>
      </c>
      <c r="T38" s="300"/>
      <c r="U38" s="356"/>
      <c r="V38" s="312"/>
      <c r="W38" s="356"/>
      <c r="X38" s="300">
        <f>IF(ISBLANK([1]KochtypBerechnung_nichtBio!V7),"",[1]KochtypBerechnung_nichtBio!V7)</f>
        <v>1.84</v>
      </c>
      <c r="Y38" s="300">
        <f>IF(ISBLANK([1]KochtypBerechnung_nichtBio!X7),"",[1]KochtypBerechnung_nichtBio!X7)</f>
        <v>1.74</v>
      </c>
      <c r="Z38" s="356"/>
      <c r="AA38" s="312">
        <f>'[7]Nicht-Bio'!C20</f>
        <v>4.2275</v>
      </c>
      <c r="AB38" s="300">
        <f>'[7]Nicht-Bio'!D20</f>
        <v>2.9750000000000001</v>
      </c>
      <c r="AC38" s="300">
        <f>'[7]Nicht-Bio'!E20</f>
        <v>3.1675</v>
      </c>
      <c r="AD38" s="300">
        <f>'[7]Nicht-Bio'!F20</f>
        <v>0.59499999999999997</v>
      </c>
      <c r="AE38" s="356">
        <f t="shared" si="0"/>
        <v>14.218175</v>
      </c>
      <c r="AF38" s="300">
        <v>2.6174999999999997</v>
      </c>
      <c r="AG38" s="300">
        <v>4.9874999999999998</v>
      </c>
      <c r="AH38" s="300">
        <v>1.62</v>
      </c>
      <c r="AI38" s="300">
        <v>4.8274999999999997</v>
      </c>
      <c r="AJ38" s="300">
        <v>4.7249999999999996</v>
      </c>
      <c r="AK38" s="300">
        <v>2.7549999999999999</v>
      </c>
      <c r="AL38" s="300">
        <v>5.73</v>
      </c>
      <c r="AM38" s="300">
        <v>5.0625</v>
      </c>
      <c r="AN38" s="300">
        <v>6.5024999999999995</v>
      </c>
      <c r="AO38" s="300">
        <v>6.3999999999999995</v>
      </c>
      <c r="AP38" s="300">
        <v>11.459999999999999</v>
      </c>
      <c r="AQ38" s="300">
        <v>3.28</v>
      </c>
      <c r="AR38" s="300">
        <v>3.3</v>
      </c>
      <c r="AS38" s="300">
        <v>5.1924999999999999</v>
      </c>
      <c r="AT38" s="300">
        <v>28.2575</v>
      </c>
      <c r="AU38" s="356"/>
      <c r="AV38" s="300"/>
      <c r="AW38" s="300"/>
      <c r="AX38" s="357"/>
      <c r="AY38" s="335"/>
    </row>
    <row r="39" spans="1:51" x14ac:dyDescent="0.25">
      <c r="A39" s="332">
        <v>37073</v>
      </c>
      <c r="B39" s="312"/>
      <c r="C39" s="300"/>
      <c r="D39" s="300"/>
      <c r="E39" s="300"/>
      <c r="F39" s="300"/>
      <c r="G39" s="300"/>
      <c r="H39" s="300"/>
      <c r="I39" s="300"/>
      <c r="J39" s="356"/>
      <c r="K39" s="300">
        <f>[4]prixC2!C144</f>
        <v>50.24</v>
      </c>
      <c r="L39" s="300">
        <f>[4]prixC2!D144</f>
        <v>38.31</v>
      </c>
      <c r="M39" s="300">
        <f>[4]prixC2!Q144</f>
        <v>35.68</v>
      </c>
      <c r="N39" s="300">
        <f>[4]prixC2!R144</f>
        <v>23.28</v>
      </c>
      <c r="O39" s="300">
        <f>[4]prixC2!T144</f>
        <v>28.02</v>
      </c>
      <c r="P39" s="300">
        <f>[4]prixC2!AE144</f>
        <v>3.85</v>
      </c>
      <c r="Q39" s="300">
        <f>[4]prixC2!AH144</f>
        <v>1.59</v>
      </c>
      <c r="R39" s="300">
        <f>[4]prixC2!AI144</f>
        <v>1.82</v>
      </c>
      <c r="S39" s="300">
        <f>[4]prixC2!AK144</f>
        <v>9.18</v>
      </c>
      <c r="T39" s="300"/>
      <c r="U39" s="356"/>
      <c r="V39" s="312"/>
      <c r="W39" s="356"/>
      <c r="X39" s="300">
        <f>IF(ISBLANK([1]KochtypBerechnung_nichtBio!V8),"",[1]KochtypBerechnung_nichtBio!V8)</f>
        <v>1.8933333333333333</v>
      </c>
      <c r="Y39" s="300">
        <f>IF(ISBLANK([1]KochtypBerechnung_nichtBio!X8),"",[1]KochtypBerechnung_nichtBio!X8)</f>
        <v>1.76</v>
      </c>
      <c r="Z39" s="356"/>
      <c r="AA39" s="312">
        <f>'[7]Nicht-Bio'!C21</f>
        <v>4.0424999999999995</v>
      </c>
      <c r="AB39" s="300">
        <f>'[7]Nicht-Bio'!D21</f>
        <v>3.1124999999999998</v>
      </c>
      <c r="AC39" s="300">
        <f>'[7]Nicht-Bio'!E21</f>
        <v>3.61</v>
      </c>
      <c r="AD39" s="300">
        <f>'[7]Nicht-Bio'!F21</f>
        <v>0.65749999999999997</v>
      </c>
      <c r="AE39" s="356">
        <f t="shared" si="0"/>
        <v>14.65578676470588</v>
      </c>
      <c r="AF39" s="300">
        <v>2.5525000000000002</v>
      </c>
      <c r="AG39" s="300">
        <v>4.2174999999999994</v>
      </c>
      <c r="AH39" s="300">
        <v>1.3125</v>
      </c>
      <c r="AI39" s="300">
        <v>3.01</v>
      </c>
      <c r="AJ39" s="300">
        <v>4.0199999999999996</v>
      </c>
      <c r="AK39" s="300">
        <v>2.6225000000000001</v>
      </c>
      <c r="AL39" s="300">
        <v>3.1374999999999997</v>
      </c>
      <c r="AM39" s="300">
        <v>3.9050000000000002</v>
      </c>
      <c r="AN39" s="300">
        <v>4.6624999999999996</v>
      </c>
      <c r="AO39" s="300">
        <v>5.3825000000000003</v>
      </c>
      <c r="AP39" s="300">
        <v>11.725000000000001</v>
      </c>
      <c r="AQ39" s="300">
        <v>3.3149999999999999</v>
      </c>
      <c r="AR39" s="300">
        <v>4.5924999999999994</v>
      </c>
      <c r="AS39" s="300">
        <v>5.62</v>
      </c>
      <c r="AT39" s="300">
        <v>26.553333333333331</v>
      </c>
      <c r="AU39" s="356"/>
      <c r="AV39" s="300"/>
      <c r="AW39" s="300"/>
      <c r="AX39" s="357"/>
      <c r="AY39" s="335"/>
    </row>
    <row r="40" spans="1:51" x14ac:dyDescent="0.25">
      <c r="A40" s="332">
        <v>37104</v>
      </c>
      <c r="B40" s="312"/>
      <c r="C40" s="300"/>
      <c r="D40" s="300"/>
      <c r="E40" s="300"/>
      <c r="F40" s="300"/>
      <c r="G40" s="300"/>
      <c r="H40" s="300"/>
      <c r="I40" s="300"/>
      <c r="J40" s="356"/>
      <c r="K40" s="300">
        <f>[4]prixC2!C145</f>
        <v>49.501735393269229</v>
      </c>
      <c r="L40" s="300">
        <f>[4]prixC2!D145</f>
        <v>38.311449975000002</v>
      </c>
      <c r="M40" s="300">
        <f>[4]prixC2!Q145</f>
        <v>34.496067894230769</v>
      </c>
      <c r="N40" s="300">
        <f>[4]prixC2!R145</f>
        <v>21.358867998076924</v>
      </c>
      <c r="O40" s="300">
        <f>[4]prixC2!T145</f>
        <v>26.835559375961537</v>
      </c>
      <c r="P40" s="300">
        <f>[4]prixC2!AE145</f>
        <v>3.7348154719999997</v>
      </c>
      <c r="Q40" s="300">
        <f>[4]prixC2!AH145</f>
        <v>1.5932579477636364</v>
      </c>
      <c r="R40" s="300">
        <f>[4]prixC2!AI145</f>
        <v>1.8496229885454543</v>
      </c>
      <c r="S40" s="300">
        <f>[4]prixC2!AK145</f>
        <v>9.3399193650000019</v>
      </c>
      <c r="T40" s="300"/>
      <c r="U40" s="356"/>
      <c r="V40" s="312"/>
      <c r="W40" s="356"/>
      <c r="X40" s="300">
        <f>IF(ISBLANK([1]KochtypBerechnung_nichtBio!V9),"",[1]KochtypBerechnung_nichtBio!V9)</f>
        <v>1.57</v>
      </c>
      <c r="Y40" s="300">
        <f>IF(ISBLANK([1]KochtypBerechnung_nichtBio!X9),"",[1]KochtypBerechnung_nichtBio!X9)</f>
        <v>1.7524999999999999</v>
      </c>
      <c r="Z40" s="356"/>
      <c r="AA40" s="312">
        <f>'[7]Nicht-Bio'!C22</f>
        <v>4.126666666666666</v>
      </c>
      <c r="AB40" s="300">
        <f>'[7]Nicht-Bio'!D22</f>
        <v>2.726</v>
      </c>
      <c r="AC40" s="300">
        <f>'[7]Nicht-Bio'!E22</f>
        <v>3.6660000000000004</v>
      </c>
      <c r="AD40" s="300">
        <f>'[7]Nicht-Bio'!F22</f>
        <v>0.63800000000000001</v>
      </c>
      <c r="AE40" s="356">
        <f t="shared" si="0"/>
        <v>14.319315294117647</v>
      </c>
      <c r="AF40" s="300">
        <v>2.242</v>
      </c>
      <c r="AG40" s="300">
        <v>3.8180000000000005</v>
      </c>
      <c r="AH40" s="300">
        <v>1.4140000000000001</v>
      </c>
      <c r="AI40" s="300">
        <v>3.056</v>
      </c>
      <c r="AJ40" s="300">
        <v>4.1399999999999997</v>
      </c>
      <c r="AK40" s="300">
        <v>2.33</v>
      </c>
      <c r="AL40" s="300">
        <v>3.3879999999999995</v>
      </c>
      <c r="AM40" s="300">
        <v>4.2379999999999995</v>
      </c>
      <c r="AN40" s="300">
        <v>4.5179999999999998</v>
      </c>
      <c r="AO40" s="300">
        <v>4.363999999999999</v>
      </c>
      <c r="AP40" s="300">
        <v>11.635999999999999</v>
      </c>
      <c r="AQ40" s="300">
        <v>3.306</v>
      </c>
      <c r="AR40" s="300">
        <v>4.8360000000000003</v>
      </c>
      <c r="AS40" s="300">
        <v>5.1180000000000003</v>
      </c>
      <c r="AT40" s="300">
        <v>28.486666666666665</v>
      </c>
      <c r="AU40" s="356"/>
      <c r="AV40" s="300"/>
      <c r="AW40" s="300"/>
      <c r="AX40" s="357"/>
      <c r="AY40" s="335"/>
    </row>
    <row r="41" spans="1:51" x14ac:dyDescent="0.25">
      <c r="A41" s="332">
        <v>37135</v>
      </c>
      <c r="B41" s="312"/>
      <c r="C41" s="300"/>
      <c r="D41" s="300"/>
      <c r="E41" s="300"/>
      <c r="F41" s="300"/>
      <c r="G41" s="300"/>
      <c r="H41" s="300"/>
      <c r="I41" s="300"/>
      <c r="J41" s="356"/>
      <c r="K41" s="300">
        <f>[4]prixC2!C146</f>
        <v>48.804284438352276</v>
      </c>
      <c r="L41" s="300">
        <f>[4]prixC2!D146</f>
        <v>38.807632041818188</v>
      </c>
      <c r="M41" s="300">
        <f>[4]prixC2!Q146</f>
        <v>33.817116269318184</v>
      </c>
      <c r="N41" s="300">
        <f>[4]prixC2!R146</f>
        <v>20.722554978863638</v>
      </c>
      <c r="O41" s="300">
        <f>[4]prixC2!T146</f>
        <v>26.641292394204552</v>
      </c>
      <c r="P41" s="300">
        <f>[4]prixC2!AE146</f>
        <v>3.8580524449999998</v>
      </c>
      <c r="Q41" s="300">
        <f>[4]prixC2!AH146</f>
        <v>1.6027660502499999</v>
      </c>
      <c r="R41" s="300">
        <f>[4]prixC2!AI146</f>
        <v>1.8033037541250003</v>
      </c>
      <c r="S41" s="300">
        <f>[4]prixC2!AK146</f>
        <v>9.1639933742727848</v>
      </c>
      <c r="T41" s="300"/>
      <c r="U41" s="356"/>
      <c r="V41" s="312"/>
      <c r="W41" s="356"/>
      <c r="X41" s="300">
        <f>IF(ISBLANK([1]KochtypBerechnung_nichtBio!V10),"",[1]KochtypBerechnung_nichtBio!V10)</f>
        <v>1.4625000000000001</v>
      </c>
      <c r="Y41" s="300">
        <f>IF(ISBLANK([1]KochtypBerechnung_nichtBio!X10),"",[1]KochtypBerechnung_nichtBio!X10)</f>
        <v>1.7508333333333332</v>
      </c>
      <c r="Z41" s="356"/>
      <c r="AA41" s="312">
        <f>'[7]Nicht-Bio'!C23</f>
        <v>3.8699999999999997</v>
      </c>
      <c r="AB41" s="300">
        <f>'[7]Nicht-Bio'!D23</f>
        <v>2.8600000000000003</v>
      </c>
      <c r="AC41" s="300">
        <f>'[7]Nicht-Bio'!E23</f>
        <v>3.4849999999999999</v>
      </c>
      <c r="AD41" s="300">
        <f>'[7]Nicht-Bio'!F23</f>
        <v>0.62750000000000006</v>
      </c>
      <c r="AE41" s="356">
        <f t="shared" si="0"/>
        <v>13.907769117647058</v>
      </c>
      <c r="AF41" s="300">
        <v>1.8599999999999999</v>
      </c>
      <c r="AG41" s="300">
        <v>4.26</v>
      </c>
      <c r="AH41" s="300">
        <v>1.665</v>
      </c>
      <c r="AI41" s="300">
        <v>4.3149999999999995</v>
      </c>
      <c r="AJ41" s="300">
        <v>5.0375000000000005</v>
      </c>
      <c r="AK41" s="300">
        <v>2.2200000000000002</v>
      </c>
      <c r="AL41" s="300">
        <v>4.1725000000000003</v>
      </c>
      <c r="AM41" s="300">
        <v>4.1199999999999992</v>
      </c>
      <c r="AN41" s="300">
        <v>5.7525000000000004</v>
      </c>
      <c r="AO41" s="300">
        <v>4.1174999999999997</v>
      </c>
      <c r="AP41" s="300">
        <v>11.53</v>
      </c>
      <c r="AQ41" s="300">
        <v>3.2850000000000001</v>
      </c>
      <c r="AR41" s="300">
        <v>3.5649999999999999</v>
      </c>
      <c r="AS41" s="300">
        <v>5.7475000000000005</v>
      </c>
      <c r="AT41" s="300">
        <v>29.827500000000001</v>
      </c>
      <c r="AU41" s="356"/>
      <c r="AV41" s="300"/>
      <c r="AW41" s="300"/>
      <c r="AX41" s="357"/>
      <c r="AY41" s="335"/>
    </row>
    <row r="42" spans="1:51" x14ac:dyDescent="0.25">
      <c r="A42" s="332">
        <v>37165</v>
      </c>
      <c r="B42" s="312"/>
      <c r="C42" s="300"/>
      <c r="D42" s="300"/>
      <c r="E42" s="300"/>
      <c r="F42" s="300"/>
      <c r="G42" s="300"/>
      <c r="H42" s="300"/>
      <c r="I42" s="300"/>
      <c r="J42" s="356"/>
      <c r="K42" s="300">
        <f>[4]prixC2!C147</f>
        <v>47.295358116818178</v>
      </c>
      <c r="L42" s="300">
        <f>[4]prixC2!D147</f>
        <v>37.308485621590911</v>
      </c>
      <c r="M42" s="300">
        <f>[4]prixC2!Q147</f>
        <v>33.296751090909098</v>
      </c>
      <c r="N42" s="300">
        <f>[4]prixC2!R147</f>
        <v>19.999090164318183</v>
      </c>
      <c r="O42" s="300">
        <f>[4]prixC2!T147</f>
        <v>26.99067045204546</v>
      </c>
      <c r="P42" s="300">
        <f>[4]prixC2!AE147</f>
        <v>3.7118096450000002</v>
      </c>
      <c r="Q42" s="300">
        <f>[4]prixC2!AH147</f>
        <v>1.6056090549318183</v>
      </c>
      <c r="R42" s="300">
        <f>[4]prixC2!AI147</f>
        <v>1.8649322202545453</v>
      </c>
      <c r="S42" s="300">
        <f>[4]prixC2!AK147</f>
        <v>9.1568765117994104</v>
      </c>
      <c r="T42" s="300"/>
      <c r="U42" s="356"/>
      <c r="V42" s="312"/>
      <c r="W42" s="356"/>
      <c r="X42" s="300">
        <f>IF(ISBLANK([1]KochtypBerechnung_nichtBio!V11),"",[1]KochtypBerechnung_nichtBio!V11)</f>
        <v>1.539115034295045</v>
      </c>
      <c r="Y42" s="300">
        <f>IF(ISBLANK([1]KochtypBerechnung_nichtBio!X11),"",[1]KochtypBerechnung_nichtBio!X11)</f>
        <v>1.4146400461884201</v>
      </c>
      <c r="Z42" s="356"/>
      <c r="AA42" s="312">
        <f>'[7]Nicht-Bio'!C24</f>
        <v>3.5916085579999999</v>
      </c>
      <c r="AB42" s="300">
        <f>'[7]Nicht-Bio'!D24</f>
        <v>2.8259047088</v>
      </c>
      <c r="AC42" s="300">
        <f>'[7]Nicht-Bio'!E24</f>
        <v>3.2977666241999999</v>
      </c>
      <c r="AD42" s="300">
        <f>'[7]Nicht-Bio'!F24</f>
        <v>0.68379689489999995</v>
      </c>
      <c r="AE42" s="356">
        <f t="shared" si="0"/>
        <v>13.423405253815588</v>
      </c>
      <c r="AF42" s="300">
        <v>1.8349856177500001</v>
      </c>
      <c r="AG42" s="300">
        <v>4.583196837</v>
      </c>
      <c r="AH42" s="300">
        <v>1.327006140555254</v>
      </c>
      <c r="AI42" s="300">
        <v>3.8314612739999996</v>
      </c>
      <c r="AJ42" s="300">
        <v>5.8017495420794774</v>
      </c>
      <c r="AK42" s="300">
        <v>2.1742277200000002</v>
      </c>
      <c r="AL42" s="300">
        <v>3.9811104336444201</v>
      </c>
      <c r="AM42" s="300">
        <v>3.9877132296250002</v>
      </c>
      <c r="AN42" s="300">
        <v>5.5679670544999995</v>
      </c>
      <c r="AO42" s="300">
        <v>3.57627439475</v>
      </c>
      <c r="AP42" s="300">
        <v>11.73022380838322</v>
      </c>
      <c r="AQ42" s="300">
        <v>3.379487926625</v>
      </c>
      <c r="AR42" s="300">
        <v>3.2682660923000002</v>
      </c>
      <c r="AS42" s="300">
        <v>5.4212740636000003</v>
      </c>
      <c r="AT42" s="300">
        <v>25.118837987131162</v>
      </c>
      <c r="AU42" s="356"/>
      <c r="AV42" s="300"/>
      <c r="AW42" s="300"/>
      <c r="AX42" s="357"/>
      <c r="AY42" s="335"/>
    </row>
    <row r="43" spans="1:51" x14ac:dyDescent="0.25">
      <c r="A43" s="332">
        <v>37196</v>
      </c>
      <c r="B43" s="312"/>
      <c r="C43" s="300"/>
      <c r="D43" s="300"/>
      <c r="E43" s="300"/>
      <c r="F43" s="300"/>
      <c r="G43" s="300"/>
      <c r="H43" s="300"/>
      <c r="I43" s="300"/>
      <c r="J43" s="356"/>
      <c r="K43" s="300">
        <f>[4]prixC2!C148</f>
        <v>47.93</v>
      </c>
      <c r="L43" s="300">
        <f>[4]prixC2!D148</f>
        <v>38.5</v>
      </c>
      <c r="M43" s="300">
        <f>[4]prixC2!Q148</f>
        <v>32.729999999999997</v>
      </c>
      <c r="N43" s="300">
        <f>[4]prixC2!R148</f>
        <v>19.149999999999999</v>
      </c>
      <c r="O43" s="300">
        <f>[4]prixC2!T148</f>
        <v>26.75</v>
      </c>
      <c r="P43" s="300">
        <f>[4]prixC2!AE148</f>
        <v>3.86</v>
      </c>
      <c r="Q43" s="300">
        <f>[4]prixC2!AH148</f>
        <v>1.51</v>
      </c>
      <c r="R43" s="300">
        <f>[4]prixC2!AI148</f>
        <v>1.85</v>
      </c>
      <c r="S43" s="300">
        <f>[4]prixC2!AK148</f>
        <v>9.42</v>
      </c>
      <c r="T43" s="300"/>
      <c r="U43" s="356"/>
      <c r="V43" s="312"/>
      <c r="W43" s="356"/>
      <c r="X43" s="300">
        <f>IF(ISBLANK([1]KochtypBerechnung_nichtBio!V12),"",[1]KochtypBerechnung_nichtBio!V12)</f>
        <v>1.4725145804694</v>
      </c>
      <c r="Y43" s="300">
        <f>IF(ISBLANK([1]KochtypBerechnung_nichtBio!X12),"",[1]KochtypBerechnung_nichtBio!X12)</f>
        <v>1.4752453640119101</v>
      </c>
      <c r="Z43" s="356"/>
      <c r="AA43" s="312">
        <f>'[7]Nicht-Bio'!C25</f>
        <v>3.3600388059999999</v>
      </c>
      <c r="AB43" s="300">
        <f>'[7]Nicht-Bio'!D25</f>
        <v>2.8969361947499999</v>
      </c>
      <c r="AC43" s="300">
        <f>'[7]Nicht-Bio'!E25</f>
        <v>2.7887224442499998</v>
      </c>
      <c r="AD43" s="300">
        <f>'[7]Nicht-Bio'!F25</f>
        <v>0.71919093962500003</v>
      </c>
      <c r="AE43" s="356">
        <f t="shared" si="0"/>
        <v>12.796745020638895</v>
      </c>
      <c r="AF43" s="300">
        <v>1.7519634525625001</v>
      </c>
      <c r="AG43" s="300">
        <v>4.3089715268750002</v>
      </c>
      <c r="AH43" s="300">
        <v>1.390962594039195</v>
      </c>
      <c r="AI43" s="300">
        <v>4.3203658141250001</v>
      </c>
      <c r="AJ43" s="300">
        <v>5.1587576586826351</v>
      </c>
      <c r="AK43" s="300">
        <v>2.181332559875</v>
      </c>
      <c r="AL43" s="300">
        <v>3.8063794510555247</v>
      </c>
      <c r="AM43" s="300">
        <v>4.0301983251562499</v>
      </c>
      <c r="AN43" s="300">
        <v>4.4179949005000001</v>
      </c>
      <c r="AO43" s="300">
        <v>3.3636816171874999</v>
      </c>
      <c r="AP43" s="300">
        <v>11.695775696788251</v>
      </c>
      <c r="AQ43" s="300">
        <v>3.24272916008566</v>
      </c>
      <c r="AR43" s="300">
        <v>3.1695274363750001</v>
      </c>
      <c r="AS43" s="300">
        <v>4.7815484339999994</v>
      </c>
      <c r="AT43" s="300">
        <v>19.636732287499999</v>
      </c>
      <c r="AU43" s="356"/>
      <c r="AV43" s="300"/>
      <c r="AW43" s="300"/>
      <c r="AX43" s="357"/>
      <c r="AY43" s="335"/>
    </row>
    <row r="44" spans="1:51" x14ac:dyDescent="0.25">
      <c r="A44" s="332">
        <v>37226</v>
      </c>
      <c r="B44" s="312"/>
      <c r="C44" s="300"/>
      <c r="D44" s="300"/>
      <c r="E44" s="300"/>
      <c r="F44" s="300"/>
      <c r="G44" s="300"/>
      <c r="H44" s="300"/>
      <c r="I44" s="300"/>
      <c r="J44" s="356"/>
      <c r="K44" s="300">
        <f>[4]prixC2!C149</f>
        <v>48.508650759000005</v>
      </c>
      <c r="L44" s="300">
        <f>[4]prixC2!D149</f>
        <v>37.281593753999992</v>
      </c>
      <c r="M44" s="300">
        <f>[4]prixC2!Q149</f>
        <v>32.521452012500006</v>
      </c>
      <c r="N44" s="300">
        <f>[4]prixC2!R149</f>
        <v>18.407063492500001</v>
      </c>
      <c r="O44" s="300">
        <f>[4]prixC2!T149</f>
        <v>26.551964884500002</v>
      </c>
      <c r="P44" s="300">
        <f>[4]prixC2!AE149</f>
        <v>3.9281091799999999</v>
      </c>
      <c r="Q44" s="300">
        <f>[4]prixC2!AH149</f>
        <v>1.6072897359999998</v>
      </c>
      <c r="R44" s="300">
        <f>[4]prixC2!AI149</f>
        <v>1.8337816372500002</v>
      </c>
      <c r="S44" s="300">
        <f>[4]prixC2!AK149</f>
        <v>8.9853178625000005</v>
      </c>
      <c r="T44" s="300"/>
      <c r="U44" s="356"/>
      <c r="V44" s="312"/>
      <c r="W44" s="356"/>
      <c r="X44" s="300">
        <f>IF(ISBLANK([1]KochtypBerechnung_nichtBio!V13),"",[1]KochtypBerechnung_nichtBio!V13)</f>
        <v>1.7216666638725899</v>
      </c>
      <c r="Y44" s="300">
        <f>IF(ISBLANK([1]KochtypBerechnung_nichtBio!X13),"",[1]KochtypBerechnung_nichtBio!X13)</f>
        <v>1.6065822832562575</v>
      </c>
      <c r="Z44" s="356"/>
      <c r="AA44" s="312">
        <f>'[7]Nicht-Bio'!C26</f>
        <v>3.8756450827500002</v>
      </c>
      <c r="AB44" s="300">
        <f>'[7]Nicht-Bio'!D26</f>
        <v>2.4704801703750001</v>
      </c>
      <c r="AC44" s="300">
        <f>'[7]Nicht-Bio'!E26</f>
        <v>2.0053296175000002</v>
      </c>
      <c r="AD44" s="300">
        <f>'[7]Nicht-Bio'!F26</f>
        <v>0.56760145201211221</v>
      </c>
      <c r="AE44" s="356">
        <f t="shared" si="0"/>
        <v>11.982124701387347</v>
      </c>
      <c r="AF44" s="300">
        <v>2.1008344613749999</v>
      </c>
      <c r="AG44" s="300">
        <v>4.5084287274867325</v>
      </c>
      <c r="AH44" s="300">
        <v>2.3103401864452926</v>
      </c>
      <c r="AI44" s="300">
        <v>6.2090760755000005</v>
      </c>
      <c r="AJ44" s="300">
        <v>5.0935239754405277</v>
      </c>
      <c r="AK44" s="300">
        <v>2.3181585043749999</v>
      </c>
      <c r="AL44" s="300">
        <v>4.5044581879999992</v>
      </c>
      <c r="AM44" s="300">
        <v>3.2404654723750004</v>
      </c>
      <c r="AN44" s="300">
        <v>4.3223816451250006</v>
      </c>
      <c r="AO44" s="300">
        <v>3.4050971067500004</v>
      </c>
      <c r="AP44" s="300">
        <v>11.79921559880235</v>
      </c>
      <c r="AQ44" s="300">
        <v>3.2630666168426399</v>
      </c>
      <c r="AR44" s="300">
        <v>3.2580419865000003</v>
      </c>
      <c r="AS44" s="300">
        <v>5.8881042887500001</v>
      </c>
      <c r="AT44" s="300">
        <v>22.648727450000003</v>
      </c>
      <c r="AU44" s="356"/>
      <c r="AV44" s="300"/>
      <c r="AW44" s="300"/>
      <c r="AX44" s="357"/>
      <c r="AY44" s="335"/>
    </row>
    <row r="45" spans="1:51" x14ac:dyDescent="0.25">
      <c r="A45" s="332">
        <v>37257</v>
      </c>
      <c r="B45" s="312"/>
      <c r="C45" s="300"/>
      <c r="D45" s="300"/>
      <c r="E45" s="300"/>
      <c r="F45" s="300"/>
      <c r="G45" s="300"/>
      <c r="H45" s="300"/>
      <c r="I45" s="300"/>
      <c r="J45" s="356"/>
      <c r="K45" s="300">
        <f>[4]prixC2!C150</f>
        <v>50.364995598499995</v>
      </c>
      <c r="L45" s="300">
        <f>[4]prixC2!D150</f>
        <v>38.315790564250008</v>
      </c>
      <c r="M45" s="300">
        <f>[4]prixC2!Q150</f>
        <v>34.159254795000003</v>
      </c>
      <c r="N45" s="300">
        <f>[4]prixC2!R150</f>
        <v>19.773478103749998</v>
      </c>
      <c r="O45" s="300">
        <f>[4]prixC2!T150</f>
        <v>27.478058266750004</v>
      </c>
      <c r="P45" s="300">
        <f>[4]prixC2!AE150</f>
        <v>3.970942805</v>
      </c>
      <c r="Q45" s="300">
        <f>[4]prixC2!AH150</f>
        <v>1.5757638178750002</v>
      </c>
      <c r="R45" s="300">
        <f>[4]prixC2!AI150</f>
        <v>1.8145196880165058</v>
      </c>
      <c r="S45" s="300">
        <f>[4]prixC2!AK150</f>
        <v>9.0792086440834279</v>
      </c>
      <c r="T45" s="300"/>
      <c r="U45" s="356"/>
      <c r="V45" s="312">
        <f>'[2]Haltung gewichtet'!H20</f>
        <v>0.64208445734955832</v>
      </c>
      <c r="W45" s="356">
        <f t="shared" ref="W45:W108" si="1">SUMPRODUCT($V$19:$V$19,V45:V45)</f>
        <v>17.978364805787635</v>
      </c>
      <c r="X45" s="300">
        <f>IF(ISBLANK([1]KochtypBerechnung_nichtBio!V14),"",[1]KochtypBerechnung_nichtBio!V14)</f>
        <v>1.7216666638725899</v>
      </c>
      <c r="Y45" s="300">
        <f>IF(ISBLANK([1]KochtypBerechnung_nichtBio!X14),"",[1]KochtypBerechnung_nichtBio!X14)</f>
        <v>1.6085705056350019</v>
      </c>
      <c r="Z45" s="356"/>
      <c r="AA45" s="312">
        <f>'[7]Nicht-Bio'!C27</f>
        <v>3.9769564275999998</v>
      </c>
      <c r="AB45" s="300">
        <f>'[7]Nicht-Bio'!D27</f>
        <v>2.7996516583000002</v>
      </c>
      <c r="AC45" s="300">
        <f>'[7]Nicht-Bio'!E27</f>
        <v>2.1152511356000003</v>
      </c>
      <c r="AD45" s="300">
        <f>'[7]Nicht-Bio'!F27</f>
        <v>0.54129602470223193</v>
      </c>
      <c r="AE45" s="356">
        <f t="shared" si="0"/>
        <v>12.561148613225877</v>
      </c>
      <c r="AF45" s="300">
        <v>2.0984991392000003</v>
      </c>
      <c r="AG45" s="300">
        <v>5.6441381684964629</v>
      </c>
      <c r="AH45" s="300">
        <v>3.095814652494068</v>
      </c>
      <c r="AI45" s="300">
        <v>8.1262800133000006</v>
      </c>
      <c r="AJ45" s="300">
        <v>6.8688588656700036</v>
      </c>
      <c r="AK45" s="300">
        <v>2.3660750942000002</v>
      </c>
      <c r="AL45" s="300">
        <v>6.2656304350000003</v>
      </c>
      <c r="AM45" s="300">
        <v>4.5968422071999999</v>
      </c>
      <c r="AN45" s="300">
        <v>6.2127018779999998</v>
      </c>
      <c r="AO45" s="300">
        <v>5.1488937323999995</v>
      </c>
      <c r="AP45" s="300">
        <v>11.259388627109381</v>
      </c>
      <c r="AQ45" s="300">
        <v>3.4154623565</v>
      </c>
      <c r="AR45" s="300">
        <v>3.5100299858000001</v>
      </c>
      <c r="AS45" s="300">
        <v>7.5720527306855328</v>
      </c>
      <c r="AT45" s="300">
        <v>34.246628094000002</v>
      </c>
      <c r="AU45" s="356"/>
      <c r="AV45" s="300"/>
      <c r="AW45" s="300"/>
      <c r="AX45" s="357"/>
      <c r="AY45" s="335"/>
    </row>
    <row r="46" spans="1:51" x14ac:dyDescent="0.25">
      <c r="A46" s="332">
        <v>37288</v>
      </c>
      <c r="B46" s="312"/>
      <c r="C46" s="300"/>
      <c r="D46" s="300"/>
      <c r="E46" s="300"/>
      <c r="F46" s="300"/>
      <c r="G46" s="300"/>
      <c r="H46" s="300"/>
      <c r="I46" s="300"/>
      <c r="J46" s="356"/>
      <c r="K46" s="300">
        <f>[4]prixC2!C151</f>
        <v>49.506256950961536</v>
      </c>
      <c r="L46" s="300">
        <f>[4]prixC2!D151</f>
        <v>37.955992062307693</v>
      </c>
      <c r="M46" s="300">
        <f>[4]prixC2!Q151</f>
        <v>32.912697198076927</v>
      </c>
      <c r="N46" s="300">
        <f>[4]prixC2!R151</f>
        <v>19.010101076057691</v>
      </c>
      <c r="O46" s="300">
        <f>[4]prixC2!T151</f>
        <v>27.017850393750003</v>
      </c>
      <c r="P46" s="300">
        <f>[4]prixC2!AE151</f>
        <v>3.7970994687499999</v>
      </c>
      <c r="Q46" s="300">
        <f>[4]prixC2!AH151</f>
        <v>1.5776530633749999</v>
      </c>
      <c r="R46" s="300">
        <f>[4]prixC2!AI151</f>
        <v>1.7483235052499999</v>
      </c>
      <c r="S46" s="300">
        <f>[4]prixC2!AK151</f>
        <v>9.2149051375000006</v>
      </c>
      <c r="T46" s="300"/>
      <c r="U46" s="356"/>
      <c r="V46" s="312">
        <f>'[2]Haltung gewichtet'!H21</f>
        <v>0.64288468435595747</v>
      </c>
      <c r="W46" s="356">
        <f t="shared" si="1"/>
        <v>18.00077116196681</v>
      </c>
      <c r="X46" s="300">
        <f>IF(ISBLANK([1]KochtypBerechnung_nichtBio!V15),"",[1]KochtypBerechnung_nichtBio!V15)</f>
        <v>1.74137650811209</v>
      </c>
      <c r="Y46" s="300">
        <f>IF(ISBLANK([1]KochtypBerechnung_nichtBio!X15),"",[1]KochtypBerechnung_nichtBio!X15)</f>
        <v>1.6805785578640449</v>
      </c>
      <c r="Z46" s="356"/>
      <c r="AA46" s="312">
        <f>'[7]Nicht-Bio'!C28</f>
        <v>4.0229525087499995</v>
      </c>
      <c r="AB46" s="300">
        <f>'[7]Nicht-Bio'!D28</f>
        <v>2.9445017959999999</v>
      </c>
      <c r="AC46" s="300">
        <f>'[7]Nicht-Bio'!E28</f>
        <v>2.4719713261249998</v>
      </c>
      <c r="AD46" s="300">
        <f>'[7]Nicht-Bio'!F28</f>
        <v>0.60410604687500002</v>
      </c>
      <c r="AE46" s="356">
        <f t="shared" si="0"/>
        <v>13.27850587226191</v>
      </c>
      <c r="AF46" s="300">
        <v>2.3723818185000001</v>
      </c>
      <c r="AG46" s="300">
        <v>5.53173740040274</v>
      </c>
      <c r="AH46" s="300">
        <v>2.58619729314099</v>
      </c>
      <c r="AI46" s="300">
        <v>5.7098828932499996</v>
      </c>
      <c r="AJ46" s="300">
        <v>5.7529873677500003</v>
      </c>
      <c r="AK46" s="300">
        <v>2.5076676082500002</v>
      </c>
      <c r="AL46" s="300">
        <v>3.9531521498749997</v>
      </c>
      <c r="AM46" s="300">
        <v>5.4550130376249992</v>
      </c>
      <c r="AN46" s="300">
        <v>4.0406870179999999</v>
      </c>
      <c r="AO46" s="300">
        <v>4.5630908095000002</v>
      </c>
      <c r="AP46" s="300">
        <v>11.461173655468151</v>
      </c>
      <c r="AQ46" s="300">
        <v>3.5260489313629551</v>
      </c>
      <c r="AR46" s="300">
        <v>3.781256134875</v>
      </c>
      <c r="AS46" s="300">
        <v>5.8299909710000009</v>
      </c>
      <c r="AT46" s="300">
        <v>26.597706797500003</v>
      </c>
      <c r="AU46" s="356"/>
      <c r="AV46" s="300"/>
      <c r="AW46" s="300"/>
      <c r="AX46" s="357"/>
      <c r="AY46" s="335"/>
    </row>
    <row r="47" spans="1:51" x14ac:dyDescent="0.25">
      <c r="A47" s="332">
        <v>37316</v>
      </c>
      <c r="B47" s="312"/>
      <c r="C47" s="300"/>
      <c r="D47" s="300"/>
      <c r="E47" s="300"/>
      <c r="F47" s="300"/>
      <c r="G47" s="300"/>
      <c r="H47" s="300"/>
      <c r="I47" s="300"/>
      <c r="J47" s="356"/>
      <c r="K47" s="300">
        <f>[4]prixC2!C152</f>
        <v>49.617691461900002</v>
      </c>
      <c r="L47" s="300">
        <f>[4]prixC2!D152</f>
        <v>38.134060249999997</v>
      </c>
      <c r="M47" s="300">
        <f>[4]prixC2!Q152</f>
        <v>33.094381517000002</v>
      </c>
      <c r="N47" s="300">
        <f>[4]prixC2!R152</f>
        <v>19.493365364500001</v>
      </c>
      <c r="O47" s="300">
        <f>[4]prixC2!T152</f>
        <v>27.1025601445</v>
      </c>
      <c r="P47" s="300">
        <f>[4]prixC2!AE152</f>
        <v>3.9558494449999992</v>
      </c>
      <c r="Q47" s="300">
        <f>[4]prixC2!AH152</f>
        <v>1.6521900111249999</v>
      </c>
      <c r="R47" s="300">
        <f>[4]prixC2!AI152</f>
        <v>1.8567469247249999</v>
      </c>
      <c r="S47" s="300">
        <f>[4]prixC2!AK152</f>
        <v>9.1091327990000011</v>
      </c>
      <c r="T47" s="300"/>
      <c r="U47" s="356"/>
      <c r="V47" s="312">
        <f>'[2]Haltung gewichtet'!H22</f>
        <v>0.63931520849034729</v>
      </c>
      <c r="W47" s="356">
        <f t="shared" si="1"/>
        <v>17.900825837729723</v>
      </c>
      <c r="X47" s="300">
        <f>IF(ISBLANK([1]KochtypBerechnung_nichtBio!V16),"",[1]KochtypBerechnung_nichtBio!V16)</f>
        <v>1.67541459003021</v>
      </c>
      <c r="Y47" s="300">
        <f>IF(ISBLANK([1]KochtypBerechnung_nichtBio!X16),"",[1]KochtypBerechnung_nichtBio!X16)</f>
        <v>1.6347703072499999</v>
      </c>
      <c r="Z47" s="356"/>
      <c r="AA47" s="312">
        <f>'[7]Nicht-Bio'!C29</f>
        <v>4.0608772282499999</v>
      </c>
      <c r="AB47" s="300">
        <f>'[7]Nicht-Bio'!D29</f>
        <v>3.0291866285000002</v>
      </c>
      <c r="AC47" s="300">
        <f>'[7]Nicht-Bio'!E29</f>
        <v>2.6594980868263454</v>
      </c>
      <c r="AD47" s="300">
        <f>'[7]Nicht-Bio'!F29</f>
        <v>0.58028206562499995</v>
      </c>
      <c r="AE47" s="356">
        <f t="shared" si="0"/>
        <v>13.544339600304491</v>
      </c>
      <c r="AF47" s="300">
        <v>2.4398575987499997</v>
      </c>
      <c r="AG47" s="300">
        <v>6.3602476225000002</v>
      </c>
      <c r="AH47" s="300">
        <v>1.7627383764289597</v>
      </c>
      <c r="AI47" s="300">
        <v>4.1805572825000006</v>
      </c>
      <c r="AJ47" s="300">
        <v>5.3283220149999995</v>
      </c>
      <c r="AK47" s="300">
        <v>2.5369070249999996</v>
      </c>
      <c r="AL47" s="300">
        <v>3.4498004871250001</v>
      </c>
      <c r="AM47" s="300">
        <v>3.9873492481250001</v>
      </c>
      <c r="AN47" s="300">
        <v>3.7631904777499998</v>
      </c>
      <c r="AO47" s="300">
        <v>4.3387989925000001</v>
      </c>
      <c r="AP47" s="300">
        <v>11.55800106151335</v>
      </c>
      <c r="AQ47" s="300">
        <v>3.6257663152499999</v>
      </c>
      <c r="AR47" s="300">
        <v>3.926835224125</v>
      </c>
      <c r="AS47" s="300">
        <v>4.7394745050000004</v>
      </c>
      <c r="AT47" s="300">
        <v>23.075925120000001</v>
      </c>
      <c r="AU47" s="356"/>
      <c r="AV47" s="300"/>
      <c r="AW47" s="300"/>
      <c r="AX47" s="357"/>
      <c r="AY47" s="335"/>
    </row>
    <row r="48" spans="1:51" x14ac:dyDescent="0.25">
      <c r="A48" s="332">
        <v>37347</v>
      </c>
      <c r="B48" s="312"/>
      <c r="C48" s="300"/>
      <c r="D48" s="300"/>
      <c r="E48" s="300"/>
      <c r="F48" s="300"/>
      <c r="G48" s="300"/>
      <c r="H48" s="300"/>
      <c r="I48" s="300"/>
      <c r="J48" s="356"/>
      <c r="K48" s="300">
        <f>[4]prixC2!C153</f>
        <v>50.785597608519225</v>
      </c>
      <c r="L48" s="300">
        <f>[4]prixC2!D153</f>
        <v>38.915013916615386</v>
      </c>
      <c r="M48" s="300">
        <f>[4]prixC2!Q153</f>
        <v>35.061114219499999</v>
      </c>
      <c r="N48" s="300">
        <f>[4]prixC2!R153</f>
        <v>20.947488832999998</v>
      </c>
      <c r="O48" s="300">
        <f>[4]prixC2!T153</f>
        <v>26.964755200750005</v>
      </c>
      <c r="P48" s="300">
        <f>[4]prixC2!AE153</f>
        <v>3.9618348049999996</v>
      </c>
      <c r="Q48" s="300">
        <f>[4]prixC2!AH153</f>
        <v>1.586984722</v>
      </c>
      <c r="R48" s="300">
        <f>[4]prixC2!AI153</f>
        <v>1.7945041416</v>
      </c>
      <c r="S48" s="300">
        <f>[4]prixC2!AK153</f>
        <v>9.4287391141666674</v>
      </c>
      <c r="T48" s="300"/>
      <c r="U48" s="356"/>
      <c r="V48" s="312">
        <f>'[2]Haltung gewichtet'!H23</f>
        <v>0.64039165506570916</v>
      </c>
      <c r="W48" s="356">
        <f t="shared" si="1"/>
        <v>17.930966341839856</v>
      </c>
      <c r="X48" s="300">
        <f>IF(ISBLANK([1]KochtypBerechnung_nichtBio!V17),"",[1]KochtypBerechnung_nichtBio!V17)</f>
        <v>1.7978203484999999</v>
      </c>
      <c r="Y48" s="300">
        <f>IF(ISBLANK([1]KochtypBerechnung_nichtBio!X17),"",[1]KochtypBerechnung_nichtBio!X17)</f>
        <v>1.7669353146875</v>
      </c>
      <c r="Z48" s="356"/>
      <c r="AA48" s="312">
        <f>'[7]Nicht-Bio'!C30</f>
        <v>4.6171234425449406</v>
      </c>
      <c r="AB48" s="300">
        <f>'[7]Nicht-Bio'!D30</f>
        <v>3.2319396948750003</v>
      </c>
      <c r="AC48" s="300">
        <f>'[7]Nicht-Bio'!E30</f>
        <v>2.8593858869999997</v>
      </c>
      <c r="AD48" s="300">
        <f>'[7]Nicht-Bio'!F30</f>
        <v>0.55460537106250007</v>
      </c>
      <c r="AE48" s="356">
        <f t="shared" si="0"/>
        <v>14.735705903207228</v>
      </c>
      <c r="AF48" s="300">
        <v>2.4100397242499998</v>
      </c>
      <c r="AG48" s="300">
        <v>6.0985126704999999</v>
      </c>
      <c r="AH48" s="300">
        <v>1.3160854743656776</v>
      </c>
      <c r="AI48" s="300">
        <v>3.2365349657500002</v>
      </c>
      <c r="AJ48" s="300">
        <v>4.1898897160589952</v>
      </c>
      <c r="AK48" s="300">
        <v>2.6414509434999998</v>
      </c>
      <c r="AL48" s="300">
        <v>4.2277488723750007</v>
      </c>
      <c r="AM48" s="300">
        <v>3.6638078564999996</v>
      </c>
      <c r="AN48" s="300">
        <v>4.1401425892214192</v>
      </c>
      <c r="AO48" s="300">
        <v>4.0756208655000004</v>
      </c>
      <c r="AP48" s="300">
        <v>11.549592353809876</v>
      </c>
      <c r="AQ48" s="300">
        <v>3.6155571809246476</v>
      </c>
      <c r="AR48" s="300">
        <v>4.146941607636907</v>
      </c>
      <c r="AS48" s="300">
        <v>4.1113771656250009</v>
      </c>
      <c r="AT48" s="300">
        <v>23.312350782499998</v>
      </c>
      <c r="AU48" s="356"/>
      <c r="AV48" s="300"/>
      <c r="AW48" s="300"/>
      <c r="AX48" s="357"/>
      <c r="AY48" s="335"/>
    </row>
    <row r="49" spans="1:51" x14ac:dyDescent="0.25">
      <c r="A49" s="332">
        <v>37377</v>
      </c>
      <c r="B49" s="312"/>
      <c r="C49" s="300"/>
      <c r="D49" s="300"/>
      <c r="E49" s="300"/>
      <c r="F49" s="300"/>
      <c r="G49" s="300"/>
      <c r="H49" s="300"/>
      <c r="I49" s="300"/>
      <c r="J49" s="356"/>
      <c r="K49" s="300">
        <f>[4]prixC2!C154</f>
        <v>50.236005774000013</v>
      </c>
      <c r="L49" s="300">
        <f>[4]prixC2!D154</f>
        <v>39.391674227250007</v>
      </c>
      <c r="M49" s="300">
        <f>[4]prixC2!Q154</f>
        <v>36.580053657500002</v>
      </c>
      <c r="N49" s="300">
        <f>[4]prixC2!R154</f>
        <v>22.824173747124998</v>
      </c>
      <c r="O49" s="300">
        <f>[4]prixC2!T154</f>
        <v>27.282898004875005</v>
      </c>
      <c r="P49" s="300">
        <f>[4]prixC2!AE154</f>
        <v>3.9640517750000002</v>
      </c>
      <c r="Q49" s="300">
        <f>[4]prixC2!AH154</f>
        <v>1.6153233077499998</v>
      </c>
      <c r="R49" s="300">
        <f>[4]prixC2!AI154</f>
        <v>1.7580477403500001</v>
      </c>
      <c r="S49" s="300">
        <f>[4]prixC2!AK154</f>
        <v>9.3216620896666669</v>
      </c>
      <c r="T49" s="300"/>
      <c r="U49" s="356"/>
      <c r="V49" s="312">
        <f>'[2]Haltung gewichtet'!H24</f>
        <v>0.65225663795766964</v>
      </c>
      <c r="W49" s="356">
        <f t="shared" si="1"/>
        <v>18.263185862814751</v>
      </c>
      <c r="X49" s="300">
        <f>IF(ISBLANK([1]KochtypBerechnung_nichtBio!V18),"",[1]KochtypBerechnung_nichtBio!V18)</f>
        <v>1.8214224875</v>
      </c>
      <c r="Y49" s="300">
        <f>IF(ISBLANK([1]KochtypBerechnung_nichtBio!X18),"",[1]KochtypBerechnung_nichtBio!X18)</f>
        <v>1.6358107893</v>
      </c>
      <c r="Z49" s="356"/>
      <c r="AA49" s="312">
        <f>'[7]Nicht-Bio'!C31</f>
        <v>5.0376178991290139</v>
      </c>
      <c r="AB49" s="300">
        <f>'[7]Nicht-Bio'!D31</f>
        <v>3.2871635083999999</v>
      </c>
      <c r="AC49" s="300">
        <f>'[7]Nicht-Bio'!E31</f>
        <v>2.9656795819999999</v>
      </c>
      <c r="AD49" s="300">
        <f>'[7]Nicht-Bio'!F31</f>
        <v>0.60345121759999998</v>
      </c>
      <c r="AE49" s="356">
        <f t="shared" si="0"/>
        <v>15.649460902057992</v>
      </c>
      <c r="AF49" s="300">
        <v>1.9552436817499999</v>
      </c>
      <c r="AG49" s="300">
        <v>4.5990582755999991</v>
      </c>
      <c r="AH49" s="300">
        <v>1.4680022248806741</v>
      </c>
      <c r="AI49" s="300">
        <v>3.4954596110499998</v>
      </c>
      <c r="AJ49" s="300">
        <v>5.1064056991863875</v>
      </c>
      <c r="AK49" s="300">
        <v>2.6529710894000003</v>
      </c>
      <c r="AL49" s="300">
        <v>4.7296947462000007</v>
      </c>
      <c r="AM49" s="300">
        <v>3.9464151593500008</v>
      </c>
      <c r="AN49" s="300">
        <v>4.8974084138030749</v>
      </c>
      <c r="AO49" s="300">
        <v>4.5301927943006541</v>
      </c>
      <c r="AP49" s="300">
        <v>11.6602453906</v>
      </c>
      <c r="AQ49" s="300">
        <v>3.6593064541154132</v>
      </c>
      <c r="AR49" s="300">
        <v>4.3299257067000001</v>
      </c>
      <c r="AS49" s="300">
        <v>4.5809249765000004</v>
      </c>
      <c r="AT49" s="300">
        <v>20.701237717988221</v>
      </c>
      <c r="AU49" s="356"/>
      <c r="AV49" s="300"/>
      <c r="AW49" s="300"/>
      <c r="AX49" s="357"/>
      <c r="AY49" s="335"/>
    </row>
    <row r="50" spans="1:51" x14ac:dyDescent="0.25">
      <c r="A50" s="332">
        <v>37408</v>
      </c>
      <c r="B50" s="312"/>
      <c r="C50" s="300"/>
      <c r="D50" s="300"/>
      <c r="E50" s="300"/>
      <c r="F50" s="300"/>
      <c r="G50" s="300"/>
      <c r="H50" s="300"/>
      <c r="I50" s="300"/>
      <c r="J50" s="356"/>
      <c r="K50" s="300">
        <f>[4]prixC2!C155</f>
        <v>51.222480911400005</v>
      </c>
      <c r="L50" s="300">
        <f>[4]prixC2!D155</f>
        <v>39.523797572700012</v>
      </c>
      <c r="M50" s="300">
        <f>[4]prixC2!Q155</f>
        <v>37.391150418340914</v>
      </c>
      <c r="N50" s="300">
        <f>[4]prixC2!R155</f>
        <v>23.225785510477273</v>
      </c>
      <c r="O50" s="300">
        <f>[4]prixC2!T155</f>
        <v>27.838117933477271</v>
      </c>
      <c r="P50" s="300">
        <f>[4]prixC2!AE155</f>
        <v>3.8475178175</v>
      </c>
      <c r="Q50" s="300">
        <f>[4]prixC2!AH155</f>
        <v>1.6063151137727274</v>
      </c>
      <c r="R50" s="300">
        <f>[4]prixC2!AI155</f>
        <v>1.7976946233068185</v>
      </c>
      <c r="S50" s="300">
        <f>[4]prixC2!AK155</f>
        <v>9.4677685318750004</v>
      </c>
      <c r="T50" s="300"/>
      <c r="U50" s="356"/>
      <c r="V50" s="312">
        <f>'[2]Haltung gewichtet'!H25</f>
        <v>0.64708354923080325</v>
      </c>
      <c r="W50" s="356">
        <f t="shared" si="1"/>
        <v>18.11833937846249</v>
      </c>
      <c r="X50" s="300">
        <f>IF(ISBLANK([1]KochtypBerechnung_nichtBio!V19),"",[1]KochtypBerechnung_nichtBio!V19)</f>
        <v>2.2951601826534702</v>
      </c>
      <c r="Y50" s="300">
        <f>IF(ISBLANK([1]KochtypBerechnung_nichtBio!X19),"",[1]KochtypBerechnung_nichtBio!X19)</f>
        <v>1.783910586591815</v>
      </c>
      <c r="Z50" s="356"/>
      <c r="AA50" s="312">
        <f>'[7]Nicht-Bio'!C32</f>
        <v>4.4937560850180329</v>
      </c>
      <c r="AB50" s="300">
        <f>'[7]Nicht-Bio'!D32</f>
        <v>3.2100103184566549</v>
      </c>
      <c r="AC50" s="300">
        <f>'[7]Nicht-Bio'!E32</f>
        <v>2.9129870431875</v>
      </c>
      <c r="AD50" s="300">
        <f>'[7]Nicht-Bio'!F32</f>
        <v>0.66126577043533374</v>
      </c>
      <c r="AE50" s="356">
        <f t="shared" si="0"/>
        <v>14.838758384065207</v>
      </c>
      <c r="AF50" s="300">
        <v>2.4216610010625002</v>
      </c>
      <c r="AG50" s="300">
        <v>4.7801248928750004</v>
      </c>
      <c r="AH50" s="300">
        <v>1.5455110947736124</v>
      </c>
      <c r="AI50" s="300">
        <v>4.6757963086250003</v>
      </c>
      <c r="AJ50" s="300">
        <v>3.9805588724446874</v>
      </c>
      <c r="AK50" s="300">
        <v>2.731563033125</v>
      </c>
      <c r="AL50" s="300">
        <v>3.23828679925</v>
      </c>
      <c r="AM50" s="300">
        <v>4.4509349476875002</v>
      </c>
      <c r="AN50" s="300">
        <v>5.7252461259638006</v>
      </c>
      <c r="AO50" s="300">
        <v>5.7604544517500003</v>
      </c>
      <c r="AP50" s="300">
        <v>11.753639111750001</v>
      </c>
      <c r="AQ50" s="300">
        <v>3.6449522466487969</v>
      </c>
      <c r="AR50" s="300">
        <v>4.4282573433749999</v>
      </c>
      <c r="AS50" s="300">
        <v>5.0868836301249996</v>
      </c>
      <c r="AT50" s="300">
        <v>21.215824068160451</v>
      </c>
      <c r="AU50" s="356"/>
      <c r="AV50" s="300"/>
      <c r="AW50" s="300"/>
      <c r="AX50" s="357"/>
      <c r="AY50" s="335"/>
    </row>
    <row r="51" spans="1:51" x14ac:dyDescent="0.25">
      <c r="A51" s="332">
        <v>37438</v>
      </c>
      <c r="B51" s="312"/>
      <c r="C51" s="300"/>
      <c r="D51" s="300"/>
      <c r="E51" s="300"/>
      <c r="F51" s="300"/>
      <c r="G51" s="300"/>
      <c r="H51" s="300"/>
      <c r="I51" s="300"/>
      <c r="J51" s="356"/>
      <c r="K51" s="300">
        <f>[4]prixC2!C156</f>
        <v>51.220398026250002</v>
      </c>
      <c r="L51" s="300">
        <f>[4]prixC2!D156</f>
        <v>39.246608808750004</v>
      </c>
      <c r="M51" s="300">
        <f>[4]prixC2!Q156</f>
        <v>36.803969662499995</v>
      </c>
      <c r="N51" s="300">
        <f>[4]prixC2!R156</f>
        <v>22.559245265000001</v>
      </c>
      <c r="O51" s="300">
        <f>[4]prixC2!T156</f>
        <v>27.394495693749999</v>
      </c>
      <c r="P51" s="300">
        <f>[4]prixC2!AE156</f>
        <v>3.9259237549999995</v>
      </c>
      <c r="Q51" s="300">
        <f>[4]prixC2!AH156</f>
        <v>1.5865108577500002</v>
      </c>
      <c r="R51" s="300">
        <f>[4]prixC2!AI156</f>
        <v>1.7728706000192309</v>
      </c>
      <c r="S51" s="300">
        <f>[4]prixC2!AK156</f>
        <v>9.5018184633333362</v>
      </c>
      <c r="T51" s="300"/>
      <c r="U51" s="356"/>
      <c r="V51" s="312">
        <f>'[2]Haltung gewichtet'!H26</f>
        <v>0.64289947467365072</v>
      </c>
      <c r="W51" s="356">
        <f t="shared" si="1"/>
        <v>18.001185290862221</v>
      </c>
      <c r="X51" s="300">
        <f>IF(ISBLANK([1]KochtypBerechnung_nichtBio!V20),"",[1]KochtypBerechnung_nichtBio!V20)</f>
        <v>1.6275240907681059</v>
      </c>
      <c r="Y51" s="300">
        <f>IF(ISBLANK([1]KochtypBerechnung_nichtBio!X20),"",[1]KochtypBerechnung_nichtBio!X20)</f>
        <v>1.7632477280765477</v>
      </c>
      <c r="Z51" s="356"/>
      <c r="AA51" s="312">
        <f>'[7]Nicht-Bio'!C33</f>
        <v>4.2075085087101787</v>
      </c>
      <c r="AB51" s="300">
        <f>'[7]Nicht-Bio'!D33</f>
        <v>3.1672746819999995</v>
      </c>
      <c r="AC51" s="300">
        <f>'[7]Nicht-Bio'!E33</f>
        <v>2.9392484574999997</v>
      </c>
      <c r="AD51" s="300">
        <f>'[7]Nicht-Bio'!F33</f>
        <v>0.59366075150000008</v>
      </c>
      <c r="AE51" s="356">
        <f t="shared" si="0"/>
        <v>14.212424599597032</v>
      </c>
      <c r="AF51" s="300">
        <v>2.0963925320999999</v>
      </c>
      <c r="AG51" s="300">
        <v>4.2438579832999999</v>
      </c>
      <c r="AH51" s="300">
        <v>1.3630363003999999</v>
      </c>
      <c r="AI51" s="300">
        <v>3.0431451375999998</v>
      </c>
      <c r="AJ51" s="300">
        <v>4.0680917021287737</v>
      </c>
      <c r="AK51" s="300">
        <v>2.4537840257000001</v>
      </c>
      <c r="AL51" s="300">
        <v>3.2429076064999998</v>
      </c>
      <c r="AM51" s="300">
        <v>3.7817993674500001</v>
      </c>
      <c r="AN51" s="300">
        <v>5.6214842497036059</v>
      </c>
      <c r="AO51" s="300">
        <v>3.8563028108499999</v>
      </c>
      <c r="AP51" s="300">
        <v>12.118104526673601</v>
      </c>
      <c r="AQ51" s="300">
        <v>3.59354971849866</v>
      </c>
      <c r="AR51" s="300">
        <v>5.2689876383000005</v>
      </c>
      <c r="AS51" s="300">
        <v>5.4579471712075494</v>
      </c>
      <c r="AT51" s="300">
        <v>25.98483105993235</v>
      </c>
      <c r="AU51" s="356"/>
      <c r="AV51" s="300"/>
      <c r="AW51" s="300"/>
      <c r="AX51" s="357"/>
      <c r="AY51" s="335"/>
    </row>
    <row r="52" spans="1:51" x14ac:dyDescent="0.25">
      <c r="A52" s="332">
        <v>37469</v>
      </c>
      <c r="B52" s="312"/>
      <c r="C52" s="300"/>
      <c r="D52" s="300"/>
      <c r="E52" s="300"/>
      <c r="F52" s="300"/>
      <c r="G52" s="300"/>
      <c r="H52" s="300"/>
      <c r="I52" s="300"/>
      <c r="J52" s="356"/>
      <c r="K52" s="300">
        <f>[4]prixC2!C157</f>
        <v>51.631655602500004</v>
      </c>
      <c r="L52" s="300">
        <f>[4]prixC2!D157</f>
        <v>40.118212342500001</v>
      </c>
      <c r="M52" s="300">
        <f>[4]prixC2!Q157</f>
        <v>35.239901637499997</v>
      </c>
      <c r="N52" s="300">
        <f>[4]prixC2!R157</f>
        <v>20.728483772499999</v>
      </c>
      <c r="O52" s="300">
        <f>[4]prixC2!T157</f>
        <v>27.5718105475</v>
      </c>
      <c r="P52" s="300">
        <f>[4]prixC2!AE157</f>
        <v>3.9565249135</v>
      </c>
      <c r="Q52" s="300">
        <f>[4]prixC2!AH157</f>
        <v>1.6010497418</v>
      </c>
      <c r="R52" s="300">
        <f>[4]prixC2!AI157</f>
        <v>1.7395915622500007</v>
      </c>
      <c r="S52" s="300">
        <f>[4]prixC2!AK157</f>
        <v>9.4288931363333344</v>
      </c>
      <c r="T52" s="300"/>
      <c r="U52" s="356"/>
      <c r="V52" s="312">
        <f>'[2]Haltung gewichtet'!H27</f>
        <v>0.63145469265063492</v>
      </c>
      <c r="W52" s="356">
        <f t="shared" si="1"/>
        <v>17.680731394217776</v>
      </c>
      <c r="X52" s="300">
        <f>IF(ISBLANK([1]KochtypBerechnung_nichtBio!V21),"",[1]KochtypBerechnung_nichtBio!V21)</f>
        <v>1.3680957265000002</v>
      </c>
      <c r="Y52" s="300">
        <f>IF(ISBLANK([1]KochtypBerechnung_nichtBio!X21),"",[1]KochtypBerechnung_nichtBio!X21)</f>
        <v>1.6393146602499999</v>
      </c>
      <c r="Z52" s="356"/>
      <c r="AA52" s="312">
        <f>'[7]Nicht-Bio'!C34</f>
        <v>4.3732421549752054</v>
      </c>
      <c r="AB52" s="300">
        <f>'[7]Nicht-Bio'!D34</f>
        <v>2.9847116493749999</v>
      </c>
      <c r="AC52" s="300">
        <f>'[7]Nicht-Bio'!E34</f>
        <v>2.9733433821249999</v>
      </c>
      <c r="AD52" s="300">
        <f>'[7]Nicht-Bio'!F34</f>
        <v>0.62368573431249996</v>
      </c>
      <c r="AE52" s="356">
        <f t="shared" si="0"/>
        <v>14.347374031546668</v>
      </c>
      <c r="AF52" s="300">
        <v>1.753119793</v>
      </c>
      <c r="AG52" s="300">
        <v>4.0771879160000006</v>
      </c>
      <c r="AH52" s="300">
        <v>1.4669093118125001</v>
      </c>
      <c r="AI52" s="300">
        <v>3.7674131961250001</v>
      </c>
      <c r="AJ52" s="300">
        <v>4.5315051397349171</v>
      </c>
      <c r="AK52" s="300">
        <v>2.283378226</v>
      </c>
      <c r="AL52" s="300">
        <v>4.0252979786249998</v>
      </c>
      <c r="AM52" s="300">
        <v>4.3270191220000003</v>
      </c>
      <c r="AN52" s="300">
        <v>5.9668521774285628</v>
      </c>
      <c r="AO52" s="300">
        <v>3.4952775790625004</v>
      </c>
      <c r="AP52" s="300">
        <v>11.891559424125001</v>
      </c>
      <c r="AQ52" s="300"/>
      <c r="AR52" s="300">
        <v>4.2297682841249999</v>
      </c>
      <c r="AS52" s="300">
        <v>4.9015620098124995</v>
      </c>
      <c r="AT52" s="300">
        <v>27.5703726235873</v>
      </c>
      <c r="AU52" s="356"/>
      <c r="AV52" s="300"/>
      <c r="AW52" s="300"/>
      <c r="AX52" s="357"/>
      <c r="AY52" s="335"/>
    </row>
    <row r="53" spans="1:51" x14ac:dyDescent="0.25">
      <c r="A53" s="332">
        <v>37500</v>
      </c>
      <c r="B53" s="312"/>
      <c r="C53" s="300"/>
      <c r="D53" s="300"/>
      <c r="E53" s="300"/>
      <c r="F53" s="300"/>
      <c r="G53" s="300"/>
      <c r="H53" s="300"/>
      <c r="I53" s="300"/>
      <c r="J53" s="356"/>
      <c r="K53" s="300">
        <f>[4]prixC2!C158</f>
        <v>53.057612464999998</v>
      </c>
      <c r="L53" s="300">
        <f>[4]prixC2!D158</f>
        <v>41.333550947500001</v>
      </c>
      <c r="M53" s="300">
        <f>[4]prixC2!Q158</f>
        <v>33.384423662727272</v>
      </c>
      <c r="N53" s="300">
        <f>[4]prixC2!R158</f>
        <v>18.575863856704547</v>
      </c>
      <c r="O53" s="300">
        <f>[4]prixC2!T158</f>
        <v>27.593439403636363</v>
      </c>
      <c r="P53" s="300">
        <f>[4]prixC2!AE158</f>
        <v>3.8909684050000006</v>
      </c>
      <c r="Q53" s="300">
        <f>[4]prixC2!AH158</f>
        <v>1.5580907733977274</v>
      </c>
      <c r="R53" s="300">
        <f>[4]prixC2!AI158</f>
        <v>1.7626097305340909</v>
      </c>
      <c r="S53" s="300">
        <f>[4]prixC2!AK158</f>
        <v>9.3099999854166686</v>
      </c>
      <c r="T53" s="300"/>
      <c r="U53" s="356"/>
      <c r="V53" s="312">
        <f>'[2]Haltung gewichtet'!H28</f>
        <v>0.62267783862718307</v>
      </c>
      <c r="W53" s="356">
        <f t="shared" si="1"/>
        <v>17.434979481561125</v>
      </c>
      <c r="X53" s="300">
        <f>IF(ISBLANK([1]KochtypBerechnung_nichtBio!V22),"",[1]KochtypBerechnung_nichtBio!V22)</f>
        <v>1.4351237585000001</v>
      </c>
      <c r="Y53" s="300">
        <f>IF(ISBLANK([1]KochtypBerechnung_nichtBio!X22),"",[1]KochtypBerechnung_nichtBio!X22)</f>
        <v>1.7288243249727877</v>
      </c>
      <c r="Z53" s="356"/>
      <c r="AA53" s="312">
        <f>'[7]Nicht-Bio'!C35</f>
        <v>3.7717391180295126</v>
      </c>
      <c r="AB53" s="300">
        <f>'[7]Nicht-Bio'!D35</f>
        <v>3.1595725675000006</v>
      </c>
      <c r="AC53" s="300">
        <f>'[7]Nicht-Bio'!E35</f>
        <v>2.9433118276875003</v>
      </c>
      <c r="AD53" s="300">
        <f>'[7]Nicht-Bio'!F35</f>
        <v>0.64115594900000006</v>
      </c>
      <c r="AE53" s="356">
        <f t="shared" si="0"/>
        <v>13.67191030774438</v>
      </c>
      <c r="AF53" s="300">
        <v>1.88828350025</v>
      </c>
      <c r="AG53" s="300">
        <v>4.3487433528750001</v>
      </c>
      <c r="AH53" s="300">
        <v>1.7394412794375</v>
      </c>
      <c r="AI53" s="300">
        <v>3.9928682956249997</v>
      </c>
      <c r="AJ53" s="300">
        <v>4.5183974266250004</v>
      </c>
      <c r="AK53" s="300">
        <v>2.0542167443750001</v>
      </c>
      <c r="AL53" s="300">
        <v>3.5489796915624998</v>
      </c>
      <c r="AM53" s="300">
        <v>4.3213161893749996</v>
      </c>
      <c r="AN53" s="300">
        <v>5.9318584353750001</v>
      </c>
      <c r="AO53" s="300">
        <v>3.3102525531875004</v>
      </c>
      <c r="AP53" s="300">
        <v>11.538950221125001</v>
      </c>
      <c r="AQ53" s="300"/>
      <c r="AR53" s="300">
        <v>3.6834568146875002</v>
      </c>
      <c r="AS53" s="300">
        <v>5.4456589413749992</v>
      </c>
      <c r="AT53" s="300">
        <v>25.088833624386474</v>
      </c>
      <c r="AU53" s="356"/>
      <c r="AV53" s="300"/>
      <c r="AW53" s="300"/>
      <c r="AX53" s="357"/>
      <c r="AY53" s="335"/>
    </row>
    <row r="54" spans="1:51" x14ac:dyDescent="0.25">
      <c r="A54" s="332">
        <v>37530</v>
      </c>
      <c r="B54" s="312"/>
      <c r="C54" s="300"/>
      <c r="D54" s="300"/>
      <c r="E54" s="300"/>
      <c r="F54" s="300"/>
      <c r="G54" s="300"/>
      <c r="H54" s="300"/>
      <c r="I54" s="300"/>
      <c r="J54" s="356"/>
      <c r="K54" s="300">
        <f>[4]prixC2!C159</f>
        <v>52.20275363750001</v>
      </c>
      <c r="L54" s="300">
        <f>[4]prixC2!D159</f>
        <v>41.291149037499999</v>
      </c>
      <c r="M54" s="300">
        <f>[4]prixC2!Q159</f>
        <v>33.297435149999998</v>
      </c>
      <c r="N54" s="300">
        <f>[4]prixC2!R159</f>
        <v>18.871865136250001</v>
      </c>
      <c r="O54" s="300">
        <f>[4]prixC2!T159</f>
        <v>27.705133533750001</v>
      </c>
      <c r="P54" s="300">
        <f>[4]prixC2!AE159</f>
        <v>3.9197345050000001</v>
      </c>
      <c r="Q54" s="300">
        <f>[4]prixC2!AH159</f>
        <v>1.6295886364999999</v>
      </c>
      <c r="R54" s="300">
        <f>[4]prixC2!AI159</f>
        <v>1.8490019331250001</v>
      </c>
      <c r="S54" s="300">
        <f>[4]prixC2!AK159</f>
        <v>9.3471455430555572</v>
      </c>
      <c r="T54" s="300"/>
      <c r="U54" s="356"/>
      <c r="V54" s="312">
        <f>'[2]Haltung gewichtet'!H29</f>
        <v>0.61113935117377993</v>
      </c>
      <c r="W54" s="356">
        <f t="shared" si="1"/>
        <v>17.11190183286584</v>
      </c>
      <c r="X54" s="300">
        <f>IF(ISBLANK([1]KochtypBerechnung_nichtBio!V23),"",[1]KochtypBerechnung_nichtBio!V23)</f>
        <v>1.3910409533666659</v>
      </c>
      <c r="Y54" s="300">
        <f>IF(ISBLANK([1]KochtypBerechnung_nichtBio!X23),"",[1]KochtypBerechnung_nichtBio!X23)</f>
        <v>1.4834271244077351</v>
      </c>
      <c r="Z54" s="356"/>
      <c r="AA54" s="312">
        <f>'[7]Nicht-Bio'!C36</f>
        <v>3.7252168220999997</v>
      </c>
      <c r="AB54" s="300">
        <f>'[7]Nicht-Bio'!D36</f>
        <v>2.9947149649</v>
      </c>
      <c r="AC54" s="300">
        <f>'[7]Nicht-Bio'!E36</f>
        <v>2.8959939333000002</v>
      </c>
      <c r="AD54" s="300">
        <f>'[7]Nicht-Bio'!F36</f>
        <v>0.66555886340000003</v>
      </c>
      <c r="AE54" s="356">
        <f t="shared" si="0"/>
        <v>13.423206455380763</v>
      </c>
      <c r="AF54" s="300">
        <v>1.8639470330000001</v>
      </c>
      <c r="AG54" s="300">
        <v>4.8175553817000001</v>
      </c>
      <c r="AH54" s="300">
        <v>1.3518518634500001</v>
      </c>
      <c r="AI54" s="300">
        <v>3.6984938210500005</v>
      </c>
      <c r="AJ54" s="300">
        <v>4.7842736714150877</v>
      </c>
      <c r="AK54" s="300">
        <v>2.0208967828</v>
      </c>
      <c r="AL54" s="300">
        <v>4.1335203863000007</v>
      </c>
      <c r="AM54" s="300">
        <v>3.9828514888499997</v>
      </c>
      <c r="AN54" s="300">
        <v>5.9244359099179356</v>
      </c>
      <c r="AO54" s="300">
        <v>3.2777966296500005</v>
      </c>
      <c r="AP54" s="300">
        <v>11.421062223799998</v>
      </c>
      <c r="AQ54" s="300"/>
      <c r="AR54" s="300">
        <v>3.4036305612</v>
      </c>
      <c r="AS54" s="300">
        <v>4.7638308270500005</v>
      </c>
      <c r="AT54" s="300">
        <v>24.455840311499998</v>
      </c>
      <c r="AU54" s="356"/>
      <c r="AV54" s="300"/>
      <c r="AW54" s="300"/>
      <c r="AX54" s="357"/>
      <c r="AY54" s="335"/>
    </row>
    <row r="55" spans="1:51" x14ac:dyDescent="0.25">
      <c r="A55" s="332">
        <v>37561</v>
      </c>
      <c r="B55" s="312"/>
      <c r="C55" s="300"/>
      <c r="D55" s="300"/>
      <c r="E55" s="300"/>
      <c r="F55" s="300"/>
      <c r="G55" s="300"/>
      <c r="H55" s="300"/>
      <c r="I55" s="300"/>
      <c r="J55" s="356"/>
      <c r="K55" s="300">
        <f>[4]prixC2!C160</f>
        <v>52.515402425000005</v>
      </c>
      <c r="L55" s="300">
        <f>[4]prixC2!D160</f>
        <v>40.850402289999998</v>
      </c>
      <c r="M55" s="300">
        <f>[4]prixC2!Q160</f>
        <v>33.524941694999995</v>
      </c>
      <c r="N55" s="300">
        <f>[4]prixC2!R160</f>
        <v>19.062056174999999</v>
      </c>
      <c r="O55" s="300">
        <f>[4]prixC2!T160</f>
        <v>27.450950382500004</v>
      </c>
      <c r="P55" s="300">
        <f>[4]prixC2!AE160</f>
        <v>3.9406877395000004</v>
      </c>
      <c r="Q55" s="300">
        <f>[4]prixC2!AH160</f>
        <v>1.5715128017000004</v>
      </c>
      <c r="R55" s="300">
        <f>[4]prixC2!AI160</f>
        <v>1.7530774401999998</v>
      </c>
      <c r="S55" s="300">
        <f>[4]prixC2!AK160</f>
        <v>9.4961590513333363</v>
      </c>
      <c r="T55" s="300"/>
      <c r="U55" s="356"/>
      <c r="V55" s="312">
        <f>'[2]Haltung gewichtet'!H30</f>
        <v>0.60883043466264009</v>
      </c>
      <c r="W55" s="356">
        <f t="shared" si="1"/>
        <v>17.047252170553922</v>
      </c>
      <c r="X55" s="300">
        <f>IF(ISBLANK([1]KochtypBerechnung_nichtBio!V24),"",[1]KochtypBerechnung_nichtBio!V24)</f>
        <v>1.4499615268329566</v>
      </c>
      <c r="Y55" s="300">
        <f>IF(ISBLANK([1]KochtypBerechnung_nichtBio!X24),"",[1]KochtypBerechnung_nichtBio!X24)</f>
        <v>1.6612412437499999</v>
      </c>
      <c r="Z55" s="356"/>
      <c r="AA55" s="312">
        <f>'[7]Nicht-Bio'!C37</f>
        <v>3.7654879159999997</v>
      </c>
      <c r="AB55" s="300">
        <f>'[7]Nicht-Bio'!D37</f>
        <v>3.0588010093749998</v>
      </c>
      <c r="AC55" s="300">
        <f>'[7]Nicht-Bio'!E37</f>
        <v>2.760676154625</v>
      </c>
      <c r="AD55" s="300">
        <f>'[7]Nicht-Bio'!F37</f>
        <v>0.6135216803750001</v>
      </c>
      <c r="AE55" s="356">
        <f t="shared" si="0"/>
        <v>13.309959958909852</v>
      </c>
      <c r="AF55" s="300">
        <v>1.9235785573124997</v>
      </c>
      <c r="AG55" s="300">
        <v>4.3825326459999996</v>
      </c>
      <c r="AH55" s="300">
        <v>1.294340533</v>
      </c>
      <c r="AI55" s="300">
        <v>3.7982533586250002</v>
      </c>
      <c r="AJ55" s="300">
        <v>4.2981093629431699</v>
      </c>
      <c r="AK55" s="300">
        <v>2.0356285831875001</v>
      </c>
      <c r="AL55" s="300">
        <v>4.7882096731249995</v>
      </c>
      <c r="AM55" s="300">
        <v>3.9278663614999996</v>
      </c>
      <c r="AN55" s="300">
        <v>4.8597491425000001</v>
      </c>
      <c r="AO55" s="300">
        <v>3.3142300041874999</v>
      </c>
      <c r="AP55" s="300">
        <v>11.569900646249998</v>
      </c>
      <c r="AQ55" s="300"/>
      <c r="AR55" s="300">
        <v>3.2440061443124999</v>
      </c>
      <c r="AS55" s="300">
        <v>3.8315616379999997</v>
      </c>
      <c r="AT55" s="300">
        <v>25.127868880312498</v>
      </c>
      <c r="AU55" s="356"/>
      <c r="AV55" s="300"/>
      <c r="AW55" s="300"/>
      <c r="AX55" s="357"/>
      <c r="AY55" s="335"/>
    </row>
    <row r="56" spans="1:51" x14ac:dyDescent="0.25">
      <c r="A56" s="332">
        <v>37591</v>
      </c>
      <c r="B56" s="312"/>
      <c r="C56" s="300"/>
      <c r="D56" s="300"/>
      <c r="E56" s="300"/>
      <c r="F56" s="300"/>
      <c r="G56" s="300"/>
      <c r="H56" s="300"/>
      <c r="I56" s="300"/>
      <c r="J56" s="356"/>
      <c r="K56" s="300">
        <f>[4]prixC2!C161</f>
        <v>51.502382386399994</v>
      </c>
      <c r="L56" s="300">
        <f>[4]prixC2!D161</f>
        <v>40.840140902000002</v>
      </c>
      <c r="M56" s="300">
        <f>[4]prixC2!Q161</f>
        <v>34.529483875750003</v>
      </c>
      <c r="N56" s="300">
        <f>[4]prixC2!R161</f>
        <v>19.720647588349998</v>
      </c>
      <c r="O56" s="300">
        <f>[4]prixC2!T161</f>
        <v>27.141922014950001</v>
      </c>
      <c r="P56" s="300">
        <f>[4]prixC2!AE161</f>
        <v>3.7468105671249998</v>
      </c>
      <c r="Q56" s="300">
        <f>[4]prixC2!AH161</f>
        <v>1.5825116997499999</v>
      </c>
      <c r="R56" s="300">
        <f>[4]prixC2!AI161</f>
        <v>1.8361936067499998</v>
      </c>
      <c r="S56" s="300">
        <f>[4]prixC2!AK161</f>
        <v>9.4439012650000009</v>
      </c>
      <c r="T56" s="300"/>
      <c r="U56" s="356"/>
      <c r="V56" s="312">
        <f>'[2]Haltung gewichtet'!H31</f>
        <v>0.62247091128983567</v>
      </c>
      <c r="W56" s="356">
        <f t="shared" si="1"/>
        <v>17.4291855161154</v>
      </c>
      <c r="X56" s="300">
        <f>IF(ISBLANK([1]KochtypBerechnung_nichtBio!V25),"",[1]KochtypBerechnung_nichtBio!V25)</f>
        <v>1.7563974034428378</v>
      </c>
      <c r="Y56" s="300">
        <f>IF(ISBLANK([1]KochtypBerechnung_nichtBio!X25),"",[1]KochtypBerechnung_nichtBio!X25)</f>
        <v>1.7072709161249999</v>
      </c>
      <c r="Z56" s="356"/>
      <c r="AA56" s="312">
        <f>'[7]Nicht-Bio'!C38</f>
        <v>3.7580240811699426</v>
      </c>
      <c r="AB56" s="300">
        <f>'[7]Nicht-Bio'!D38</f>
        <v>2.8190270421250001</v>
      </c>
      <c r="AC56" s="300">
        <f>'[7]Nicht-Bio'!E38</f>
        <v>2.0058232547500001</v>
      </c>
      <c r="AD56" s="300">
        <f>'[7]Nicht-Bio'!F38</f>
        <v>0.56716019812500007</v>
      </c>
      <c r="AE56" s="356">
        <f t="shared" si="0"/>
        <v>12.223285387990869</v>
      </c>
      <c r="AF56" s="300">
        <v>2.1449796683125002</v>
      </c>
      <c r="AG56" s="300">
        <v>4.3979064196197095</v>
      </c>
      <c r="AH56" s="300">
        <v>1.3679383179980975</v>
      </c>
      <c r="AI56" s="300">
        <v>4.7080250592499997</v>
      </c>
      <c r="AJ56" s="300">
        <v>3.6115451063795971</v>
      </c>
      <c r="AK56" s="300">
        <v>2.0400213188124998</v>
      </c>
      <c r="AL56" s="300">
        <v>3.2658555500921995</v>
      </c>
      <c r="AM56" s="300">
        <v>3.227483994</v>
      </c>
      <c r="AN56" s="300">
        <v>3.480091125625</v>
      </c>
      <c r="AO56" s="300">
        <v>3.3677331678125002</v>
      </c>
      <c r="AP56" s="300">
        <v>11.798942341249999</v>
      </c>
      <c r="AQ56" s="300"/>
      <c r="AR56" s="300">
        <v>3.2356276334374998</v>
      </c>
      <c r="AS56" s="300">
        <v>4.2063695550000002</v>
      </c>
      <c r="AT56" s="300">
        <v>22.546628522812497</v>
      </c>
      <c r="AU56" s="356"/>
      <c r="AV56" s="300"/>
      <c r="AW56" s="300"/>
      <c r="AX56" s="357"/>
      <c r="AY56" s="335"/>
    </row>
    <row r="57" spans="1:51" x14ac:dyDescent="0.25">
      <c r="A57" s="332">
        <v>37622</v>
      </c>
      <c r="B57" s="312"/>
      <c r="C57" s="300"/>
      <c r="D57" s="300"/>
      <c r="E57" s="300"/>
      <c r="F57" s="300"/>
      <c r="G57" s="300"/>
      <c r="H57" s="300"/>
      <c r="I57" s="300"/>
      <c r="J57" s="356"/>
      <c r="K57" s="300">
        <f>[4]prixC2!C162</f>
        <v>51.402512638736127</v>
      </c>
      <c r="L57" s="300">
        <f>[4]prixC2!D162</f>
        <v>39.871596030396951</v>
      </c>
      <c r="M57" s="300">
        <f>[4]prixC2!Q162</f>
        <v>33.928240003999605</v>
      </c>
      <c r="N57" s="300">
        <f>[4]prixC2!R162</f>
        <v>18.692036858314168</v>
      </c>
      <c r="O57" s="300">
        <f>[4]prixC2!T162</f>
        <v>26.196287457254279</v>
      </c>
      <c r="P57" s="300">
        <f>[4]prixC2!AE162</f>
        <v>3.9979892260773924</v>
      </c>
      <c r="Q57" s="300">
        <f>[4]prixC2!AH162</f>
        <v>1.5</v>
      </c>
      <c r="R57" s="300">
        <f>[4]prixC2!AI162</f>
        <v>1.7948128907109289</v>
      </c>
      <c r="S57" s="300">
        <f>[4]prixC2!AK162</f>
        <v>9.1555529440389289</v>
      </c>
      <c r="T57" s="300"/>
      <c r="U57" s="356"/>
      <c r="V57" s="312">
        <f>'[2]Haltung gewichtet'!H32</f>
        <v>0.54424316284426355</v>
      </c>
      <c r="W57" s="356">
        <f t="shared" si="1"/>
        <v>15.238808559639379</v>
      </c>
      <c r="X57" s="300">
        <f>IF(ISBLANK([1]KochtypBerechnung_nichtBio!V26),"",[1]KochtypBerechnung_nichtBio!V26)</f>
        <v>1.7083995232443101</v>
      </c>
      <c r="Y57" s="300">
        <f>IF(ISBLANK([1]KochtypBerechnung_nichtBio!X26),"",[1]KochtypBerechnung_nichtBio!X26)</f>
        <v>1.6480857963999997</v>
      </c>
      <c r="Z57" s="356"/>
      <c r="AA57" s="312">
        <f>'[7]Nicht-Bio'!C39</f>
        <v>3.8448407362453176</v>
      </c>
      <c r="AB57" s="300">
        <f>'[7]Nicht-Bio'!D39</f>
        <v>3.0064188805000001</v>
      </c>
      <c r="AC57" s="300">
        <f>'[7]Nicht-Bio'!E39</f>
        <v>2.1925030476999998</v>
      </c>
      <c r="AD57" s="300">
        <f>'[7]Nicht-Bio'!F39</f>
        <v>0.53407524090000003</v>
      </c>
      <c r="AE57" s="356">
        <f t="shared" si="0"/>
        <v>12.661793737577389</v>
      </c>
      <c r="AF57" s="300">
        <v>2.1198116628000001</v>
      </c>
      <c r="AG57" s="300">
        <v>4.415214891465256</v>
      </c>
      <c r="AH57" s="300">
        <v>1.7084734191328259</v>
      </c>
      <c r="AI57" s="300">
        <v>5.0641671165000002</v>
      </c>
      <c r="AJ57" s="300">
        <v>4.4479655362805932</v>
      </c>
      <c r="AK57" s="300">
        <v>2.0536392903</v>
      </c>
      <c r="AL57" s="300">
        <v>4.0209412262579196</v>
      </c>
      <c r="AM57" s="300">
        <v>3.3582770664000003</v>
      </c>
      <c r="AN57" s="300">
        <v>3.8488839119000007</v>
      </c>
      <c r="AO57" s="300">
        <v>4.0345193599</v>
      </c>
      <c r="AP57" s="300">
        <v>11.591336911999999</v>
      </c>
      <c r="AQ57" s="300"/>
      <c r="AR57" s="300">
        <v>3.2701199397000003</v>
      </c>
      <c r="AS57" s="300">
        <v>4.9897760285000006</v>
      </c>
      <c r="AT57" s="300">
        <v>29.604715494400001</v>
      </c>
      <c r="AU57" s="356"/>
      <c r="AV57" s="300"/>
      <c r="AW57" s="300"/>
      <c r="AX57" s="357"/>
      <c r="AY57" s="335"/>
    </row>
    <row r="58" spans="1:51" x14ac:dyDescent="0.25">
      <c r="A58" s="332">
        <v>37653</v>
      </c>
      <c r="B58" s="312"/>
      <c r="C58" s="300"/>
      <c r="D58" s="300"/>
      <c r="E58" s="300"/>
      <c r="F58" s="300"/>
      <c r="G58" s="300"/>
      <c r="H58" s="300"/>
      <c r="I58" s="300"/>
      <c r="J58" s="356"/>
      <c r="K58" s="300">
        <f>[4]prixC2!C163</f>
        <v>51.014844930506946</v>
      </c>
      <c r="L58" s="300">
        <f>[4]prixC2!D163</f>
        <v>39.362586653834612</v>
      </c>
      <c r="M58" s="300">
        <f>[4]prixC2!Q163</f>
        <v>33.751655779922004</v>
      </c>
      <c r="N58" s="300">
        <f>[4]prixC2!R163</f>
        <v>18.888596073142686</v>
      </c>
      <c r="O58" s="300">
        <f>[4]prixC2!T163</f>
        <v>26.42407319018098</v>
      </c>
      <c r="P58" s="300">
        <f>[4]prixC2!AE163</f>
        <v>3.993011580841916</v>
      </c>
      <c r="Q58" s="300">
        <f>[4]prixC2!AH163</f>
        <v>1.5572579667033297</v>
      </c>
      <c r="R58" s="300">
        <f>[4]prixC2!AI163</f>
        <v>1.7748734351564843</v>
      </c>
      <c r="S58" s="300">
        <f>[4]prixC2!AK163</f>
        <v>9.0370747737726234</v>
      </c>
      <c r="T58" s="300"/>
      <c r="U58" s="356"/>
      <c r="V58" s="312">
        <f>'[2]Haltung gewichtet'!H33</f>
        <v>0.61670264188415069</v>
      </c>
      <c r="W58" s="356">
        <f t="shared" si="1"/>
        <v>17.267673972756221</v>
      </c>
      <c r="X58" s="300">
        <f>IF(ISBLANK([1]KochtypBerechnung_nichtBio!V27),"",[1]KochtypBerechnung_nichtBio!V27)</f>
        <v>1.534826665</v>
      </c>
      <c r="Y58" s="300">
        <f>IF(ISBLANK([1]KochtypBerechnung_nichtBio!X27),"",[1]KochtypBerechnung_nichtBio!X27)</f>
        <v>1.7202230222499999</v>
      </c>
      <c r="Z58" s="356"/>
      <c r="AA58" s="312">
        <f>'[7]Nicht-Bio'!C40</f>
        <v>3.9293464805</v>
      </c>
      <c r="AB58" s="300">
        <f>'[7]Nicht-Bio'!D40</f>
        <v>3.0698041224999999</v>
      </c>
      <c r="AC58" s="300">
        <f>'[7]Nicht-Bio'!E40</f>
        <v>2.6246599863749998</v>
      </c>
      <c r="AD58" s="300">
        <f>'[7]Nicht-Bio'!F40</f>
        <v>0.56821932374999995</v>
      </c>
      <c r="AE58" s="356">
        <f t="shared" si="0"/>
        <v>13.334614611659779</v>
      </c>
      <c r="AF58" s="300">
        <f>'[7]Nicht-Bio'!G40</f>
        <v>2.18992236375</v>
      </c>
      <c r="AG58" s="300">
        <f>'[7]Nicht-Bio'!I40</f>
        <v>4.6546283147500001</v>
      </c>
      <c r="AH58" s="300">
        <f>'[7]Nicht-Bio'!J40</f>
        <v>2.2810142818750001</v>
      </c>
      <c r="AI58" s="300">
        <f>'[7]Nicht-Bio'!K40</f>
        <v>6.5616473765000007</v>
      </c>
      <c r="AJ58" s="300">
        <f>'[7]Nicht-Bio'!L40</f>
        <v>6.1190350096699797</v>
      </c>
      <c r="AK58" s="300">
        <f>'[7]Nicht-Bio'!M40</f>
        <v>2.0269395145</v>
      </c>
      <c r="AL58" s="300">
        <f>'[7]Nicht-Bio'!N40</f>
        <v>4.6282426647500001</v>
      </c>
      <c r="AM58" s="300">
        <f>'[7]Nicht-Bio'!O40</f>
        <v>4.357474045</v>
      </c>
      <c r="AN58" s="300">
        <f>'[7]Nicht-Bio'!P40</f>
        <v>3.909086931</v>
      </c>
      <c r="AO58" s="300">
        <f>'[7]Nicht-Bio'!R40</f>
        <v>4.5786023814999997</v>
      </c>
      <c r="AP58" s="300">
        <f>'[7]Nicht-Bio'!S40</f>
        <v>11.824738480000001</v>
      </c>
      <c r="AQ58" s="300">
        <f>'[7]Nicht-Bio'!T40</f>
        <v>3.7683671925</v>
      </c>
      <c r="AR58" s="300">
        <f>'[7]Nicht-Bio'!U40</f>
        <v>3.3482610275</v>
      </c>
      <c r="AS58" s="300">
        <v>6.7015680285000006</v>
      </c>
      <c r="AT58" s="300">
        <v>31.52181666625</v>
      </c>
      <c r="AU58" s="356"/>
      <c r="AV58" s="300"/>
      <c r="AW58" s="300"/>
      <c r="AX58" s="357"/>
      <c r="AY58" s="335"/>
    </row>
    <row r="59" spans="1:51" x14ac:dyDescent="0.25">
      <c r="A59" s="332">
        <v>37681</v>
      </c>
      <c r="B59" s="312"/>
      <c r="C59" s="300"/>
      <c r="D59" s="300"/>
      <c r="E59" s="300"/>
      <c r="F59" s="300"/>
      <c r="G59" s="300"/>
      <c r="H59" s="300"/>
      <c r="I59" s="300"/>
      <c r="J59" s="356"/>
      <c r="K59" s="300">
        <f>[4]prixC2!C164</f>
        <v>51.743095062993696</v>
      </c>
      <c r="L59" s="300">
        <f>[4]prixC2!D164</f>
        <v>39.849203137186279</v>
      </c>
      <c r="M59" s="300">
        <f>[4]prixC2!Q164</f>
        <v>36.606635490950907</v>
      </c>
      <c r="N59" s="300">
        <f>[4]prixC2!R164</f>
        <v>20.91382330291971</v>
      </c>
      <c r="O59" s="300">
        <f>[4]prixC2!T164</f>
        <v>27.267111291870812</v>
      </c>
      <c r="P59" s="300">
        <f>[4]prixC2!AE164</f>
        <v>3.9348346470352964</v>
      </c>
      <c r="Q59" s="300">
        <f>[4]prixC2!AH164</f>
        <v>1.4882427510998901</v>
      </c>
      <c r="R59" s="300">
        <f>[4]prixC2!AI164</f>
        <v>1.8037498925107489</v>
      </c>
      <c r="S59" s="300">
        <f>[4]prixC2!AK164</f>
        <v>8.8943395868746471</v>
      </c>
      <c r="T59" s="300"/>
      <c r="U59" s="356"/>
      <c r="V59" s="312">
        <f>'[2]Haltung gewichtet'!H34</f>
        <v>0.63741906598172737</v>
      </c>
      <c r="W59" s="356">
        <f t="shared" si="1"/>
        <v>17.847733847488367</v>
      </c>
      <c r="X59" s="300">
        <f>IF(ISBLANK([1]KochtypBerechnung_nichtBio!V28),"",[1]KochtypBerechnung_nichtBio!V28)</f>
        <v>1.7338395355</v>
      </c>
      <c r="Y59" s="300">
        <f>IF(ISBLANK([1]KochtypBerechnung_nichtBio!X28),"",[1]KochtypBerechnung_nichtBio!X28)</f>
        <v>1.6039550120000001</v>
      </c>
      <c r="Z59" s="356"/>
      <c r="AA59" s="312">
        <f>'[7]Nicht-Bio'!C41</f>
        <v>3.9658719412500001</v>
      </c>
      <c r="AB59" s="300">
        <f>'[7]Nicht-Bio'!D41</f>
        <v>3.0698909825</v>
      </c>
      <c r="AC59" s="300">
        <f>'[7]Nicht-Bio'!E41</f>
        <v>2.702403011875</v>
      </c>
      <c r="AD59" s="300">
        <f>'[7]Nicht-Bio'!F41</f>
        <v>0.57557726099999995</v>
      </c>
      <c r="AE59" s="356">
        <f t="shared" si="0"/>
        <v>13.477097498803161</v>
      </c>
      <c r="AF59" s="300">
        <f>'[7]Nicht-Bio'!G41</f>
        <v>2.3634147677500001</v>
      </c>
      <c r="AG59" s="300">
        <f>'[7]Nicht-Bio'!I41</f>
        <v>4.7555329852499995</v>
      </c>
      <c r="AH59" s="300">
        <f>'[7]Nicht-Bio'!J41</f>
        <v>2.022605542</v>
      </c>
      <c r="AI59" s="300">
        <f>'[7]Nicht-Bio'!K41</f>
        <v>6.5824429379999998</v>
      </c>
      <c r="AJ59" s="300">
        <f>'[7]Nicht-Bio'!L41</f>
        <v>6.3942440468154604</v>
      </c>
      <c r="AK59" s="300">
        <f>'[7]Nicht-Bio'!M41</f>
        <v>2.0322582854999998</v>
      </c>
      <c r="AL59" s="300">
        <f>'[7]Nicht-Bio'!N41</f>
        <v>4.9279487887499993</v>
      </c>
      <c r="AM59" s="300">
        <f>'[7]Nicht-Bio'!O41</f>
        <v>5.7950099127500003</v>
      </c>
      <c r="AN59" s="300">
        <f>'[7]Nicht-Bio'!P41</f>
        <v>4.71807842675</v>
      </c>
      <c r="AO59" s="300">
        <f>'[7]Nicht-Bio'!R41</f>
        <v>6.0447467712500007</v>
      </c>
      <c r="AP59" s="300">
        <f>'[7]Nicht-Bio'!S41</f>
        <v>11.728699236250002</v>
      </c>
      <c r="AQ59" s="300">
        <f>'[7]Nicht-Bio'!T41</f>
        <v>3.7091906940000001</v>
      </c>
      <c r="AR59" s="300">
        <f>'[7]Nicht-Bio'!U41</f>
        <v>3.4720237172499999</v>
      </c>
      <c r="AS59" s="300">
        <v>5.71277566875</v>
      </c>
      <c r="AT59" s="300">
        <v>30.0733458025</v>
      </c>
      <c r="AU59" s="356"/>
      <c r="AV59" s="300"/>
      <c r="AW59" s="300"/>
      <c r="AX59" s="357"/>
      <c r="AY59" s="335"/>
    </row>
    <row r="60" spans="1:51" x14ac:dyDescent="0.25">
      <c r="A60" s="332">
        <v>37712</v>
      </c>
      <c r="B60" s="312"/>
      <c r="C60" s="300"/>
      <c r="D60" s="300"/>
      <c r="E60" s="300"/>
      <c r="F60" s="300"/>
      <c r="G60" s="300"/>
      <c r="H60" s="300"/>
      <c r="I60" s="300"/>
      <c r="J60" s="356"/>
      <c r="K60" s="300">
        <f>[4]prixC2!C165</f>
        <v>52.579376547345269</v>
      </c>
      <c r="L60" s="300">
        <f>[4]prixC2!D165</f>
        <v>40.057131931806815</v>
      </c>
      <c r="M60" s="300">
        <f>[4]prixC2!Q165</f>
        <v>39.18548040245976</v>
      </c>
      <c r="N60" s="300">
        <f>[4]prixC2!R165</f>
        <v>23.1382252539746</v>
      </c>
      <c r="O60" s="300">
        <f>[4]prixC2!T165</f>
        <v>26.52140113488651</v>
      </c>
      <c r="P60" s="300">
        <f>[4]prixC2!AE165</f>
        <v>4.0048054594540545</v>
      </c>
      <c r="Q60" s="300">
        <f>[4]prixC2!AH165</f>
        <v>1.5291519483051697</v>
      </c>
      <c r="R60" s="300">
        <f>[4]prixC2!AI165</f>
        <v>1.7717941475852412</v>
      </c>
      <c r="S60" s="300">
        <f>[4]prixC2!AK165</f>
        <v>8.9510357273201269</v>
      </c>
      <c r="T60" s="300"/>
      <c r="U60" s="356"/>
      <c r="V60" s="312">
        <f>'[2]Haltung gewichtet'!H35</f>
        <v>0.62262758549119834</v>
      </c>
      <c r="W60" s="356">
        <f t="shared" si="1"/>
        <v>17.433572393753554</v>
      </c>
      <c r="X60" s="300">
        <f>IF(ISBLANK([1]KochtypBerechnung_nichtBio!V29),"",[1]KochtypBerechnung_nichtBio!V29)</f>
        <v>1.7213391727407419</v>
      </c>
      <c r="Y60" s="300">
        <f>IF(ISBLANK([1]KochtypBerechnung_nichtBio!X29),"",[1]KochtypBerechnung_nichtBio!X29)</f>
        <v>1.7146417761000001</v>
      </c>
      <c r="Z60" s="356"/>
      <c r="AA60" s="312">
        <f>'[7]Nicht-Bio'!C42</f>
        <v>4.0264897512406801</v>
      </c>
      <c r="AB60" s="300">
        <f>'[7]Nicht-Bio'!D42</f>
        <v>3.2131624355999997</v>
      </c>
      <c r="AC60" s="300">
        <f>'[7]Nicht-Bio'!E42</f>
        <v>2.7871425028999997</v>
      </c>
      <c r="AD60" s="300">
        <f>'[7]Nicht-Bio'!F42</f>
        <v>0.56370391350000004</v>
      </c>
      <c r="AE60" s="356">
        <f t="shared" si="0"/>
        <v>13.785677751449372</v>
      </c>
      <c r="AF60" s="300">
        <f>'[7]Nicht-Bio'!G42</f>
        <v>2.4871708244000001</v>
      </c>
      <c r="AG60" s="300">
        <f>'[7]Nicht-Bio'!I42</f>
        <v>4.6814884895999995</v>
      </c>
      <c r="AH60" s="300">
        <f>'[7]Nicht-Bio'!J42</f>
        <v>1.351463731478878</v>
      </c>
      <c r="AI60" s="300">
        <f>'[7]Nicht-Bio'!K42</f>
        <v>4.3963290670499999</v>
      </c>
      <c r="AJ60" s="300">
        <f>'[7]Nicht-Bio'!L42</f>
        <v>6.2579916148761061</v>
      </c>
      <c r="AK60" s="300">
        <f>'[7]Nicht-Bio'!M42</f>
        <v>2.0799147546999999</v>
      </c>
      <c r="AL60" s="300">
        <f>'[7]Nicht-Bio'!N42</f>
        <v>4.1748031294274899</v>
      </c>
      <c r="AM60" s="300">
        <f>'[7]Nicht-Bio'!O42</f>
        <v>5.5364831034000002</v>
      </c>
      <c r="AN60" s="300">
        <f>'[7]Nicht-Bio'!P42</f>
        <v>4.6904599279500001</v>
      </c>
      <c r="AO60" s="300">
        <f>'[7]Nicht-Bio'!R42</f>
        <v>4.4415499512999999</v>
      </c>
      <c r="AP60" s="300">
        <f>'[7]Nicht-Bio'!S42</f>
        <v>11.736092424800001</v>
      </c>
      <c r="AQ60" s="300">
        <f>'[7]Nicht-Bio'!T42</f>
        <v>3.6699123927078183</v>
      </c>
      <c r="AR60" s="300">
        <f>'[7]Nicht-Bio'!U42</f>
        <v>3.5517417901000004</v>
      </c>
      <c r="AS60" s="300">
        <v>4.4011131407999997</v>
      </c>
      <c r="AT60" s="300">
        <v>23.164861030944799</v>
      </c>
      <c r="AU60" s="356"/>
      <c r="AV60" s="300"/>
      <c r="AW60" s="300"/>
      <c r="AX60" s="357"/>
      <c r="AY60" s="335"/>
    </row>
    <row r="61" spans="1:51" x14ac:dyDescent="0.25">
      <c r="A61" s="332">
        <v>37742</v>
      </c>
      <c r="B61" s="312"/>
      <c r="C61" s="300"/>
      <c r="D61" s="300"/>
      <c r="E61" s="300"/>
      <c r="F61" s="300"/>
      <c r="G61" s="300"/>
      <c r="H61" s="300"/>
      <c r="I61" s="300"/>
      <c r="J61" s="356"/>
      <c r="K61" s="300">
        <f>[4]prixC2!C166</f>
        <v>53.385469133086701</v>
      </c>
      <c r="L61" s="300">
        <f>[4]prixC2!D166</f>
        <v>41.030828117188278</v>
      </c>
      <c r="M61" s="300">
        <f>[4]prixC2!Q166</f>
        <v>39.505031748825118</v>
      </c>
      <c r="N61" s="300">
        <f>[4]prixC2!R166</f>
        <v>22.914139867013297</v>
      </c>
      <c r="O61" s="300">
        <f>[4]prixC2!T166</f>
        <v>27.573573436656336</v>
      </c>
      <c r="P61" s="300">
        <f>[4]prixC2!AE166</f>
        <v>3.8982696550344969</v>
      </c>
      <c r="Q61" s="300">
        <f>[4]prixC2!AH166</f>
        <v>1.4623647819218075</v>
      </c>
      <c r="R61" s="300">
        <f>[4]prixC2!AI166</f>
        <v>1.7301930516948307</v>
      </c>
      <c r="S61" s="300">
        <f>[4]prixC2!AK166</f>
        <v>8.9410876679474924</v>
      </c>
      <c r="T61" s="300"/>
      <c r="U61" s="356"/>
      <c r="V61" s="312">
        <f>'[2]Haltung gewichtet'!H36</f>
        <v>0.62916460625879622</v>
      </c>
      <c r="W61" s="356">
        <f t="shared" si="1"/>
        <v>17.616608975246294</v>
      </c>
      <c r="X61" s="300">
        <f>IF(ISBLANK([1]KochtypBerechnung_nichtBio!V30),"",[1]KochtypBerechnung_nichtBio!V30)</f>
        <v>1.7396004081249998</v>
      </c>
      <c r="Y61" s="300">
        <f>IF(ISBLANK([1]KochtypBerechnung_nichtBio!X30),"",[1]KochtypBerechnung_nichtBio!X30)</f>
        <v>1.6564787289271901</v>
      </c>
      <c r="Z61" s="356"/>
      <c r="AA61" s="312">
        <f>'[7]Nicht-Bio'!C43</f>
        <v>5.5522931033663072</v>
      </c>
      <c r="AB61" s="300">
        <f>'[7]Nicht-Bio'!D43</f>
        <v>3.044148635375</v>
      </c>
      <c r="AC61" s="300">
        <f>'[7]Nicht-Bio'!E43</f>
        <v>2.9231308238750002</v>
      </c>
      <c r="AD61" s="300">
        <f>'[7]Nicht-Bio'!F43</f>
        <v>0.64327495725523154</v>
      </c>
      <c r="AE61" s="356">
        <f t="shared" si="0"/>
        <v>16.191570240919969</v>
      </c>
      <c r="AF61" s="300">
        <f>'[7]Nicht-Bio'!G43</f>
        <v>1.7857673584375</v>
      </c>
      <c r="AG61" s="300">
        <f>'[7]Nicht-Bio'!I43</f>
        <v>4.2676147640000002</v>
      </c>
      <c r="AH61" s="300">
        <f>'[7]Nicht-Bio'!J43</f>
        <v>1.7074951968124998</v>
      </c>
      <c r="AI61" s="300">
        <f>'[7]Nicht-Bio'!K43</f>
        <v>4.0294059961249999</v>
      </c>
      <c r="AJ61" s="300">
        <f>'[7]Nicht-Bio'!L43</f>
        <v>5.1931552516249999</v>
      </c>
      <c r="AK61" s="300">
        <f>'[7]Nicht-Bio'!M43</f>
        <v>2.2405887229374999</v>
      </c>
      <c r="AL61" s="300">
        <f>'[7]Nicht-Bio'!N43</f>
        <v>4.5316909400000007</v>
      </c>
      <c r="AM61" s="300">
        <f>'[7]Nicht-Bio'!O43</f>
        <v>5.3145798825624997</v>
      </c>
      <c r="AN61" s="300">
        <f>'[7]Nicht-Bio'!P43</f>
        <v>5.5558133725624996</v>
      </c>
      <c r="AO61" s="300">
        <f>'[7]Nicht-Bio'!R43</f>
        <v>4.8380110153124996</v>
      </c>
      <c r="AP61" s="300">
        <f>'[7]Nicht-Bio'!S43</f>
        <v>11.98188752475</v>
      </c>
      <c r="AQ61" s="300">
        <f>'[7]Nicht-Bio'!T43</f>
        <v>3.7017020275000001</v>
      </c>
      <c r="AR61" s="300">
        <f>'[7]Nicht-Bio'!U43</f>
        <v>3.5893043109999998</v>
      </c>
      <c r="AS61" s="300">
        <v>4.2262211002500001</v>
      </c>
      <c r="AT61" s="300">
        <v>22.69745134282855</v>
      </c>
      <c r="AU61" s="356"/>
      <c r="AV61" s="300"/>
      <c r="AW61" s="300"/>
      <c r="AX61" s="357"/>
      <c r="AY61" s="335"/>
    </row>
    <row r="62" spans="1:51" x14ac:dyDescent="0.25">
      <c r="A62" s="332">
        <v>37773</v>
      </c>
      <c r="B62" s="312"/>
      <c r="C62" s="300"/>
      <c r="D62" s="300"/>
      <c r="E62" s="300"/>
      <c r="F62" s="300"/>
      <c r="G62" s="300"/>
      <c r="H62" s="300"/>
      <c r="I62" s="300"/>
      <c r="J62" s="356"/>
      <c r="K62" s="300">
        <f>[4]prixC2!C167</f>
        <v>55.54322209779022</v>
      </c>
      <c r="L62" s="300">
        <f>[4]prixC2!D167</f>
        <v>42.418107921707829</v>
      </c>
      <c r="M62" s="300">
        <f>[4]prixC2!Q167</f>
        <v>40.69952526447355</v>
      </c>
      <c r="N62" s="300">
        <f>[4]prixC2!R167</f>
        <v>23.898644294820521</v>
      </c>
      <c r="O62" s="300">
        <f>[4]prixC2!T167</f>
        <v>28.472088781621839</v>
      </c>
      <c r="P62" s="300">
        <f>[4]prixC2!AE167</f>
        <v>3.9563839666033394</v>
      </c>
      <c r="Q62" s="300">
        <f>[4]prixC2!AH167</f>
        <v>1.5155337541245875</v>
      </c>
      <c r="R62" s="300">
        <f>[4]prixC2!AI167</f>
        <v>1.7330164411058895</v>
      </c>
      <c r="S62" s="300">
        <f>[4]prixC2!AK167</f>
        <v>9.0041539654367906</v>
      </c>
      <c r="T62" s="300"/>
      <c r="U62" s="356"/>
      <c r="V62" s="312">
        <f>'[2]Haltung gewichtet'!H37</f>
        <v>0.62622264296965613</v>
      </c>
      <c r="W62" s="356">
        <f t="shared" si="1"/>
        <v>17.53423400315037</v>
      </c>
      <c r="X62" s="300">
        <f>IF(ISBLANK([1]KochtypBerechnung_nichtBio!V31),"",[1]KochtypBerechnung_nichtBio!V31)</f>
        <v>2.3593836058981199</v>
      </c>
      <c r="Y62" s="300">
        <f>IF(ISBLANK([1]KochtypBerechnung_nichtBio!X31),"",[1]KochtypBerechnung_nichtBio!X31)</f>
        <v>1.7286922355000001</v>
      </c>
      <c r="Z62" s="356"/>
      <c r="AA62" s="312">
        <f>'[7]Nicht-Bio'!C44</f>
        <v>4.6720115377499996</v>
      </c>
      <c r="AB62" s="300">
        <f>'[7]Nicht-Bio'!D44</f>
        <v>3.121504543875</v>
      </c>
      <c r="AC62" s="300">
        <f>'[7]Nicht-Bio'!E44</f>
        <v>3.0052315081250001</v>
      </c>
      <c r="AD62" s="300">
        <f>'[7]Nicht-Bio'!F44</f>
        <v>0.68135108718750004</v>
      </c>
      <c r="AE62" s="356">
        <f t="shared" si="0"/>
        <v>15.132257314232168</v>
      </c>
      <c r="AF62" s="300">
        <f>'[7]Nicht-Bio'!G44</f>
        <v>2.502861443125</v>
      </c>
      <c r="AG62" s="300">
        <f>'[7]Nicht-Bio'!I44</f>
        <v>5.0182510168750003</v>
      </c>
      <c r="AH62" s="300">
        <f>'[7]Nicht-Bio'!J44</f>
        <v>1.5785748176250001</v>
      </c>
      <c r="AI62" s="300">
        <f>'[7]Nicht-Bio'!K44</f>
        <v>4.2288671693750004</v>
      </c>
      <c r="AJ62" s="300">
        <f>'[7]Nicht-Bio'!L44</f>
        <v>4.1841028295624998</v>
      </c>
      <c r="AK62" s="300">
        <f>'[7]Nicht-Bio'!M44</f>
        <v>2.7766943761249996</v>
      </c>
      <c r="AL62" s="300">
        <f>'[7]Nicht-Bio'!N44</f>
        <v>3.3915496784999997</v>
      </c>
      <c r="AM62" s="300">
        <f>'[7]Nicht-Bio'!O44</f>
        <v>4.2791135054999998</v>
      </c>
      <c r="AN62" s="300">
        <f>'[7]Nicht-Bio'!P44</f>
        <v>4.9089497777048177</v>
      </c>
      <c r="AO62" s="300">
        <f>'[7]Nicht-Bio'!R44</f>
        <v>6.0859034369999998</v>
      </c>
      <c r="AP62" s="300">
        <f>'[7]Nicht-Bio'!S44</f>
        <v>11.691811395625001</v>
      </c>
      <c r="AQ62" s="300">
        <f>'[7]Nicht-Bio'!T44</f>
        <v>3.59685782232311</v>
      </c>
      <c r="AR62" s="300">
        <f>'[7]Nicht-Bio'!U44</f>
        <v>3.9092750675000003</v>
      </c>
      <c r="AS62" s="300">
        <v>5.13543420375</v>
      </c>
      <c r="AT62" s="300">
        <v>25.365888213917135</v>
      </c>
      <c r="AU62" s="356"/>
      <c r="AV62" s="300"/>
      <c r="AW62" s="300"/>
      <c r="AX62" s="357"/>
      <c r="AY62" s="335"/>
    </row>
    <row r="63" spans="1:51" x14ac:dyDescent="0.25">
      <c r="A63" s="332">
        <v>37803</v>
      </c>
      <c r="B63" s="312"/>
      <c r="C63" s="300"/>
      <c r="D63" s="300"/>
      <c r="E63" s="300"/>
      <c r="F63" s="300"/>
      <c r="G63" s="300"/>
      <c r="H63" s="300"/>
      <c r="I63" s="300"/>
      <c r="J63" s="356"/>
      <c r="K63" s="300">
        <f>[4]prixC2!C168</f>
        <v>54.053186996300376</v>
      </c>
      <c r="L63" s="300">
        <f>[4]prixC2!D168</f>
        <v>42.376412488751129</v>
      </c>
      <c r="M63" s="300">
        <f>[4]prixC2!Q168</f>
        <v>39.17984346715329</v>
      </c>
      <c r="N63" s="300">
        <f>[4]prixC2!R168</f>
        <v>22.697043140185986</v>
      </c>
      <c r="O63" s="300">
        <f>[4]prixC2!T168</f>
        <v>27.788320314718529</v>
      </c>
      <c r="P63" s="300">
        <f>[4]prixC2!AE168</f>
        <v>4.0404729952004796</v>
      </c>
      <c r="Q63" s="300">
        <f>[4]prixC2!AH168</f>
        <v>1.5318788606139384</v>
      </c>
      <c r="R63" s="300">
        <f>[4]prixC2!AI168</f>
        <v>1.7314607564243576</v>
      </c>
      <c r="S63" s="300">
        <f>[4]prixC2!AK168</f>
        <v>8.8240514541402995</v>
      </c>
      <c r="T63" s="300"/>
      <c r="U63" s="356"/>
      <c r="V63" s="312">
        <f>'[2]Haltung gewichtet'!H38</f>
        <v>0.63192632837035301</v>
      </c>
      <c r="W63" s="356">
        <f t="shared" si="1"/>
        <v>17.693937194369884</v>
      </c>
      <c r="X63" s="300">
        <f>IF(ISBLANK([1]KochtypBerechnung_nichtBio!V32),"",[1]KochtypBerechnung_nichtBio!V32)</f>
        <v>1.8549212480439579</v>
      </c>
      <c r="Y63" s="300">
        <f>IF(ISBLANK([1]KochtypBerechnung_nichtBio!X32),"",[1]KochtypBerechnung_nichtBio!X32)</f>
        <v>1.6818971128307041</v>
      </c>
      <c r="Z63" s="356"/>
      <c r="AA63" s="312">
        <f>'[7]Nicht-Bio'!C45</f>
        <v>4.1801200117999997</v>
      </c>
      <c r="AB63" s="300">
        <f>'[7]Nicht-Bio'!D45</f>
        <v>3.1418647413</v>
      </c>
      <c r="AC63" s="300">
        <f>'[7]Nicht-Bio'!E45</f>
        <v>3.1709475485</v>
      </c>
      <c r="AD63" s="300">
        <f>'[7]Nicht-Bio'!F45</f>
        <v>0.72538836879999991</v>
      </c>
      <c r="AE63" s="356">
        <f t="shared" si="0"/>
        <v>14.67645864646547</v>
      </c>
      <c r="AF63" s="300">
        <f>'[7]Nicht-Bio'!G45</f>
        <v>2.2484684257000001</v>
      </c>
      <c r="AG63" s="300">
        <f>'[7]Nicht-Bio'!I45</f>
        <v>4.6580659176000001</v>
      </c>
      <c r="AH63" s="300">
        <f>'[7]Nicht-Bio'!J45</f>
        <v>1.5601330498999999</v>
      </c>
      <c r="AI63" s="300">
        <f>'[7]Nicht-Bio'!K45</f>
        <v>2.9810649396</v>
      </c>
      <c r="AJ63" s="300">
        <f>'[7]Nicht-Bio'!L45</f>
        <v>5.29437679119608</v>
      </c>
      <c r="AK63" s="300">
        <f>'[7]Nicht-Bio'!M45</f>
        <v>2.6247251185999998</v>
      </c>
      <c r="AL63" s="300">
        <f>'[7]Nicht-Bio'!N45</f>
        <v>4.3380618307000001</v>
      </c>
      <c r="AM63" s="300">
        <f>'[7]Nicht-Bio'!O45</f>
        <v>4.1757182304733256</v>
      </c>
      <c r="AN63" s="300">
        <f>'[7]Nicht-Bio'!P45</f>
        <v>5.4985480288632065</v>
      </c>
      <c r="AO63" s="300">
        <f>'[7]Nicht-Bio'!R45</f>
        <v>4.4231481719000003</v>
      </c>
      <c r="AP63" s="300">
        <f>'[7]Nicht-Bio'!S45</f>
        <v>12.0860933278</v>
      </c>
      <c r="AQ63" s="300">
        <f>'[7]Nicht-Bio'!T45</f>
        <v>3.7019519778297743</v>
      </c>
      <c r="AR63" s="300">
        <f>'[7]Nicht-Bio'!U45</f>
        <v>5.2671978237999992</v>
      </c>
      <c r="AS63" s="300">
        <v>4.9179614512000001</v>
      </c>
      <c r="AT63" s="300"/>
      <c r="AU63" s="356"/>
      <c r="AV63" s="300"/>
      <c r="AW63" s="300"/>
      <c r="AX63" s="357"/>
      <c r="AY63" s="335"/>
    </row>
    <row r="64" spans="1:51" x14ac:dyDescent="0.25">
      <c r="A64" s="332">
        <v>37834</v>
      </c>
      <c r="B64" s="312"/>
      <c r="C64" s="300"/>
      <c r="D64" s="300"/>
      <c r="E64" s="300"/>
      <c r="F64" s="300"/>
      <c r="G64" s="300"/>
      <c r="H64" s="300"/>
      <c r="I64" s="300"/>
      <c r="J64" s="356"/>
      <c r="K64" s="300">
        <f>[4]prixC2!C169</f>
        <v>55.60312233776623</v>
      </c>
      <c r="L64" s="300">
        <f>[4]prixC2!D169</f>
        <v>43.737228197180286</v>
      </c>
      <c r="M64" s="300">
        <f>[4]prixC2!Q169</f>
        <v>38.826102340765921</v>
      </c>
      <c r="N64" s="300">
        <f>[4]prixC2!R169</f>
        <v>22.941440878912108</v>
      </c>
      <c r="O64" s="300">
        <f>[4]prixC2!T169</f>
        <v>28.147970328967109</v>
      </c>
      <c r="P64" s="300">
        <f>[4]prixC2!AE169</f>
        <v>4.0563294840515951</v>
      </c>
      <c r="Q64" s="300">
        <f>[4]prixC2!AH169</f>
        <v>1.5131161833816615</v>
      </c>
      <c r="R64" s="300">
        <f>[4]prixC2!AI169</f>
        <v>1.7259464263573645</v>
      </c>
      <c r="S64" s="300">
        <f>[4]prixC2!AK169</f>
        <v>8.5145810618938107</v>
      </c>
      <c r="T64" s="300"/>
      <c r="U64" s="356"/>
      <c r="V64" s="312">
        <f>'[2]Haltung gewichtet'!H39</f>
        <v>0.62446287108397724</v>
      </c>
      <c r="W64" s="356">
        <f t="shared" si="1"/>
        <v>17.484960390351361</v>
      </c>
      <c r="X64" s="300">
        <f>IF(ISBLANK([1]KochtypBerechnung_nichtBio!V33),"",[1]KochtypBerechnung_nichtBio!V33)</f>
        <v>1.5576310931249999</v>
      </c>
      <c r="Y64" s="300">
        <f>IF(ISBLANK([1]KochtypBerechnung_nichtBio!X33),"",[1]KochtypBerechnung_nichtBio!X33)</f>
        <v>1.6890226924192981</v>
      </c>
      <c r="Z64" s="356"/>
      <c r="AA64" s="312">
        <f>'[7]Nicht-Bio'!C46</f>
        <v>4.4060441130151045</v>
      </c>
      <c r="AB64" s="300">
        <f>'[7]Nicht-Bio'!D46</f>
        <v>2.92696597075</v>
      </c>
      <c r="AC64" s="300">
        <f>'[7]Nicht-Bio'!E46</f>
        <v>3.3009994317499998</v>
      </c>
      <c r="AD64" s="300">
        <f>'[7]Nicht-Bio'!F46</f>
        <v>0.70707619587500004</v>
      </c>
      <c r="AE64" s="356">
        <f t="shared" si="0"/>
        <v>14.827421245541702</v>
      </c>
      <c r="AF64" s="300">
        <f>'[7]Nicht-Bio'!G46</f>
        <v>2.1063929343750001</v>
      </c>
      <c r="AG64" s="300">
        <f>'[7]Nicht-Bio'!I46</f>
        <v>4.4948795122499998</v>
      </c>
      <c r="AH64" s="300">
        <f>'[7]Nicht-Bio'!J46</f>
        <v>1.9634714312862878</v>
      </c>
      <c r="AI64" s="300">
        <f>'[7]Nicht-Bio'!K46</f>
        <v>3.0062255917499998</v>
      </c>
      <c r="AJ64" s="300">
        <f>'[7]Nicht-Bio'!L46</f>
        <v>6.3555388419353456</v>
      </c>
      <c r="AK64" s="300">
        <f>'[7]Nicht-Bio'!M46</f>
        <v>2.5475890372499999</v>
      </c>
      <c r="AL64" s="300">
        <f>'[7]Nicht-Bio'!N46</f>
        <v>4.4606429224999999</v>
      </c>
      <c r="AM64" s="300">
        <f>'[7]Nicht-Bio'!O46</f>
        <v>5.0481752737500001</v>
      </c>
      <c r="AN64" s="300">
        <f>'[7]Nicht-Bio'!P46</f>
        <v>5.7043023247110778</v>
      </c>
      <c r="AO64" s="300">
        <f>'[7]Nicht-Bio'!R46</f>
        <v>3.8840154734999999</v>
      </c>
      <c r="AP64" s="300">
        <f>'[7]Nicht-Bio'!S46</f>
        <v>11.981827981874998</v>
      </c>
      <c r="AQ64" s="300">
        <f>'[7]Nicht-Bio'!T46</f>
        <v>3.6132777166039824</v>
      </c>
      <c r="AR64" s="300">
        <f>'[7]Nicht-Bio'!U46</f>
        <v>4.6059215878749997</v>
      </c>
      <c r="AS64" s="300">
        <f>'[7]Nicht-Bio'!W46</f>
        <v>4.9994995885</v>
      </c>
      <c r="AT64" s="300">
        <f>'[7]Nicht-Bio'!X46</f>
        <v>34.050934074818947</v>
      </c>
      <c r="AU64" s="356">
        <f t="shared" ref="AU64:AU127" si="2">SUMPRODUCT($AF$19:$AT$19,AF64:AT64)</f>
        <v>29.086577692463855</v>
      </c>
      <c r="AV64" s="300"/>
      <c r="AW64" s="300"/>
      <c r="AX64" s="357"/>
      <c r="AY64" s="335"/>
    </row>
    <row r="65" spans="1:51" x14ac:dyDescent="0.25">
      <c r="A65" s="332">
        <v>37865</v>
      </c>
      <c r="B65" s="312"/>
      <c r="C65" s="300"/>
      <c r="D65" s="300"/>
      <c r="E65" s="300"/>
      <c r="F65" s="300"/>
      <c r="G65" s="300"/>
      <c r="H65" s="300"/>
      <c r="I65" s="300"/>
      <c r="J65" s="356"/>
      <c r="K65" s="300">
        <f>[4]prixC2!C170</f>
        <v>56.50785637936206</v>
      </c>
      <c r="L65" s="300">
        <f>[4]prixC2!D170</f>
        <v>43.653121357864215</v>
      </c>
      <c r="M65" s="300">
        <f>[4]prixC2!Q170</f>
        <v>36.808953018198181</v>
      </c>
      <c r="N65" s="300">
        <f>[4]prixC2!R170</f>
        <v>20.597853900859917</v>
      </c>
      <c r="O65" s="300">
        <f>[4]prixC2!T170</f>
        <v>27.962184967503251</v>
      </c>
      <c r="P65" s="300">
        <f>[4]prixC2!AE170</f>
        <v>4.0620758199180083</v>
      </c>
      <c r="Q65" s="300">
        <f>[4]prixC2!AH170</f>
        <v>1.4374246060393963</v>
      </c>
      <c r="R65" s="300">
        <f>[4]prixC2!AI170</f>
        <v>1.7137370752924705</v>
      </c>
      <c r="S65" s="300">
        <f>[4]prixC2!AK170</f>
        <v>8.9009479593707308</v>
      </c>
      <c r="T65" s="300"/>
      <c r="U65" s="356"/>
      <c r="V65" s="312">
        <f>'[2]Haltung gewichtet'!H40</f>
        <v>0.62909812855325975</v>
      </c>
      <c r="W65" s="356">
        <f t="shared" si="1"/>
        <v>17.614747599491274</v>
      </c>
      <c r="X65" s="300">
        <f>IF(ISBLANK([1]KochtypBerechnung_nichtBio!V34),"",[1]KochtypBerechnung_nichtBio!V34)</f>
        <v>1.5486702979999998</v>
      </c>
      <c r="Y65" s="300">
        <f>IF(ISBLANK([1]KochtypBerechnung_nichtBio!X34),"",[1]KochtypBerechnung_nichtBio!X34)</f>
        <v>1.6998706802500008</v>
      </c>
      <c r="Z65" s="356"/>
      <c r="AA65" s="312">
        <f>'[7]Nicht-Bio'!C47</f>
        <v>3.9845584107500001</v>
      </c>
      <c r="AB65" s="300">
        <f>'[7]Nicht-Bio'!D47</f>
        <v>2.8738772126250001</v>
      </c>
      <c r="AC65" s="300">
        <f>'[7]Nicht-Bio'!E47</f>
        <v>3.2785499689374999</v>
      </c>
      <c r="AD65" s="300">
        <f>'[7]Nicht-Bio'!F47</f>
        <v>0.72674473924999994</v>
      </c>
      <c r="AE65" s="356">
        <f t="shared" si="0"/>
        <v>14.160689088659813</v>
      </c>
      <c r="AF65" s="300">
        <f>'[7]Nicht-Bio'!G47</f>
        <v>2.1360447840000001</v>
      </c>
      <c r="AG65" s="300">
        <f>'[7]Nicht-Bio'!I47</f>
        <v>5.6153375527500007</v>
      </c>
      <c r="AH65" s="300">
        <f>'[7]Nicht-Bio'!J47</f>
        <v>2.108087700375</v>
      </c>
      <c r="AI65" s="300">
        <f>'[7]Nicht-Bio'!K47</f>
        <v>4.83959681275</v>
      </c>
      <c r="AJ65" s="300">
        <f>'[7]Nicht-Bio'!L47</f>
        <v>6.7421428954999998</v>
      </c>
      <c r="AK65" s="300">
        <f>'[7]Nicht-Bio'!M47</f>
        <v>2.5014623168750001</v>
      </c>
      <c r="AL65" s="300">
        <f>'[7]Nicht-Bio'!N47</f>
        <v>5.3108968231249989</v>
      </c>
      <c r="AM65" s="300">
        <f>'[7]Nicht-Bio'!O47</f>
        <v>5.8054159638750003</v>
      </c>
      <c r="AN65" s="300">
        <f>'[7]Nicht-Bio'!P47</f>
        <v>6.5087266169857845</v>
      </c>
      <c r="AO65" s="300">
        <f>'[7]Nicht-Bio'!R47</f>
        <v>3.9912492193749998</v>
      </c>
      <c r="AP65" s="300">
        <f>'[7]Nicht-Bio'!S47</f>
        <v>11.73824718375</v>
      </c>
      <c r="AQ65" s="300">
        <f>'[7]Nicht-Bio'!T47</f>
        <v>3.6869919431250002</v>
      </c>
      <c r="AR65" s="300">
        <f>'[7]Nicht-Bio'!U47</f>
        <v>4.1009451026250003</v>
      </c>
      <c r="AS65" s="300">
        <f>'[7]Nicht-Bio'!W47</f>
        <v>6.5423080708749994</v>
      </c>
      <c r="AT65" s="300">
        <f>'[7]Nicht-Bio'!X47</f>
        <v>32.409886772783622</v>
      </c>
      <c r="AU65" s="356">
        <f t="shared" si="2"/>
        <v>32.116917992433464</v>
      </c>
      <c r="AV65" s="300"/>
      <c r="AW65" s="300"/>
      <c r="AX65" s="357"/>
      <c r="AY65" s="335"/>
    </row>
    <row r="66" spans="1:51" x14ac:dyDescent="0.25">
      <c r="A66" s="332">
        <v>37895</v>
      </c>
      <c r="B66" s="312"/>
      <c r="C66" s="300"/>
      <c r="D66" s="300"/>
      <c r="E66" s="300"/>
      <c r="F66" s="300"/>
      <c r="G66" s="300"/>
      <c r="H66" s="300"/>
      <c r="I66" s="300"/>
      <c r="J66" s="356"/>
      <c r="K66" s="300">
        <f>[4]prixC2!C171</f>
        <v>50.610958143348441</v>
      </c>
      <c r="L66" s="300">
        <f>[4]prixC2!D171</f>
        <v>41.394999562467042</v>
      </c>
      <c r="M66" s="300">
        <f>[4]prixC2!Q171</f>
        <v>33.418825938067769</v>
      </c>
      <c r="N66" s="300">
        <f>[4]prixC2!R171</f>
        <v>18.097348136012567</v>
      </c>
      <c r="O66" s="300">
        <f>[4]prixC2!T171</f>
        <v>27.094496274490115</v>
      </c>
      <c r="P66" s="300">
        <f>[4]prixC2!AE171</f>
        <v>3.9380332152914472</v>
      </c>
      <c r="Q66" s="300">
        <f>[4]prixC2!AH171</f>
        <v>1.4512790088767258</v>
      </c>
      <c r="R66" s="300">
        <f>[4]prixC2!AI171</f>
        <v>1.7421107535954652</v>
      </c>
      <c r="S66" s="300">
        <f>[4]prixC2!AK171</f>
        <v>8.4634385982555091</v>
      </c>
      <c r="T66" s="300"/>
      <c r="U66" s="356"/>
      <c r="V66" s="312">
        <f>'[2]Haltung gewichtet'!H41</f>
        <v>0.60516592485906862</v>
      </c>
      <c r="W66" s="356">
        <f t="shared" si="1"/>
        <v>16.94464589605392</v>
      </c>
      <c r="X66" s="300">
        <f>IF(ISBLANK([1]KochtypBerechnung_nichtBio!V35),"",[1]KochtypBerechnung_nichtBio!V35)</f>
        <v>1.403089504711782</v>
      </c>
      <c r="Y66" s="300">
        <f>IF(ISBLANK([1]KochtypBerechnung_nichtBio!X35),"",[1]KochtypBerechnung_nichtBio!X35)</f>
        <v>1.5651414646597634</v>
      </c>
      <c r="Z66" s="356"/>
      <c r="AA66" s="312">
        <f>'[7]Nicht-Bio'!C48</f>
        <v>4.138786145500001</v>
      </c>
      <c r="AB66" s="300">
        <f>'[7]Nicht-Bio'!D48</f>
        <v>3.0677246962</v>
      </c>
      <c r="AC66" s="300">
        <f>'[7]Nicht-Bio'!E48</f>
        <v>3.2741184129000005</v>
      </c>
      <c r="AD66" s="300">
        <f>'[7]Nicht-Bio'!F48</f>
        <v>0.7419966711999999</v>
      </c>
      <c r="AE66" s="356">
        <f t="shared" si="0"/>
        <v>14.658842387801119</v>
      </c>
      <c r="AF66" s="300">
        <f>'[7]Nicht-Bio'!G48</f>
        <v>2.1836081321999998</v>
      </c>
      <c r="AG66" s="300">
        <f>'[7]Nicht-Bio'!I48</f>
        <v>5.869434073799999</v>
      </c>
      <c r="AH66" s="300">
        <f>'[7]Nicht-Bio'!J48</f>
        <v>1.4953200116513881</v>
      </c>
      <c r="AI66" s="300">
        <f>'[7]Nicht-Bio'!K48</f>
        <v>3.88362074</v>
      </c>
      <c r="AJ66" s="300">
        <f>'[7]Nicht-Bio'!L48</f>
        <v>5.5243738784999996</v>
      </c>
      <c r="AK66" s="300">
        <f>'[7]Nicht-Bio'!M48</f>
        <v>2.5861876597999998</v>
      </c>
      <c r="AL66" s="300">
        <f>'[7]Nicht-Bio'!N48</f>
        <v>5.0340608707999994</v>
      </c>
      <c r="AM66" s="300">
        <f>'[7]Nicht-Bio'!O48</f>
        <v>4.6919379693999996</v>
      </c>
      <c r="AN66" s="300">
        <f>'[7]Nicht-Bio'!P48</f>
        <v>5.4572818063999993</v>
      </c>
      <c r="AO66" s="300">
        <f>'[7]Nicht-Bio'!R48</f>
        <v>3.9466582795000003</v>
      </c>
      <c r="AP66" s="300">
        <f>'[7]Nicht-Bio'!S48</f>
        <v>11.679258843</v>
      </c>
      <c r="AQ66" s="300">
        <f>'[7]Nicht-Bio'!T48</f>
        <v>3.723443263964616</v>
      </c>
      <c r="AR66" s="300">
        <f>'[7]Nicht-Bio'!U48</f>
        <v>4.0042870823999994</v>
      </c>
      <c r="AS66" s="300">
        <f>'[7]Nicht-Bio'!W48</f>
        <v>5.1467869536500004</v>
      </c>
      <c r="AT66" s="300">
        <f>'[7]Nicht-Bio'!X48</f>
        <v>22.527162955034601</v>
      </c>
      <c r="AU66" s="356">
        <f t="shared" si="2"/>
        <v>28.456868196209125</v>
      </c>
      <c r="AV66" s="300"/>
      <c r="AW66" s="300"/>
      <c r="AX66" s="357"/>
      <c r="AY66" s="335"/>
    </row>
    <row r="67" spans="1:51" x14ac:dyDescent="0.25">
      <c r="A67" s="332">
        <v>37926</v>
      </c>
      <c r="B67" s="312"/>
      <c r="C67" s="300"/>
      <c r="D67" s="300"/>
      <c r="E67" s="300"/>
      <c r="F67" s="300"/>
      <c r="G67" s="300"/>
      <c r="H67" s="300"/>
      <c r="I67" s="300"/>
      <c r="J67" s="356"/>
      <c r="K67" s="300">
        <f>[4]prixC2!C172</f>
        <v>50.49792749319154</v>
      </c>
      <c r="L67" s="300">
        <f>[4]prixC2!D172</f>
        <v>40.458464753967753</v>
      </c>
      <c r="M67" s="300">
        <f>[4]prixC2!Q172</f>
        <v>34.065066849605962</v>
      </c>
      <c r="N67" s="300">
        <f>[4]prixC2!R172</f>
        <v>18.057937673516431</v>
      </c>
      <c r="O67" s="300">
        <f>[4]prixC2!T172</f>
        <v>27.976598387221912</v>
      </c>
      <c r="P67" s="300">
        <f>[4]prixC2!AE172</f>
        <v>3.973995549025608</v>
      </c>
      <c r="Q67" s="300">
        <f>[4]prixC2!AH172</f>
        <v>1.441837098139195</v>
      </c>
      <c r="R67" s="300">
        <f>[4]prixC2!AI172</f>
        <v>1.6995273232884991</v>
      </c>
      <c r="S67" s="300">
        <f>[4]prixC2!AK172</f>
        <v>8.5405721481935171</v>
      </c>
      <c r="T67" s="300"/>
      <c r="U67" s="356"/>
      <c r="V67" s="312">
        <f>'[2]Haltung gewichtet'!H42</f>
        <v>0.61995002029921209</v>
      </c>
      <c r="W67" s="356">
        <f t="shared" si="1"/>
        <v>17.358600568377938</v>
      </c>
      <c r="X67" s="300">
        <f>IF(ISBLANK([1]KochtypBerechnung_nichtBio!V36),"",[1]KochtypBerechnung_nichtBio!V36)</f>
        <v>1.44644536555891</v>
      </c>
      <c r="Y67" s="300">
        <f>IF(ISBLANK([1]KochtypBerechnung_nichtBio!X36),"",[1]KochtypBerechnung_nichtBio!X36)</f>
        <v>1.6922216695535777</v>
      </c>
      <c r="Z67" s="356"/>
      <c r="AA67" s="312">
        <f>'[7]Nicht-Bio'!C49</f>
        <v>4.0581347797904774</v>
      </c>
      <c r="AB67" s="300">
        <f>'[7]Nicht-Bio'!D49</f>
        <v>3.0357938922916672</v>
      </c>
      <c r="AC67" s="300">
        <f>'[7]Nicht-Bio'!E49</f>
        <v>3.0120931515999998</v>
      </c>
      <c r="AD67" s="300">
        <f>'[7]Nicht-Bio'!F49</f>
        <v>0.7762200563166668</v>
      </c>
      <c r="AE67" s="356">
        <f t="shared" si="0"/>
        <v>14.35192448618451</v>
      </c>
      <c r="AF67" s="300">
        <f>'[7]Nicht-Bio'!G49</f>
        <v>2.4186595390380949</v>
      </c>
      <c r="AG67" s="300">
        <f>'[7]Nicht-Bio'!I49</f>
        <v>4.7770756302333321</v>
      </c>
      <c r="AH67" s="300">
        <f>'[7]Nicht-Bio'!J49</f>
        <v>1.7601656938916674</v>
      </c>
      <c r="AI67" s="300">
        <f>'[7]Nicht-Bio'!K49</f>
        <v>4.2633454894083318</v>
      </c>
      <c r="AJ67" s="300">
        <f>'[7]Nicht-Bio'!L49</f>
        <v>6.2624958424041672</v>
      </c>
      <c r="AK67" s="300">
        <f>'[7]Nicht-Bio'!M49</f>
        <v>2.6204533122232152</v>
      </c>
      <c r="AL67" s="300">
        <f>'[7]Nicht-Bio'!N49</f>
        <v>5.220413251160716</v>
      </c>
      <c r="AM67" s="300">
        <f>'[7]Nicht-Bio'!O49</f>
        <v>4.538745411311905</v>
      </c>
      <c r="AN67" s="300">
        <f>'[7]Nicht-Bio'!P49</f>
        <v>5.0887360211011901</v>
      </c>
      <c r="AO67" s="300">
        <f>'[7]Nicht-Bio'!R49</f>
        <v>3.8472215094416677</v>
      </c>
      <c r="AP67" s="300">
        <f>'[7]Nicht-Bio'!S49</f>
        <v>11.703827412000001</v>
      </c>
      <c r="AQ67" s="300">
        <f>'[7]Nicht-Bio'!T49</f>
        <v>3.7180089678749999</v>
      </c>
      <c r="AR67" s="300">
        <f>'[7]Nicht-Bio'!U49</f>
        <v>3.9322912450476202</v>
      </c>
      <c r="AS67" s="300">
        <f>'[7]Nicht-Bio'!W49</f>
        <v>4.7939702668958324</v>
      </c>
      <c r="AT67" s="300">
        <f>'[7]Nicht-Bio'!X49</f>
        <v>23.81040156759525</v>
      </c>
      <c r="AU67" s="356">
        <f t="shared" si="2"/>
        <v>28.971876060486501</v>
      </c>
      <c r="AV67" s="300"/>
      <c r="AW67" s="300"/>
      <c r="AX67" s="357"/>
      <c r="AY67" s="335"/>
    </row>
    <row r="68" spans="1:51" x14ac:dyDescent="0.25">
      <c r="A68" s="332">
        <v>37956</v>
      </c>
      <c r="B68" s="312"/>
      <c r="C68" s="300"/>
      <c r="D68" s="300"/>
      <c r="E68" s="300"/>
      <c r="F68" s="300"/>
      <c r="G68" s="300"/>
      <c r="H68" s="300"/>
      <c r="I68" s="300"/>
      <c r="J68" s="356"/>
      <c r="K68" s="300">
        <f>[4]prixC2!C173</f>
        <v>48.129127900554344</v>
      </c>
      <c r="L68" s="300">
        <f>[4]prixC2!D173</f>
        <v>40.236996888548077</v>
      </c>
      <c r="M68" s="300">
        <f>[4]prixC2!Q173</f>
        <v>33.976421422246467</v>
      </c>
      <c r="N68" s="300">
        <f>[4]prixC2!R173</f>
        <v>19.243436657340496</v>
      </c>
      <c r="O68" s="300">
        <f>[4]prixC2!T173</f>
        <v>28.440317334957168</v>
      </c>
      <c r="P68" s="300">
        <f>[4]prixC2!AE173</f>
        <v>3.5961155758910639</v>
      </c>
      <c r="Q68" s="300">
        <f>[4]prixC2!AH173</f>
        <v>1.3733057730606464</v>
      </c>
      <c r="R68" s="300">
        <f>[4]prixC2!AI173</f>
        <v>1.7853042056243784</v>
      </c>
      <c r="S68" s="300">
        <f>[4]prixC2!AK173</f>
        <v>8.3964672563729543</v>
      </c>
      <c r="T68" s="300"/>
      <c r="U68" s="356"/>
      <c r="V68" s="312">
        <f>'[2]Haltung gewichtet'!H43</f>
        <v>0.59482433246662125</v>
      </c>
      <c r="W68" s="356">
        <f t="shared" si="1"/>
        <v>16.655081309065395</v>
      </c>
      <c r="X68" s="300">
        <f>IF(ISBLANK([1]KochtypBerechnung_nichtBio!V37),"",[1]KochtypBerechnung_nichtBio!V37)</f>
        <v>1.8510698718447773</v>
      </c>
      <c r="Y68" s="300">
        <f>IF(ISBLANK([1]KochtypBerechnung_nichtBio!X37),"",[1]KochtypBerechnung_nichtBio!X37)</f>
        <v>1.8578057302499973</v>
      </c>
      <c r="Z68" s="356"/>
      <c r="AA68" s="312">
        <f>'[7]Nicht-Bio'!C50</f>
        <v>4.2436250023404805</v>
      </c>
      <c r="AB68" s="300">
        <f>'[7]Nicht-Bio'!D50</f>
        <v>2.7558744190416697</v>
      </c>
      <c r="AC68" s="300">
        <f>'[7]Nicht-Bio'!E50</f>
        <v>2.1164730554749975</v>
      </c>
      <c r="AD68" s="300">
        <f>'[7]Nicht-Bio'!F50</f>
        <v>0.69473154546666704</v>
      </c>
      <c r="AE68" s="356">
        <f t="shared" ref="AE68:AE84" si="3">SUMPRODUCT($AA$19:$AD$19,AA68:AD68)</f>
        <v>13.29338535501512</v>
      </c>
      <c r="AF68" s="300">
        <f>'[7]Nicht-Bio'!G50</f>
        <v>2.4756316862880925</v>
      </c>
      <c r="AG68" s="300">
        <f>'[7]Nicht-Bio'!I50</f>
        <v>4.4558984176708343</v>
      </c>
      <c r="AH68" s="300">
        <f>'[7]Nicht-Bio'!J50</f>
        <v>1.99964299440417</v>
      </c>
      <c r="AI68" s="300">
        <f>'[7]Nicht-Bio'!K50</f>
        <v>4.31487304038333</v>
      </c>
      <c r="AJ68" s="300">
        <f>'[7]Nicht-Bio'!L50</f>
        <v>4.6749917082041694</v>
      </c>
      <c r="AK68" s="300">
        <f>'[7]Nicht-Bio'!M50</f>
        <v>2.6174074117232125</v>
      </c>
      <c r="AL68" s="300">
        <f>'[7]Nicht-Bio'!N50</f>
        <v>3.2834408372499975</v>
      </c>
      <c r="AM68" s="300">
        <f>'[7]Nicht-Bio'!O50</f>
        <v>3.7379404617761902</v>
      </c>
      <c r="AN68" s="300">
        <f>'[7]Nicht-Bio'!P50</f>
        <v>3.6387959585386898</v>
      </c>
      <c r="AO68" s="300">
        <f>'[7]Nicht-Bio'!R50</f>
        <v>3.7724714498166674</v>
      </c>
      <c r="AP68" s="300">
        <f>'[7]Nicht-Bio'!S50</f>
        <v>12.021072682250001</v>
      </c>
      <c r="AQ68" s="300">
        <f>'[7]Nicht-Bio'!T50</f>
        <v>3.7866807032499974</v>
      </c>
      <c r="AR68" s="300">
        <f>'[7]Nicht-Bio'!U50</f>
        <v>4.1177906335654777</v>
      </c>
      <c r="AS68" s="300">
        <f>'[7]Nicht-Bio'!W50</f>
        <v>5.172757381958335</v>
      </c>
      <c r="AT68" s="300">
        <f>'[7]Nicht-Bio'!X50</f>
        <v>24.91095810884525</v>
      </c>
      <c r="AU68" s="356">
        <f t="shared" si="2"/>
        <v>26.549830976339745</v>
      </c>
      <c r="AV68" s="300"/>
      <c r="AW68" s="300"/>
      <c r="AX68" s="357"/>
      <c r="AY68" s="335"/>
    </row>
    <row r="69" spans="1:51" x14ac:dyDescent="0.25">
      <c r="A69" s="332">
        <v>37987</v>
      </c>
      <c r="B69" s="312"/>
      <c r="C69" s="300"/>
      <c r="D69" s="300"/>
      <c r="E69" s="300"/>
      <c r="F69" s="300"/>
      <c r="G69" s="300"/>
      <c r="H69" s="300"/>
      <c r="I69" s="300"/>
      <c r="J69" s="356"/>
      <c r="K69" s="300">
        <f>[4]prixC2!C174</f>
        <v>52.336306910888759</v>
      </c>
      <c r="L69" s="300">
        <f>[4]prixC2!D174</f>
        <v>40.311273606820912</v>
      </c>
      <c r="M69" s="300">
        <f>[4]prixC2!Q174</f>
        <v>33.570673683703575</v>
      </c>
      <c r="N69" s="300">
        <f>[4]prixC2!R174</f>
        <v>18.916346802906741</v>
      </c>
      <c r="O69" s="300">
        <f>[4]prixC2!T174</f>
        <v>27.516411678081155</v>
      </c>
      <c r="P69" s="300">
        <f>[4]prixC2!AE174</f>
        <v>4.3943617756200188</v>
      </c>
      <c r="Q69" s="300">
        <f>[4]prixC2!AH174</f>
        <v>1.5278754232363283</v>
      </c>
      <c r="R69" s="300">
        <f>[4]prixC2!AI174</f>
        <v>1.7181472821246526</v>
      </c>
      <c r="S69" s="300">
        <f>[4]prixC2!AK174</f>
        <v>8.8601384450995155</v>
      </c>
      <c r="T69" s="300"/>
      <c r="U69" s="356"/>
      <c r="V69" s="312">
        <f>'[2]Haltung gewichtet'!H44</f>
        <v>0.61767477719550523</v>
      </c>
      <c r="W69" s="356">
        <f t="shared" si="1"/>
        <v>17.294893761474146</v>
      </c>
      <c r="X69" s="300">
        <f>IF(ISBLANK([1]KochtypBerechnung_nichtBio!V38),"",[1]KochtypBerechnung_nichtBio!V38)</f>
        <v>1.8529115299675201</v>
      </c>
      <c r="Y69" s="300">
        <f>IF(ISBLANK([1]KochtypBerechnung_nichtBio!X38),"",[1]KochtypBerechnung_nichtBio!X38)</f>
        <v>1.7480411573666661</v>
      </c>
      <c r="Z69" s="356"/>
      <c r="AA69" s="312">
        <f>'[7]Nicht-Bio'!C51</f>
        <v>4.3303355244400015</v>
      </c>
      <c r="AB69" s="300">
        <f>'[7]Nicht-Bio'!D51</f>
        <v>2.99942268388667</v>
      </c>
      <c r="AC69" s="300">
        <f>'[7]Nicht-Bio'!E51</f>
        <v>2.2440573353466662</v>
      </c>
      <c r="AD69" s="300">
        <f>'[7]Nicht-Bio'!F51</f>
        <v>0.61229796814000026</v>
      </c>
      <c r="AE69" s="356">
        <f t="shared" si="3"/>
        <v>13.623126631407915</v>
      </c>
      <c r="AF69" s="300">
        <f>'[7]Nicht-Bio'!G51</f>
        <v>2.4370815559866661</v>
      </c>
      <c r="AG69" s="300">
        <f>'[7]Nicht-Bio'!I51</f>
        <v>4.7545969256833338</v>
      </c>
      <c r="AH69" s="300">
        <f>'[7]Nicht-Bio'!J51</f>
        <v>1.8885917967033339</v>
      </c>
      <c r="AI69" s="300">
        <f>'[7]Nicht-Bio'!K51</f>
        <v>3.9366550708466663</v>
      </c>
      <c r="AJ69" s="300">
        <f>'[7]Nicht-Bio'!L51</f>
        <v>5.0703296488266663</v>
      </c>
      <c r="AK69" s="300">
        <f>'[7]Nicht-Bio'!M51</f>
        <v>2.8682067611733304</v>
      </c>
      <c r="AL69" s="300">
        <f>'[7]Nicht-Bio'!N51</f>
        <v>3.611246850637142</v>
      </c>
      <c r="AM69" s="300">
        <f>'[7]Nicht-Bio'!O51</f>
        <v>3.4712881953238082</v>
      </c>
      <c r="AN69" s="300">
        <f>'[7]Nicht-Bio'!P51</f>
        <v>3.8491495543500003</v>
      </c>
      <c r="AO69" s="300">
        <f>'[7]Nicht-Bio'!R51</f>
        <v>4.13381773466</v>
      </c>
      <c r="AP69" s="300">
        <f>'[7]Nicht-Bio'!S51</f>
        <v>11.988087107868882</v>
      </c>
      <c r="AQ69" s="300">
        <f>'[7]Nicht-Bio'!T51</f>
        <v>3.8345617349133341</v>
      </c>
      <c r="AR69" s="300">
        <f>'[7]Nicht-Bio'!U51</f>
        <v>4.3050832507047625</v>
      </c>
      <c r="AS69" s="300">
        <f>'[7]Nicht-Bio'!W51</f>
        <v>5.6819699390474536</v>
      </c>
      <c r="AT69" s="300">
        <f>'[7]Nicht-Bio'!X51</f>
        <v>28.405109661000001</v>
      </c>
      <c r="AU69" s="356">
        <f t="shared" si="2"/>
        <v>27.386108329751785</v>
      </c>
      <c r="AV69" s="300"/>
      <c r="AW69" s="300"/>
      <c r="AX69" s="357"/>
      <c r="AY69" s="335"/>
    </row>
    <row r="70" spans="1:51" x14ac:dyDescent="0.25">
      <c r="A70" s="332">
        <v>38018</v>
      </c>
      <c r="B70" s="312"/>
      <c r="C70" s="300"/>
      <c r="D70" s="300"/>
      <c r="E70" s="300"/>
      <c r="F70" s="300"/>
      <c r="G70" s="300"/>
      <c r="H70" s="300"/>
      <c r="I70" s="300"/>
      <c r="J70" s="356"/>
      <c r="K70" s="300">
        <f>[4]prixC2!C175</f>
        <v>52.934699901286606</v>
      </c>
      <c r="L70" s="300">
        <f>[4]prixC2!D175</f>
        <v>40.60482716245194</v>
      </c>
      <c r="M70" s="300">
        <f>[4]prixC2!Q175</f>
        <v>34.506563938013912</v>
      </c>
      <c r="N70" s="300">
        <f>[4]prixC2!R175</f>
        <v>19.443926119385452</v>
      </c>
      <c r="O70" s="300">
        <f>[4]prixC2!T175</f>
        <v>26.728903491953542</v>
      </c>
      <c r="P70" s="300">
        <f>[4]prixC2!AE175</f>
        <v>4.3908609338519469</v>
      </c>
      <c r="Q70" s="300">
        <f>[4]prixC2!AH175</f>
        <v>1.5397874266898497</v>
      </c>
      <c r="R70" s="300">
        <f>[4]prixC2!AI175</f>
        <v>1.6598752526927554</v>
      </c>
      <c r="S70" s="300">
        <f>[4]prixC2!AK175</f>
        <v>8.2952212939462733</v>
      </c>
      <c r="T70" s="300"/>
      <c r="U70" s="356"/>
      <c r="V70" s="312">
        <f>'[2]Haltung gewichtet'!H45</f>
        <v>0.61707070810533171</v>
      </c>
      <c r="W70" s="356">
        <f t="shared" si="1"/>
        <v>17.277979826949288</v>
      </c>
      <c r="X70" s="300">
        <f>IF(ISBLANK([1]KochtypBerechnung_nichtBio!V39),"",[1]KochtypBerechnung_nichtBio!V39)</f>
        <v>1.7350987572660599</v>
      </c>
      <c r="Y70" s="300">
        <f>IF(ISBLANK([1]KochtypBerechnung_nichtBio!X39),"",[1]KochtypBerechnung_nichtBio!X39)</f>
        <v>1.8620947293499999</v>
      </c>
      <c r="Z70" s="356"/>
      <c r="AA70" s="312">
        <f>'[7]Nicht-Bio'!C52</f>
        <v>4.6813353047999993</v>
      </c>
      <c r="AB70" s="300">
        <f>'[7]Nicht-Bio'!D52</f>
        <v>2.9921776088666703</v>
      </c>
      <c r="AC70" s="300">
        <f>'[7]Nicht-Bio'!E52</f>
        <v>2.6193759332916651</v>
      </c>
      <c r="AD70" s="300">
        <f>'[7]Nicht-Bio'!F52</f>
        <v>0.61863938500000004</v>
      </c>
      <c r="AE70" s="356">
        <f t="shared" si="3"/>
        <v>14.490823036490173</v>
      </c>
      <c r="AF70" s="300">
        <f>'[7]Nicht-Bio'!G52</f>
        <v>2.7254437826916647</v>
      </c>
      <c r="AG70" s="300">
        <f>'[7]Nicht-Bio'!I52</f>
        <v>4.0131532752500005</v>
      </c>
      <c r="AH70" s="300">
        <f>'[7]Nicht-Bio'!J52</f>
        <v>2.0329982526761903</v>
      </c>
      <c r="AI70" s="300">
        <f>'[7]Nicht-Bio'!K52</f>
        <v>3.7102598500416697</v>
      </c>
      <c r="AJ70" s="300">
        <f>'[7]Nicht-Bio'!L52</f>
        <v>4.1681897197583346</v>
      </c>
      <c r="AK70" s="300">
        <f>'[7]Nicht-Bio'!M52</f>
        <v>2.9042846277541647</v>
      </c>
      <c r="AL70" s="300">
        <f>'[7]Nicht-Bio'!N52</f>
        <v>3.4854802347250002</v>
      </c>
      <c r="AM70" s="300">
        <f>'[7]Nicht-Bio'!O52</f>
        <v>3.24110857359224</v>
      </c>
      <c r="AN70" s="300">
        <f>'[7]Nicht-Bio'!P52</f>
        <v>3.3676687725625003</v>
      </c>
      <c r="AO70" s="300">
        <f>'[7]Nicht-Bio'!R52</f>
        <v>4.0208754306318601</v>
      </c>
      <c r="AP70" s="300">
        <f>'[7]Nicht-Bio'!S52</f>
        <v>11.6997839625806</v>
      </c>
      <c r="AQ70" s="300">
        <f>'[7]Nicht-Bio'!T52</f>
        <v>3.9132671605000002</v>
      </c>
      <c r="AR70" s="300">
        <f>'[7]Nicht-Bio'!U52</f>
        <v>4.37224134858333</v>
      </c>
      <c r="AS70" s="300">
        <f>'[7]Nicht-Bio'!W52</f>
        <v>4.8727328653750002</v>
      </c>
      <c r="AT70" s="300">
        <f>'[7]Nicht-Bio'!X52</f>
        <v>25.341849580561352</v>
      </c>
      <c r="AU70" s="356">
        <f t="shared" si="2"/>
        <v>25.723412498340593</v>
      </c>
      <c r="AV70" s="300"/>
      <c r="AW70" s="300"/>
      <c r="AX70" s="357"/>
      <c r="AY70" s="335"/>
    </row>
    <row r="71" spans="1:51" x14ac:dyDescent="0.25">
      <c r="A71" s="332">
        <v>38047</v>
      </c>
      <c r="B71" s="312"/>
      <c r="C71" s="300"/>
      <c r="D71" s="300"/>
      <c r="E71" s="300"/>
      <c r="F71" s="300"/>
      <c r="G71" s="300"/>
      <c r="H71" s="300"/>
      <c r="I71" s="300"/>
      <c r="J71" s="356"/>
      <c r="K71" s="300">
        <f>[4]prixC2!C176</f>
        <v>50.958491277847287</v>
      </c>
      <c r="L71" s="300">
        <f>[4]prixC2!D176</f>
        <v>39.494108170205834</v>
      </c>
      <c r="M71" s="300">
        <f>[4]prixC2!Q176</f>
        <v>33.838468134510876</v>
      </c>
      <c r="N71" s="300">
        <f>[4]prixC2!R176</f>
        <v>19.099624539654908</v>
      </c>
      <c r="O71" s="300">
        <f>[4]prixC2!T176</f>
        <v>28.352945083457971</v>
      </c>
      <c r="P71" s="300">
        <f>[4]prixC2!AE176</f>
        <v>4.0562963306234687</v>
      </c>
      <c r="Q71" s="300">
        <f>[4]prixC2!AH176</f>
        <v>1.3968841505032699</v>
      </c>
      <c r="R71" s="300">
        <f>[4]prixC2!AI176</f>
        <v>1.7334877804335924</v>
      </c>
      <c r="S71" s="300">
        <f>[4]prixC2!AK176</f>
        <v>9.1947270240000023</v>
      </c>
      <c r="T71" s="300"/>
      <c r="U71" s="356"/>
      <c r="V71" s="312">
        <f>'[2]Haltung gewichtet'!H46</f>
        <v>0.60920535669530362</v>
      </c>
      <c r="W71" s="356">
        <f t="shared" si="1"/>
        <v>17.057749987468501</v>
      </c>
      <c r="X71" s="300">
        <f>IF(ISBLANK([1]KochtypBerechnung_nichtBio!V40),"",[1]KochtypBerechnung_nichtBio!V40)</f>
        <v>1.872943690852382</v>
      </c>
      <c r="Y71" s="300">
        <f>IF(ISBLANK([1]KochtypBerechnung_nichtBio!X40),"",[1]KochtypBerechnung_nichtBio!X40)</f>
        <v>1.7782342413933321</v>
      </c>
      <c r="Z71" s="356"/>
      <c r="AA71" s="312">
        <f>'[7]Nicht-Bio'!C53</f>
        <v>4.7992467220666644</v>
      </c>
      <c r="AB71" s="300">
        <f>'[7]Nicht-Bio'!D53</f>
        <v>2.9356401955866702</v>
      </c>
      <c r="AC71" s="300">
        <f>'[7]Nicht-Bio'!E53</f>
        <v>2.7230665742208138</v>
      </c>
      <c r="AD71" s="300">
        <f>'[7]Nicht-Bio'!F53</f>
        <v>0.63940765094666663</v>
      </c>
      <c r="AE71" s="356">
        <f t="shared" si="3"/>
        <v>14.744062818374807</v>
      </c>
      <c r="AF71" s="300">
        <f>'[7]Nicht-Bio'!G53</f>
        <v>2.8940532270228578</v>
      </c>
      <c r="AG71" s="300">
        <f>'[7]Nicht-Bio'!I53</f>
        <v>4.2458422314066677</v>
      </c>
      <c r="AH71" s="300">
        <f>'[7]Nicht-Bio'!J53</f>
        <v>1.7188041489310362</v>
      </c>
      <c r="AI71" s="300">
        <f>'[7]Nicht-Bio'!K53</f>
        <v>3.9401434430609541</v>
      </c>
      <c r="AJ71" s="300">
        <f>'[7]Nicht-Bio'!L53</f>
        <v>4.6285912234494146</v>
      </c>
      <c r="AK71" s="300">
        <f>'[7]Nicht-Bio'!M53</f>
        <v>2.8639302352895242</v>
      </c>
      <c r="AL71" s="300">
        <f>'[7]Nicht-Bio'!N53</f>
        <v>3.3959931083333323</v>
      </c>
      <c r="AM71" s="300">
        <f>'[7]Nicht-Bio'!O53</f>
        <v>4.0466088936304754</v>
      </c>
      <c r="AN71" s="300">
        <f>'[7]Nicht-Bio'!P53</f>
        <v>3.7453794274690457</v>
      </c>
      <c r="AO71" s="300">
        <f>'[7]Nicht-Bio'!R53</f>
        <v>3.7988863392971401</v>
      </c>
      <c r="AP71" s="300">
        <f>'[7]Nicht-Bio'!S53</f>
        <v>11.65210809344058</v>
      </c>
      <c r="AQ71" s="300">
        <f>'[7]Nicht-Bio'!T53</f>
        <v>3.8893100523599999</v>
      </c>
      <c r="AR71" s="300">
        <f>'[7]Nicht-Bio'!U53</f>
        <v>4.373245246872381</v>
      </c>
      <c r="AS71" s="300">
        <f>'[7]Nicht-Bio'!W53</f>
        <v>4.5467154309199982</v>
      </c>
      <c r="AT71" s="300">
        <f>'[7]Nicht-Bio'!X53</f>
        <v>25.229197327828562</v>
      </c>
      <c r="AU71" s="356">
        <f t="shared" si="2"/>
        <v>26.367572164739162</v>
      </c>
      <c r="AV71" s="300"/>
      <c r="AW71" s="300"/>
      <c r="AX71" s="357"/>
      <c r="AY71" s="335"/>
    </row>
    <row r="72" spans="1:51" x14ac:dyDescent="0.25">
      <c r="A72" s="332">
        <v>38078</v>
      </c>
      <c r="B72" s="312"/>
      <c r="C72" s="300"/>
      <c r="D72" s="300"/>
      <c r="E72" s="300"/>
      <c r="F72" s="300"/>
      <c r="G72" s="300"/>
      <c r="H72" s="300"/>
      <c r="I72" s="300"/>
      <c r="J72" s="356"/>
      <c r="K72" s="300">
        <f>[4]prixC2!C177</f>
        <v>50.773671008907925</v>
      </c>
      <c r="L72" s="300">
        <f>[4]prixC2!D177</f>
        <v>41.263640785359598</v>
      </c>
      <c r="M72" s="300">
        <f>[4]prixC2!Q177</f>
        <v>33.769987272451118</v>
      </c>
      <c r="N72" s="300">
        <f>[4]prixC2!R177</f>
        <v>18.865061492478858</v>
      </c>
      <c r="O72" s="300">
        <f>[4]prixC2!T177</f>
        <v>27.693650247909908</v>
      </c>
      <c r="P72" s="300">
        <f>[4]prixC2!AE177</f>
        <v>3.9740844452457464</v>
      </c>
      <c r="Q72" s="300">
        <f>[4]prixC2!AH177</f>
        <v>1.5857042274130815</v>
      </c>
      <c r="R72" s="300">
        <f>[4]prixC2!AI177</f>
        <v>1.7706253903540012</v>
      </c>
      <c r="S72" s="300">
        <f>[4]prixC2!AK177</f>
        <v>8.6020085019203325</v>
      </c>
      <c r="T72" s="300"/>
      <c r="U72" s="356"/>
      <c r="V72" s="312">
        <f>'[2]Haltung gewichtet'!H47</f>
        <v>0.60172031673643689</v>
      </c>
      <c r="W72" s="356">
        <f t="shared" si="1"/>
        <v>16.848168868620235</v>
      </c>
      <c r="X72" s="300">
        <f>IF(ISBLANK([1]KochtypBerechnung_nichtBio!V41),"",[1]KochtypBerechnung_nichtBio!V41)</f>
        <v>1.829548444175505</v>
      </c>
      <c r="Y72" s="300">
        <f>IF(ISBLANK([1]KochtypBerechnung_nichtBio!X41),"",[1]KochtypBerechnung_nichtBio!X41)</f>
        <v>1.8769980226523977</v>
      </c>
      <c r="Z72" s="356"/>
      <c r="AA72" s="312">
        <f>'[7]Nicht-Bio'!C54</f>
        <v>4.7955622404000025</v>
      </c>
      <c r="AB72" s="300">
        <f>'[7]Nicht-Bio'!D54</f>
        <v>3.0006731595500025</v>
      </c>
      <c r="AC72" s="300">
        <f>'[7]Nicht-Bio'!E54</f>
        <v>2.7446388281666674</v>
      </c>
      <c r="AD72" s="300">
        <f>'[7]Nicht-Bio'!F54</f>
        <v>0.65072079245833325</v>
      </c>
      <c r="AE72" s="356">
        <f t="shared" si="3"/>
        <v>14.864064467210913</v>
      </c>
      <c r="AF72" s="300">
        <f>'[7]Nicht-Bio'!G54</f>
        <v>2.6524175954630951</v>
      </c>
      <c r="AG72" s="300">
        <f>'[7]Nicht-Bio'!I54</f>
        <v>4.0321126028166674</v>
      </c>
      <c r="AH72" s="300">
        <f>'[7]Nicht-Bio'!J54</f>
        <v>1.4528639810749975</v>
      </c>
      <c r="AI72" s="300">
        <f>'[7]Nicht-Bio'!K54</f>
        <v>3.811432732634525</v>
      </c>
      <c r="AJ72" s="300">
        <f>'[7]Nicht-Bio'!L54</f>
        <v>4.7719839135499971</v>
      </c>
      <c r="AK72" s="300">
        <f>'[7]Nicht-Bio'!M54</f>
        <v>2.4669742093869051</v>
      </c>
      <c r="AL72" s="300">
        <f>'[7]Nicht-Bio'!N54</f>
        <v>3.6799712585857152</v>
      </c>
      <c r="AM72" s="300">
        <f>'[7]Nicht-Bio'!O54</f>
        <v>4.0854454072285726</v>
      </c>
      <c r="AN72" s="300">
        <f>'[7]Nicht-Bio'!P54</f>
        <v>3.6631861379029731</v>
      </c>
      <c r="AO72" s="300">
        <f>'[7]Nicht-Bio'!R54</f>
        <v>3.9001927466250002</v>
      </c>
      <c r="AP72" s="300">
        <f>'[7]Nicht-Bio'!S54</f>
        <v>11.934403879876626</v>
      </c>
      <c r="AQ72" s="300">
        <f>'[7]Nicht-Bio'!T54</f>
        <v>4.0469016247157334</v>
      </c>
      <c r="AR72" s="300">
        <f>'[7]Nicht-Bio'!U54</f>
        <v>4.5759205282428574</v>
      </c>
      <c r="AS72" s="300">
        <f>'[7]Nicht-Bio'!W54</f>
        <v>4.2434256331333344</v>
      </c>
      <c r="AT72" s="300">
        <f>'[7]Nicht-Bio'!X54</f>
        <v>25.505809695184524</v>
      </c>
      <c r="AU72" s="356">
        <f t="shared" si="2"/>
        <v>25.674580451806641</v>
      </c>
      <c r="AV72" s="300"/>
      <c r="AW72" s="300"/>
      <c r="AX72" s="357"/>
      <c r="AY72" s="335"/>
    </row>
    <row r="73" spans="1:51" x14ac:dyDescent="0.25">
      <c r="A73" s="332">
        <v>38108</v>
      </c>
      <c r="B73" s="312"/>
      <c r="C73" s="300"/>
      <c r="D73" s="300"/>
      <c r="E73" s="300"/>
      <c r="F73" s="300"/>
      <c r="G73" s="300"/>
      <c r="H73" s="300"/>
      <c r="I73" s="300"/>
      <c r="J73" s="356"/>
      <c r="K73" s="300">
        <f>[4]prixC2!C178</f>
        <v>52.668099430228366</v>
      </c>
      <c r="L73" s="300">
        <f>[4]prixC2!D178</f>
        <v>41.358169712826275</v>
      </c>
      <c r="M73" s="300">
        <f>[4]prixC2!Q178</f>
        <v>34.540133387528826</v>
      </c>
      <c r="N73" s="300">
        <f>[4]prixC2!R178</f>
        <v>19.559563227017563</v>
      </c>
      <c r="O73" s="300">
        <f>[4]prixC2!T178</f>
        <v>27.25827026823265</v>
      </c>
      <c r="P73" s="300">
        <f>[4]prixC2!AE178</f>
        <v>4.2288132182856772</v>
      </c>
      <c r="Q73" s="300">
        <f>[4]prixC2!AH178</f>
        <v>1.645907193351873</v>
      </c>
      <c r="R73" s="300">
        <f>[4]prixC2!AI178</f>
        <v>1.7270662417841649</v>
      </c>
      <c r="S73" s="300">
        <f>[4]prixC2!AK178</f>
        <v>8.6022495025579708</v>
      </c>
      <c r="T73" s="300"/>
      <c r="U73" s="356"/>
      <c r="V73" s="312">
        <f>'[2]Haltung gewichtet'!H48</f>
        <v>0.60951619999683659</v>
      </c>
      <c r="W73" s="356">
        <f t="shared" si="1"/>
        <v>17.066453599911426</v>
      </c>
      <c r="X73" s="300">
        <f>IF(ISBLANK([1]KochtypBerechnung_nichtBio!V42),"",[1]KochtypBerechnung_nichtBio!V42)</f>
        <v>1.9524892330500001</v>
      </c>
      <c r="Y73" s="300">
        <f>IF(ISBLANK([1]KochtypBerechnung_nichtBio!X42),"",[1]KochtypBerechnung_nichtBio!X42)</f>
        <v>1.7935461321218749</v>
      </c>
      <c r="Z73" s="356"/>
      <c r="AA73" s="312">
        <f>'[7]Nicht-Bio'!C55</f>
        <v>4.6658810921083349</v>
      </c>
      <c r="AB73" s="300">
        <f>'[7]Nicht-Bio'!D55</f>
        <v>2.8532744411916671</v>
      </c>
      <c r="AC73" s="300">
        <f>'[7]Nicht-Bio'!E55</f>
        <v>2.8658326178666673</v>
      </c>
      <c r="AD73" s="300">
        <f>'[7]Nicht-Bio'!F55</f>
        <v>0.6682635673749997</v>
      </c>
      <c r="AE73" s="356">
        <f t="shared" si="3"/>
        <v>14.644394012147439</v>
      </c>
      <c r="AF73" s="300">
        <f>'[7]Nicht-Bio'!G55</f>
        <v>1.729998384377085</v>
      </c>
      <c r="AG73" s="300">
        <f>'[7]Nicht-Bio'!I55</f>
        <v>3.9304978685279748</v>
      </c>
      <c r="AH73" s="300">
        <f>'[7]Nicht-Bio'!J55</f>
        <v>1.7895222495042251</v>
      </c>
      <c r="AI73" s="300">
        <f>'[7]Nicht-Bio'!K55</f>
        <v>3.86489752473125</v>
      </c>
      <c r="AJ73" s="300">
        <f>'[7]Nicht-Bio'!L55</f>
        <v>5.4552473527898799</v>
      </c>
      <c r="AK73" s="300">
        <f>'[7]Nicht-Bio'!M55</f>
        <v>2.4711503079625023</v>
      </c>
      <c r="AL73" s="300">
        <f>'[7]Nicht-Bio'!N55</f>
        <v>4.7876283136645847</v>
      </c>
      <c r="AM73" s="300">
        <f>'[7]Nicht-Bio'!O55</f>
        <v>4.223905260791665</v>
      </c>
      <c r="AN73" s="300">
        <f>'[7]Nicht-Bio'!P55</f>
        <v>4.6676743832999996</v>
      </c>
      <c r="AO73" s="300">
        <f>'[7]Nicht-Bio'!R55</f>
        <v>3.5754114887375001</v>
      </c>
      <c r="AP73" s="300">
        <f>'[7]Nicht-Bio'!S55</f>
        <v>11.995884764129151</v>
      </c>
      <c r="AQ73" s="300">
        <f>'[7]Nicht-Bio'!T55</f>
        <v>4.0908658381041674</v>
      </c>
      <c r="AR73" s="300">
        <f>'[7]Nicht-Bio'!U55</f>
        <v>4.6663246436375001</v>
      </c>
      <c r="AS73" s="300">
        <f>'[7]Nicht-Bio'!W55</f>
        <v>4.6605949613625004</v>
      </c>
      <c r="AT73" s="300">
        <f>'[7]Nicht-Bio'!X55</f>
        <v>23.048943544808353</v>
      </c>
      <c r="AU73" s="356">
        <f t="shared" si="2"/>
        <v>26.23661345230299</v>
      </c>
      <c r="AV73" s="300"/>
      <c r="AW73" s="300"/>
      <c r="AX73" s="357"/>
      <c r="AY73" s="335"/>
    </row>
    <row r="74" spans="1:51" x14ac:dyDescent="0.25">
      <c r="A74" s="332">
        <v>38139</v>
      </c>
      <c r="B74" s="312"/>
      <c r="C74" s="300"/>
      <c r="D74" s="300"/>
      <c r="E74" s="300"/>
      <c r="F74" s="300"/>
      <c r="G74" s="300"/>
      <c r="H74" s="300"/>
      <c r="I74" s="300"/>
      <c r="J74" s="356"/>
      <c r="K74" s="300">
        <f>[4]prixC2!C179</f>
        <v>55.851660325374169</v>
      </c>
      <c r="L74" s="300">
        <f>[4]prixC2!D179</f>
        <v>42.117189088259444</v>
      </c>
      <c r="M74" s="300">
        <f>[4]prixC2!Q179</f>
        <v>36.56057396978985</v>
      </c>
      <c r="N74" s="300">
        <f>[4]prixC2!R179</f>
        <v>22.221466247929872</v>
      </c>
      <c r="O74" s="300">
        <f>[4]prixC2!T179</f>
        <v>26.959906748422714</v>
      </c>
      <c r="P74" s="300">
        <f>[4]prixC2!AE179</f>
        <v>4.1483269322666088</v>
      </c>
      <c r="Q74" s="300">
        <f>[4]prixC2!AH179</f>
        <v>1.575287233081281</v>
      </c>
      <c r="R74" s="300">
        <f>[4]prixC2!AI179</f>
        <v>1.7533328176462959</v>
      </c>
      <c r="S74" s="300">
        <f>[4]prixC2!AK179</f>
        <v>8.8284883115166295</v>
      </c>
      <c r="T74" s="300"/>
      <c r="U74" s="356"/>
      <c r="V74" s="312">
        <f>'[2]Haltung gewichtet'!H49</f>
        <v>0.61791254412253205</v>
      </c>
      <c r="W74" s="356">
        <f t="shared" si="1"/>
        <v>17.301551235430896</v>
      </c>
      <c r="X74" s="300">
        <f>IF(ISBLANK([1]KochtypBerechnung_nichtBio!V43),"",[1]KochtypBerechnung_nichtBio!V43)</f>
        <v>1.8849937893592958</v>
      </c>
      <c r="Y74" s="300">
        <f>IF(ISBLANK([1]KochtypBerechnung_nichtBio!X43),"",[1]KochtypBerechnung_nichtBio!X43)</f>
        <v>1.84372249921727</v>
      </c>
      <c r="Z74" s="356"/>
      <c r="AA74" s="312">
        <f>'[7]Nicht-Bio'!C56</f>
        <v>3.8557582994466664</v>
      </c>
      <c r="AB74" s="300">
        <f>'[7]Nicht-Bio'!D56</f>
        <v>2.9554573166</v>
      </c>
      <c r="AC74" s="300">
        <f>'[7]Nicht-Bio'!E56</f>
        <v>2.9966807985266679</v>
      </c>
      <c r="AD74" s="300">
        <f>'[7]Nicht-Bio'!F56</f>
        <v>0.66425989745333347</v>
      </c>
      <c r="AE74" s="356">
        <f t="shared" si="3"/>
        <v>13.658272624528218</v>
      </c>
      <c r="AF74" s="300">
        <f>'[7]Nicht-Bio'!G56</f>
        <v>2.4317597719776201</v>
      </c>
      <c r="AG74" s="300">
        <f>'[7]Nicht-Bio'!I56</f>
        <v>4.8697808728000025</v>
      </c>
      <c r="AH74" s="300">
        <f>'[7]Nicht-Bio'!J56</f>
        <v>1.5111960747266659</v>
      </c>
      <c r="AI74" s="300">
        <f>'[7]Nicht-Bio'!K56</f>
        <v>4.5276281401433343</v>
      </c>
      <c r="AJ74" s="300">
        <f>'[7]Nicht-Bio'!L56</f>
        <v>3.9256949240671259</v>
      </c>
      <c r="AK74" s="300">
        <f>'[7]Nicht-Bio'!M56</f>
        <v>2.7974899286123813</v>
      </c>
      <c r="AL74" s="300">
        <f>'[7]Nicht-Bio'!N56</f>
        <v>3.3760127390504757</v>
      </c>
      <c r="AM74" s="300">
        <f>'[7]Nicht-Bio'!O56</f>
        <v>4.3543234688095236</v>
      </c>
      <c r="AN74" s="300">
        <f>'[7]Nicht-Bio'!P56</f>
        <v>5.074070979669588</v>
      </c>
      <c r="AO74" s="300">
        <f>'[7]Nicht-Bio'!R56</f>
        <v>5.039739091833332</v>
      </c>
      <c r="AP74" s="300">
        <f>'[7]Nicht-Bio'!S56</f>
        <v>12.110873012312599</v>
      </c>
      <c r="AQ74" s="300">
        <f>'[7]Nicht-Bio'!T56</f>
        <v>4.1034639108000022</v>
      </c>
      <c r="AR74" s="300">
        <f>'[7]Nicht-Bio'!U56</f>
        <v>4.7330168595123814</v>
      </c>
      <c r="AS74" s="300">
        <f>'[7]Nicht-Bio'!W56</f>
        <v>4.7529086036947614</v>
      </c>
      <c r="AT74" s="300">
        <f>'[7]Nicht-Bio'!X56</f>
        <v>25.964755527309922</v>
      </c>
      <c r="AU74" s="356">
        <f t="shared" si="2"/>
        <v>26.428826156056537</v>
      </c>
      <c r="AV74" s="300"/>
      <c r="AW74" s="300"/>
      <c r="AX74" s="357"/>
      <c r="AY74" s="335"/>
    </row>
    <row r="75" spans="1:51" x14ac:dyDescent="0.25">
      <c r="A75" s="332">
        <v>38169</v>
      </c>
      <c r="B75" s="312"/>
      <c r="C75" s="300"/>
      <c r="D75" s="300"/>
      <c r="E75" s="300"/>
      <c r="F75" s="300"/>
      <c r="G75" s="300"/>
      <c r="H75" s="300"/>
      <c r="I75" s="300"/>
      <c r="J75" s="356"/>
      <c r="K75" s="300">
        <f>[4]prixC2!C180</f>
        <v>52.378940372855666</v>
      </c>
      <c r="L75" s="300">
        <f>[4]prixC2!D180</f>
        <v>40.784568039132296</v>
      </c>
      <c r="M75" s="300">
        <f>[4]prixC2!Q180</f>
        <v>34.528584768417744</v>
      </c>
      <c r="N75" s="300">
        <f>[4]prixC2!R180</f>
        <v>19.718971299666361</v>
      </c>
      <c r="O75" s="300">
        <f>[4]prixC2!T180</f>
        <v>27.381403042458352</v>
      </c>
      <c r="P75" s="300">
        <f>[4]prixC2!AE180</f>
        <v>4.4175398393851557</v>
      </c>
      <c r="Q75" s="300">
        <f>[4]prixC2!AH180</f>
        <v>1.6549299186336237</v>
      </c>
      <c r="R75" s="300">
        <f>[4]prixC2!AI180</f>
        <v>1.6959461128952857</v>
      </c>
      <c r="S75" s="300">
        <f>[4]prixC2!AK180</f>
        <v>8.51740254138765</v>
      </c>
      <c r="T75" s="300"/>
      <c r="U75" s="356"/>
      <c r="V75" s="312">
        <f>'[2]Haltung gewichtet'!H50</f>
        <v>0.60204996086733131</v>
      </c>
      <c r="W75" s="356">
        <f t="shared" si="1"/>
        <v>16.857398904285276</v>
      </c>
      <c r="X75" s="300">
        <f>IF(ISBLANK([1]KochtypBerechnung_nichtBio!V44),"",[1]KochtypBerechnung_nichtBio!V44)</f>
        <v>1.7513536076293525</v>
      </c>
      <c r="Y75" s="300">
        <f>IF(ISBLANK([1]KochtypBerechnung_nichtBio!X44),"",[1]KochtypBerechnung_nichtBio!X44)</f>
        <v>1.8380888846638477</v>
      </c>
      <c r="Z75" s="356"/>
      <c r="AA75" s="312">
        <f>'[7]Nicht-Bio'!C57</f>
        <v>3.8032283411250001</v>
      </c>
      <c r="AB75" s="300">
        <f>'[7]Nicht-Bio'!D57</f>
        <v>2.9859954713333323</v>
      </c>
      <c r="AC75" s="300">
        <f>'[7]Nicht-Bio'!E57</f>
        <v>3.2240675850250002</v>
      </c>
      <c r="AD75" s="300">
        <f>'[7]Nicht-Bio'!F57</f>
        <v>0.74884297227499996</v>
      </c>
      <c r="AE75" s="356">
        <f t="shared" si="3"/>
        <v>14.030005154513292</v>
      </c>
      <c r="AF75" s="300">
        <f>'[7]Nicht-Bio'!G57</f>
        <v>2.1296205435166651</v>
      </c>
      <c r="AG75" s="300">
        <f>'[7]Nicht-Bio'!I57</f>
        <v>4.1038566348625007</v>
      </c>
      <c r="AH75" s="300">
        <f>'[7]Nicht-Bio'!J57</f>
        <v>1.2903122892367975</v>
      </c>
      <c r="AI75" s="300">
        <f>'[7]Nicht-Bio'!K57</f>
        <v>3.32150921860238</v>
      </c>
      <c r="AJ75" s="300">
        <f>'[7]Nicht-Bio'!L57</f>
        <v>3.8758399261208321</v>
      </c>
      <c r="AK75" s="300">
        <f>'[7]Nicht-Bio'!M57</f>
        <v>2.3789260795857148</v>
      </c>
      <c r="AL75" s="300">
        <f>'[7]Nicht-Bio'!N57</f>
        <v>2.6503133136654773</v>
      </c>
      <c r="AM75" s="300">
        <f>'[7]Nicht-Bio'!O57</f>
        <v>3.3112730374672625</v>
      </c>
      <c r="AN75" s="300">
        <f>'[7]Nicht-Bio'!P57</f>
        <v>4.3314226343962998</v>
      </c>
      <c r="AO75" s="300">
        <f>'[7]Nicht-Bio'!R57</f>
        <v>3.959393252217263</v>
      </c>
      <c r="AP75" s="300">
        <f>'[7]Nicht-Bio'!S57</f>
        <v>12.238686019355599</v>
      </c>
      <c r="AQ75" s="300">
        <f>'[7]Nicht-Bio'!T57</f>
        <v>4.116930711920773</v>
      </c>
      <c r="AR75" s="300">
        <f>'[7]Nicht-Bio'!U57</f>
        <v>5.5207356917797625</v>
      </c>
      <c r="AS75" s="300">
        <f>'[7]Nicht-Bio'!W57</f>
        <v>5.0516747348869053</v>
      </c>
      <c r="AT75" s="300">
        <f>'[7]Nicht-Bio'!X57</f>
        <v>27.561597864673399</v>
      </c>
      <c r="AU75" s="356">
        <f t="shared" si="2"/>
        <v>23.867147684815599</v>
      </c>
      <c r="AV75" s="300"/>
      <c r="AW75" s="300"/>
      <c r="AX75" s="357"/>
      <c r="AY75" s="335"/>
    </row>
    <row r="76" spans="1:51" x14ac:dyDescent="0.25">
      <c r="A76" s="332">
        <v>38200</v>
      </c>
      <c r="B76" s="312"/>
      <c r="C76" s="300"/>
      <c r="D76" s="300"/>
      <c r="E76" s="300"/>
      <c r="F76" s="300"/>
      <c r="G76" s="300"/>
      <c r="H76" s="300"/>
      <c r="I76" s="300"/>
      <c r="J76" s="356"/>
      <c r="K76" s="300">
        <f>[4]prixC2!C181</f>
        <v>55.982544120972221</v>
      </c>
      <c r="L76" s="300">
        <f>[4]prixC2!D181</f>
        <v>41.029066189444876</v>
      </c>
      <c r="M76" s="300">
        <f>[4]prixC2!Q181</f>
        <v>32.338766416739567</v>
      </c>
      <c r="N76" s="300">
        <f>[4]prixC2!R181</f>
        <v>18.281391320150348</v>
      </c>
      <c r="O76" s="300">
        <f>[4]prixC2!T181</f>
        <v>26.163869550136038</v>
      </c>
      <c r="P76" s="300">
        <f>[4]prixC2!AE181</f>
        <v>4.4389931535871519</v>
      </c>
      <c r="Q76" s="300">
        <f>[4]prixC2!AH181</f>
        <v>1.6093762923331594</v>
      </c>
      <c r="R76" s="300">
        <f>[4]prixC2!AI181</f>
        <v>1.7615928124315279</v>
      </c>
      <c r="S76" s="300">
        <f>[4]prixC2!AK181</f>
        <v>8.8255233564317059</v>
      </c>
      <c r="T76" s="300"/>
      <c r="U76" s="356"/>
      <c r="V76" s="312">
        <f>'[2]Haltung gewichtet'!H51</f>
        <v>0.60235939176076059</v>
      </c>
      <c r="W76" s="356">
        <f t="shared" si="1"/>
        <v>16.866062969301296</v>
      </c>
      <c r="X76" s="300">
        <f>IF(ISBLANK([1]KochtypBerechnung_nichtBio!V45),"",[1]KochtypBerechnung_nichtBio!V45)</f>
        <v>1.3932104263333351</v>
      </c>
      <c r="Y76" s="300">
        <f>IF(ISBLANK([1]KochtypBerechnung_nichtBio!X45),"",[1]KochtypBerechnung_nichtBio!X45)</f>
        <v>1.8251191720009976</v>
      </c>
      <c r="Z76" s="356"/>
      <c r="AA76" s="312">
        <f>'[7]Nicht-Bio'!C58</f>
        <v>4.1985550184540052</v>
      </c>
      <c r="AB76" s="300">
        <f>'[7]Nicht-Bio'!D58</f>
        <v>2.8756722606249974</v>
      </c>
      <c r="AC76" s="300">
        <f>'[7]Nicht-Bio'!E58</f>
        <v>3.2526540846916649</v>
      </c>
      <c r="AD76" s="300">
        <f>'[7]Nicht-Bio'!F58</f>
        <v>0.67292913887500005</v>
      </c>
      <c r="AE76" s="356">
        <f t="shared" si="3"/>
        <v>14.326220063664012</v>
      </c>
      <c r="AF76" s="300">
        <f>'[7]Nicht-Bio'!G58</f>
        <v>1.8977330910202377</v>
      </c>
      <c r="AG76" s="300">
        <f>'[7]Nicht-Bio'!I58</f>
        <v>3.4170815948916649</v>
      </c>
      <c r="AH76" s="300">
        <f>'[7]Nicht-Bio'!J58</f>
        <v>1.4024902772946448</v>
      </c>
      <c r="AI76" s="300">
        <f>'[7]Nicht-Bio'!K58</f>
        <v>3.2620790381214273</v>
      </c>
      <c r="AJ76" s="300">
        <f>'[7]Nicht-Bio'!L58</f>
        <v>3.9682321627642474</v>
      </c>
      <c r="AK76" s="300">
        <f>'[7]Nicht-Bio'!M58</f>
        <v>2.0503510173958324</v>
      </c>
      <c r="AL76" s="300">
        <f>'[7]Nicht-Bio'!N58</f>
        <v>2.5263235155961326</v>
      </c>
      <c r="AM76" s="300">
        <f>'[7]Nicht-Bio'!O58</f>
        <v>3.1471283197380977</v>
      </c>
      <c r="AN76" s="300">
        <f>'[7]Nicht-Bio'!P58</f>
        <v>4.8003143134802002</v>
      </c>
      <c r="AO76" s="300">
        <f>'[7]Nicht-Bio'!R58</f>
        <v>3.4698566686523797</v>
      </c>
      <c r="AP76" s="300">
        <f>'[7]Nicht-Bio'!S58</f>
        <v>11.943610000413424</v>
      </c>
      <c r="AQ76" s="300">
        <f>'[7]Nicht-Bio'!T58</f>
        <v>4.1207331900000002</v>
      </c>
      <c r="AR76" s="300">
        <f>'[7]Nicht-Bio'!U58</f>
        <v>4.3821000157851175</v>
      </c>
      <c r="AS76" s="300">
        <f>'[7]Nicht-Bio'!W58</f>
        <v>4.4382597949315477</v>
      </c>
      <c r="AT76" s="300">
        <f>'[7]Nicht-Bio'!X58</f>
        <v>28.120039972900774</v>
      </c>
      <c r="AU76" s="356">
        <f t="shared" si="2"/>
        <v>22.795691392105333</v>
      </c>
      <c r="AV76" s="300"/>
      <c r="AW76" s="300"/>
      <c r="AX76" s="357"/>
      <c r="AY76" s="335"/>
    </row>
    <row r="77" spans="1:51" x14ac:dyDescent="0.25">
      <c r="A77" s="332">
        <v>38231</v>
      </c>
      <c r="B77" s="312"/>
      <c r="C77" s="300"/>
      <c r="D77" s="300"/>
      <c r="E77" s="300"/>
      <c r="F77" s="300"/>
      <c r="G77" s="300"/>
      <c r="H77" s="300"/>
      <c r="I77" s="300"/>
      <c r="J77" s="356"/>
      <c r="K77" s="300">
        <f>[4]prixC2!C182</f>
        <v>55.18226712988497</v>
      </c>
      <c r="L77" s="300">
        <f>[4]prixC2!D182</f>
        <v>43.027042653495499</v>
      </c>
      <c r="M77" s="300">
        <f>[4]prixC2!Q182</f>
        <v>33.128957265721056</v>
      </c>
      <c r="N77" s="300">
        <f>[4]prixC2!R182</f>
        <v>18.165231107664493</v>
      </c>
      <c r="O77" s="300">
        <f>[4]prixC2!T182</f>
        <v>25.500537604276527</v>
      </c>
      <c r="P77" s="300">
        <f>[4]prixC2!AE182</f>
        <v>4.4203100458235376</v>
      </c>
      <c r="Q77" s="300">
        <f>[4]prixC2!AH182</f>
        <v>1.6087593738339367</v>
      </c>
      <c r="R77" s="300">
        <f>[4]prixC2!AI182</f>
        <v>1.7702285781416041</v>
      </c>
      <c r="S77" s="300">
        <f>[4]prixC2!AK182</f>
        <v>8.9608626259841895</v>
      </c>
      <c r="T77" s="300"/>
      <c r="U77" s="356"/>
      <c r="V77" s="312">
        <f>'[2]Haltung gewichtet'!H52</f>
        <v>0.61889839675214675</v>
      </c>
      <c r="W77" s="356">
        <f t="shared" si="1"/>
        <v>17.32915510906011</v>
      </c>
      <c r="X77" s="300">
        <f>IF(ISBLANK([1]KochtypBerechnung_nichtBio!V46),"",[1]KochtypBerechnung_nichtBio!V46)</f>
        <v>1.4007194470248918</v>
      </c>
      <c r="Y77" s="300">
        <f>IF(ISBLANK([1]KochtypBerechnung_nichtBio!X46),"",[1]KochtypBerechnung_nichtBio!X46)</f>
        <v>1.5035912064110899</v>
      </c>
      <c r="Z77" s="356"/>
      <c r="AA77" s="312">
        <f>'[7]Nicht-Bio'!C59</f>
        <v>4.1513913287066657</v>
      </c>
      <c r="AB77" s="300">
        <f>'[7]Nicht-Bio'!D59</f>
        <v>2.9174945967000001</v>
      </c>
      <c r="AC77" s="300">
        <f>'[7]Nicht-Bio'!E59</f>
        <v>3.2239707438600007</v>
      </c>
      <c r="AD77" s="300">
        <f>'[7]Nicht-Bio'!F59</f>
        <v>0.7232778747266666</v>
      </c>
      <c r="AE77" s="356">
        <f t="shared" si="3"/>
        <v>14.406034615525433</v>
      </c>
      <c r="AF77" s="300">
        <f>'[7]Nicht-Bio'!G59</f>
        <v>1.7022205056309541</v>
      </c>
      <c r="AG77" s="300">
        <f>'[7]Nicht-Bio'!I59</f>
        <v>4.0946435399233341</v>
      </c>
      <c r="AH77" s="300">
        <f>'[7]Nicht-Bio'!J59</f>
        <v>1.7002037218499999</v>
      </c>
      <c r="AI77" s="300">
        <f>'[7]Nicht-Bio'!K59</f>
        <v>4.6644958298680939</v>
      </c>
      <c r="AJ77" s="300">
        <f>'[7]Nicht-Bio'!L59</f>
        <v>4.7536882786766679</v>
      </c>
      <c r="AK77" s="300">
        <f>'[7]Nicht-Bio'!M59</f>
        <v>1.9471754416457121</v>
      </c>
      <c r="AL77" s="300">
        <f>'[7]Nicht-Bio'!N59</f>
        <v>3.7800692724304783</v>
      </c>
      <c r="AM77" s="300">
        <f>'[7]Nicht-Bio'!O59</f>
        <v>4.2462085300990484</v>
      </c>
      <c r="AN77" s="300">
        <f>'[7]Nicht-Bio'!P59</f>
        <v>5.6983180815819061</v>
      </c>
      <c r="AO77" s="300">
        <f>'[7]Nicht-Bio'!R59</f>
        <v>3.3961800005442861</v>
      </c>
      <c r="AP77" s="300">
        <f>'[7]Nicht-Bio'!S59</f>
        <v>11.67788430949506</v>
      </c>
      <c r="AQ77" s="300">
        <f>'[7]Nicht-Bio'!T59</f>
        <v>4.0642897554947641</v>
      </c>
      <c r="AR77" s="300">
        <f>'[7]Nicht-Bio'!U59</f>
        <v>3.663009160034286</v>
      </c>
      <c r="AS77" s="300">
        <f>'[7]Nicht-Bio'!W59</f>
        <v>5.4972522952161924</v>
      </c>
      <c r="AT77" s="300">
        <f>'[7]Nicht-Bio'!X59</f>
        <v>27.331342147550441</v>
      </c>
      <c r="AU77" s="356">
        <f t="shared" si="2"/>
        <v>25.747943569259473</v>
      </c>
      <c r="AV77" s="300"/>
      <c r="AW77" s="300"/>
      <c r="AX77" s="357"/>
      <c r="AY77" s="335"/>
    </row>
    <row r="78" spans="1:51" x14ac:dyDescent="0.25">
      <c r="A78" s="332">
        <v>38261</v>
      </c>
      <c r="B78" s="312"/>
      <c r="C78" s="300"/>
      <c r="D78" s="300"/>
      <c r="E78" s="300"/>
      <c r="F78" s="300"/>
      <c r="G78" s="300"/>
      <c r="H78" s="300"/>
      <c r="I78" s="300"/>
      <c r="J78" s="356"/>
      <c r="K78" s="300">
        <f>[4]prixC2!C183</f>
        <v>52.363432992816982</v>
      </c>
      <c r="L78" s="300">
        <f>[4]prixC2!D183</f>
        <v>42.820416244090502</v>
      </c>
      <c r="M78" s="300">
        <f>[4]prixC2!Q183</f>
        <v>31.578130889251572</v>
      </c>
      <c r="N78" s="300">
        <f>[4]prixC2!R183</f>
        <v>17.821673368238191</v>
      </c>
      <c r="O78" s="300">
        <f>[4]prixC2!T183</f>
        <v>24.903053074166134</v>
      </c>
      <c r="P78" s="300">
        <f>[4]prixC2!AE183</f>
        <v>4.2203320958948654</v>
      </c>
      <c r="Q78" s="300">
        <f>[4]prixC2!AH183</f>
        <v>1.6113350154696169</v>
      </c>
      <c r="R78" s="300">
        <f>[4]prixC2!AI183</f>
        <v>1.7306553690598359</v>
      </c>
      <c r="S78" s="300">
        <f>[4]prixC2!AK183</f>
        <v>8.874967680971352</v>
      </c>
      <c r="T78" s="300"/>
      <c r="U78" s="356"/>
      <c r="V78" s="312">
        <f>'[2]Haltung gewichtet'!H53</f>
        <v>0.61601127586082471</v>
      </c>
      <c r="W78" s="356">
        <f t="shared" si="1"/>
        <v>17.248315724103094</v>
      </c>
      <c r="X78" s="300">
        <f>IF(ISBLANK([1]KochtypBerechnung_nichtBio!V47),"",[1]KochtypBerechnung_nichtBio!V47)</f>
        <v>1.3712343462444434</v>
      </c>
      <c r="Y78" s="300">
        <f>IF(ISBLANK([1]KochtypBerechnung_nichtBio!X47),"",[1]KochtypBerechnung_nichtBio!X47)</f>
        <v>1.518214147849795</v>
      </c>
      <c r="Z78" s="356"/>
      <c r="AA78" s="312">
        <f>'[7]Nicht-Bio'!C60</f>
        <v>3.9169840528511903</v>
      </c>
      <c r="AB78" s="300">
        <f>'[7]Nicht-Bio'!D60</f>
        <v>2.8595588777333325</v>
      </c>
      <c r="AC78" s="300">
        <f>'[7]Nicht-Bio'!E60</f>
        <v>3.0981445611999971</v>
      </c>
      <c r="AD78" s="300">
        <f>'[7]Nicht-Bio'!F60</f>
        <v>0.68257404892500007</v>
      </c>
      <c r="AE78" s="356">
        <f t="shared" si="3"/>
        <v>13.771132028483708</v>
      </c>
      <c r="AF78" s="300">
        <f>'[7]Nicht-Bio'!G60</f>
        <v>1.6819123248059524</v>
      </c>
      <c r="AG78" s="300">
        <f>'[7]Nicht-Bio'!I60</f>
        <v>3.9132557011166673</v>
      </c>
      <c r="AH78" s="300">
        <f>'[7]Nicht-Bio'!J60</f>
        <v>1.50721265445</v>
      </c>
      <c r="AI78" s="300">
        <f>'[7]Nicht-Bio'!K60</f>
        <v>3.0926601082309526</v>
      </c>
      <c r="AJ78" s="300">
        <f>'[7]Nicht-Bio'!L60</f>
        <v>4.5836779033892849</v>
      </c>
      <c r="AK78" s="300">
        <f>'[7]Nicht-Bio'!M60</f>
        <v>1.6250199599202348</v>
      </c>
      <c r="AL78" s="300">
        <f>'[7]Nicht-Bio'!N60</f>
        <v>3.6750464396583351</v>
      </c>
      <c r="AM78" s="300">
        <f>'[7]Nicht-Bio'!O60</f>
        <v>3.7988752235726202</v>
      </c>
      <c r="AN78" s="300">
        <f>'[7]Nicht-Bio'!P60</f>
        <v>4.9658094763920229</v>
      </c>
      <c r="AO78" s="300">
        <f>'[7]Nicht-Bio'!R60</f>
        <v>3.2182543310547627</v>
      </c>
      <c r="AP78" s="300">
        <f>'[7]Nicht-Bio'!S60</f>
        <v>11.69059360710285</v>
      </c>
      <c r="AQ78" s="300">
        <f>'[7]Nicht-Bio'!T60</f>
        <v>4.0524458154458323</v>
      </c>
      <c r="AR78" s="300">
        <f>'[7]Nicht-Bio'!U60</f>
        <v>3.4128258535166678</v>
      </c>
      <c r="AS78" s="300">
        <f>'[7]Nicht-Bio'!W60</f>
        <v>4.8224664253500027</v>
      </c>
      <c r="AT78" s="300">
        <f>'[7]Nicht-Bio'!X60</f>
        <v>19.782174465333348</v>
      </c>
      <c r="AU78" s="356">
        <f t="shared" si="2"/>
        <v>23.487570037748984</v>
      </c>
      <c r="AV78" s="300"/>
      <c r="AW78" s="300"/>
      <c r="AX78" s="357"/>
      <c r="AY78" s="335"/>
    </row>
    <row r="79" spans="1:51" x14ac:dyDescent="0.25">
      <c r="A79" s="332">
        <v>38292</v>
      </c>
      <c r="B79" s="312"/>
      <c r="C79" s="300"/>
      <c r="D79" s="300"/>
      <c r="E79" s="300"/>
      <c r="F79" s="300"/>
      <c r="G79" s="300"/>
      <c r="H79" s="300"/>
      <c r="I79" s="300"/>
      <c r="J79" s="356"/>
      <c r="K79" s="300">
        <f>[4]prixC2!C184</f>
        <v>53.15046558733593</v>
      </c>
      <c r="L79" s="300">
        <f>[4]prixC2!D184</f>
        <v>41.576447280125379</v>
      </c>
      <c r="M79" s="300">
        <f>[4]prixC2!Q184</f>
        <v>30.509662014609528</v>
      </c>
      <c r="N79" s="300">
        <f>[4]prixC2!R184</f>
        <v>16.733152427882903</v>
      </c>
      <c r="O79" s="300">
        <f>[4]prixC2!T184</f>
        <v>26.450227337372212</v>
      </c>
      <c r="P79" s="300">
        <f>[4]prixC2!AE184</f>
        <v>4.2868777268231089</v>
      </c>
      <c r="Q79" s="300">
        <f>[4]prixC2!AH184</f>
        <v>1.5210548571334814</v>
      </c>
      <c r="R79" s="300">
        <f>[4]prixC2!AI184</f>
        <v>1.581847546512217</v>
      </c>
      <c r="S79" s="300">
        <f>[4]prixC2!AK184</f>
        <v>8.5309486126643623</v>
      </c>
      <c r="T79" s="300"/>
      <c r="U79" s="356"/>
      <c r="V79" s="312">
        <f>'[2]Haltung gewichtet'!H54</f>
        <v>0.61219974325928805</v>
      </c>
      <c r="W79" s="356">
        <f t="shared" si="1"/>
        <v>17.141592811260065</v>
      </c>
      <c r="X79" s="300">
        <f>IF(ISBLANK([1]KochtypBerechnung_nichtBio!V48),"",[1]KochtypBerechnung_nichtBio!V48)</f>
        <v>1.6062145178141465</v>
      </c>
      <c r="Y79" s="300">
        <f>IF(ISBLANK([1]KochtypBerechnung_nichtBio!X48),"",[1]KochtypBerechnung_nichtBio!X48)</f>
        <v>1.7530852714583351</v>
      </c>
      <c r="Z79" s="356"/>
      <c r="AA79" s="312">
        <f>'[7]Nicht-Bio'!C61</f>
        <v>3.8131081725416678</v>
      </c>
      <c r="AB79" s="300">
        <f>'[7]Nicht-Bio'!D61</f>
        <v>2.8612842889499976</v>
      </c>
      <c r="AC79" s="300">
        <f>'[7]Nicht-Bio'!E61</f>
        <v>2.9567609685916678</v>
      </c>
      <c r="AD79" s="300">
        <f>'[7]Nicht-Bio'!F61</f>
        <v>0.71122295822218451</v>
      </c>
      <c r="AE79" s="356">
        <f t="shared" si="3"/>
        <v>13.563196429600557</v>
      </c>
      <c r="AF79" s="300">
        <f>'[7]Nicht-Bio'!G61</f>
        <v>1.5915315843726225</v>
      </c>
      <c r="AG79" s="300">
        <f>'[7]Nicht-Bio'!I61</f>
        <v>4.078275448095833</v>
      </c>
      <c r="AH79" s="300">
        <f>'[7]Nicht-Bio'!J61</f>
        <v>1.3378986021773827</v>
      </c>
      <c r="AI79" s="300">
        <f>'[7]Nicht-Bio'!K61</f>
        <v>3.5118513137035698</v>
      </c>
      <c r="AJ79" s="300">
        <f>'[7]Nicht-Bio'!L61</f>
        <v>4.5838946709226196</v>
      </c>
      <c r="AK79" s="300">
        <f>'[7]Nicht-Bio'!M61</f>
        <v>1.4700962567380951</v>
      </c>
      <c r="AL79" s="300">
        <f>'[7]Nicht-Bio'!N61</f>
        <v>3.8456290152595227</v>
      </c>
      <c r="AM79" s="300">
        <f>'[7]Nicht-Bio'!O61</f>
        <v>3.9629003484788052</v>
      </c>
      <c r="AN79" s="300">
        <f>'[7]Nicht-Bio'!P61</f>
        <v>4.4798022178059549</v>
      </c>
      <c r="AO79" s="300">
        <f>'[7]Nicht-Bio'!R61</f>
        <v>3.2209195592559525</v>
      </c>
      <c r="AP79" s="300">
        <f>'[7]Nicht-Bio'!S61</f>
        <v>11.010487453613724</v>
      </c>
      <c r="AQ79" s="300">
        <f>'[7]Nicht-Bio'!T61</f>
        <v>4.035283815927988</v>
      </c>
      <c r="AR79" s="300">
        <f>'[7]Nicht-Bio'!U61</f>
        <v>3.3566200620476203</v>
      </c>
      <c r="AS79" s="300">
        <f>'[7]Nicht-Bio'!W61</f>
        <v>3.67997918596667</v>
      </c>
      <c r="AT79" s="300">
        <f>'[7]Nicht-Bio'!X61</f>
        <v>21.375669120838925</v>
      </c>
      <c r="AU79" s="356">
        <f t="shared" si="2"/>
        <v>23.13898896456778</v>
      </c>
      <c r="AV79" s="300"/>
      <c r="AW79" s="300"/>
      <c r="AX79" s="357"/>
      <c r="AY79" s="335"/>
    </row>
    <row r="80" spans="1:51" x14ac:dyDescent="0.25">
      <c r="A80" s="332">
        <v>38322</v>
      </c>
      <c r="B80" s="312"/>
      <c r="C80" s="300"/>
      <c r="D80" s="300"/>
      <c r="E80" s="300"/>
      <c r="F80" s="300"/>
      <c r="G80" s="300"/>
      <c r="H80" s="300"/>
      <c r="I80" s="300"/>
      <c r="J80" s="356"/>
      <c r="K80" s="300">
        <f>[4]prixC2!C185</f>
        <v>49.540303383343748</v>
      </c>
      <c r="L80" s="300">
        <f>[4]prixC2!D185</f>
        <v>42.713660862296457</v>
      </c>
      <c r="M80" s="300">
        <f>[4]prixC2!Q185</f>
        <v>30.652990064272174</v>
      </c>
      <c r="N80" s="300">
        <f>[4]prixC2!R185</f>
        <v>17.259506058470816</v>
      </c>
      <c r="O80" s="300">
        <f>[4]prixC2!T185</f>
        <v>25.978562425608128</v>
      </c>
      <c r="P80" s="300">
        <f>[4]prixC2!AE185</f>
        <v>3.8197931900671676</v>
      </c>
      <c r="Q80" s="300">
        <f>[4]prixC2!AH185</f>
        <v>1.5856481326308067</v>
      </c>
      <c r="R80" s="300">
        <f>[4]prixC2!AI185</f>
        <v>1.6921583395794217</v>
      </c>
      <c r="S80" s="300">
        <f>[4]prixC2!AK185</f>
        <v>9.08519819784755</v>
      </c>
      <c r="T80" s="300"/>
      <c r="U80" s="356"/>
      <c r="V80" s="312">
        <f>'[2]Haltung gewichtet'!H55</f>
        <v>0.6050605265822212</v>
      </c>
      <c r="W80" s="356">
        <f t="shared" si="1"/>
        <v>16.941694744302193</v>
      </c>
      <c r="X80" s="300">
        <f>IF(ISBLANK([1]KochtypBerechnung_nichtBio!V49),"",[1]KochtypBerechnung_nichtBio!V49)</f>
        <v>1.8041666650368593</v>
      </c>
      <c r="Y80" s="300">
        <f>IF(ISBLANK([1]KochtypBerechnung_nichtBio!X49),"",[1]KochtypBerechnung_nichtBio!X49)</f>
        <v>1.8360022059599981</v>
      </c>
      <c r="Z80" s="356"/>
      <c r="AA80" s="312">
        <f>'[7]Nicht-Bio'!C62</f>
        <v>3.8616877246533363</v>
      </c>
      <c r="AB80" s="300">
        <f>'[7]Nicht-Bio'!D62</f>
        <v>2.8096188213666644</v>
      </c>
      <c r="AC80" s="300">
        <f>'[7]Nicht-Bio'!E62</f>
        <v>2.0423227656666638</v>
      </c>
      <c r="AD80" s="300">
        <f>'[7]Nicht-Bio'!F62</f>
        <v>0.67177788218441437</v>
      </c>
      <c r="AE80" s="356">
        <f t="shared" si="3"/>
        <v>12.661581302984477</v>
      </c>
      <c r="AF80" s="300">
        <f>'[7]Nicht-Bio'!G62</f>
        <v>1.8819895036285721</v>
      </c>
      <c r="AG80" s="300">
        <f>'[7]Nicht-Bio'!I62</f>
        <v>5.0962845577228375</v>
      </c>
      <c r="AH80" s="300">
        <f>'[7]Nicht-Bio'!J62</f>
        <v>1.0876432021600002</v>
      </c>
      <c r="AI80" s="300">
        <f>'[7]Nicht-Bio'!K62</f>
        <v>4.24619752207429</v>
      </c>
      <c r="AJ80" s="300">
        <f>'[7]Nicht-Bio'!L62</f>
        <v>4.3200723661333367</v>
      </c>
      <c r="AK80" s="300">
        <f>'[7]Nicht-Bio'!M62</f>
        <v>1.3868896764819019</v>
      </c>
      <c r="AL80" s="300">
        <f>'[7]Nicht-Bio'!N62</f>
        <v>4.559711269619048</v>
      </c>
      <c r="AM80" s="300">
        <f>'[7]Nicht-Bio'!O62</f>
        <v>3.1567282964001859</v>
      </c>
      <c r="AN80" s="300">
        <f>'[7]Nicht-Bio'!P62</f>
        <v>4.8834528715523842</v>
      </c>
      <c r="AO80" s="300">
        <f>'[7]Nicht-Bio'!R62</f>
        <v>3.1778260027761878</v>
      </c>
      <c r="AP80" s="300">
        <f>'[7]Nicht-Bio'!S62</f>
        <v>11.34541148815874</v>
      </c>
      <c r="AQ80" s="300">
        <f>'[7]Nicht-Bio'!T62</f>
        <v>4.0269489607714295</v>
      </c>
      <c r="AR80" s="300">
        <f>'[7]Nicht-Bio'!U62</f>
        <v>3.358788145866666</v>
      </c>
      <c r="AS80" s="300">
        <f>'[7]Nicht-Bio'!W62</f>
        <v>4.424097538679999</v>
      </c>
      <c r="AT80" s="300">
        <f>'[7]Nicht-Bio'!X62</f>
        <v>26.38350914384764</v>
      </c>
      <c r="AU80" s="356">
        <f t="shared" si="2"/>
        <v>24.61675283967752</v>
      </c>
      <c r="AV80" s="300"/>
      <c r="AW80" s="300"/>
      <c r="AX80" s="357"/>
      <c r="AY80" s="335"/>
    </row>
    <row r="81" spans="1:51" x14ac:dyDescent="0.25">
      <c r="A81" s="332">
        <v>38353</v>
      </c>
      <c r="B81" s="312"/>
      <c r="C81" s="300"/>
      <c r="D81" s="300"/>
      <c r="E81" s="300"/>
      <c r="F81" s="300"/>
      <c r="G81" s="300"/>
      <c r="H81" s="300"/>
      <c r="I81" s="300"/>
      <c r="J81" s="356"/>
      <c r="K81" s="300">
        <f>[4]prixC2!C186</f>
        <v>54.313188495445381</v>
      </c>
      <c r="L81" s="300">
        <f>[4]prixC2!D186</f>
        <v>41.599433314388186</v>
      </c>
      <c r="M81" s="300">
        <f>[4]prixC2!Q186</f>
        <v>33.376222692757231</v>
      </c>
      <c r="N81" s="300">
        <f>[4]prixC2!R186</f>
        <v>18.608592695266584</v>
      </c>
      <c r="O81" s="300">
        <f>[4]prixC2!T186</f>
        <v>24.954188543433599</v>
      </c>
      <c r="P81" s="300">
        <f>[4]prixC2!AE186</f>
        <v>4.4506066859569238</v>
      </c>
      <c r="Q81" s="300">
        <f>[4]prixC2!AH186</f>
        <v>1.5984985529887201</v>
      </c>
      <c r="R81" s="300">
        <f>[4]prixC2!AI186</f>
        <v>1.7491989877347944</v>
      </c>
      <c r="S81" s="300">
        <f>[4]prixC2!AK186</f>
        <v>8.7490367669213605</v>
      </c>
      <c r="T81" s="300"/>
      <c r="U81" s="356"/>
      <c r="V81" s="312">
        <f>'[2]Haltung gewichtet'!H56</f>
        <v>0.61029823155452068</v>
      </c>
      <c r="W81" s="356">
        <f t="shared" si="1"/>
        <v>17.088350483526579</v>
      </c>
      <c r="X81" s="300">
        <f>IF(ISBLANK([1]KochtypBerechnung_nichtBio!V50),"",[1]KochtypBerechnung_nichtBio!V50)</f>
        <v>1.7902491505224201</v>
      </c>
      <c r="Y81" s="300">
        <f>IF(ISBLANK([1]KochtypBerechnung_nichtBio!X50),"",[1]KochtypBerechnung_nichtBio!X50)</f>
        <v>1.7474017334833325</v>
      </c>
      <c r="Z81" s="356"/>
      <c r="AA81" s="312">
        <f>'[7]Nicht-Bio'!C63</f>
        <v>4.0110928887166697</v>
      </c>
      <c r="AB81" s="300">
        <f>'[7]Nicht-Bio'!D63</f>
        <v>2.9675823925833327</v>
      </c>
      <c r="AC81" s="300">
        <f>'[7]Nicht-Bio'!E63</f>
        <v>2.0312045874958353</v>
      </c>
      <c r="AD81" s="300">
        <f>'[7]Nicht-Bio'!F63</f>
        <v>0.46358479196125574</v>
      </c>
      <c r="AE81" s="356">
        <f t="shared" si="3"/>
        <v>12.544744963885885</v>
      </c>
      <c r="AF81" s="300">
        <f>'[7]Nicht-Bio'!G63</f>
        <v>2.0298658759613102</v>
      </c>
      <c r="AG81" s="300">
        <f>'[7]Nicht-Bio'!I63</f>
        <v>4.8558085979342227</v>
      </c>
      <c r="AH81" s="300">
        <f>'[7]Nicht-Bio'!J63</f>
        <v>1.5112799179702374</v>
      </c>
      <c r="AI81" s="300">
        <f>'[7]Nicht-Bio'!K63</f>
        <v>5.4309274413880955</v>
      </c>
      <c r="AJ81" s="300">
        <f>'[7]Nicht-Bio'!L63</f>
        <v>5.0578166983583328</v>
      </c>
      <c r="AK81" s="300">
        <f>'[7]Nicht-Bio'!M63</f>
        <v>1.3660294862357125</v>
      </c>
      <c r="AL81" s="300">
        <f>'[7]Nicht-Bio'!N63</f>
        <v>4.7540946564065472</v>
      </c>
      <c r="AM81" s="300">
        <f>'[7]Nicht-Bio'!O63</f>
        <v>3.6834284453119022</v>
      </c>
      <c r="AN81" s="300">
        <f>'[7]Nicht-Bio'!P63</f>
        <v>4.8581496104702406</v>
      </c>
      <c r="AO81" s="300">
        <f>'[7]Nicht-Bio'!R63</f>
        <v>3.3962755928166648</v>
      </c>
      <c r="AP81" s="300">
        <f>'[7]Nicht-Bio'!S63</f>
        <v>11.643372481363574</v>
      </c>
      <c r="AQ81" s="300">
        <f>'[7]Nicht-Bio'!T63</f>
        <v>4.0581833417773829</v>
      </c>
      <c r="AR81" s="300">
        <f>'[7]Nicht-Bio'!U63</f>
        <v>3.4539278907250002</v>
      </c>
      <c r="AS81" s="300">
        <f>'[7]Nicht-Bio'!W63</f>
        <v>6.1480727039583307</v>
      </c>
      <c r="AT81" s="300">
        <f>'[7]Nicht-Bio'!X63</f>
        <v>30.409937645922625</v>
      </c>
      <c r="AU81" s="356">
        <f t="shared" si="2"/>
        <v>27.198092894772412</v>
      </c>
      <c r="AV81" s="300"/>
      <c r="AW81" s="300"/>
      <c r="AX81" s="357"/>
      <c r="AY81" s="335"/>
    </row>
    <row r="82" spans="1:51" x14ac:dyDescent="0.25">
      <c r="A82" s="332">
        <v>38384</v>
      </c>
      <c r="B82" s="312"/>
      <c r="C82" s="300"/>
      <c r="D82" s="300"/>
      <c r="E82" s="300"/>
      <c r="F82" s="300"/>
      <c r="G82" s="300"/>
      <c r="H82" s="300"/>
      <c r="I82" s="300"/>
      <c r="J82" s="356"/>
      <c r="K82" s="300">
        <f>[4]prixC2!C187</f>
        <v>51.510426318104408</v>
      </c>
      <c r="L82" s="300">
        <f>[4]prixC2!D187</f>
        <v>40.530192904873317</v>
      </c>
      <c r="M82" s="300">
        <f>[4]prixC2!Q187</f>
        <v>32.302260227543002</v>
      </c>
      <c r="N82" s="300">
        <f>[4]prixC2!R187</f>
        <v>17.323073731873929</v>
      </c>
      <c r="O82" s="300">
        <f>[4]prixC2!T187</f>
        <v>23.849859559607204</v>
      </c>
      <c r="P82" s="300">
        <f>[4]prixC2!AE187</f>
        <v>4.4650501095750856</v>
      </c>
      <c r="Q82" s="300">
        <f>[4]prixC2!AH187</f>
        <v>1.6327158747410655</v>
      </c>
      <c r="R82" s="300">
        <f>[4]prixC2!AI187</f>
        <v>1.6544568771543771</v>
      </c>
      <c r="S82" s="300">
        <f>[4]prixC2!AK187</f>
        <v>8.7841077679967654</v>
      </c>
      <c r="T82" s="300"/>
      <c r="U82" s="356"/>
      <c r="V82" s="312">
        <f>'[2]Haltung gewichtet'!H57</f>
        <v>0.59394768295844091</v>
      </c>
      <c r="W82" s="356">
        <f t="shared" si="1"/>
        <v>16.630535122836346</v>
      </c>
      <c r="X82" s="300">
        <f>IF(ISBLANK([1]KochtypBerechnung_nichtBio!V51),"",[1]KochtypBerechnung_nichtBio!V51)</f>
        <v>1.7392314257693178</v>
      </c>
      <c r="Y82" s="300">
        <f>IF(ISBLANK([1]KochtypBerechnung_nichtBio!X51),"",[1]KochtypBerechnung_nichtBio!X51)</f>
        <v>1.8275918197440477</v>
      </c>
      <c r="Z82" s="356"/>
      <c r="AA82" s="312">
        <f>'[7]Nicht-Bio'!C64</f>
        <v>4.018068582969275</v>
      </c>
      <c r="AB82" s="300">
        <f>'[7]Nicht-Bio'!D64</f>
        <v>2.7434047405999999</v>
      </c>
      <c r="AC82" s="300">
        <f>'[7]Nicht-Bio'!E64</f>
        <v>2.2820093980654774</v>
      </c>
      <c r="AD82" s="300">
        <f>'[7]Nicht-Bio'!F64</f>
        <v>0.40038520712500003</v>
      </c>
      <c r="AE82" s="356">
        <f t="shared" si="3"/>
        <v>12.351375465974762</v>
      </c>
      <c r="AF82" s="300">
        <f>'[7]Nicht-Bio'!G64</f>
        <v>1.9260457851333328</v>
      </c>
      <c r="AG82" s="300">
        <f>'[7]Nicht-Bio'!I64</f>
        <v>5.9645414371708334</v>
      </c>
      <c r="AH82" s="300">
        <f>'[7]Nicht-Bio'!J64</f>
        <v>2.4148781488243571</v>
      </c>
      <c r="AI82" s="300">
        <f>'[7]Nicht-Bio'!K64</f>
        <v>7.8635691080792505</v>
      </c>
      <c r="AJ82" s="300">
        <f>'[7]Nicht-Bio'!L64</f>
        <v>6.8460682533999968</v>
      </c>
      <c r="AK82" s="300">
        <f>'[7]Nicht-Bio'!M64</f>
        <v>1.3654386524488125</v>
      </c>
      <c r="AL82" s="300">
        <f>'[7]Nicht-Bio'!N64</f>
        <v>5.4684144328726196</v>
      </c>
      <c r="AM82" s="300">
        <f>'[7]Nicht-Bio'!O64</f>
        <v>4.9168321817083296</v>
      </c>
      <c r="AN82" s="300">
        <f>'[7]Nicht-Bio'!P64</f>
        <v>5.5189612634749974</v>
      </c>
      <c r="AO82" s="300">
        <f>'[7]Nicht-Bio'!R64</f>
        <v>3.2503136210571451</v>
      </c>
      <c r="AP82" s="300">
        <f>'[7]Nicht-Bio'!S64</f>
        <v>11.511980646894527</v>
      </c>
      <c r="AQ82" s="300">
        <f>'[7]Nicht-Bio'!T64</f>
        <v>4.0176059561991746</v>
      </c>
      <c r="AR82" s="300">
        <f>'[7]Nicht-Bio'!U64</f>
        <v>3.3627119318357153</v>
      </c>
      <c r="AS82" s="300">
        <f>'[7]Nicht-Bio'!W64</f>
        <v>8.5585851005833344</v>
      </c>
      <c r="AT82" s="300">
        <f>'[7]Nicht-Bio'!X64</f>
        <v>31.606410409650049</v>
      </c>
      <c r="AU82" s="356">
        <f t="shared" si="2"/>
        <v>33.201010965392314</v>
      </c>
      <c r="AV82" s="300"/>
      <c r="AW82" s="300"/>
      <c r="AX82" s="357"/>
      <c r="AY82" s="335"/>
    </row>
    <row r="83" spans="1:51" x14ac:dyDescent="0.25">
      <c r="A83" s="332">
        <v>38412</v>
      </c>
      <c r="B83" s="312"/>
      <c r="C83" s="300"/>
      <c r="D83" s="300"/>
      <c r="E83" s="300"/>
      <c r="F83" s="300"/>
      <c r="G83" s="300"/>
      <c r="H83" s="300"/>
      <c r="I83" s="300"/>
      <c r="J83" s="356"/>
      <c r="K83" s="300">
        <f>[4]prixC2!C188</f>
        <v>51.204779112873766</v>
      </c>
      <c r="L83" s="300">
        <f>[4]prixC2!D188</f>
        <v>40.100777358637473</v>
      </c>
      <c r="M83" s="300">
        <f>[4]prixC2!Q188</f>
        <v>31.43027665658618</v>
      </c>
      <c r="N83" s="300">
        <f>[4]prixC2!R188</f>
        <v>17.297232118678671</v>
      </c>
      <c r="O83" s="300">
        <f>[4]prixC2!T188</f>
        <v>24.918959752894324</v>
      </c>
      <c r="P83" s="300">
        <f>[4]prixC2!AE188</f>
        <v>4.3631675490115658</v>
      </c>
      <c r="Q83" s="300">
        <f>[4]prixC2!AH188</f>
        <v>1.6399614542863448</v>
      </c>
      <c r="R83" s="300">
        <f>[4]prixC2!AI188</f>
        <v>1.7178501505339907</v>
      </c>
      <c r="S83" s="300">
        <f>[4]prixC2!AK188</f>
        <v>9.0294350712182929</v>
      </c>
      <c r="T83" s="300"/>
      <c r="U83" s="356"/>
      <c r="V83" s="312">
        <f>'[2]Haltung gewichtet'!H58</f>
        <v>0.61002047036155083</v>
      </c>
      <c r="W83" s="356">
        <f t="shared" si="1"/>
        <v>17.080573170123422</v>
      </c>
      <c r="X83" s="300">
        <f>IF(ISBLANK([1]KochtypBerechnung_nichtBio!V52),"",[1]KochtypBerechnung_nichtBio!V52)</f>
        <v>1.6808571231333338</v>
      </c>
      <c r="Y83" s="300">
        <f>IF(ISBLANK([1]KochtypBerechnung_nichtBio!X52),"",[1]KochtypBerechnung_nichtBio!X52)</f>
        <v>1.8517535923933341</v>
      </c>
      <c r="Z83" s="356"/>
      <c r="AA83" s="312">
        <f>'[7]Nicht-Bio'!C65</f>
        <v>4.3050284361782776</v>
      </c>
      <c r="AB83" s="300">
        <f>'[7]Nicht-Bio'!D65</f>
        <v>2.8114051760333321</v>
      </c>
      <c r="AC83" s="300">
        <f>'[7]Nicht-Bio'!E65</f>
        <v>2.9201143416466682</v>
      </c>
      <c r="AD83" s="300">
        <f>'[7]Nicht-Bio'!F65</f>
        <v>0.4559655485566666</v>
      </c>
      <c r="AE83" s="356">
        <f t="shared" si="3"/>
        <v>13.570312715993177</v>
      </c>
      <c r="AF83" s="300">
        <f>'[7]Nicht-Bio'!G65</f>
        <v>2.2422412359780939</v>
      </c>
      <c r="AG83" s="300">
        <f>'[7]Nicht-Bio'!I65</f>
        <v>5.2777246330566685</v>
      </c>
      <c r="AH83" s="300">
        <f>'[7]Nicht-Bio'!J65</f>
        <v>2.3965890127733323</v>
      </c>
      <c r="AI83" s="300">
        <f>'[7]Nicht-Bio'!K65</f>
        <v>6.1955860520633337</v>
      </c>
      <c r="AJ83" s="300">
        <f>'[7]Nicht-Bio'!L65</f>
        <v>8.5763307917608458</v>
      </c>
      <c r="AK83" s="300">
        <f>'[7]Nicht-Bio'!M65</f>
        <v>1.3501197884199998</v>
      </c>
      <c r="AL83" s="300">
        <f>'[7]Nicht-Bio'!N65</f>
        <v>4.9048062346371415</v>
      </c>
      <c r="AM83" s="300">
        <f>'[7]Nicht-Bio'!O65</f>
        <v>5.9940080422200026</v>
      </c>
      <c r="AN83" s="300">
        <f>'[7]Nicht-Bio'!P65</f>
        <v>5.9315243286200019</v>
      </c>
      <c r="AO83" s="300">
        <f>'[7]Nicht-Bio'!R65</f>
        <v>3.9419593853790493</v>
      </c>
      <c r="AP83" s="300">
        <f>'[7]Nicht-Bio'!S65</f>
        <v>11.32520444849232</v>
      </c>
      <c r="AQ83" s="300">
        <f>'[7]Nicht-Bio'!T65</f>
        <v>3.9712243454750897</v>
      </c>
      <c r="AR83" s="300">
        <f>'[7]Nicht-Bio'!U65</f>
        <v>3.6425573295561882</v>
      </c>
      <c r="AS83" s="300">
        <f>'[7]Nicht-Bio'!W65</f>
        <v>6.5484234725866655</v>
      </c>
      <c r="AT83" s="300">
        <f>'[7]Nicht-Bio'!X65</f>
        <v>34.429843502632416</v>
      </c>
      <c r="AU83" s="356">
        <f t="shared" si="2"/>
        <v>34.214413961443753</v>
      </c>
      <c r="AV83" s="300"/>
      <c r="AW83" s="300"/>
      <c r="AX83" s="357"/>
      <c r="AY83" s="335"/>
    </row>
    <row r="84" spans="1:51" x14ac:dyDescent="0.25">
      <c r="A84" s="332">
        <v>38443</v>
      </c>
      <c r="B84" s="312"/>
      <c r="C84" s="300"/>
      <c r="D84" s="300"/>
      <c r="E84" s="300"/>
      <c r="F84" s="300"/>
      <c r="G84" s="300"/>
      <c r="H84" s="300"/>
      <c r="I84" s="300"/>
      <c r="J84" s="356"/>
      <c r="K84" s="300">
        <f>[4]prixC2!C189</f>
        <v>52.98767331918436</v>
      </c>
      <c r="L84" s="300">
        <f>[4]prixC2!D189</f>
        <v>40.076057585632512</v>
      </c>
      <c r="M84" s="300">
        <f>[4]prixC2!Q189</f>
        <v>31.42593161932421</v>
      </c>
      <c r="N84" s="300">
        <f>[4]prixC2!R189</f>
        <v>18.463417759779183</v>
      </c>
      <c r="O84" s="300">
        <f>[4]prixC2!T189</f>
        <v>23.571399081888405</v>
      </c>
      <c r="P84" s="300">
        <f>[4]prixC2!AE189</f>
        <v>4.305514614825765</v>
      </c>
      <c r="Q84" s="300">
        <f>[4]prixC2!AH189</f>
        <v>1.5646576129118652</v>
      </c>
      <c r="R84" s="300">
        <f>[4]prixC2!AI189</f>
        <v>1.7279427035672865</v>
      </c>
      <c r="S84" s="300">
        <f>[4]prixC2!AK189</f>
        <v>8.7118136426449055</v>
      </c>
      <c r="T84" s="300"/>
      <c r="U84" s="356"/>
      <c r="V84" s="312">
        <f>'[2]Haltung gewichtet'!H59</f>
        <v>0.60825077413515283</v>
      </c>
      <c r="W84" s="356">
        <f t="shared" si="1"/>
        <v>17.031021675784281</v>
      </c>
      <c r="X84" s="300">
        <f>IF(ISBLANK([1]KochtypBerechnung_nichtBio!V53),"",[1]KochtypBerechnung_nichtBio!V53)</f>
        <v>1.8499053710598075</v>
      </c>
      <c r="Y84" s="300">
        <f>IF(ISBLANK([1]KochtypBerechnung_nichtBio!X53),"",[1]KochtypBerechnung_nichtBio!X53)</f>
        <v>1.7705519172588902</v>
      </c>
      <c r="Z84" s="356"/>
      <c r="AA84" s="312">
        <f>'[7]Nicht-Bio'!C66</f>
        <v>4.346142542565822</v>
      </c>
      <c r="AB84" s="300">
        <f>'[7]Nicht-Bio'!D66</f>
        <v>2.9140919238115104</v>
      </c>
      <c r="AC84" s="300">
        <f>'[7]Nicht-Bio'!E66</f>
        <v>3.1780250558428351</v>
      </c>
      <c r="AD84" s="300">
        <f>'[7]Nicht-Bio'!F66</f>
        <v>0.50276193780066403</v>
      </c>
      <c r="AE84" s="356">
        <f t="shared" si="3"/>
        <v>14.101767008940683</v>
      </c>
      <c r="AF84" s="300">
        <f>'[7]Nicht-Bio'!G66</f>
        <v>2.4935010113100775</v>
      </c>
      <c r="AG84" s="300">
        <f>'[7]Nicht-Bio'!I66</f>
        <v>4.6021850945311407</v>
      </c>
      <c r="AH84" s="300">
        <f>'[7]Nicht-Bio'!J66</f>
        <v>1.5459518407825499</v>
      </c>
      <c r="AI84" s="300">
        <f>'[7]Nicht-Bio'!K66</f>
        <v>3.3990094147205827</v>
      </c>
      <c r="AJ84" s="300">
        <f>'[7]Nicht-Bio'!L66</f>
        <v>5.3164612158456626</v>
      </c>
      <c r="AK84" s="300">
        <f>'[7]Nicht-Bio'!M66</f>
        <v>1.5020845215853924</v>
      </c>
      <c r="AL84" s="300">
        <f>'[7]Nicht-Bio'!N66</f>
        <v>4.0255436364907897</v>
      </c>
      <c r="AM84" s="300">
        <f>'[7]Nicht-Bio'!O66</f>
        <v>5.0619201824019502</v>
      </c>
      <c r="AN84" s="300">
        <f>'[7]Nicht-Bio'!P66</f>
        <v>4.6957871531068998</v>
      </c>
      <c r="AO84" s="300">
        <f>'[7]Nicht-Bio'!R66</f>
        <v>3.5310669319467953</v>
      </c>
      <c r="AP84" s="300">
        <f>'[7]Nicht-Bio'!S66</f>
        <v>11.372843086310125</v>
      </c>
      <c r="AQ84" s="300">
        <f>'[7]Nicht-Bio'!T66</f>
        <v>4.0612303937907743</v>
      </c>
      <c r="AR84" s="300">
        <f>'[7]Nicht-Bio'!U66</f>
        <v>3.7795800198834928</v>
      </c>
      <c r="AS84" s="300">
        <f>'[7]Nicht-Bio'!W66</f>
        <v>4.4406804993612052</v>
      </c>
      <c r="AT84" s="300">
        <f>'[7]Nicht-Bio'!X66</f>
        <v>24.297393559928498</v>
      </c>
      <c r="AU84" s="356">
        <f t="shared" si="2"/>
        <v>26.586491072443888</v>
      </c>
      <c r="AV84" s="300"/>
      <c r="AW84" s="300"/>
      <c r="AX84" s="357"/>
      <c r="AY84" s="335"/>
    </row>
    <row r="85" spans="1:51" x14ac:dyDescent="0.25">
      <c r="A85" s="332">
        <v>38473</v>
      </c>
      <c r="B85" s="312"/>
      <c r="C85" s="300"/>
      <c r="D85" s="300"/>
      <c r="E85" s="300"/>
      <c r="F85" s="300"/>
      <c r="G85" s="300"/>
      <c r="H85" s="300"/>
      <c r="I85" s="300"/>
      <c r="J85" s="356"/>
      <c r="K85" s="300">
        <f>[4]prixC2!C190</f>
        <v>51.86695945268373</v>
      </c>
      <c r="L85" s="300">
        <f>[4]prixC2!D190</f>
        <v>40.646346634770033</v>
      </c>
      <c r="M85" s="300">
        <f>[4]prixC2!Q190</f>
        <v>32.694698080749923</v>
      </c>
      <c r="N85" s="300">
        <f>[4]prixC2!R190</f>
        <v>18.502805818558492</v>
      </c>
      <c r="O85" s="300">
        <f>[4]prixC2!T190</f>
        <v>24.15989945528732</v>
      </c>
      <c r="P85" s="300">
        <f>[4]prixC2!AE190</f>
        <v>4.4503214067643047</v>
      </c>
      <c r="Q85" s="300">
        <f>[4]prixC2!AH190</f>
        <v>1.6049229050366638</v>
      </c>
      <c r="R85" s="300">
        <f>[4]prixC2!AI190</f>
        <v>1.6377187941557256</v>
      </c>
      <c r="S85" s="300">
        <f>[4]prixC2!AK190</f>
        <v>8.9573767478838615</v>
      </c>
      <c r="T85" s="300"/>
      <c r="U85" s="356"/>
      <c r="V85" s="312">
        <f>'[2]Haltung gewichtet'!H60</f>
        <v>0.55822909981066948</v>
      </c>
      <c r="W85" s="356">
        <f t="shared" si="1"/>
        <v>15.630414794698746</v>
      </c>
      <c r="X85" s="300">
        <f>IF(ISBLANK([1]KochtypBerechnung_nichtBio!V54),"",[1]KochtypBerechnung_nichtBio!V54)</f>
        <v>1.8392101856749974</v>
      </c>
      <c r="Y85" s="300">
        <f>IF(ISBLANK([1]KochtypBerechnung_nichtBio!X54),"",[1]KochtypBerechnung_nichtBio!X54)</f>
        <v>1.8166324431320906</v>
      </c>
      <c r="Z85" s="356"/>
      <c r="AA85" s="312">
        <f>'[7]Nicht-Bio'!C67</f>
        <v>4.5286830761424657</v>
      </c>
      <c r="AB85" s="300">
        <f>'[7]Nicht-Bio'!D67</f>
        <v>2.8836117528833323</v>
      </c>
      <c r="AC85" s="300">
        <f>'[7]Nicht-Bio'!E67</f>
        <v>3.1417124681499975</v>
      </c>
      <c r="AD85" s="300">
        <f>'[7]Nicht-Bio'!F67</f>
        <v>0.53991727119854871</v>
      </c>
      <c r="AE85" s="356">
        <f t="shared" ref="AE85:AE148" si="4">SUMPRODUCT($AA$19:$AD$19,AA85:AD85)</f>
        <v>14.399593590718389</v>
      </c>
      <c r="AF85" s="300">
        <f>'[7]Nicht-Bio'!G67</f>
        <v>1.8252985281357148</v>
      </c>
      <c r="AG85" s="300">
        <f>'[7]Nicht-Bio'!I67</f>
        <v>5.2868416805125005</v>
      </c>
      <c r="AH85" s="300">
        <f>'[7]Nicht-Bio'!J67</f>
        <v>1.8716221707313876</v>
      </c>
      <c r="AI85" s="300">
        <f>'[7]Nicht-Bio'!K67</f>
        <v>3.4417022093541649</v>
      </c>
      <c r="AJ85" s="300">
        <f>'[7]Nicht-Bio'!L67</f>
        <v>4.9677674050940901</v>
      </c>
      <c r="AK85" s="300">
        <f>'[7]Nicht-Bio'!M67</f>
        <v>1.5860458494642875</v>
      </c>
      <c r="AL85" s="300">
        <f>'[7]Nicht-Bio'!N67</f>
        <v>4.8253211438583321</v>
      </c>
      <c r="AM85" s="300">
        <f>'[7]Nicht-Bio'!O67</f>
        <v>4.9505310124796225</v>
      </c>
      <c r="AN85" s="300">
        <f>'[7]Nicht-Bio'!P67</f>
        <v>4.8882432512127876</v>
      </c>
      <c r="AO85" s="300">
        <f>'[7]Nicht-Bio'!R67</f>
        <v>3.0815659013523802</v>
      </c>
      <c r="AP85" s="300">
        <f>'[7]Nicht-Bio'!S67</f>
        <v>11.814617398547075</v>
      </c>
      <c r="AQ85" s="300">
        <f>'[7]Nicht-Bio'!T67</f>
        <v>4.0715586525916674</v>
      </c>
      <c r="AR85" s="300">
        <f>'[7]Nicht-Bio'!U67</f>
        <v>3.8919789921074148</v>
      </c>
      <c r="AS85" s="300">
        <f>'[7]Nicht-Bio'!W67</f>
        <v>4.2798219102020747</v>
      </c>
      <c r="AT85" s="300">
        <f>'[7]Nicht-Bio'!X67</f>
        <v>26.989064774475025</v>
      </c>
      <c r="AU85" s="356">
        <f t="shared" si="2"/>
        <v>27.037705600030698</v>
      </c>
      <c r="AV85" s="300"/>
      <c r="AW85" s="300"/>
      <c r="AX85" s="357"/>
      <c r="AY85" s="335"/>
    </row>
    <row r="86" spans="1:51" x14ac:dyDescent="0.25">
      <c r="A86" s="332">
        <v>38504</v>
      </c>
      <c r="B86" s="312"/>
      <c r="C86" s="300"/>
      <c r="D86" s="300"/>
      <c r="E86" s="300"/>
      <c r="F86" s="300"/>
      <c r="G86" s="300"/>
      <c r="H86" s="300"/>
      <c r="I86" s="300"/>
      <c r="J86" s="356"/>
      <c r="K86" s="300">
        <f>[4]prixC2!C191</f>
        <v>56.043477617329174</v>
      </c>
      <c r="L86" s="300">
        <f>[4]prixC2!D191</f>
        <v>39.802455686760752</v>
      </c>
      <c r="M86" s="300">
        <f>[4]prixC2!Q191</f>
        <v>35.318989779420967</v>
      </c>
      <c r="N86" s="300">
        <f>[4]prixC2!R191</f>
        <v>20.343075661206914</v>
      </c>
      <c r="O86" s="300">
        <f>[4]prixC2!T191</f>
        <v>24.163104067378391</v>
      </c>
      <c r="P86" s="300">
        <f>[4]prixC2!AE191</f>
        <v>4.3558132873872299</v>
      </c>
      <c r="Q86" s="300">
        <f>[4]prixC2!AH191</f>
        <v>1.6350473526585299</v>
      </c>
      <c r="R86" s="300">
        <f>[4]prixC2!AI191</f>
        <v>1.8296995847170792</v>
      </c>
      <c r="S86" s="300">
        <f>[4]prixC2!AK191</f>
        <v>8.9255675160865753</v>
      </c>
      <c r="T86" s="300"/>
      <c r="U86" s="356"/>
      <c r="V86" s="312">
        <f>'[2]Haltung gewichtet'!H61</f>
        <v>0.59741969418947971</v>
      </c>
      <c r="W86" s="356">
        <f t="shared" si="1"/>
        <v>16.727751437305432</v>
      </c>
      <c r="X86" s="300">
        <f>IF(ISBLANK([1]KochtypBerechnung_nichtBio!V55),"",[1]KochtypBerechnung_nichtBio!V55)</f>
        <v>1.8768069204</v>
      </c>
      <c r="Y86" s="300">
        <f>IF(ISBLANK([1]KochtypBerechnung_nichtBio!X55),"",[1]KochtypBerechnung_nichtBio!X55)</f>
        <v>1.8790873994366681</v>
      </c>
      <c r="Z86" s="356"/>
      <c r="AA86" s="312">
        <f>'[7]Nicht-Bio'!C68</f>
        <v>4.2370883928266654</v>
      </c>
      <c r="AB86" s="300">
        <f>'[7]Nicht-Bio'!D68</f>
        <v>2.75915031198</v>
      </c>
      <c r="AC86" s="300">
        <f>'[7]Nicht-Bio'!E68</f>
        <v>3.0853441481333324</v>
      </c>
      <c r="AD86" s="300">
        <f>'[7]Nicht-Bio'!F68</f>
        <v>0.67864527714666667</v>
      </c>
      <c r="AE86" s="356">
        <f t="shared" si="4"/>
        <v>14.109581651425533</v>
      </c>
      <c r="AF86" s="300">
        <f>'[7]Nicht-Bio'!G68</f>
        <v>2.3767026603442858</v>
      </c>
      <c r="AG86" s="300">
        <f>'[7]Nicht-Bio'!I68</f>
        <v>4.6915696731069048</v>
      </c>
      <c r="AH86" s="300">
        <f>'[7]Nicht-Bio'!J68</f>
        <v>1.6060279891090459</v>
      </c>
      <c r="AI86" s="300">
        <f>'[7]Nicht-Bio'!K68</f>
        <v>4.5401330218228555</v>
      </c>
      <c r="AJ86" s="300">
        <f>'[7]Nicht-Bio'!L68</f>
        <v>4.2529346216852177</v>
      </c>
      <c r="AK86" s="300">
        <f>'[7]Nicht-Bio'!M68</f>
        <v>2.5019083544968139</v>
      </c>
      <c r="AL86" s="300">
        <f>'[7]Nicht-Bio'!N68</f>
        <v>3.7148801184280984</v>
      </c>
      <c r="AM86" s="300">
        <f>'[7]Nicht-Bio'!O68</f>
        <v>4.4381825710435718</v>
      </c>
      <c r="AN86" s="300">
        <f>'[7]Nicht-Bio'!P68</f>
        <v>4.9719011215748798</v>
      </c>
      <c r="AO86" s="300">
        <f>'[7]Nicht-Bio'!R68</f>
        <v>4.8512006813119042</v>
      </c>
      <c r="AP86" s="300">
        <f>'[7]Nicht-Bio'!S68</f>
        <v>11.84189116232716</v>
      </c>
      <c r="AQ86" s="300">
        <f>'[7]Nicht-Bio'!T68</f>
        <v>4.0825765918917138</v>
      </c>
      <c r="AR86" s="300">
        <f>'[7]Nicht-Bio'!U68</f>
        <v>4.111140803048956</v>
      </c>
      <c r="AS86" s="300">
        <f>'[7]Nicht-Bio'!W68</f>
        <v>4.6682868698880968</v>
      </c>
      <c r="AT86" s="300">
        <f>'[7]Nicht-Bio'!X68</f>
        <v>25.207839945503519</v>
      </c>
      <c r="AU86" s="356">
        <f t="shared" si="2"/>
        <v>26.47214392859841</v>
      </c>
      <c r="AV86" s="300"/>
      <c r="AW86" s="300"/>
      <c r="AX86" s="357"/>
      <c r="AY86" s="335"/>
    </row>
    <row r="87" spans="1:51" x14ac:dyDescent="0.25">
      <c r="A87" s="332">
        <v>38534</v>
      </c>
      <c r="B87" s="312"/>
      <c r="C87" s="300"/>
      <c r="D87" s="300"/>
      <c r="E87" s="300"/>
      <c r="F87" s="300"/>
      <c r="G87" s="300"/>
      <c r="H87" s="300"/>
      <c r="I87" s="300"/>
      <c r="J87" s="356"/>
      <c r="K87" s="300">
        <f>[4]prixC2!C192</f>
        <v>52.734828588216551</v>
      </c>
      <c r="L87" s="300">
        <f>[4]prixC2!D192</f>
        <v>39.343820594970012</v>
      </c>
      <c r="M87" s="300">
        <f>[4]prixC2!Q192</f>
        <v>34.191544054370297</v>
      </c>
      <c r="N87" s="300">
        <f>[4]prixC2!R192</f>
        <v>20.289576590071842</v>
      </c>
      <c r="O87" s="300">
        <f>[4]prixC2!T192</f>
        <v>25.052446702720676</v>
      </c>
      <c r="P87" s="300">
        <f>[4]prixC2!AE192</f>
        <v>4.3178265294804747</v>
      </c>
      <c r="Q87" s="300">
        <f>[4]prixC2!AH192</f>
        <v>1.6050882929519934</v>
      </c>
      <c r="R87" s="300">
        <f>[4]prixC2!AI192</f>
        <v>1.6088442520376032</v>
      </c>
      <c r="S87" s="300">
        <f>[4]prixC2!AK192</f>
        <v>8.8011078593098482</v>
      </c>
      <c r="T87" s="300"/>
      <c r="U87" s="356"/>
      <c r="V87" s="312">
        <f>'[2]Haltung gewichtet'!H62</f>
        <v>0.60688822052863645</v>
      </c>
      <c r="W87" s="356">
        <f t="shared" si="1"/>
        <v>16.992870174801819</v>
      </c>
      <c r="X87" s="300">
        <f>IF(ISBLANK([1]KochtypBerechnung_nichtBio!V56),"",[1]KochtypBerechnung_nichtBio!V56)</f>
        <v>1.9155616347731426</v>
      </c>
      <c r="Y87" s="300">
        <f>IF(ISBLANK([1]KochtypBerechnung_nichtBio!X56),"",[1]KochtypBerechnung_nichtBio!X56)</f>
        <v>1.83906869761906</v>
      </c>
      <c r="Z87" s="356"/>
      <c r="AA87" s="312">
        <f>'[7]Nicht-Bio'!C69</f>
        <v>3.782528181178523</v>
      </c>
      <c r="AB87" s="300">
        <f>'[7]Nicht-Bio'!D69</f>
        <v>3.0003397458000003</v>
      </c>
      <c r="AC87" s="300">
        <f>'[7]Nicht-Bio'!E69</f>
        <v>3.0472908624083326</v>
      </c>
      <c r="AD87" s="300">
        <f>'[7]Nicht-Bio'!F69</f>
        <v>0.75589440574583311</v>
      </c>
      <c r="AE87" s="356">
        <f t="shared" si="4"/>
        <v>13.876469492403869</v>
      </c>
      <c r="AF87" s="300">
        <f>'[7]Nicht-Bio'!G69</f>
        <v>2.1637644497202375</v>
      </c>
      <c r="AG87" s="300">
        <f>'[7]Nicht-Bio'!I69</f>
        <v>3.9999954008851173</v>
      </c>
      <c r="AH87" s="300">
        <f>'[7]Nicht-Bio'!J69</f>
        <v>1.3721788892926852</v>
      </c>
      <c r="AI87" s="300">
        <f>'[7]Nicht-Bio'!K69</f>
        <v>2.76928352575854</v>
      </c>
      <c r="AJ87" s="300">
        <f>'[7]Nicht-Bio'!L69</f>
        <v>3.7435823047128123</v>
      </c>
      <c r="AK87" s="300">
        <f>'[7]Nicht-Bio'!M69</f>
        <v>2.4329121858434051</v>
      </c>
      <c r="AL87" s="300">
        <f>'[7]Nicht-Bio'!N69</f>
        <v>3.2060429945836351</v>
      </c>
      <c r="AM87" s="300">
        <f>'[7]Nicht-Bio'!O69</f>
        <v>4.2309925001761908</v>
      </c>
      <c r="AN87" s="300">
        <f>'[7]Nicht-Bio'!P69</f>
        <v>4.5942459037224479</v>
      </c>
      <c r="AO87" s="300">
        <f>'[7]Nicht-Bio'!R69</f>
        <v>3.6520836563202375</v>
      </c>
      <c r="AP87" s="300">
        <f>'[7]Nicht-Bio'!S69</f>
        <v>11.933699907337399</v>
      </c>
      <c r="AQ87" s="300">
        <f>'[7]Nicht-Bio'!T69</f>
        <v>4.123831387536395</v>
      </c>
      <c r="AR87" s="300">
        <f>'[7]Nicht-Bio'!U69</f>
        <v>5.4958433797059527</v>
      </c>
      <c r="AS87" s="300">
        <f>'[7]Nicht-Bio'!W69</f>
        <v>4.9085961996000025</v>
      </c>
      <c r="AT87" s="300">
        <f>'[7]Nicht-Bio'!X69</f>
        <v>26.893718899198198</v>
      </c>
      <c r="AU87" s="356">
        <f t="shared" si="2"/>
        <v>23.925074398222229</v>
      </c>
      <c r="AV87" s="300"/>
      <c r="AW87" s="300"/>
      <c r="AX87" s="357"/>
      <c r="AY87" s="335"/>
    </row>
    <row r="88" spans="1:51" x14ac:dyDescent="0.25">
      <c r="A88" s="332">
        <v>38565</v>
      </c>
      <c r="B88" s="312"/>
      <c r="C88" s="300"/>
      <c r="D88" s="300"/>
      <c r="E88" s="300"/>
      <c r="F88" s="300"/>
      <c r="G88" s="300"/>
      <c r="H88" s="300"/>
      <c r="I88" s="300"/>
      <c r="J88" s="356"/>
      <c r="K88" s="300">
        <f>[4]prixC2!C193</f>
        <v>56.315655614565706</v>
      </c>
      <c r="L88" s="300">
        <f>[4]prixC2!D193</f>
        <v>42.374526223385466</v>
      </c>
      <c r="M88" s="300">
        <f>[4]prixC2!Q193</f>
        <v>34.210362527102333</v>
      </c>
      <c r="N88" s="300">
        <f>[4]prixC2!R193</f>
        <v>18.850819311858842</v>
      </c>
      <c r="O88" s="300">
        <f>[4]prixC2!T193</f>
        <v>24.399408458999474</v>
      </c>
      <c r="P88" s="300">
        <f>[4]prixC2!AE193</f>
        <v>4.4061030173605644</v>
      </c>
      <c r="Q88" s="300">
        <f>[4]prixC2!AH193</f>
        <v>1.6209582766065709</v>
      </c>
      <c r="R88" s="300">
        <f>[4]prixC2!AI193</f>
        <v>1.7142613800007631</v>
      </c>
      <c r="S88" s="300">
        <f>[4]prixC2!AK193</f>
        <v>8.5186057566247584</v>
      </c>
      <c r="T88" s="300"/>
      <c r="U88" s="356"/>
      <c r="V88" s="312">
        <f>'[2]Haltung gewichtet'!H63</f>
        <v>0.60840886946847428</v>
      </c>
      <c r="W88" s="356">
        <f t="shared" si="1"/>
        <v>17.035448345117281</v>
      </c>
      <c r="X88" s="300">
        <f>IF(ISBLANK([1]KochtypBerechnung_nichtBio!V57),"",[1]KochtypBerechnung_nichtBio!V57)</f>
        <v>1.5135235573135342</v>
      </c>
      <c r="Y88" s="300">
        <f>IF(ISBLANK([1]KochtypBerechnung_nichtBio!X57),"",[1]KochtypBerechnung_nichtBio!X57)</f>
        <v>1.8449295133959396</v>
      </c>
      <c r="Z88" s="356"/>
      <c r="AA88" s="312">
        <f>'[7]Nicht-Bio'!C70</f>
        <v>0</v>
      </c>
      <c r="AB88" s="300">
        <f>'[7]Nicht-Bio'!D70</f>
        <v>2.8854575913199998</v>
      </c>
      <c r="AC88" s="300">
        <f>'[7]Nicht-Bio'!E70</f>
        <v>3.0149072976399998</v>
      </c>
      <c r="AD88" s="300">
        <f>'[7]Nicht-Bio'!F70</f>
        <v>0.70581522386999995</v>
      </c>
      <c r="AE88" s="356">
        <f t="shared" si="4"/>
        <v>7.9107698495844048</v>
      </c>
      <c r="AF88" s="300">
        <f>'[7]Nicht-Bio'!G70</f>
        <v>1.9171975036409541</v>
      </c>
      <c r="AG88" s="300">
        <f>'[7]Nicht-Bio'!I70</f>
        <v>3.8595467893823803</v>
      </c>
      <c r="AH88" s="300">
        <f>'[7]Nicht-Bio'!J70</f>
        <v>1.583308471718988</v>
      </c>
      <c r="AI88" s="300">
        <f>'[7]Nicht-Bio'!K70</f>
        <v>3.6996300178669457</v>
      </c>
      <c r="AJ88" s="300">
        <f>'[7]Nicht-Bio'!L70</f>
        <v>4.6901010674894819</v>
      </c>
      <c r="AK88" s="300">
        <f>'[7]Nicht-Bio'!M70</f>
        <v>2.3741873005237522</v>
      </c>
      <c r="AL88" s="300">
        <f>'[7]Nicht-Bio'!N70</f>
        <v>3.44778132909929</v>
      </c>
      <c r="AM88" s="300">
        <f>'[7]Nicht-Bio'!O70</f>
        <v>4.3778786617199996</v>
      </c>
      <c r="AN88" s="300">
        <f>'[7]Nicht-Bio'!P70</f>
        <v>4.7147134968597042</v>
      </c>
      <c r="AO88" s="300">
        <f>'[7]Nicht-Bio'!R70</f>
        <v>3.5460878572200003</v>
      </c>
      <c r="AP88" s="300">
        <f>'[7]Nicht-Bio'!S70</f>
        <v>11.919913466405461</v>
      </c>
      <c r="AQ88" s="300">
        <f>'[7]Nicht-Bio'!T70</f>
        <v>4.0723108637325343</v>
      </c>
      <c r="AR88" s="300">
        <f>'[7]Nicht-Bio'!U70</f>
        <v>4.5045942892199999</v>
      </c>
      <c r="AS88" s="300">
        <f>'[7]Nicht-Bio'!W70</f>
        <v>5.0988733466654583</v>
      </c>
      <c r="AT88" s="300">
        <f>'[7]Nicht-Bio'!X70</f>
        <v>28.733691033421461</v>
      </c>
      <c r="AU88" s="356">
        <f t="shared" si="2"/>
        <v>25.206046756348652</v>
      </c>
      <c r="AV88" s="300"/>
      <c r="AW88" s="300"/>
      <c r="AX88" s="357"/>
      <c r="AY88" s="335"/>
    </row>
    <row r="89" spans="1:51" x14ac:dyDescent="0.25">
      <c r="A89" s="332">
        <v>38596</v>
      </c>
      <c r="B89" s="312"/>
      <c r="C89" s="300"/>
      <c r="D89" s="300"/>
      <c r="E89" s="300"/>
      <c r="F89" s="300"/>
      <c r="G89" s="300"/>
      <c r="H89" s="300"/>
      <c r="I89" s="300"/>
      <c r="J89" s="356"/>
      <c r="K89" s="300">
        <f>[4]prixC2!C194</f>
        <v>52.026707486042639</v>
      </c>
      <c r="L89" s="300">
        <f>[4]prixC2!D194</f>
        <v>41.695310001306439</v>
      </c>
      <c r="M89" s="300">
        <f>[4]prixC2!Q194</f>
        <v>32.648417473783617</v>
      </c>
      <c r="N89" s="300">
        <f>[4]prixC2!R194</f>
        <v>19.57826070496013</v>
      </c>
      <c r="O89" s="300">
        <f>[4]prixC2!T194</f>
        <v>24.359421394265862</v>
      </c>
      <c r="P89" s="300">
        <f>[4]prixC2!AE194</f>
        <v>4.411541681871685</v>
      </c>
      <c r="Q89" s="300">
        <f>[4]prixC2!AH194</f>
        <v>1.5247656562446028</v>
      </c>
      <c r="R89" s="300">
        <f>[4]prixC2!AI194</f>
        <v>1.7527357961985095</v>
      </c>
      <c r="S89" s="300">
        <f>[4]prixC2!AK194</f>
        <v>8.9865079610056942</v>
      </c>
      <c r="T89" s="300"/>
      <c r="U89" s="356"/>
      <c r="V89" s="312">
        <f>'[2]Haltung gewichtet'!H64</f>
        <v>0.61226279978807563</v>
      </c>
      <c r="W89" s="356">
        <f t="shared" si="1"/>
        <v>17.143358394066119</v>
      </c>
      <c r="X89" s="300">
        <f>IF(ISBLANK([1]KochtypBerechnung_nichtBio!V58),"",[1]KochtypBerechnung_nichtBio!V58)</f>
        <v>1.4353664083986901</v>
      </c>
      <c r="Y89" s="300">
        <f>IF(ISBLANK([1]KochtypBerechnung_nichtBio!X58),"",[1]KochtypBerechnung_nichtBio!X58)</f>
        <v>1.854361870150556</v>
      </c>
      <c r="Z89" s="356"/>
      <c r="AA89" s="312">
        <f>'[7]Nicht-Bio'!C71</f>
        <v>3.8938336852126101</v>
      </c>
      <c r="AB89" s="300">
        <f>'[7]Nicht-Bio'!D71</f>
        <v>2.8925794326083327</v>
      </c>
      <c r="AC89" s="300">
        <f>'[7]Nicht-Bio'!E71</f>
        <v>2.9595713000397126</v>
      </c>
      <c r="AD89" s="300">
        <f>'[7]Nicht-Bio'!F71</f>
        <v>0.73244517037500001</v>
      </c>
      <c r="AE89" s="356">
        <f t="shared" si="4"/>
        <v>13.777408080021978</v>
      </c>
      <c r="AF89" s="300">
        <f>'[7]Nicht-Bio'!G71</f>
        <v>1.7757698824047625</v>
      </c>
      <c r="AG89" s="300">
        <f>'[7]Nicht-Bio'!I71</f>
        <v>4.3186359470636901</v>
      </c>
      <c r="AH89" s="300">
        <f>'[7]Nicht-Bio'!J71</f>
        <v>1.7449218397412849</v>
      </c>
      <c r="AI89" s="300">
        <f>'[7]Nicht-Bio'!K71</f>
        <v>4.0961144354708328</v>
      </c>
      <c r="AJ89" s="300">
        <f>'[7]Nicht-Bio'!L71</f>
        <v>4.9945469615451596</v>
      </c>
      <c r="AK89" s="300">
        <f>'[7]Nicht-Bio'!M71</f>
        <v>2.2689560200964274</v>
      </c>
      <c r="AL89" s="300">
        <f>'[7]Nicht-Bio'!N71</f>
        <v>3.8866136482238076</v>
      </c>
      <c r="AM89" s="300">
        <f>'[7]Nicht-Bio'!O71</f>
        <v>4.0523312299107124</v>
      </c>
      <c r="AN89" s="300">
        <f>'[7]Nicht-Bio'!P71</f>
        <v>5.1864519422040773</v>
      </c>
      <c r="AO89" s="300">
        <f>'[7]Nicht-Bio'!R71</f>
        <v>3.4812914624107125</v>
      </c>
      <c r="AP89" s="300">
        <f>'[7]Nicht-Bio'!S71</f>
        <v>11.4095224726001</v>
      </c>
      <c r="AQ89" s="300">
        <f>'[7]Nicht-Bio'!T71</f>
        <v>4.0441049183125006</v>
      </c>
      <c r="AR89" s="300">
        <f>'[7]Nicht-Bio'!U71</f>
        <v>3.7974346991190453</v>
      </c>
      <c r="AS89" s="300">
        <f>'[7]Nicht-Bio'!W71</f>
        <v>5.5514654305297624</v>
      </c>
      <c r="AT89" s="300">
        <f>'[7]Nicht-Bio'!X71</f>
        <v>25.580047084968676</v>
      </c>
      <c r="AU89" s="356">
        <f t="shared" si="2"/>
        <v>25.94643881679503</v>
      </c>
      <c r="AV89" s="300"/>
      <c r="AW89" s="300"/>
      <c r="AX89" s="357"/>
      <c r="AY89" s="335"/>
    </row>
    <row r="90" spans="1:51" x14ac:dyDescent="0.25">
      <c r="A90" s="332">
        <v>38626</v>
      </c>
      <c r="B90" s="312"/>
      <c r="C90" s="300"/>
      <c r="D90" s="300"/>
      <c r="E90" s="300"/>
      <c r="F90" s="300"/>
      <c r="G90" s="300"/>
      <c r="H90" s="300"/>
      <c r="I90" s="300"/>
      <c r="J90" s="356"/>
      <c r="K90" s="300">
        <f>[4]prixC2!C195</f>
        <v>53.858483025762958</v>
      </c>
      <c r="L90" s="300">
        <f>[4]prixC2!D195</f>
        <v>40.821199664691157</v>
      </c>
      <c r="M90" s="300">
        <f>[4]prixC2!Q195</f>
        <v>32.693343344113835</v>
      </c>
      <c r="N90" s="300">
        <f>[4]prixC2!R195</f>
        <v>18.373668384189152</v>
      </c>
      <c r="O90" s="300">
        <f>[4]prixC2!T195</f>
        <v>23.58525760865782</v>
      </c>
      <c r="P90" s="300">
        <f>[4]prixC2!AE195</f>
        <v>4.2942153775459095</v>
      </c>
      <c r="Q90" s="300">
        <f>[4]prixC2!AH195</f>
        <v>1.58740945348086</v>
      </c>
      <c r="R90" s="300">
        <f>[4]prixC2!AI195</f>
        <v>1.7065798587576466</v>
      </c>
      <c r="S90" s="300">
        <f>[4]prixC2!AK195</f>
        <v>9.1200574260111118</v>
      </c>
      <c r="T90" s="300"/>
      <c r="U90" s="356"/>
      <c r="V90" s="312">
        <f>'[2]Haltung gewichtet'!H65</f>
        <v>0.61090295454583199</v>
      </c>
      <c r="W90" s="356">
        <f t="shared" si="1"/>
        <v>17.105282727283296</v>
      </c>
      <c r="X90" s="300">
        <f>IF(ISBLANK([1]KochtypBerechnung_nichtBio!V59),"",[1]KochtypBerechnung_nichtBio!V59)</f>
        <v>1.3959886056100075</v>
      </c>
      <c r="Y90" s="300">
        <f>IF(ISBLANK([1]KochtypBerechnung_nichtBio!X59),"",[1]KochtypBerechnung_nichtBio!X59)</f>
        <v>1.5552155605940534</v>
      </c>
      <c r="Z90" s="356"/>
      <c r="AA90" s="312">
        <f>'[7]Nicht-Bio'!C72</f>
        <v>3.6755074755609378</v>
      </c>
      <c r="AB90" s="300">
        <f>'[7]Nicht-Bio'!D72</f>
        <v>2.7551820155334452</v>
      </c>
      <c r="AC90" s="300">
        <f>'[7]Nicht-Bio'!E72</f>
        <v>2.9757077119525652</v>
      </c>
      <c r="AD90" s="300">
        <f>'[7]Nicht-Bio'!F72</f>
        <v>0.74254075275548181</v>
      </c>
      <c r="AE90" s="356">
        <f t="shared" si="4"/>
        <v>13.324648166186117</v>
      </c>
      <c r="AF90" s="300">
        <f>'[7]Nicht-Bio'!G72</f>
        <v>1.7702002577513474</v>
      </c>
      <c r="AG90" s="300">
        <f>'[7]Nicht-Bio'!I72</f>
        <v>3.9098401480668525</v>
      </c>
      <c r="AH90" s="300">
        <f>'[7]Nicht-Bio'!J72</f>
        <v>1.244104779524855</v>
      </c>
      <c r="AI90" s="300">
        <f>'[7]Nicht-Bio'!K72</f>
        <v>3.9944228227936378</v>
      </c>
      <c r="AJ90" s="300">
        <f>'[7]Nicht-Bio'!L72</f>
        <v>4.7501385115458579</v>
      </c>
      <c r="AK90" s="300">
        <f>'[7]Nicht-Bio'!M72</f>
        <v>2.23009772189834</v>
      </c>
      <c r="AL90" s="300">
        <f>'[7]Nicht-Bio'!N72</f>
        <v>3.2966338376520747</v>
      </c>
      <c r="AM90" s="300">
        <f>'[7]Nicht-Bio'!O72</f>
        <v>3.4625836396388276</v>
      </c>
      <c r="AN90" s="300">
        <f>'[7]Nicht-Bio'!P72</f>
        <v>4.8680731580866343</v>
      </c>
      <c r="AO90" s="300">
        <f>'[7]Nicht-Bio'!R72</f>
        <v>3.3337195757666125</v>
      </c>
      <c r="AP90" s="300">
        <f>'[7]Nicht-Bio'!S72</f>
        <v>11.6034169212016</v>
      </c>
      <c r="AQ90" s="300">
        <f>'[7]Nicht-Bio'!T72</f>
        <v>4.0687770868676498</v>
      </c>
      <c r="AR90" s="300">
        <f>'[7]Nicht-Bio'!U72</f>
        <v>3.5848809814056675</v>
      </c>
      <c r="AS90" s="300">
        <f>'[7]Nicht-Bio'!W72</f>
        <v>4.205733436525307</v>
      </c>
      <c r="AT90" s="300">
        <f>'[7]Nicht-Bio'!X72</f>
        <v>23.238491991119353</v>
      </c>
      <c r="AU90" s="356">
        <f t="shared" si="2"/>
        <v>23.747272482636838</v>
      </c>
      <c r="AV90" s="300"/>
      <c r="AW90" s="300"/>
      <c r="AX90" s="357"/>
      <c r="AY90" s="335"/>
    </row>
    <row r="91" spans="1:51" x14ac:dyDescent="0.25">
      <c r="A91" s="332">
        <v>38657</v>
      </c>
      <c r="B91" s="312"/>
      <c r="C91" s="300"/>
      <c r="D91" s="300"/>
      <c r="E91" s="300"/>
      <c r="F91" s="300"/>
      <c r="G91" s="300"/>
      <c r="H91" s="300"/>
      <c r="I91" s="300"/>
      <c r="J91" s="356"/>
      <c r="K91" s="300">
        <f>[4]prixC2!C196</f>
        <v>52.548606802049981</v>
      </c>
      <c r="L91" s="300">
        <f>[4]prixC2!D196</f>
        <v>39.689065437316771</v>
      </c>
      <c r="M91" s="300">
        <f>[4]prixC2!Q196</f>
        <v>31.928859134015212</v>
      </c>
      <c r="N91" s="300">
        <f>[4]prixC2!R196</f>
        <v>16.648507218819152</v>
      </c>
      <c r="O91" s="300">
        <f>[4]prixC2!T196</f>
        <v>24.792765716387098</v>
      </c>
      <c r="P91" s="300">
        <f>[4]prixC2!AE196</f>
        <v>4.3081470912301834</v>
      </c>
      <c r="Q91" s="300">
        <f>[4]prixC2!AH196</f>
        <v>1.5937023876187313</v>
      </c>
      <c r="R91" s="300">
        <f>[4]prixC2!AI196</f>
        <v>1.7636109073000039</v>
      </c>
      <c r="S91" s="300">
        <f>[4]prixC2!AK196</f>
        <v>8.8583769720001033</v>
      </c>
      <c r="T91" s="300"/>
      <c r="U91" s="356"/>
      <c r="V91" s="312">
        <f>'[2]Haltung gewichtet'!H66</f>
        <v>0.61698527697787053</v>
      </c>
      <c r="W91" s="356">
        <f t="shared" si="1"/>
        <v>17.275587755380375</v>
      </c>
      <c r="X91" s="300">
        <f>IF(ISBLANK([1]KochtypBerechnung_nichtBio!V60),"",[1]KochtypBerechnung_nichtBio!V60)</f>
        <v>1.6664493829282965</v>
      </c>
      <c r="Y91" s="300">
        <f>IF(ISBLANK([1]KochtypBerechnung_nichtBio!X60),"",[1]KochtypBerechnung_nichtBio!X60)</f>
        <v>1.8081094965314839</v>
      </c>
      <c r="Z91" s="356"/>
      <c r="AA91" s="312">
        <f>'[7]Nicht-Bio'!C73</f>
        <v>3.9764162820561877</v>
      </c>
      <c r="AB91" s="300">
        <f>'[7]Nicht-Bio'!D73</f>
        <v>2.7424035426800004</v>
      </c>
      <c r="AC91" s="300">
        <f>'[7]Nicht-Bio'!E73</f>
        <v>2.9499605460399976</v>
      </c>
      <c r="AD91" s="300">
        <f>'[7]Nicht-Bio'!F73</f>
        <v>0.74412191831333341</v>
      </c>
      <c r="AE91" s="356">
        <f t="shared" si="4"/>
        <v>13.741716074834692</v>
      </c>
      <c r="AF91" s="300">
        <f>'[7]Nicht-Bio'!G73</f>
        <v>1.7064626292971461</v>
      </c>
      <c r="AG91" s="300">
        <f>'[7]Nicht-Bio'!I73</f>
        <v>3.6978463540333322</v>
      </c>
      <c r="AH91" s="300">
        <f>'[7]Nicht-Bio'!J73</f>
        <v>1.097928611481908</v>
      </c>
      <c r="AI91" s="300">
        <f>'[7]Nicht-Bio'!K73</f>
        <v>3.5331406952400015</v>
      </c>
      <c r="AJ91" s="300">
        <f>'[7]Nicht-Bio'!L73</f>
        <v>4.5876939734399977</v>
      </c>
      <c r="AK91" s="300">
        <f>'[7]Nicht-Bio'!M73</f>
        <v>2.1567909295695218</v>
      </c>
      <c r="AL91" s="300">
        <f>'[7]Nicht-Bio'!N73</f>
        <v>4.4923903094876181</v>
      </c>
      <c r="AM91" s="300">
        <f>'[7]Nicht-Bio'!O73</f>
        <v>3.5869121943619033</v>
      </c>
      <c r="AN91" s="300">
        <f>'[7]Nicht-Bio'!P73</f>
        <v>4.6147755564295236</v>
      </c>
      <c r="AO91" s="300">
        <f>'[7]Nicht-Bio'!R73</f>
        <v>3.2089573944647602</v>
      </c>
      <c r="AP91" s="300">
        <f>'[7]Nicht-Bio'!S73</f>
        <v>11.678243481038361</v>
      </c>
      <c r="AQ91" s="300">
        <f>'[7]Nicht-Bio'!T73</f>
        <v>4.0140662961504763</v>
      </c>
      <c r="AR91" s="300">
        <f>'[7]Nicht-Bio'!U73</f>
        <v>3.4764448064133298</v>
      </c>
      <c r="AS91" s="300">
        <f>'[7]Nicht-Bio'!W73</f>
        <v>3.4473615047799995</v>
      </c>
      <c r="AT91" s="300">
        <f>'[7]Nicht-Bio'!X73</f>
        <v>20.547823758952383</v>
      </c>
      <c r="AU91" s="356">
        <f t="shared" si="2"/>
        <v>22.967571888251225</v>
      </c>
      <c r="AV91" s="300"/>
      <c r="AW91" s="300"/>
      <c r="AX91" s="357"/>
      <c r="AY91" s="335"/>
    </row>
    <row r="92" spans="1:51" x14ac:dyDescent="0.25">
      <c r="A92" s="332">
        <v>38687</v>
      </c>
      <c r="B92" s="312"/>
      <c r="C92" s="300"/>
      <c r="D92" s="300"/>
      <c r="E92" s="300"/>
      <c r="F92" s="300"/>
      <c r="G92" s="300"/>
      <c r="H92" s="300"/>
      <c r="I92" s="300"/>
      <c r="J92" s="356"/>
      <c r="K92" s="300">
        <f>[4]prixC2!C197</f>
        <v>48.563226146083956</v>
      </c>
      <c r="L92" s="300">
        <f>[4]prixC2!D197</f>
        <v>39.763997062612006</v>
      </c>
      <c r="M92" s="300">
        <f>[4]prixC2!Q197</f>
        <v>30.14682878903842</v>
      </c>
      <c r="N92" s="300">
        <f>[4]prixC2!R197</f>
        <v>16.676512781668325</v>
      </c>
      <c r="O92" s="300">
        <f>[4]prixC2!T197</f>
        <v>25.234249840046136</v>
      </c>
      <c r="P92" s="300">
        <f>[4]prixC2!AE197</f>
        <v>4.1212688928179366</v>
      </c>
      <c r="Q92" s="300">
        <f>[4]prixC2!AH197</f>
        <v>1.6077992198876683</v>
      </c>
      <c r="R92" s="300">
        <f>[4]prixC2!AI197</f>
        <v>1.725568579980103</v>
      </c>
      <c r="S92" s="300">
        <f>[4]prixC2!AK197</f>
        <v>9.1466490947210985</v>
      </c>
      <c r="T92" s="300"/>
      <c r="U92" s="356"/>
      <c r="V92" s="312">
        <f>'[2]Haltung gewichtet'!H67</f>
        <v>0.61836302405874022</v>
      </c>
      <c r="W92" s="356">
        <f t="shared" si="1"/>
        <v>17.314164673644726</v>
      </c>
      <c r="X92" s="300">
        <f>IF(ISBLANK([1]KochtypBerechnung_nichtBio!V61),"",[1]KochtypBerechnung_nichtBio!V61)</f>
        <v>1.71538367526667</v>
      </c>
      <c r="Y92" s="300">
        <f>IF(ISBLANK([1]KochtypBerechnung_nichtBio!X61),"",[1]KochtypBerechnung_nichtBio!X61)</f>
        <v>1.8551217787346075</v>
      </c>
      <c r="Z92" s="356"/>
      <c r="AA92" s="312">
        <f>'[7]Nicht-Bio'!C74</f>
        <v>4.0591235985869023</v>
      </c>
      <c r="AB92" s="300">
        <f>'[7]Nicht-Bio'!D74</f>
        <v>2.8390813864999997</v>
      </c>
      <c r="AC92" s="300">
        <f>'[7]Nicht-Bio'!E74</f>
        <v>2.7903439137583295</v>
      </c>
      <c r="AD92" s="300">
        <f>'[7]Nicht-Bio'!F74</f>
        <v>0.57258166553333356</v>
      </c>
      <c r="AE92" s="356">
        <f t="shared" si="4"/>
        <v>13.410780121503032</v>
      </c>
      <c r="AF92" s="300">
        <f>'[7]Nicht-Bio'!G74</f>
        <v>2.0870734045065475</v>
      </c>
      <c r="AG92" s="300">
        <f>'[7]Nicht-Bio'!I74</f>
        <v>3.5617308425249972</v>
      </c>
      <c r="AH92" s="300">
        <f>'[7]Nicht-Bio'!J74</f>
        <v>1.3249674094249975</v>
      </c>
      <c r="AI92" s="300">
        <f>'[7]Nicht-Bio'!K74</f>
        <v>4.59778968329167</v>
      </c>
      <c r="AJ92" s="300">
        <f>'[7]Nicht-Bio'!L74</f>
        <v>4.0671517300833324</v>
      </c>
      <c r="AK92" s="300">
        <f>'[7]Nicht-Bio'!M74</f>
        <v>2.3092510013714249</v>
      </c>
      <c r="AL92" s="300">
        <f>'[7]Nicht-Bio'!N74</f>
        <v>4.3740057472611111</v>
      </c>
      <c r="AM92" s="300">
        <f>'[7]Nicht-Bio'!O74</f>
        <v>3.4444437412000024</v>
      </c>
      <c r="AN92" s="300">
        <f>'[7]Nicht-Bio'!P74</f>
        <v>4.1235380953499998</v>
      </c>
      <c r="AO92" s="300">
        <f>'[7]Nicht-Bio'!R74</f>
        <v>3.5859830185279775</v>
      </c>
      <c r="AP92" s="300">
        <f>'[7]Nicht-Bio'!S74</f>
        <v>11.706861045802475</v>
      </c>
      <c r="AQ92" s="300">
        <f>'[7]Nicht-Bio'!T74</f>
        <v>4.1586577930999997</v>
      </c>
      <c r="AR92" s="300">
        <f>'[7]Nicht-Bio'!U74</f>
        <v>3.4837168392690452</v>
      </c>
      <c r="AS92" s="300">
        <f>'[7]Nicht-Bio'!W74</f>
        <v>4.8662673185002498</v>
      </c>
      <c r="AT92" s="300">
        <f>'[7]Nicht-Bio'!X74</f>
        <v>27.133656935328101</v>
      </c>
      <c r="AU92" s="356">
        <f t="shared" si="2"/>
        <v>24.055603007351404</v>
      </c>
      <c r="AV92" s="300"/>
      <c r="AW92" s="300"/>
      <c r="AX92" s="357"/>
      <c r="AY92" s="335"/>
    </row>
    <row r="93" spans="1:51" x14ac:dyDescent="0.25">
      <c r="A93" s="332">
        <v>38718</v>
      </c>
      <c r="B93" s="312"/>
      <c r="C93" s="300"/>
      <c r="D93" s="300"/>
      <c r="E93" s="300"/>
      <c r="F93" s="300"/>
      <c r="G93" s="300"/>
      <c r="H93" s="300"/>
      <c r="I93" s="300"/>
      <c r="J93" s="356"/>
      <c r="K93" s="300">
        <f>[4]prixC2!C198</f>
        <v>54.988057949630061</v>
      </c>
      <c r="L93" s="300">
        <f>[4]prixC2!D198</f>
        <v>40.373592246339861</v>
      </c>
      <c r="M93" s="300">
        <f>[4]prixC2!Q198</f>
        <v>32.962235710835202</v>
      </c>
      <c r="N93" s="300">
        <f>[4]prixC2!R198</f>
        <v>17.335204684020159</v>
      </c>
      <c r="O93" s="300">
        <f>[4]prixC2!T198</f>
        <v>24.172449921726297</v>
      </c>
      <c r="P93" s="300">
        <f>[4]prixC2!AE198</f>
        <v>4.4561643515182983</v>
      </c>
      <c r="Q93" s="300">
        <f>[4]prixC2!AH198</f>
        <v>1.6308078587917192</v>
      </c>
      <c r="R93" s="300">
        <f>[4]prixC2!AI198</f>
        <v>1.6924976351327581</v>
      </c>
      <c r="S93" s="300">
        <f>[4]prixC2!AK198</f>
        <v>8.8521688101281519</v>
      </c>
      <c r="T93" s="300"/>
      <c r="U93" s="356"/>
      <c r="V93" s="312">
        <f>'[2]Haltung gewichtet'!H68</f>
        <v>0.58035777596260718</v>
      </c>
      <c r="W93" s="356">
        <f t="shared" si="1"/>
        <v>16.250017726953001</v>
      </c>
      <c r="X93" s="300">
        <f>IF(ISBLANK([1]KochtypBerechnung_nichtBio!V62),"",[1]KochtypBerechnung_nichtBio!V62)</f>
        <v>1.8392383664055532</v>
      </c>
      <c r="Y93" s="300">
        <f>IF(ISBLANK([1]KochtypBerechnung_nichtBio!X62),"",[1]KochtypBerechnung_nichtBio!X62)</f>
        <v>1.7665552010132548</v>
      </c>
      <c r="Z93" s="356"/>
      <c r="AA93" s="312">
        <f>'[7]Nicht-Bio'!C75</f>
        <v>3.8834623714830103</v>
      </c>
      <c r="AB93" s="300">
        <f>'[7]Nicht-Bio'!D75</f>
        <v>2.8455533042667476</v>
      </c>
      <c r="AC93" s="300">
        <f>'[7]Nicht-Bio'!E75</f>
        <v>2.5332128970164201</v>
      </c>
      <c r="AD93" s="300">
        <f>'[7]Nicht-Bio'!F75</f>
        <v>0.55062358429967784</v>
      </c>
      <c r="AE93" s="356">
        <f t="shared" si="4"/>
        <v>12.87129985766448</v>
      </c>
      <c r="AF93" s="300">
        <f>'[7]Nicht-Bio'!G75</f>
        <v>2.161465887545833</v>
      </c>
      <c r="AG93" s="300">
        <f>'[7]Nicht-Bio'!I75</f>
        <v>3.7232248721154702</v>
      </c>
      <c r="AH93" s="300">
        <f>'[7]Nicht-Bio'!J75</f>
        <v>2.0583334246384251</v>
      </c>
      <c r="AI93" s="300">
        <f>'[7]Nicht-Bio'!K75</f>
        <v>5.027544811266667</v>
      </c>
      <c r="AJ93" s="300">
        <f>'[7]Nicht-Bio'!L75</f>
        <v>4.4082326526435054</v>
      </c>
      <c r="AK93" s="300">
        <f>'[7]Nicht-Bio'!M75</f>
        <v>2.3898075832333325</v>
      </c>
      <c r="AL93" s="300">
        <f>'[7]Nicht-Bio'!N75</f>
        <v>4.9803422343222232</v>
      </c>
      <c r="AM93" s="300">
        <f>'[7]Nicht-Bio'!O75</f>
        <v>4.0570096976750003</v>
      </c>
      <c r="AN93" s="300">
        <f>'[7]Nicht-Bio'!P75</f>
        <v>4.9155708952541675</v>
      </c>
      <c r="AO93" s="300">
        <f>'[7]Nicht-Bio'!R75</f>
        <v>4.0667287088208344</v>
      </c>
      <c r="AP93" s="300">
        <f>'[7]Nicht-Bio'!S75</f>
        <v>11.7886522288817</v>
      </c>
      <c r="AQ93" s="300">
        <f>'[7]Nicht-Bio'!T75</f>
        <v>4.1777162424526679</v>
      </c>
      <c r="AR93" s="300">
        <f>'[7]Nicht-Bio'!U75</f>
        <v>3.5237085149083347</v>
      </c>
      <c r="AS93" s="300">
        <f>'[7]Nicht-Bio'!W75</f>
        <v>5.1527542821545129</v>
      </c>
      <c r="AT93" s="300">
        <f>'[7]Nicht-Bio'!X75</f>
        <v>32.993835649053821</v>
      </c>
      <c r="AU93" s="356">
        <f t="shared" si="2"/>
        <v>26.967610977276198</v>
      </c>
      <c r="AV93" s="300"/>
      <c r="AW93" s="300"/>
      <c r="AX93" s="357"/>
      <c r="AY93" s="335"/>
    </row>
    <row r="94" spans="1:51" x14ac:dyDescent="0.25">
      <c r="A94" s="332">
        <v>38749</v>
      </c>
      <c r="B94" s="312"/>
      <c r="C94" s="300"/>
      <c r="D94" s="300"/>
      <c r="E94" s="300"/>
      <c r="F94" s="300"/>
      <c r="G94" s="300"/>
      <c r="H94" s="300"/>
      <c r="I94" s="300"/>
      <c r="J94" s="356"/>
      <c r="K94" s="300">
        <f>[4]prixC2!C199</f>
        <v>51.4599853664267</v>
      </c>
      <c r="L94" s="300">
        <f>[4]prixC2!D199</f>
        <v>40.564331691644846</v>
      </c>
      <c r="M94" s="300">
        <f>[4]prixC2!Q199</f>
        <v>32.39744799088291</v>
      </c>
      <c r="N94" s="300">
        <f>[4]prixC2!R199</f>
        <v>16.483136677991418</v>
      </c>
      <c r="O94" s="300">
        <f>[4]prixC2!T199</f>
        <v>24.273525955326754</v>
      </c>
      <c r="P94" s="300">
        <f>[4]prixC2!AE199</f>
        <v>4.3879673189673669</v>
      </c>
      <c r="Q94" s="300">
        <f>[4]prixC2!AH199</f>
        <v>1.4496334476632886</v>
      </c>
      <c r="R94" s="300">
        <f>[4]prixC2!AI199</f>
        <v>1.6982085931388431</v>
      </c>
      <c r="S94" s="300">
        <f>[4]prixC2!AK199</f>
        <v>9.2053462193718936</v>
      </c>
      <c r="T94" s="300"/>
      <c r="U94" s="356"/>
      <c r="V94" s="312">
        <f>'[2]Haltung gewichtet'!H69</f>
        <v>0.6091860003682722</v>
      </c>
      <c r="W94" s="356">
        <f t="shared" si="1"/>
        <v>17.057208010311623</v>
      </c>
      <c r="X94" s="300">
        <f>IF(ISBLANK([1]KochtypBerechnung_nichtBio!V63),"",[1]KochtypBerechnung_nichtBio!V63)</f>
        <v>1.8362034589122076</v>
      </c>
      <c r="Y94" s="300">
        <f>IF(ISBLANK([1]KochtypBerechnung_nichtBio!X63),"",[1]KochtypBerechnung_nichtBio!X63)</f>
        <v>1.812599190618545</v>
      </c>
      <c r="Z94" s="356"/>
      <c r="AA94" s="312">
        <f>'[7]Nicht-Bio'!C76</f>
        <v>4.3419114509608256</v>
      </c>
      <c r="AB94" s="300">
        <f>'[7]Nicht-Bio'!D76</f>
        <v>2.6819055088417474</v>
      </c>
      <c r="AC94" s="300">
        <f>'[7]Nicht-Bio'!E76</f>
        <v>2.5370650643791723</v>
      </c>
      <c r="AD94" s="300">
        <f>'[7]Nicht-Bio'!F76</f>
        <v>0.50924080775704195</v>
      </c>
      <c r="AE94" s="356">
        <f t="shared" si="4"/>
        <v>13.262543267157731</v>
      </c>
      <c r="AF94" s="300">
        <f>'[7]Nicht-Bio'!G76</f>
        <v>2.0735221464957978</v>
      </c>
      <c r="AG94" s="300">
        <f>'[7]Nicht-Bio'!I76</f>
        <v>4.1991157349743125</v>
      </c>
      <c r="AH94" s="300">
        <f>'[7]Nicht-Bio'!J76</f>
        <v>2.7528040345050901</v>
      </c>
      <c r="AI94" s="300">
        <f>'[7]Nicht-Bio'!K76</f>
        <v>6.0913651008416672</v>
      </c>
      <c r="AJ94" s="300">
        <f>'[7]Nicht-Bio'!L76</f>
        <v>4.8811032206074394</v>
      </c>
      <c r="AK94" s="300">
        <f>'[7]Nicht-Bio'!M76</f>
        <v>2.6020595084416676</v>
      </c>
      <c r="AL94" s="300">
        <f>'[7]Nicht-Bio'!N76</f>
        <v>4.9794213359484507</v>
      </c>
      <c r="AM94" s="300">
        <f>'[7]Nicht-Bio'!O76</f>
        <v>5.3301172299916679</v>
      </c>
      <c r="AN94" s="300">
        <f>'[7]Nicht-Bio'!P76</f>
        <v>4.4733418257041642</v>
      </c>
      <c r="AO94" s="300">
        <f>'[7]Nicht-Bio'!R76</f>
        <v>4.314548668533333</v>
      </c>
      <c r="AP94" s="300">
        <f>'[7]Nicht-Bio'!S76</f>
        <v>11.3840165418053</v>
      </c>
      <c r="AQ94" s="300">
        <f>'[7]Nicht-Bio'!T76</f>
        <v>4.253922809033063</v>
      </c>
      <c r="AR94" s="300">
        <f>'[7]Nicht-Bio'!U76</f>
        <v>3.7707481297249998</v>
      </c>
      <c r="AS94" s="300">
        <f>'[7]Nicht-Bio'!W76</f>
        <v>6.2234145129492173</v>
      </c>
      <c r="AT94" s="300">
        <f>'[7]Nicht-Bio'!X76</f>
        <v>36.052613294216648</v>
      </c>
      <c r="AU94" s="356">
        <f t="shared" si="2"/>
        <v>29.821548929934078</v>
      </c>
      <c r="AV94" s="300"/>
      <c r="AW94" s="300"/>
      <c r="AX94" s="357"/>
      <c r="AY94" s="335"/>
    </row>
    <row r="95" spans="1:51" x14ac:dyDescent="0.25">
      <c r="A95" s="332">
        <v>38777</v>
      </c>
      <c r="B95" s="312"/>
      <c r="C95" s="300"/>
      <c r="D95" s="300"/>
      <c r="E95" s="300"/>
      <c r="F95" s="300"/>
      <c r="G95" s="300"/>
      <c r="H95" s="300"/>
      <c r="I95" s="300"/>
      <c r="J95" s="356"/>
      <c r="K95" s="300">
        <f>[4]prixC2!C200</f>
        <v>52.831541082419086</v>
      </c>
      <c r="L95" s="300">
        <f>[4]prixC2!D200</f>
        <v>39.956151752879578</v>
      </c>
      <c r="M95" s="300">
        <f>[4]prixC2!Q200</f>
        <v>31.142832508087647</v>
      </c>
      <c r="N95" s="300">
        <f>[4]prixC2!R200</f>
        <v>17.729198646615338</v>
      </c>
      <c r="O95" s="300">
        <f>[4]prixC2!T200</f>
        <v>25.11267449967638</v>
      </c>
      <c r="P95" s="300">
        <f>[4]prixC2!AE200</f>
        <v>4.3559880340369679</v>
      </c>
      <c r="Q95" s="300">
        <f>[4]prixC2!AH200</f>
        <v>1.5499710656670294</v>
      </c>
      <c r="R95" s="300">
        <f>[4]prixC2!AI200</f>
        <v>1.6875536849162076</v>
      </c>
      <c r="S95" s="300">
        <f>[4]prixC2!AK200</f>
        <v>8.8920510428143675</v>
      </c>
      <c r="T95" s="300"/>
      <c r="U95" s="356"/>
      <c r="V95" s="312">
        <f>'[2]Haltung gewichtet'!H70</f>
        <v>0.6205021446268052</v>
      </c>
      <c r="W95" s="356">
        <f t="shared" si="1"/>
        <v>17.374060049550547</v>
      </c>
      <c r="X95" s="300">
        <f>IF(ISBLANK([1]KochtypBerechnung_nichtBio!V64),"",[1]KochtypBerechnung_nichtBio!V64)</f>
        <v>2.101858</v>
      </c>
      <c r="Y95" s="300">
        <f>IF(ISBLANK([1]KochtypBerechnung_nichtBio!X64),"",[1]KochtypBerechnung_nichtBio!X64)</f>
        <v>1.628042</v>
      </c>
      <c r="Z95" s="356"/>
      <c r="AA95" s="312">
        <f>'[7]Nicht-Bio'!C77</f>
        <v>4.2287741995072698</v>
      </c>
      <c r="AB95" s="300">
        <f>'[7]Nicht-Bio'!D77</f>
        <v>2.9150072898709602</v>
      </c>
      <c r="AC95" s="300">
        <f>'[7]Nicht-Bio'!E77</f>
        <v>2.7996234053301721</v>
      </c>
      <c r="AD95" s="300">
        <f>'[7]Nicht-Bio'!F77</f>
        <v>0.53802739620260598</v>
      </c>
      <c r="AE95" s="356">
        <f t="shared" si="4"/>
        <v>13.678219855060071</v>
      </c>
      <c r="AF95" s="300">
        <f>'[7]Nicht-Bio'!G77</f>
        <v>2.2552348249838756</v>
      </c>
      <c r="AG95" s="300">
        <f>'[7]Nicht-Bio'!I77</f>
        <v>4.020829048573332</v>
      </c>
      <c r="AH95" s="300">
        <f>'[7]Nicht-Bio'!J77</f>
        <v>1.9801228447083461</v>
      </c>
      <c r="AI95" s="300">
        <f>'[7]Nicht-Bio'!K77</f>
        <v>4.0811859173819061</v>
      </c>
      <c r="AJ95" s="300">
        <f>'[7]Nicht-Bio'!L77</f>
        <v>4.8286074182339442</v>
      </c>
      <c r="AK95" s="300">
        <f>'[7]Nicht-Bio'!M77</f>
        <v>2.6907622741000021</v>
      </c>
      <c r="AL95" s="300">
        <f>'[7]Nicht-Bio'!N77</f>
        <v>4.0691522326798459</v>
      </c>
      <c r="AM95" s="300">
        <f>'[7]Nicht-Bio'!O77</f>
        <v>5.0441042635419873</v>
      </c>
      <c r="AN95" s="300">
        <f>'[7]Nicht-Bio'!P77</f>
        <v>4.1437891955497461</v>
      </c>
      <c r="AO95" s="300">
        <f>'[7]Nicht-Bio'!R77</f>
        <v>5.2776340120633041</v>
      </c>
      <c r="AP95" s="300">
        <f>'[7]Nicht-Bio'!S77</f>
        <v>11.67537672944006</v>
      </c>
      <c r="AQ95" s="300">
        <f>'[7]Nicht-Bio'!T77</f>
        <v>4.2406682373905076</v>
      </c>
      <c r="AR95" s="300">
        <f>'[7]Nicht-Bio'!U77</f>
        <v>3.9817690482422265</v>
      </c>
      <c r="AS95" s="300">
        <f>'[7]Nicht-Bio'!W77</f>
        <v>4.9022545416856822</v>
      </c>
      <c r="AT95" s="300">
        <f>'[7]Nicht-Bio'!X77</f>
        <v>31.810397753095835</v>
      </c>
      <c r="AU95" s="356">
        <f t="shared" si="2"/>
        <v>27.277274649401249</v>
      </c>
      <c r="AV95" s="300"/>
      <c r="AW95" s="300"/>
      <c r="AX95" s="357"/>
      <c r="AY95" s="335"/>
    </row>
    <row r="96" spans="1:51" x14ac:dyDescent="0.25">
      <c r="A96" s="332">
        <v>38808</v>
      </c>
      <c r="B96" s="312"/>
      <c r="C96" s="300"/>
      <c r="D96" s="300"/>
      <c r="E96" s="300"/>
      <c r="F96" s="300"/>
      <c r="G96" s="300"/>
      <c r="H96" s="300"/>
      <c r="I96" s="300"/>
      <c r="J96" s="356"/>
      <c r="K96" s="300">
        <f>[4]prixC2!C201</f>
        <v>54.107375609768724</v>
      </c>
      <c r="L96" s="300">
        <f>[4]prixC2!D201</f>
        <v>41.611895321204301</v>
      </c>
      <c r="M96" s="300">
        <f>[4]prixC2!Q201</f>
        <v>32.081762471540898</v>
      </c>
      <c r="N96" s="300">
        <f>[4]prixC2!R201</f>
        <v>17.663813051697829</v>
      </c>
      <c r="O96" s="300">
        <f>[4]prixC2!T201</f>
        <v>24.619495897066482</v>
      </c>
      <c r="P96" s="300">
        <f>[4]prixC2!AE201</f>
        <v>4.558382877526749</v>
      </c>
      <c r="Q96" s="300">
        <f>[4]prixC2!AH201</f>
        <v>1.5436601633676237</v>
      </c>
      <c r="R96" s="300">
        <f>[4]prixC2!AI201</f>
        <v>1.722123153317076</v>
      </c>
      <c r="S96" s="300">
        <f>[4]prixC2!AK201</f>
        <v>8.8282959008015833</v>
      </c>
      <c r="T96" s="300"/>
      <c r="U96" s="356"/>
      <c r="V96" s="312">
        <f>'[2]Haltung gewichtet'!H71</f>
        <v>0.61579343581366575</v>
      </c>
      <c r="W96" s="356">
        <f t="shared" si="1"/>
        <v>17.24221620278264</v>
      </c>
      <c r="X96" s="300">
        <f>IF(ISBLANK([1]KochtypBerechnung_nichtBio!V65),"",[1]KochtypBerechnung_nichtBio!V65)</f>
        <v>2.0719409999999998</v>
      </c>
      <c r="Y96" s="300">
        <f>IF(ISBLANK([1]KochtypBerechnung_nichtBio!X65),"",[1]KochtypBerechnung_nichtBio!X65)</f>
        <v>1.8445339999999999</v>
      </c>
      <c r="Z96" s="356"/>
      <c r="AA96" s="312">
        <f>'[7]Nicht-Bio'!C78</f>
        <v>4.2463590553416681</v>
      </c>
      <c r="AB96" s="300">
        <f>'[7]Nicht-Bio'!D78</f>
        <v>2.7882910430999996</v>
      </c>
      <c r="AC96" s="300">
        <f>'[7]Nicht-Bio'!E78</f>
        <v>2.9873551679166672</v>
      </c>
      <c r="AD96" s="300">
        <f>'[7]Nicht-Bio'!F78</f>
        <v>0.53996348063338617</v>
      </c>
      <c r="AE96" s="356">
        <f t="shared" si="4"/>
        <v>13.724460261338645</v>
      </c>
      <c r="AF96" s="300">
        <f>'[7]Nicht-Bio'!G78</f>
        <v>2.4506359797119019</v>
      </c>
      <c r="AG96" s="300">
        <f>'[7]Nicht-Bio'!I78</f>
        <v>4.5253330508208318</v>
      </c>
      <c r="AH96" s="300">
        <f>'[7]Nicht-Bio'!J78</f>
        <v>1.2488643901458325</v>
      </c>
      <c r="AI96" s="300">
        <f>'[7]Nicht-Bio'!K78</f>
        <v>3.3426648372690475</v>
      </c>
      <c r="AJ96" s="300">
        <f>'[7]Nicht-Bio'!L78</f>
        <v>4.6924841645078521</v>
      </c>
      <c r="AK96" s="300">
        <f>'[7]Nicht-Bio'!M78</f>
        <v>2.6680063666571425</v>
      </c>
      <c r="AL96" s="300">
        <f>'[7]Nicht-Bio'!N78</f>
        <v>4.2824022399416677</v>
      </c>
      <c r="AM96" s="300">
        <f>'[7]Nicht-Bio'!O78</f>
        <v>4.4294239219785725</v>
      </c>
      <c r="AN96" s="300">
        <f>'[7]Nicht-Bio'!P78</f>
        <v>4.208416739361815</v>
      </c>
      <c r="AO96" s="300">
        <f>'[7]Nicht-Bio'!R78</f>
        <v>5.3772922203220226</v>
      </c>
      <c r="AP96" s="300">
        <f>'[7]Nicht-Bio'!S78</f>
        <v>11.659257753017474</v>
      </c>
      <c r="AQ96" s="300">
        <f>'[7]Nicht-Bio'!T78</f>
        <v>3.8180125108102949</v>
      </c>
      <c r="AR96" s="300">
        <f>'[7]Nicht-Bio'!U78</f>
        <v>4.1022980129333293</v>
      </c>
      <c r="AS96" s="300">
        <f>'[7]Nicht-Bio'!W78</f>
        <v>3.9963909833788023</v>
      </c>
      <c r="AT96" s="300">
        <f>'[7]Nicht-Bio'!X78</f>
        <v>29.366043386502025</v>
      </c>
      <c r="AU96" s="356">
        <f t="shared" si="2"/>
        <v>26.050380301910998</v>
      </c>
      <c r="AV96" s="300"/>
      <c r="AW96" s="300"/>
      <c r="AX96" s="357"/>
      <c r="AY96" s="335"/>
    </row>
    <row r="97" spans="1:51" x14ac:dyDescent="0.25">
      <c r="A97" s="332">
        <v>38838</v>
      </c>
      <c r="B97" s="312"/>
      <c r="C97" s="300"/>
      <c r="D97" s="300"/>
      <c r="E97" s="300"/>
      <c r="F97" s="300"/>
      <c r="G97" s="300"/>
      <c r="H97" s="300"/>
      <c r="I97" s="300"/>
      <c r="J97" s="356"/>
      <c r="K97" s="300">
        <f>[4]prixC2!C202</f>
        <v>56.50925437165489</v>
      </c>
      <c r="L97" s="300">
        <f>[4]prixC2!D202</f>
        <v>41.992089033159665</v>
      </c>
      <c r="M97" s="300">
        <f>[4]prixC2!Q202</f>
        <v>33.922631702352184</v>
      </c>
      <c r="N97" s="300">
        <f>[4]prixC2!R202</f>
        <v>18.53590009022572</v>
      </c>
      <c r="O97" s="300">
        <f>[4]prixC2!T202</f>
        <v>24.554848603238238</v>
      </c>
      <c r="P97" s="300">
        <f>[4]prixC2!AE202</f>
        <v>4.5044926237239729</v>
      </c>
      <c r="Q97" s="300">
        <f>[4]prixC2!AH202</f>
        <v>1.6693001284185462</v>
      </c>
      <c r="R97" s="300">
        <f>[4]prixC2!AI202</f>
        <v>1.7983608730735139</v>
      </c>
      <c r="S97" s="300">
        <f>[4]prixC2!AK202</f>
        <v>8.8130851503046621</v>
      </c>
      <c r="T97" s="300"/>
      <c r="U97" s="356"/>
      <c r="V97" s="312">
        <f>'[2]Haltung gewichtet'!H72</f>
        <v>0.59234948634876805</v>
      </c>
      <c r="W97" s="356">
        <f t="shared" si="1"/>
        <v>16.585785617765506</v>
      </c>
      <c r="X97" s="300">
        <f>IF(ISBLANK([1]KochtypBerechnung_nichtBio!V66),"",[1]KochtypBerechnung_nichtBio!V66)</f>
        <v>2.0904889999999998</v>
      </c>
      <c r="Y97" s="300">
        <f>IF(ISBLANK([1]KochtypBerechnung_nichtBio!X66),"",[1]KochtypBerechnung_nichtBio!X66)</f>
        <v>1.891284</v>
      </c>
      <c r="Z97" s="356"/>
      <c r="AA97" s="312">
        <f>'[7]Nicht-Bio'!C79</f>
        <v>4.3445573222600018</v>
      </c>
      <c r="AB97" s="300">
        <f>'[7]Nicht-Bio'!D79</f>
        <v>2.7467943255466678</v>
      </c>
      <c r="AC97" s="300">
        <f>'[7]Nicht-Bio'!E79</f>
        <v>2.9552582492126795</v>
      </c>
      <c r="AD97" s="300">
        <f>'[7]Nicht-Bio'!F79</f>
        <v>0.64338597002061815</v>
      </c>
      <c r="AE97" s="356">
        <f t="shared" si="4"/>
        <v>14.052012403232141</v>
      </c>
      <c r="AF97" s="300">
        <f>'[7]Nicht-Bio'!G79</f>
        <v>2.2266801423230982</v>
      </c>
      <c r="AG97" s="300">
        <f>'[7]Nicht-Bio'!I79</f>
        <v>4.8930398176166685</v>
      </c>
      <c r="AH97" s="300">
        <f>'[7]Nicht-Bio'!J79</f>
        <v>1.6622080084884723</v>
      </c>
      <c r="AI97" s="300">
        <f>'[7]Nicht-Bio'!K79</f>
        <v>3.8208079975923823</v>
      </c>
      <c r="AJ97" s="300">
        <f>'[7]Nicht-Bio'!L79</f>
        <v>5.5351791926966651</v>
      </c>
      <c r="AK97" s="300">
        <f>'[7]Nicht-Bio'!M79</f>
        <v>2.6305983356695242</v>
      </c>
      <c r="AL97" s="300">
        <f>'[7]Nicht-Bio'!N79</f>
        <v>5.1538415407355957</v>
      </c>
      <c r="AM97" s="300">
        <f>'[7]Nicht-Bio'!O79</f>
        <v>4.7539946800640349</v>
      </c>
      <c r="AN97" s="300">
        <f>'[7]Nicht-Bio'!P79</f>
        <v>5.43053151525422</v>
      </c>
      <c r="AO97" s="300">
        <f>'[7]Nicht-Bio'!R79</f>
        <v>4.3065826147342881</v>
      </c>
      <c r="AP97" s="300">
        <f>'[7]Nicht-Bio'!S79</f>
        <v>11.627141041831379</v>
      </c>
      <c r="AQ97" s="300">
        <f>'[7]Nicht-Bio'!T79</f>
        <v>3.8384340342866663</v>
      </c>
      <c r="AR97" s="300">
        <f>'[7]Nicht-Bio'!U79</f>
        <v>4.0991292738065983</v>
      </c>
      <c r="AS97" s="300">
        <f>'[7]Nicht-Bio'!W79</f>
        <v>4.2032016401902039</v>
      </c>
      <c r="AT97" s="300">
        <f>'[7]Nicht-Bio'!X79</f>
        <v>27.202164572668341</v>
      </c>
      <c r="AU97" s="356">
        <f t="shared" si="2"/>
        <v>28.148416143949834</v>
      </c>
      <c r="AV97" s="300"/>
      <c r="AW97" s="300"/>
      <c r="AX97" s="357"/>
      <c r="AY97" s="335"/>
    </row>
    <row r="98" spans="1:51" x14ac:dyDescent="0.25">
      <c r="A98" s="332">
        <v>38869</v>
      </c>
      <c r="B98" s="312"/>
      <c r="C98" s="300"/>
      <c r="D98" s="300"/>
      <c r="E98" s="300"/>
      <c r="F98" s="300"/>
      <c r="G98" s="300"/>
      <c r="H98" s="300"/>
      <c r="I98" s="300"/>
      <c r="J98" s="356"/>
      <c r="K98" s="300">
        <f>[4]prixC2!C203</f>
        <v>54.873922328583383</v>
      </c>
      <c r="L98" s="300">
        <f>[4]prixC2!D203</f>
        <v>43.69645999716105</v>
      </c>
      <c r="M98" s="300">
        <f>[4]prixC2!Q203</f>
        <v>35.38920857198611</v>
      </c>
      <c r="N98" s="300">
        <f>[4]prixC2!R203</f>
        <v>21.123331721922618</v>
      </c>
      <c r="O98" s="300">
        <f>[4]prixC2!T203</f>
        <v>25.287639037650404</v>
      </c>
      <c r="P98" s="300">
        <f>[4]prixC2!AE203</f>
        <v>4.5440109873265362</v>
      </c>
      <c r="Q98" s="300">
        <f>[4]prixC2!AH203</f>
        <v>1.5866257921674416</v>
      </c>
      <c r="R98" s="300">
        <f>[4]prixC2!AI203</f>
        <v>1.7033511632009919</v>
      </c>
      <c r="S98" s="300">
        <f>[4]prixC2!AK203</f>
        <v>9.3286176632787168</v>
      </c>
      <c r="T98" s="300"/>
      <c r="U98" s="356"/>
      <c r="V98" s="312">
        <f>'[2]Haltung gewichtet'!H73</f>
        <v>0.5767780623926011</v>
      </c>
      <c r="W98" s="356">
        <f t="shared" si="1"/>
        <v>16.14978574699283</v>
      </c>
      <c r="X98" s="300">
        <f>IF(ISBLANK([1]KochtypBerechnung_nichtBio!V67),"",[1]KochtypBerechnung_nichtBio!V67)</f>
        <v>2.7499600000000002</v>
      </c>
      <c r="Y98" s="300">
        <f>IF(ISBLANK([1]KochtypBerechnung_nichtBio!X67),"",[1]KochtypBerechnung_nichtBio!X67)</f>
        <v>1.925529</v>
      </c>
      <c r="Z98" s="356"/>
      <c r="AA98" s="312">
        <f>'[7]Nicht-Bio'!C80</f>
        <v>4.4209040481264577</v>
      </c>
      <c r="AB98" s="300">
        <f>'[7]Nicht-Bio'!D80</f>
        <v>2.8980720386145573</v>
      </c>
      <c r="AC98" s="300">
        <f>'[7]Nicht-Bio'!E80</f>
        <v>2.94683185006381</v>
      </c>
      <c r="AD98" s="300">
        <f>'[7]Nicht-Bio'!F80</f>
        <v>0.71290150381209894</v>
      </c>
      <c r="AE98" s="356">
        <f t="shared" si="4"/>
        <v>14.514395978439964</v>
      </c>
      <c r="AF98" s="300">
        <f>'[7]Nicht-Bio'!G80</f>
        <v>2.6307466820750021</v>
      </c>
      <c r="AG98" s="300">
        <f>'[7]Nicht-Bio'!I80</f>
        <v>5.1533739593666672</v>
      </c>
      <c r="AH98" s="300">
        <f>'[7]Nicht-Bio'!J80</f>
        <v>1.8440438811395801</v>
      </c>
      <c r="AI98" s="300">
        <f>'[7]Nicht-Bio'!K80</f>
        <v>4.6874481597345223</v>
      </c>
      <c r="AJ98" s="300">
        <f>'[7]Nicht-Bio'!L80</f>
        <v>4.4964375216527879</v>
      </c>
      <c r="AK98" s="300">
        <f>'[7]Nicht-Bio'!M80</f>
        <v>2.8413667545500028</v>
      </c>
      <c r="AL98" s="300">
        <f>'[7]Nicht-Bio'!N80</f>
        <v>5.5505822145095216</v>
      </c>
      <c r="AM98" s="300">
        <f>'[7]Nicht-Bio'!O80</f>
        <v>5.3669836494125001</v>
      </c>
      <c r="AN98" s="300">
        <f>'[7]Nicht-Bio'!P80</f>
        <v>6.0779514230659197</v>
      </c>
      <c r="AO98" s="300">
        <f>'[7]Nicht-Bio'!R80</f>
        <v>6.7282771241354187</v>
      </c>
      <c r="AP98" s="300">
        <f>'[7]Nicht-Bio'!S80</f>
        <v>11.456908234991875</v>
      </c>
      <c r="AQ98" s="300">
        <f>'[7]Nicht-Bio'!T80</f>
        <v>3.7058026858850548</v>
      </c>
      <c r="AR98" s="300">
        <f>'[7]Nicht-Bio'!U80</f>
        <v>4.2728813621000024</v>
      </c>
      <c r="AS98" s="300">
        <f>'[7]Nicht-Bio'!W80</f>
        <v>5.4924134084101208</v>
      </c>
      <c r="AT98" s="300">
        <f>'[7]Nicht-Bio'!X80</f>
        <v>27.944111949784073</v>
      </c>
      <c r="AU98" s="356">
        <f t="shared" si="2"/>
        <v>29.517422799047775</v>
      </c>
      <c r="AV98" s="300"/>
      <c r="AW98" s="300"/>
      <c r="AX98" s="357"/>
      <c r="AY98" s="335"/>
    </row>
    <row r="99" spans="1:51" x14ac:dyDescent="0.25">
      <c r="A99" s="332">
        <v>38899</v>
      </c>
      <c r="B99" s="312"/>
      <c r="C99" s="300"/>
      <c r="D99" s="300"/>
      <c r="E99" s="300"/>
      <c r="F99" s="300"/>
      <c r="G99" s="300"/>
      <c r="H99" s="300"/>
      <c r="I99" s="300"/>
      <c r="J99" s="356"/>
      <c r="K99" s="300">
        <f>[4]prixC2!C204</f>
        <v>53.598524490117036</v>
      </c>
      <c r="L99" s="300">
        <f>[4]prixC2!D204</f>
        <v>41.481319887965427</v>
      </c>
      <c r="M99" s="300">
        <f>[4]prixC2!Q204</f>
        <v>35.72775722207632</v>
      </c>
      <c r="N99" s="300">
        <f>[4]prixC2!R204</f>
        <v>19.266279852733103</v>
      </c>
      <c r="O99" s="300">
        <f>[4]prixC2!T204</f>
        <v>24.303298095086973</v>
      </c>
      <c r="P99" s="300">
        <f>[4]prixC2!AE204</f>
        <v>4.5676504458977378</v>
      </c>
      <c r="Q99" s="300">
        <f>[4]prixC2!AH204</f>
        <v>1.6322433801489198</v>
      </c>
      <c r="R99" s="300">
        <f>[4]prixC2!AI204</f>
        <v>1.6817142800758806</v>
      </c>
      <c r="S99" s="300">
        <f>[4]prixC2!AK204</f>
        <v>9.0146764326819202</v>
      </c>
      <c r="T99" s="300"/>
      <c r="U99" s="356"/>
      <c r="V99" s="312">
        <f>'[2]Haltung gewichtet'!H74</f>
        <v>0.56721051939270539</v>
      </c>
      <c r="W99" s="356">
        <f t="shared" si="1"/>
        <v>15.881894542995751</v>
      </c>
      <c r="X99" s="300">
        <f>IF(ISBLANK([1]KochtypBerechnung_nichtBio!V68),"",[1]KochtypBerechnung_nichtBio!V68)</f>
        <v>2.3560349999999999</v>
      </c>
      <c r="Y99" s="300">
        <f>IF(ISBLANK([1]KochtypBerechnung_nichtBio!X68),"",[1]KochtypBerechnung_nichtBio!X68)</f>
        <v>1.906881</v>
      </c>
      <c r="Z99" s="356"/>
      <c r="AA99" s="312">
        <f>'[7]Nicht-Bio'!C81</f>
        <v>4.20939751405</v>
      </c>
      <c r="AB99" s="300">
        <f>'[7]Nicht-Bio'!D81</f>
        <v>2.9389906037331701</v>
      </c>
      <c r="AC99" s="300">
        <f>'[7]Nicht-Bio'!E81</f>
        <v>3.0621046721666674</v>
      </c>
      <c r="AD99" s="300">
        <f>'[7]Nicht-Bio'!F81</f>
        <v>0.73691597855015289</v>
      </c>
      <c r="AE99" s="356">
        <f t="shared" si="4"/>
        <v>14.408881580145904</v>
      </c>
      <c r="AF99" s="300">
        <f>'[7]Nicht-Bio'!G81</f>
        <v>2.5861785869654752</v>
      </c>
      <c r="AG99" s="300">
        <f>'[7]Nicht-Bio'!I81</f>
        <v>4.5580841519761899</v>
      </c>
      <c r="AH99" s="300">
        <f>'[7]Nicht-Bio'!J81</f>
        <v>1.497467888338095</v>
      </c>
      <c r="AI99" s="300">
        <f>'[7]Nicht-Bio'!K81</f>
        <v>2.8207859907263426</v>
      </c>
      <c r="AJ99" s="300">
        <f>'[7]Nicht-Bio'!L81</f>
        <v>4.15853401414192</v>
      </c>
      <c r="AK99" s="300">
        <f>'[7]Nicht-Bio'!M81</f>
        <v>2.8124230088505926</v>
      </c>
      <c r="AL99" s="300">
        <f>'[7]Nicht-Bio'!N81</f>
        <v>3.3116889599295325</v>
      </c>
      <c r="AM99" s="300">
        <f>'[7]Nicht-Bio'!O81</f>
        <v>4.0417193856441473</v>
      </c>
      <c r="AN99" s="300">
        <f>'[7]Nicht-Bio'!P81</f>
        <v>4.5031449794492344</v>
      </c>
      <c r="AO99" s="300">
        <f>'[7]Nicht-Bio'!R81</f>
        <v>4.7229510671802304</v>
      </c>
      <c r="AP99" s="300">
        <f>'[7]Nicht-Bio'!S81</f>
        <v>11.830342435473149</v>
      </c>
      <c r="AQ99" s="300">
        <f>'[7]Nicht-Bio'!T81</f>
        <v>3.8187895743442923</v>
      </c>
      <c r="AR99" s="300">
        <f>'[7]Nicht-Bio'!U81</f>
        <v>6.7406062474438873</v>
      </c>
      <c r="AS99" s="300">
        <f>'[7]Nicht-Bio'!W81</f>
        <v>5.0589943088773799</v>
      </c>
      <c r="AT99" s="300">
        <f>'[7]Nicht-Bio'!X81</f>
        <v>28.979843332820774</v>
      </c>
      <c r="AU99" s="356">
        <f t="shared" si="2"/>
        <v>26.039737317011028</v>
      </c>
      <c r="AV99" s="300"/>
      <c r="AW99" s="300"/>
      <c r="AX99" s="357"/>
      <c r="AY99" s="335"/>
    </row>
    <row r="100" spans="1:51" x14ac:dyDescent="0.25">
      <c r="A100" s="332">
        <v>38930</v>
      </c>
      <c r="B100" s="312"/>
      <c r="C100" s="300"/>
      <c r="D100" s="300"/>
      <c r="E100" s="300"/>
      <c r="F100" s="300"/>
      <c r="G100" s="300"/>
      <c r="H100" s="300"/>
      <c r="I100" s="300"/>
      <c r="J100" s="356"/>
      <c r="K100" s="300">
        <f>[4]prixC2!C205</f>
        <v>56.839088989156011</v>
      </c>
      <c r="L100" s="300">
        <f>[4]prixC2!D205</f>
        <v>43.97913771977511</v>
      </c>
      <c r="M100" s="300">
        <f>[4]prixC2!Q205</f>
        <v>35.035433097920411</v>
      </c>
      <c r="N100" s="300">
        <f>[4]prixC2!R205</f>
        <v>18.983631241728521</v>
      </c>
      <c r="O100" s="300">
        <f>[4]prixC2!T205</f>
        <v>24.776819388601893</v>
      </c>
      <c r="P100" s="300">
        <f>[4]prixC2!AE205</f>
        <v>4.1897760435463445</v>
      </c>
      <c r="Q100" s="300">
        <f>[4]prixC2!AH205</f>
        <v>1.5503879673247063</v>
      </c>
      <c r="R100" s="300">
        <f>[4]prixC2!AI205</f>
        <v>1.8156125999209476</v>
      </c>
      <c r="S100" s="300">
        <f>[4]prixC2!AK205</f>
        <v>9.7570126535841322</v>
      </c>
      <c r="T100" s="300"/>
      <c r="U100" s="356"/>
      <c r="V100" s="312">
        <f>'[2]Haltung gewichtet'!H75</f>
        <v>0.61098199298031031</v>
      </c>
      <c r="W100" s="356">
        <f t="shared" si="1"/>
        <v>17.107495803448689</v>
      </c>
      <c r="X100" s="300">
        <f>IF(ISBLANK([1]KochtypBerechnung_nichtBio!V69),"",[1]KochtypBerechnung_nichtBio!V69)</f>
        <v>1.79965</v>
      </c>
      <c r="Y100" s="300">
        <f>IF(ISBLANK([1]KochtypBerechnung_nichtBio!X69),"",[1]KochtypBerechnung_nichtBio!X69)</f>
        <v>1.8297289999999999</v>
      </c>
      <c r="Z100" s="356"/>
      <c r="AA100" s="312">
        <f>'[7]Nicht-Bio'!C82</f>
        <v>4.4103576380293168</v>
      </c>
      <c r="AB100" s="300">
        <f>'[7]Nicht-Bio'!D82</f>
        <v>2.8133981298733346</v>
      </c>
      <c r="AC100" s="300">
        <f>'[7]Nicht-Bio'!E82</f>
        <v>3.2794606232866657</v>
      </c>
      <c r="AD100" s="300">
        <f>'[7]Nicht-Bio'!F82</f>
        <v>0.72256197288461732</v>
      </c>
      <c r="AE100" s="356">
        <f t="shared" si="4"/>
        <v>14.717164136283289</v>
      </c>
      <c r="AF100" s="300">
        <f>'[7]Nicht-Bio'!G82</f>
        <v>2.1499977133854782</v>
      </c>
      <c r="AG100" s="300">
        <f>'[7]Nicht-Bio'!I82</f>
        <v>4.1535873711266671</v>
      </c>
      <c r="AH100" s="300">
        <f>'[7]Nicht-Bio'!J82</f>
        <v>2.083431355014854</v>
      </c>
      <c r="AI100" s="300">
        <f>'[7]Nicht-Bio'!K82</f>
        <v>4.246059489545237</v>
      </c>
      <c r="AJ100" s="300">
        <f>'[7]Nicht-Bio'!L82</f>
        <v>6.553048537720028</v>
      </c>
      <c r="AK100" s="300">
        <f>'[7]Nicht-Bio'!M82</f>
        <v>2.7805443035261921</v>
      </c>
      <c r="AL100" s="300">
        <f>'[7]Nicht-Bio'!N82</f>
        <v>6.3111586820830965</v>
      </c>
      <c r="AM100" s="300">
        <f>'[7]Nicht-Bio'!O82</f>
        <v>5.3808059273466657</v>
      </c>
      <c r="AN100" s="300">
        <f>'[7]Nicht-Bio'!P82</f>
        <v>6.5896375802684943</v>
      </c>
      <c r="AO100" s="300">
        <f>'[7]Nicht-Bio'!R82</f>
        <v>4.2576019096119335</v>
      </c>
      <c r="AP100" s="300">
        <f>'[7]Nicht-Bio'!S82</f>
        <v>11.555106881658499</v>
      </c>
      <c r="AQ100" s="300">
        <f>'[7]Nicht-Bio'!T82</f>
        <v>3.8399953662666704</v>
      </c>
      <c r="AR100" s="300">
        <f>'[7]Nicht-Bio'!U82</f>
        <v>6.6337944024000022</v>
      </c>
      <c r="AS100" s="300">
        <f>'[7]Nicht-Bio'!W82</f>
        <v>4.9917128975509444</v>
      </c>
      <c r="AT100" s="300">
        <f>'[7]Nicht-Bio'!X82</f>
        <v>35.889510485854849</v>
      </c>
      <c r="AU100" s="356">
        <f t="shared" si="2"/>
        <v>31.067024817503096</v>
      </c>
      <c r="AV100" s="300"/>
      <c r="AW100" s="300"/>
      <c r="AX100" s="357"/>
      <c r="AY100" s="335"/>
    </row>
    <row r="101" spans="1:51" x14ac:dyDescent="0.25">
      <c r="A101" s="332">
        <v>38961</v>
      </c>
      <c r="B101" s="312"/>
      <c r="C101" s="300"/>
      <c r="D101" s="300"/>
      <c r="E101" s="300"/>
      <c r="F101" s="300"/>
      <c r="G101" s="300"/>
      <c r="H101" s="300"/>
      <c r="I101" s="300"/>
      <c r="J101" s="356"/>
      <c r="K101" s="300">
        <f>[4]prixC2!C206</f>
        <v>55.386165388015797</v>
      </c>
      <c r="L101" s="300">
        <f>[4]prixC2!D206</f>
        <v>43.424813736686275</v>
      </c>
      <c r="M101" s="300">
        <f>[4]prixC2!Q206</f>
        <v>34.07594206164444</v>
      </c>
      <c r="N101" s="300">
        <f>[4]prixC2!R206</f>
        <v>18.581898872868063</v>
      </c>
      <c r="O101" s="300">
        <f>[4]prixC2!T206</f>
        <v>25.244437413011177</v>
      </c>
      <c r="P101" s="300">
        <f>[4]prixC2!AE206</f>
        <v>4.5413636807015738</v>
      </c>
      <c r="Q101" s="300">
        <f>[4]prixC2!AH206</f>
        <v>1.5331056969339867</v>
      </c>
      <c r="R101" s="300">
        <f>[4]prixC2!AI206</f>
        <v>1.729122993096156</v>
      </c>
      <c r="S101" s="300">
        <f>[4]prixC2!AK206</f>
        <v>9.6895084528999398</v>
      </c>
      <c r="T101" s="300"/>
      <c r="U101" s="356"/>
      <c r="V101" s="312">
        <f>'[2]Haltung gewichtet'!H76</f>
        <v>0.61609590080648713</v>
      </c>
      <c r="W101" s="356">
        <f t="shared" si="1"/>
        <v>17.250685222581641</v>
      </c>
      <c r="X101" s="300">
        <f>IF(ISBLANK([1]KochtypBerechnung_nichtBio!V70),"",[1]KochtypBerechnung_nichtBio!V70)</f>
        <v>1.74936</v>
      </c>
      <c r="Y101" s="300">
        <f>IF(ISBLANK([1]KochtypBerechnung_nichtBio!X70),"",[1]KochtypBerechnung_nichtBio!X70)</f>
        <v>1.715889</v>
      </c>
      <c r="Z101" s="356"/>
      <c r="AA101" s="312">
        <f>'[7]Nicht-Bio'!C83</f>
        <v>3.9388448489999996</v>
      </c>
      <c r="AB101" s="300">
        <f>'[7]Nicht-Bio'!D83</f>
        <v>2.7760976314166674</v>
      </c>
      <c r="AC101" s="300">
        <f>'[7]Nicht-Bio'!E83</f>
        <v>3.33236900866667</v>
      </c>
      <c r="AD101" s="300">
        <f>'[7]Nicht-Bio'!F83</f>
        <v>0.72638653522499996</v>
      </c>
      <c r="AE101" s="356">
        <f t="shared" si="4"/>
        <v>14.021786473173028</v>
      </c>
      <c r="AF101" s="300">
        <f>'[7]Nicht-Bio'!G83</f>
        <v>2.04129280675</v>
      </c>
      <c r="AG101" s="300">
        <f>'[7]Nicht-Bio'!I83</f>
        <v>4.7697645491666671</v>
      </c>
      <c r="AH101" s="300">
        <f>'[7]Nicht-Bio'!J83</f>
        <v>2.1375154921666648</v>
      </c>
      <c r="AI101" s="300">
        <f>'[7]Nicht-Bio'!K83</f>
        <v>4.5976931310833349</v>
      </c>
      <c r="AJ101" s="300">
        <f>'[7]Nicht-Bio'!L83</f>
        <v>5.6603818248916671</v>
      </c>
      <c r="AK101" s="300">
        <f>'[7]Nicht-Bio'!M83</f>
        <v>2.7067686131333355</v>
      </c>
      <c r="AL101" s="300">
        <f>'[7]Nicht-Bio'!N83</f>
        <v>5.1075343891666654</v>
      </c>
      <c r="AM101" s="300">
        <f>'[7]Nicht-Bio'!O83</f>
        <v>5.1200890792499996</v>
      </c>
      <c r="AN101" s="300">
        <f>'[7]Nicht-Bio'!P83</f>
        <v>5.6147358577499968</v>
      </c>
      <c r="AO101" s="300">
        <f>'[7]Nicht-Bio'!R83</f>
        <v>4.1653535993333302</v>
      </c>
      <c r="AP101" s="300">
        <f>'[7]Nicht-Bio'!S83</f>
        <v>11.48370370208335</v>
      </c>
      <c r="AQ101" s="300">
        <f>'[7]Nicht-Bio'!T83</f>
        <v>3.8850957018333347</v>
      </c>
      <c r="AR101" s="300">
        <f>'[7]Nicht-Bio'!U83</f>
        <v>5.7179076808333349</v>
      </c>
      <c r="AS101" s="300">
        <f>'[7]Nicht-Bio'!W83</f>
        <v>5.8242586046666647</v>
      </c>
      <c r="AT101" s="300">
        <f>'[7]Nicht-Bio'!X83</f>
        <v>27.274858775411047</v>
      </c>
      <c r="AU101" s="356">
        <f t="shared" si="2"/>
        <v>29.532452025263048</v>
      </c>
      <c r="AV101" s="300"/>
      <c r="AW101" s="300"/>
      <c r="AX101" s="357"/>
      <c r="AY101" s="335"/>
    </row>
    <row r="102" spans="1:51" x14ac:dyDescent="0.25">
      <c r="A102" s="332">
        <v>38991</v>
      </c>
      <c r="B102" s="312"/>
      <c r="C102" s="300"/>
      <c r="D102" s="300"/>
      <c r="E102" s="300"/>
      <c r="F102" s="300"/>
      <c r="G102" s="300"/>
      <c r="H102" s="300"/>
      <c r="I102" s="300"/>
      <c r="J102" s="356"/>
      <c r="K102" s="300">
        <f>[4]prixC2!C207</f>
        <v>53.79079307733636</v>
      </c>
      <c r="L102" s="300">
        <f>[4]prixC2!D207</f>
        <v>41.59406663621732</v>
      </c>
      <c r="M102" s="300">
        <f>[4]prixC2!Q207</f>
        <v>30.901291485926386</v>
      </c>
      <c r="N102" s="300">
        <f>[4]prixC2!R207</f>
        <v>16.856919247434274</v>
      </c>
      <c r="O102" s="300">
        <f>[4]prixC2!T207</f>
        <v>24.70112382084826</v>
      </c>
      <c r="P102" s="300">
        <f>[4]prixC2!AE207</f>
        <v>4.510852659558731</v>
      </c>
      <c r="Q102" s="300">
        <f>[4]prixC2!AH207</f>
        <v>1.6432550769975316</v>
      </c>
      <c r="R102" s="300">
        <f>[4]prixC2!AI207</f>
        <v>1.7248272815573213</v>
      </c>
      <c r="S102" s="300">
        <f>[4]prixC2!AK207</f>
        <v>9.2158348767506304</v>
      </c>
      <c r="T102" s="300"/>
      <c r="U102" s="356"/>
      <c r="V102" s="312">
        <f>'[2]Haltung gewichtet'!H77</f>
        <v>0.60222118233514443</v>
      </c>
      <c r="W102" s="356">
        <f t="shared" si="1"/>
        <v>16.862193105384044</v>
      </c>
      <c r="X102" s="300">
        <f>IF(ISBLANK([1]KochtypBerechnung_nichtBio!V71),"",[1]KochtypBerechnung_nichtBio!V71)</f>
        <v>1.740618</v>
      </c>
      <c r="Y102" s="300">
        <f>IF(ISBLANK([1]KochtypBerechnung_nichtBio!X71),"",[1]KochtypBerechnung_nichtBio!X71)</f>
        <v>1.7191289999999999</v>
      </c>
      <c r="Z102" s="356"/>
      <c r="AA102" s="312">
        <f>'[7]Nicht-Bio'!C84</f>
        <v>3.7719309948333346</v>
      </c>
      <c r="AB102" s="300">
        <f>'[7]Nicht-Bio'!D84</f>
        <v>2.7707834941666647</v>
      </c>
      <c r="AC102" s="300">
        <f>'[7]Nicht-Bio'!E84</f>
        <v>3.4183996967499999</v>
      </c>
      <c r="AD102" s="300">
        <f>'[7]Nicht-Bio'!F84</f>
        <v>0.73361931983333328</v>
      </c>
      <c r="AE102" s="356">
        <f t="shared" si="4"/>
        <v>13.859692255717205</v>
      </c>
      <c r="AF102" s="300">
        <f>'[7]Nicht-Bio'!G84</f>
        <v>1.97428995075</v>
      </c>
      <c r="AG102" s="300">
        <f>'[7]Nicht-Bio'!I84</f>
        <v>4.3348545170833352</v>
      </c>
      <c r="AH102" s="300">
        <f>'[7]Nicht-Bio'!J84</f>
        <v>1.5171451917500001</v>
      </c>
      <c r="AI102" s="300">
        <f>'[7]Nicht-Bio'!K84</f>
        <v>3.9839530507499998</v>
      </c>
      <c r="AJ102" s="300">
        <f>'[7]Nicht-Bio'!L84</f>
        <v>4.0247541151999995</v>
      </c>
      <c r="AK102" s="300">
        <f>'[7]Nicht-Bio'!M84</f>
        <v>2.6170257594500024</v>
      </c>
      <c r="AL102" s="300">
        <f>'[7]Nicht-Bio'!N84</f>
        <v>3.27457800341667</v>
      </c>
      <c r="AM102" s="300">
        <f>'[7]Nicht-Bio'!O84</f>
        <v>3.5412513678333326</v>
      </c>
      <c r="AN102" s="300">
        <f>'[7]Nicht-Bio'!P84</f>
        <v>4.4632347016666651</v>
      </c>
      <c r="AO102" s="300">
        <f>'[7]Nicht-Bio'!R84</f>
        <v>3.468973253166665</v>
      </c>
      <c r="AP102" s="300">
        <f>'[7]Nicht-Bio'!S84</f>
        <v>11.02061911133335</v>
      </c>
      <c r="AQ102" s="300">
        <f>'[7]Nicht-Bio'!T84</f>
        <v>3.8031474360333353</v>
      </c>
      <c r="AR102" s="300">
        <f>'[7]Nicht-Bio'!U84</f>
        <v>4.273826984000002</v>
      </c>
      <c r="AS102" s="300">
        <f>'[7]Nicht-Bio'!W84</f>
        <v>4.9367070674999969</v>
      </c>
      <c r="AT102" s="300">
        <f>'[7]Nicht-Bio'!X84</f>
        <v>21.802383952833353</v>
      </c>
      <c r="AU102" s="356">
        <f t="shared" si="2"/>
        <v>24.038995060233173</v>
      </c>
      <c r="AV102" s="300"/>
      <c r="AW102" s="300"/>
      <c r="AX102" s="357"/>
      <c r="AY102" s="335"/>
    </row>
    <row r="103" spans="1:51" x14ac:dyDescent="0.25">
      <c r="A103" s="332">
        <v>39022</v>
      </c>
      <c r="B103" s="312"/>
      <c r="C103" s="300"/>
      <c r="D103" s="300"/>
      <c r="E103" s="300"/>
      <c r="F103" s="300"/>
      <c r="G103" s="300"/>
      <c r="H103" s="300"/>
      <c r="I103" s="300"/>
      <c r="J103" s="356"/>
      <c r="K103" s="300">
        <f>[4]prixC2!C208</f>
        <v>57.30810313625809</v>
      </c>
      <c r="L103" s="300">
        <f>[4]prixC2!D208</f>
        <v>42.028017009646327</v>
      </c>
      <c r="M103" s="300">
        <f>[4]prixC2!Q208</f>
        <v>30.09946537054207</v>
      </c>
      <c r="N103" s="300">
        <f>[4]prixC2!R208</f>
        <v>15.611287423481773</v>
      </c>
      <c r="O103" s="300">
        <f>[4]prixC2!T208</f>
        <v>23.335288817013886</v>
      </c>
      <c r="P103" s="300">
        <f>[4]prixC2!AE208</f>
        <v>4.3702398515937562</v>
      </c>
      <c r="Q103" s="300">
        <f>[4]prixC2!AH208</f>
        <v>1.5531282670376849</v>
      </c>
      <c r="R103" s="300">
        <f>[4]prixC2!AI208</f>
        <v>1.83143688941736</v>
      </c>
      <c r="S103" s="300">
        <f>[4]prixC2!AK208</f>
        <v>9.3213978714894115</v>
      </c>
      <c r="T103" s="300"/>
      <c r="U103" s="356"/>
      <c r="V103" s="312">
        <f>'[2]Haltung gewichtet'!H78</f>
        <v>0.61110010225557709</v>
      </c>
      <c r="W103" s="356">
        <f t="shared" si="1"/>
        <v>17.11080286315616</v>
      </c>
      <c r="X103" s="300">
        <f>IF(ISBLANK([1]KochtypBerechnung_nichtBio!V72),"",[1]KochtypBerechnung_nichtBio!V72)</f>
        <v>2.0071249999999998</v>
      </c>
      <c r="Y103" s="300">
        <f>IF(ISBLANK([1]KochtypBerechnung_nichtBio!X72),"",[1]KochtypBerechnung_nichtBio!X72)</f>
        <v>2.0044620000000002</v>
      </c>
      <c r="Z103" s="356"/>
      <c r="AA103" s="312">
        <f>'[7]Nicht-Bio'!C85</f>
        <v>3.8688273322000013</v>
      </c>
      <c r="AB103" s="300">
        <f>'[7]Nicht-Bio'!D85</f>
        <v>2.6318009999999985</v>
      </c>
      <c r="AC103" s="300">
        <f>'[7]Nicht-Bio'!E85</f>
        <v>2.9593204207666681</v>
      </c>
      <c r="AD103" s="300">
        <f>'[7]Nicht-Bio'!F85</f>
        <v>0.74068759743333334</v>
      </c>
      <c r="AE103" s="356">
        <f t="shared" si="4"/>
        <v>13.447352064952392</v>
      </c>
      <c r="AF103" s="300">
        <f>'[7]Nicht-Bio'!G85</f>
        <v>1.87755862186667</v>
      </c>
      <c r="AG103" s="300">
        <f>'[7]Nicht-Bio'!I85</f>
        <v>3.6549023657333364</v>
      </c>
      <c r="AH103" s="300">
        <f>'[7]Nicht-Bio'!J85</f>
        <v>1.440529808333336</v>
      </c>
      <c r="AI103" s="300">
        <f>'[7]Nicht-Bio'!K85</f>
        <v>4.8408299986666652</v>
      </c>
      <c r="AJ103" s="300">
        <f>'[7]Nicht-Bio'!L85</f>
        <v>4.7243293631466639</v>
      </c>
      <c r="AK103" s="300">
        <f>'[7]Nicht-Bio'!M85</f>
        <v>2.63166873406667</v>
      </c>
      <c r="AL103" s="300">
        <f>'[7]Nicht-Bio'!N85</f>
        <v>4.7656121402000018</v>
      </c>
      <c r="AM103" s="300">
        <f>'[7]Nicht-Bio'!O85</f>
        <v>3.9205547672000023</v>
      </c>
      <c r="AN103" s="300">
        <f>'[7]Nicht-Bio'!P85</f>
        <v>4.7378876507333327</v>
      </c>
      <c r="AO103" s="300">
        <f>'[7]Nicht-Bio'!R85</f>
        <v>3.2771114506000023</v>
      </c>
      <c r="AP103" s="300">
        <f>'[7]Nicht-Bio'!S85</f>
        <v>11.541736854933339</v>
      </c>
      <c r="AQ103" s="300">
        <f>'[7]Nicht-Bio'!T85</f>
        <v>3.7754334038666699</v>
      </c>
      <c r="AR103" s="300">
        <f>'[7]Nicht-Bio'!U85</f>
        <v>3.9766909878000001</v>
      </c>
      <c r="AS103" s="300">
        <f>'[7]Nicht-Bio'!W85</f>
        <v>3.7365855566666659</v>
      </c>
      <c r="AT103" s="300">
        <f>'[7]Nicht-Bio'!X85</f>
        <v>23.094600019200019</v>
      </c>
      <c r="AU103" s="356">
        <f t="shared" si="2"/>
        <v>24.801932138328453</v>
      </c>
      <c r="AV103" s="300"/>
      <c r="AW103" s="300"/>
      <c r="AX103" s="357"/>
      <c r="AY103" s="335"/>
    </row>
    <row r="104" spans="1:51" x14ac:dyDescent="0.25">
      <c r="A104" s="332">
        <v>39052</v>
      </c>
      <c r="B104" s="312"/>
      <c r="C104" s="300"/>
      <c r="D104" s="300"/>
      <c r="E104" s="300"/>
      <c r="F104" s="300"/>
      <c r="G104" s="300"/>
      <c r="H104" s="300"/>
      <c r="I104" s="300"/>
      <c r="J104" s="356"/>
      <c r="K104" s="300">
        <f>[4]prixC2!C209</f>
        <v>49.0489123003142</v>
      </c>
      <c r="L104" s="300">
        <f>[4]prixC2!D209</f>
        <v>41.592020019746428</v>
      </c>
      <c r="M104" s="300">
        <f>[4]prixC2!Q209</f>
        <v>29.892421951925215</v>
      </c>
      <c r="N104" s="300">
        <f>[4]prixC2!R209</f>
        <v>16.162023939027748</v>
      </c>
      <c r="O104" s="300">
        <f>[4]prixC2!T209</f>
        <v>25.399962927207074</v>
      </c>
      <c r="P104" s="300">
        <f>[4]prixC2!AE209</f>
        <v>4.1980118451930029</v>
      </c>
      <c r="Q104" s="300">
        <f>[4]prixC2!AH209</f>
        <v>1.6064395752377436</v>
      </c>
      <c r="R104" s="300">
        <f>[4]prixC2!AI209</f>
        <v>1.7045223907802707</v>
      </c>
      <c r="S104" s="300">
        <f>[4]prixC2!AK209</f>
        <v>9.8619630814945722</v>
      </c>
      <c r="T104" s="300"/>
      <c r="U104" s="356"/>
      <c r="V104" s="312">
        <f>'[2]Haltung gewichtet'!H79</f>
        <v>0.61050070091170761</v>
      </c>
      <c r="W104" s="356">
        <f t="shared" si="1"/>
        <v>17.094019625527814</v>
      </c>
      <c r="X104" s="300">
        <f>IF(ISBLANK([1]KochtypBerechnung_nichtBio!V73),"",[1]KochtypBerechnung_nichtBio!V73)</f>
        <v>2.203786</v>
      </c>
      <c r="Y104" s="300">
        <f>IF(ISBLANK([1]KochtypBerechnung_nichtBio!X73),"",[1]KochtypBerechnung_nichtBio!X73)</f>
        <v>1.946939</v>
      </c>
      <c r="Z104" s="356"/>
      <c r="AA104" s="312">
        <f>'[7]Nicht-Bio'!C86</f>
        <v>3.7410587356666674</v>
      </c>
      <c r="AB104" s="300">
        <f>'[7]Nicht-Bio'!D86</f>
        <v>2.7320645833333348</v>
      </c>
      <c r="AC104" s="300">
        <f>'[7]Nicht-Bio'!E86</f>
        <v>2.3853094906250027</v>
      </c>
      <c r="AD104" s="300">
        <f>'[7]Nicht-Bio'!F86</f>
        <v>0.50789361541666656</v>
      </c>
      <c r="AE104" s="356">
        <f t="shared" si="4"/>
        <v>12.283023849648165</v>
      </c>
      <c r="AF104" s="300">
        <f>'[7]Nicht-Bio'!G86</f>
        <v>2.1894551199166674</v>
      </c>
      <c r="AG104" s="300">
        <f>'[7]Nicht-Bio'!I86</f>
        <v>3.5395471642500027</v>
      </c>
      <c r="AH104" s="300">
        <f>'[7]Nicht-Bio'!J86</f>
        <v>1.5308614934999973</v>
      </c>
      <c r="AI104" s="300">
        <f>'[7]Nicht-Bio'!K86</f>
        <v>4.5926995598333331</v>
      </c>
      <c r="AJ104" s="300">
        <f>'[7]Nicht-Bio'!L86</f>
        <v>4.9042829897250027</v>
      </c>
      <c r="AK104" s="300">
        <f>'[7]Nicht-Bio'!M86</f>
        <v>2.721979224666665</v>
      </c>
      <c r="AL104" s="300">
        <f>'[7]Nicht-Bio'!N86</f>
        <v>4.2718601561666656</v>
      </c>
      <c r="AM104" s="300">
        <f>'[7]Nicht-Bio'!O86</f>
        <v>3.3077870286666675</v>
      </c>
      <c r="AN104" s="300">
        <f>'[7]Nicht-Bio'!P86</f>
        <v>4.1244492448333325</v>
      </c>
      <c r="AO104" s="300">
        <f>'[7]Nicht-Bio'!R86</f>
        <v>3.3141235344166677</v>
      </c>
      <c r="AP104" s="300">
        <f>'[7]Nicht-Bio'!S86</f>
        <v>11.87158698866665</v>
      </c>
      <c r="AQ104" s="300">
        <f>'[7]Nicht-Bio'!T86</f>
        <v>3.7853977410666673</v>
      </c>
      <c r="AR104" s="300">
        <f>'[7]Nicht-Bio'!U86</f>
        <v>4.1284857242499999</v>
      </c>
      <c r="AS104" s="300">
        <f>'[7]Nicht-Bio'!W86</f>
        <v>4.9730487756666673</v>
      </c>
      <c r="AT104" s="300">
        <f>'[7]Nicht-Bio'!X86</f>
        <v>21.471729817333301</v>
      </c>
      <c r="AU104" s="356">
        <f t="shared" si="2"/>
        <v>25.030239925146166</v>
      </c>
      <c r="AV104" s="300"/>
      <c r="AW104" s="300"/>
      <c r="AX104" s="357"/>
      <c r="AY104" s="335"/>
    </row>
    <row r="105" spans="1:51" x14ac:dyDescent="0.25">
      <c r="A105" s="332">
        <v>39083</v>
      </c>
      <c r="B105" s="312"/>
      <c r="C105" s="300"/>
      <c r="D105" s="300"/>
      <c r="E105" s="300"/>
      <c r="F105" s="300"/>
      <c r="G105" s="300"/>
      <c r="H105" s="300"/>
      <c r="I105" s="300"/>
      <c r="J105" s="356"/>
      <c r="K105" s="300">
        <f>[4]prixC2!C210</f>
        <v>53.058211233224405</v>
      </c>
      <c r="L105" s="300">
        <f>[4]prixC2!D210</f>
        <v>41.157013573209895</v>
      </c>
      <c r="M105" s="300">
        <f>[4]prixC2!Q210</f>
        <v>32.211059042640329</v>
      </c>
      <c r="N105" s="300">
        <f>[4]prixC2!R210</f>
        <v>16.225468965235375</v>
      </c>
      <c r="O105" s="300">
        <f>[4]prixC2!T210</f>
        <v>24.461210679746454</v>
      </c>
      <c r="P105" s="300">
        <f>[4]prixC2!AE210</f>
        <v>4.6682842014601222</v>
      </c>
      <c r="Q105" s="300">
        <f>[4]prixC2!AH210</f>
        <v>1.6587514810219881</v>
      </c>
      <c r="R105" s="300">
        <f>[4]prixC2!AI210</f>
        <v>1.7334525479468776</v>
      </c>
      <c r="S105" s="300">
        <f>[4]prixC2!AK210</f>
        <v>9.1010901063998837</v>
      </c>
      <c r="T105" s="300"/>
      <c r="U105" s="356"/>
      <c r="V105" s="312">
        <f>'[2]Haltung gewichtet'!H80</f>
        <v>0.61776707591802238</v>
      </c>
      <c r="W105" s="356">
        <f t="shared" si="1"/>
        <v>17.297478125704625</v>
      </c>
      <c r="X105" s="300">
        <f>IF(ISBLANK([1]KochtypBerechnung_nichtBio!V74),"",[1]KochtypBerechnung_nichtBio!V74)</f>
        <v>2.142836</v>
      </c>
      <c r="Y105" s="300">
        <f>IF(ISBLANK([1]KochtypBerechnung_nichtBio!X74),"",[1]KochtypBerechnung_nichtBio!X74)</f>
        <v>1.8520779999999999</v>
      </c>
      <c r="Z105" s="356"/>
      <c r="AA105" s="312">
        <f>'[7]Nicht-Bio'!C87</f>
        <v>3.8483467838333327</v>
      </c>
      <c r="AB105" s="300">
        <f>'[7]Nicht-Bio'!D87</f>
        <v>2.8204725914999997</v>
      </c>
      <c r="AC105" s="300">
        <f>'[7]Nicht-Bio'!E87</f>
        <v>2.3019131434166651</v>
      </c>
      <c r="AD105" s="300">
        <f>'[7]Nicht-Bio'!F87</f>
        <v>0.48193243095833299</v>
      </c>
      <c r="AE105" s="356">
        <f t="shared" si="4"/>
        <v>12.410904550251932</v>
      </c>
      <c r="AF105" s="300">
        <f>'[7]Nicht-Bio'!G87</f>
        <v>2.2309678248333351</v>
      </c>
      <c r="AG105" s="300">
        <f>'[7]Nicht-Bio'!I87</f>
        <v>4.919786687916667</v>
      </c>
      <c r="AH105" s="300">
        <f>'[7]Nicht-Bio'!J87</f>
        <v>1.8219259332083348</v>
      </c>
      <c r="AI105" s="300">
        <f>'[7]Nicht-Bio'!K87</f>
        <v>4.1086790360000025</v>
      </c>
      <c r="AJ105" s="300">
        <f>'[7]Nicht-Bio'!L87</f>
        <v>4.8741271855416679</v>
      </c>
      <c r="AK105" s="300">
        <f>'[7]Nicht-Bio'!M87</f>
        <v>2.7302635459166651</v>
      </c>
      <c r="AL105" s="300">
        <f>'[7]Nicht-Bio'!N87</f>
        <v>3.7466304969166648</v>
      </c>
      <c r="AM105" s="300">
        <f>'[7]Nicht-Bio'!O87</f>
        <v>3.2105030638333352</v>
      </c>
      <c r="AN105" s="300">
        <f>'[7]Nicht-Bio'!P87</f>
        <v>3.8698571329166676</v>
      </c>
      <c r="AO105" s="300">
        <f>'[7]Nicht-Bio'!R87</f>
        <v>3.4947634659166678</v>
      </c>
      <c r="AP105" s="300">
        <f>'[7]Nicht-Bio'!S87</f>
        <v>11.80403619691665</v>
      </c>
      <c r="AQ105" s="300">
        <f>'[7]Nicht-Bio'!T87</f>
        <v>3.8031631986666672</v>
      </c>
      <c r="AR105" s="300">
        <f>'[7]Nicht-Bio'!U87</f>
        <v>4.2122358163333322</v>
      </c>
      <c r="AS105" s="300">
        <f>'[7]Nicht-Bio'!W87</f>
        <v>5.5979686484166669</v>
      </c>
      <c r="AT105" s="300">
        <f>'[7]Nicht-Bio'!X87</f>
        <v>26.558605671666673</v>
      </c>
      <c r="AU105" s="356">
        <f t="shared" si="2"/>
        <v>26.71974236054319</v>
      </c>
      <c r="AV105" s="300"/>
      <c r="AW105" s="300"/>
      <c r="AX105" s="357"/>
      <c r="AY105" s="335"/>
    </row>
    <row r="106" spans="1:51" x14ac:dyDescent="0.25">
      <c r="A106" s="332">
        <v>39114</v>
      </c>
      <c r="B106" s="312"/>
      <c r="C106" s="300"/>
      <c r="D106" s="300"/>
      <c r="E106" s="300"/>
      <c r="F106" s="300"/>
      <c r="G106" s="300"/>
      <c r="H106" s="300"/>
      <c r="I106" s="300"/>
      <c r="J106" s="356"/>
      <c r="K106" s="300">
        <f>[4]prixC2!C211</f>
        <v>53.492632429525514</v>
      </c>
      <c r="L106" s="300">
        <f>[4]prixC2!D211</f>
        <v>40.30868165364155</v>
      </c>
      <c r="M106" s="300">
        <f>[4]prixC2!Q211</f>
        <v>32.743986923732713</v>
      </c>
      <c r="N106" s="300">
        <f>[4]prixC2!R211</f>
        <v>16.752783561072505</v>
      </c>
      <c r="O106" s="300">
        <f>[4]prixC2!T211</f>
        <v>24.829599673349023</v>
      </c>
      <c r="P106" s="300">
        <f>[4]prixC2!AE211</f>
        <v>4.4261380945345437</v>
      </c>
      <c r="Q106" s="300">
        <f>[4]prixC2!AH211</f>
        <v>1.5466312712944286</v>
      </c>
      <c r="R106" s="300">
        <f>[4]prixC2!AI211</f>
        <v>1.6346416452892882</v>
      </c>
      <c r="S106" s="300">
        <f>[4]prixC2!AK211</f>
        <v>9.2404047201694475</v>
      </c>
      <c r="T106" s="300"/>
      <c r="U106" s="356"/>
      <c r="V106" s="312">
        <f>'[2]Haltung gewichtet'!H81</f>
        <v>0.6044188692771415</v>
      </c>
      <c r="W106" s="356">
        <f t="shared" si="1"/>
        <v>16.923728339759961</v>
      </c>
      <c r="X106" s="300">
        <f>IF(ISBLANK([1]KochtypBerechnung_nichtBio!V75),"",[1]KochtypBerechnung_nichtBio!V75)</f>
        <v>1.8745320000000001</v>
      </c>
      <c r="Y106" s="300">
        <f>IF(ISBLANK([1]KochtypBerechnung_nichtBio!X75),"",[1]KochtypBerechnung_nichtBio!X75)</f>
        <v>2.0032019999999999</v>
      </c>
      <c r="Z106" s="356"/>
      <c r="AA106" s="312">
        <f>'[7]Nicht-Bio'!C88</f>
        <v>4.1760840849583349</v>
      </c>
      <c r="AB106" s="300">
        <f>'[7]Nicht-Bio'!D88</f>
        <v>2.6017475915000001</v>
      </c>
      <c r="AC106" s="300">
        <f>'[7]Nicht-Bio'!E88</f>
        <v>2.3367152506666651</v>
      </c>
      <c r="AD106" s="300">
        <f>'[7]Nicht-Bio'!F88</f>
        <v>0.45630338538333298</v>
      </c>
      <c r="AE106" s="356">
        <f t="shared" si="4"/>
        <v>12.606926687545274</v>
      </c>
      <c r="AF106" s="300">
        <f>'[7]Nicht-Bio'!G88</f>
        <v>2.3445046603333326</v>
      </c>
      <c r="AG106" s="300">
        <f>'[7]Nicht-Bio'!I88</f>
        <v>5.3575458325833347</v>
      </c>
      <c r="AH106" s="300">
        <f>'[7]Nicht-Bio'!J88</f>
        <v>2.1743674266249999</v>
      </c>
      <c r="AI106" s="300">
        <f>'[7]Nicht-Bio'!K88</f>
        <v>4.3722833758749999</v>
      </c>
      <c r="AJ106" s="300">
        <f>'[7]Nicht-Bio'!L88</f>
        <v>4.4555042811166672</v>
      </c>
      <c r="AK106" s="300">
        <f>'[7]Nicht-Bio'!M88</f>
        <v>2.7386246324166672</v>
      </c>
      <c r="AL106" s="300">
        <f>'[7]Nicht-Bio'!N88</f>
        <v>3.4788161139166673</v>
      </c>
      <c r="AM106" s="300">
        <f>'[7]Nicht-Bio'!O88</f>
        <v>3.2321111484166676</v>
      </c>
      <c r="AN106" s="300">
        <f>'[7]Nicht-Bio'!P88</f>
        <v>3.512886322</v>
      </c>
      <c r="AO106" s="300">
        <f>'[7]Nicht-Bio'!R88</f>
        <v>3.2018739652499999</v>
      </c>
      <c r="AP106" s="300">
        <f>'[7]Nicht-Bio'!S88</f>
        <v>11.706616002666674</v>
      </c>
      <c r="AQ106" s="300">
        <f>'[7]Nicht-Bio'!T88</f>
        <v>3.8944408041333323</v>
      </c>
      <c r="AR106" s="300">
        <f>'[7]Nicht-Bio'!U88</f>
        <v>4.4753367734999996</v>
      </c>
      <c r="AS106" s="300">
        <f>'[7]Nicht-Bio'!W88</f>
        <v>5.0281193279166674</v>
      </c>
      <c r="AT106" s="300">
        <f>'[7]Nicht-Bio'!X88</f>
        <v>28.270534740666651</v>
      </c>
      <c r="AU106" s="356">
        <f t="shared" si="2"/>
        <v>27.294533751132331</v>
      </c>
      <c r="AV106" s="300"/>
      <c r="AW106" s="300"/>
      <c r="AX106" s="357"/>
      <c r="AY106" s="335"/>
    </row>
    <row r="107" spans="1:51" x14ac:dyDescent="0.25">
      <c r="A107" s="332">
        <v>39142</v>
      </c>
      <c r="B107" s="312"/>
      <c r="C107" s="300"/>
      <c r="D107" s="300"/>
      <c r="E107" s="300"/>
      <c r="F107" s="300"/>
      <c r="G107" s="300"/>
      <c r="H107" s="300"/>
      <c r="I107" s="300"/>
      <c r="J107" s="356"/>
      <c r="K107" s="300">
        <f>[4]prixC2!C212</f>
        <v>55.365985385386139</v>
      </c>
      <c r="L107" s="300">
        <f>[4]prixC2!D212</f>
        <v>40.289893394998337</v>
      </c>
      <c r="M107" s="300">
        <f>[4]prixC2!Q212</f>
        <v>31.641320825759156</v>
      </c>
      <c r="N107" s="300">
        <f>[4]prixC2!R212</f>
        <v>16.744026484732</v>
      </c>
      <c r="O107" s="300">
        <f>[4]prixC2!T212</f>
        <v>24.170894605139239</v>
      </c>
      <c r="P107" s="300">
        <f>[4]prixC2!AE212</f>
        <v>4.6916312041322294</v>
      </c>
      <c r="Q107" s="300">
        <f>[4]prixC2!AH212</f>
        <v>1.5684760470854919</v>
      </c>
      <c r="R107" s="300">
        <f>[4]prixC2!AI212</f>
        <v>1.7620509051290287</v>
      </c>
      <c r="S107" s="300">
        <f>[4]prixC2!AK212</f>
        <v>9.4472423281558235</v>
      </c>
      <c r="T107" s="300"/>
      <c r="U107" s="356"/>
      <c r="V107" s="312">
        <f>'[2]Haltung gewichtet'!H82</f>
        <v>0.63015827350081177</v>
      </c>
      <c r="W107" s="356">
        <f t="shared" si="1"/>
        <v>17.644431658022729</v>
      </c>
      <c r="X107" s="300">
        <f>IF(ISBLANK([1]KochtypBerechnung_nichtBio!V76),"",[1]KochtypBerechnung_nichtBio!V76)</f>
        <v>1.881975</v>
      </c>
      <c r="Y107" s="300">
        <f>IF(ISBLANK([1]KochtypBerechnung_nichtBio!X76),"",[1]KochtypBerechnung_nichtBio!X76)</f>
        <v>1.982378</v>
      </c>
      <c r="Z107" s="356"/>
      <c r="AA107" s="312">
        <f>'[7]Nicht-Bio'!C89</f>
        <v>3.9748178386333337</v>
      </c>
      <c r="AB107" s="300">
        <f>'[7]Nicht-Bio'!D89</f>
        <v>2.7419944280666657</v>
      </c>
      <c r="AC107" s="300">
        <f>'[7]Nicht-Bio'!E89</f>
        <v>2.7314447506666659</v>
      </c>
      <c r="AD107" s="300">
        <f>'[7]Nicht-Bio'!F89</f>
        <v>0.47144587297333346</v>
      </c>
      <c r="AE107" s="356">
        <f t="shared" si="4"/>
        <v>12.862497903258415</v>
      </c>
      <c r="AF107" s="300">
        <f>'[7]Nicht-Bio'!G89</f>
        <v>2.4643351676666696</v>
      </c>
      <c r="AG107" s="300">
        <f>'[7]Nicht-Bio'!I89</f>
        <v>4.5953184382000005</v>
      </c>
      <c r="AH107" s="300">
        <f>'[7]Nicht-Bio'!J89</f>
        <v>1.8907375612666661</v>
      </c>
      <c r="AI107" s="300">
        <f>'[7]Nicht-Bio'!K89</f>
        <v>3.8030795615000024</v>
      </c>
      <c r="AJ107" s="300">
        <f>'[7]Nicht-Bio'!L89</f>
        <v>3.8094416782666656</v>
      </c>
      <c r="AK107" s="300">
        <f>'[7]Nicht-Bio'!M89</f>
        <v>2.8176007251199997</v>
      </c>
      <c r="AL107" s="300">
        <f>'[7]Nicht-Bio'!N89</f>
        <v>3.3161589899333324</v>
      </c>
      <c r="AM107" s="300">
        <f>'[7]Nicht-Bio'!O89</f>
        <v>3.1818084679333341</v>
      </c>
      <c r="AN107" s="300">
        <f>'[7]Nicht-Bio'!P89</f>
        <v>3.5257105772000026</v>
      </c>
      <c r="AO107" s="300">
        <f>'[7]Nicht-Bio'!R89</f>
        <v>3.441670042533334</v>
      </c>
      <c r="AP107" s="300">
        <f>'[7]Nicht-Bio'!S89</f>
        <v>11.9262627754</v>
      </c>
      <c r="AQ107" s="300">
        <f>'[7]Nicht-Bio'!T89</f>
        <v>3.9210476716800002</v>
      </c>
      <c r="AR107" s="300">
        <f>'[7]Nicht-Bio'!U89</f>
        <v>4.6237634737333346</v>
      </c>
      <c r="AS107" s="300">
        <f>'[7]Nicht-Bio'!W89</f>
        <v>3.8527569052666677</v>
      </c>
      <c r="AT107" s="300">
        <f>'[7]Nicht-Bio'!X89</f>
        <v>27.882339078133317</v>
      </c>
      <c r="AU107" s="356">
        <f t="shared" si="2"/>
        <v>25.336622570788425</v>
      </c>
      <c r="AV107" s="300"/>
      <c r="AW107" s="300"/>
      <c r="AX107" s="357"/>
      <c r="AY107" s="335"/>
    </row>
    <row r="108" spans="1:51" x14ac:dyDescent="0.25">
      <c r="A108" s="332">
        <v>39173</v>
      </c>
      <c r="B108" s="312"/>
      <c r="C108" s="300"/>
      <c r="D108" s="300"/>
      <c r="E108" s="300"/>
      <c r="F108" s="300"/>
      <c r="G108" s="300"/>
      <c r="H108" s="300"/>
      <c r="I108" s="300"/>
      <c r="J108" s="356"/>
      <c r="K108" s="300">
        <f>[4]prixC2!C213</f>
        <v>52.085022564888654</v>
      </c>
      <c r="L108" s="300">
        <f>[4]prixC2!D213</f>
        <v>40.55632083198573</v>
      </c>
      <c r="M108" s="300">
        <f>[4]prixC2!Q213</f>
        <v>32.319251538203751</v>
      </c>
      <c r="N108" s="300">
        <f>[4]prixC2!R213</f>
        <v>18.630951391662727</v>
      </c>
      <c r="O108" s="300">
        <f>[4]prixC2!T213</f>
        <v>24.637992507899071</v>
      </c>
      <c r="P108" s="300">
        <f>[4]prixC2!AE213</f>
        <v>4.3897053747413564</v>
      </c>
      <c r="Q108" s="300">
        <f>[4]prixC2!AH213</f>
        <v>1.6064833922466277</v>
      </c>
      <c r="R108" s="300">
        <f>[4]prixC2!AI213</f>
        <v>1.6974894001883445</v>
      </c>
      <c r="S108" s="300">
        <f>[4]prixC2!AK213</f>
        <v>9.3704754562991823</v>
      </c>
      <c r="T108" s="300"/>
      <c r="U108" s="356"/>
      <c r="V108" s="312">
        <f>'[2]Haltung gewichtet'!H83</f>
        <v>0.59477697048451006</v>
      </c>
      <c r="W108" s="356">
        <f t="shared" si="1"/>
        <v>16.653755173566282</v>
      </c>
      <c r="X108" s="300">
        <f>IF(ISBLANK([1]KochtypBerechnung_nichtBio!V77),"",[1]KochtypBerechnung_nichtBio!V77)</f>
        <v>2.0734469999999998</v>
      </c>
      <c r="Y108" s="300">
        <f>IF(ISBLANK([1]KochtypBerechnung_nichtBio!X77),"",[1]KochtypBerechnung_nichtBio!X77)</f>
        <v>1.9981629999999999</v>
      </c>
      <c r="Z108" s="356"/>
      <c r="AA108" s="312">
        <f>'[7]Nicht-Bio'!C90</f>
        <v>4.0474061579583349</v>
      </c>
      <c r="AB108" s="300">
        <f>'[7]Nicht-Bio'!D90</f>
        <v>2.7120828437083349</v>
      </c>
      <c r="AC108" s="300">
        <f>'[7]Nicht-Bio'!E90</f>
        <v>2.730888457458335</v>
      </c>
      <c r="AD108" s="300">
        <f>'[7]Nicht-Bio'!F90</f>
        <v>0.48296143612499998</v>
      </c>
      <c r="AE108" s="356">
        <f t="shared" si="4"/>
        <v>12.96378706180035</v>
      </c>
      <c r="AF108" s="300">
        <f>'[7]Nicht-Bio'!G90</f>
        <v>2.3793410112500002</v>
      </c>
      <c r="AG108" s="300">
        <f>'[7]Nicht-Bio'!I90</f>
        <v>6.0481439014166671</v>
      </c>
      <c r="AH108" s="300">
        <f>'[7]Nicht-Bio'!J90</f>
        <v>1.5168100600833325</v>
      </c>
      <c r="AI108" s="300">
        <f>'[7]Nicht-Bio'!K90</f>
        <v>3.4661330956666676</v>
      </c>
      <c r="AJ108" s="300">
        <f>'[7]Nicht-Bio'!L90</f>
        <v>5.8137378586499997</v>
      </c>
      <c r="AK108" s="300">
        <f>'[7]Nicht-Bio'!M90</f>
        <v>2.8151195926833301</v>
      </c>
      <c r="AL108" s="300">
        <f>'[7]Nicht-Bio'!N90</f>
        <v>5.0710263861666673</v>
      </c>
      <c r="AM108" s="300">
        <f>'[7]Nicht-Bio'!O90</f>
        <v>3.8204483830833351</v>
      </c>
      <c r="AN108" s="300">
        <f>'[7]Nicht-Bio'!P90</f>
        <v>5.1516083930000001</v>
      </c>
      <c r="AO108" s="300">
        <f>'[7]Nicht-Bio'!R90</f>
        <v>3.5707669217499998</v>
      </c>
      <c r="AP108" s="300">
        <f>'[7]Nicht-Bio'!S90</f>
        <v>11.352102659750001</v>
      </c>
      <c r="AQ108" s="300">
        <f>'[7]Nicht-Bio'!T90</f>
        <v>3.9006616621333348</v>
      </c>
      <c r="AR108" s="300">
        <f>'[7]Nicht-Bio'!U90</f>
        <v>4.9291145918333328</v>
      </c>
      <c r="AS108" s="300">
        <f>'[7]Nicht-Bio'!W90</f>
        <v>4.2667833850833352</v>
      </c>
      <c r="AT108" s="300">
        <f>'[7]Nicht-Bio'!X90</f>
        <v>26.846458319166672</v>
      </c>
      <c r="AU108" s="356">
        <f t="shared" si="2"/>
        <v>28.952858600909945</v>
      </c>
      <c r="AV108" s="300"/>
      <c r="AW108" s="300"/>
      <c r="AX108" s="357"/>
      <c r="AY108" s="335"/>
    </row>
    <row r="109" spans="1:51" x14ac:dyDescent="0.25">
      <c r="A109" s="332">
        <v>39203</v>
      </c>
      <c r="B109" s="312"/>
      <c r="C109" s="300"/>
      <c r="D109" s="300"/>
      <c r="E109" s="300"/>
      <c r="F109" s="300"/>
      <c r="G109" s="300"/>
      <c r="H109" s="300"/>
      <c r="I109" s="300"/>
      <c r="J109" s="356"/>
      <c r="K109" s="300">
        <f>[4]prixC2!C214</f>
        <v>55.484238523611182</v>
      </c>
      <c r="L109" s="300">
        <f>[4]prixC2!D214</f>
        <v>43.991302617051325</v>
      </c>
      <c r="M109" s="300">
        <f>[4]prixC2!Q214</f>
        <v>35.603323850726035</v>
      </c>
      <c r="N109" s="300">
        <f>[4]prixC2!R214</f>
        <v>19.765146181386275</v>
      </c>
      <c r="O109" s="300">
        <f>[4]prixC2!T214</f>
        <v>24.56442909170082</v>
      </c>
      <c r="P109" s="300">
        <f>[4]prixC2!AE214</f>
        <v>4.5329819944926442</v>
      </c>
      <c r="Q109" s="300">
        <f>[4]prixC2!AH214</f>
        <v>1.5508204759700592</v>
      </c>
      <c r="R109" s="300">
        <f>[4]prixC2!AI214</f>
        <v>1.6129945223384643</v>
      </c>
      <c r="S109" s="300">
        <f>[4]prixC2!AK214</f>
        <v>9.3241303454596149</v>
      </c>
      <c r="T109" s="300"/>
      <c r="U109" s="356"/>
      <c r="V109" s="312">
        <f>'[2]Haltung gewichtet'!H84</f>
        <v>0.59516566563778106</v>
      </c>
      <c r="W109" s="356">
        <f t="shared" ref="W109:W172" si="5">SUMPRODUCT($V$19:$V$19,V109:V109)</f>
        <v>16.66463863785787</v>
      </c>
      <c r="X109" s="300">
        <f>IF(ISBLANK([1]KochtypBerechnung_nichtBio!V78),"",[1]KochtypBerechnung_nichtBio!V78)</f>
        <v>2.2842370000000001</v>
      </c>
      <c r="Y109" s="300">
        <f>IF(ISBLANK([1]KochtypBerechnung_nichtBio!X78),"",[1]KochtypBerechnung_nichtBio!X78)</f>
        <v>2.0436169999999998</v>
      </c>
      <c r="Z109" s="356"/>
      <c r="AA109" s="312">
        <f>'[7]Nicht-Bio'!C91</f>
        <v>3.9582807678666661</v>
      </c>
      <c r="AB109" s="300">
        <f>'[7]Nicht-Bio'!D91</f>
        <v>2.6190366354999997</v>
      </c>
      <c r="AC109" s="300">
        <f>'[7]Nicht-Bio'!E91</f>
        <v>2.9208600035333356</v>
      </c>
      <c r="AD109" s="300">
        <f>'[7]Nicht-Bio'!F91</f>
        <v>0.58528169866666668</v>
      </c>
      <c r="AE109" s="356">
        <f t="shared" si="4"/>
        <v>13.143379047563489</v>
      </c>
      <c r="AF109" s="300">
        <f>'[7]Nicht-Bio'!G91</f>
        <v>1.9960220456333322</v>
      </c>
      <c r="AG109" s="300">
        <f>'[7]Nicht-Bio'!I91</f>
        <v>4.1004749638333333</v>
      </c>
      <c r="AH109" s="300">
        <f>'[7]Nicht-Bio'!J91</f>
        <v>1.7485963093333321</v>
      </c>
      <c r="AI109" s="300">
        <f>'[7]Nicht-Bio'!K91</f>
        <v>3.9757930658666658</v>
      </c>
      <c r="AJ109" s="300">
        <f>'[7]Nicht-Bio'!L91</f>
        <v>4.6247305990000003</v>
      </c>
      <c r="AK109" s="300">
        <f>'[7]Nicht-Bio'!M91</f>
        <v>2.8031561676333339</v>
      </c>
      <c r="AL109" s="300">
        <f>'[7]Nicht-Bio'!N91</f>
        <v>5.0143502863666685</v>
      </c>
      <c r="AM109" s="300">
        <f>'[7]Nicht-Bio'!O91</f>
        <v>4.6964437454333323</v>
      </c>
      <c r="AN109" s="300">
        <f>'[7]Nicht-Bio'!P91</f>
        <v>4.9780146803000003</v>
      </c>
      <c r="AO109" s="300">
        <f>'[7]Nicht-Bio'!R91</f>
        <v>4.105452056599999</v>
      </c>
      <c r="AP109" s="300">
        <f>'[7]Nicht-Bio'!S91</f>
        <v>11.442347766200001</v>
      </c>
      <c r="AQ109" s="300">
        <f>'[7]Nicht-Bio'!T91</f>
        <v>3.9386619700266698</v>
      </c>
      <c r="AR109" s="300">
        <f>'[7]Nicht-Bio'!U91</f>
        <v>5.070621694933334</v>
      </c>
      <c r="AS109" s="300">
        <f>'[7]Nicht-Bio'!W91</f>
        <v>4.0246880812666657</v>
      </c>
      <c r="AT109" s="300">
        <f>'[7]Nicht-Bio'!X91</f>
        <v>24.09244572233332</v>
      </c>
      <c r="AU109" s="356">
        <f t="shared" si="2"/>
        <v>26.181790916898578</v>
      </c>
      <c r="AV109" s="300"/>
      <c r="AW109" s="300"/>
      <c r="AX109" s="357"/>
      <c r="AY109" s="335"/>
    </row>
    <row r="110" spans="1:51" x14ac:dyDescent="0.25">
      <c r="A110" s="332">
        <v>39234</v>
      </c>
      <c r="B110" s="312"/>
      <c r="C110" s="300"/>
      <c r="D110" s="300"/>
      <c r="E110" s="300"/>
      <c r="F110" s="300"/>
      <c r="G110" s="300"/>
      <c r="H110" s="300"/>
      <c r="I110" s="300"/>
      <c r="J110" s="356"/>
      <c r="K110" s="300">
        <f>[4]prixC2!C215</f>
        <v>57.114740104370739</v>
      </c>
      <c r="L110" s="300">
        <f>[4]prixC2!D215</f>
        <v>43.060751849635253</v>
      </c>
      <c r="M110" s="300">
        <f>[4]prixC2!Q215</f>
        <v>36.916527522370345</v>
      </c>
      <c r="N110" s="300">
        <f>[4]prixC2!R215</f>
        <v>20.389365498031349</v>
      </c>
      <c r="O110" s="300">
        <f>[4]prixC2!T215</f>
        <v>23.508312915626703</v>
      </c>
      <c r="P110" s="300">
        <f>[4]prixC2!AE215</f>
        <v>4.2589354112419535</v>
      </c>
      <c r="Q110" s="300">
        <f>[4]prixC2!AH215</f>
        <v>1.5119672250866703</v>
      </c>
      <c r="R110" s="300">
        <f>[4]prixC2!AI215</f>
        <v>1.6194818196623642</v>
      </c>
      <c r="S110" s="300">
        <f>[4]prixC2!AK215</f>
        <v>9.5838402643584395</v>
      </c>
      <c r="T110" s="300"/>
      <c r="U110" s="356"/>
      <c r="V110" s="312">
        <f>'[2]Haltung gewichtet'!H85</f>
        <v>0.60221357710798196</v>
      </c>
      <c r="W110" s="356">
        <f t="shared" si="5"/>
        <v>16.861980159023496</v>
      </c>
      <c r="X110" s="300">
        <f>IF(ISBLANK([1]KochtypBerechnung_nichtBio!V79),"",[1]KochtypBerechnung_nichtBio!V79)</f>
        <v>2.3962059999999998</v>
      </c>
      <c r="Y110" s="300">
        <f>IF(ISBLANK([1]KochtypBerechnung_nichtBio!X79),"",[1]KochtypBerechnung_nichtBio!X79)</f>
        <v>2.2509610000000002</v>
      </c>
      <c r="Z110" s="356"/>
      <c r="AA110" s="312">
        <f>'[7]Nicht-Bio'!C92</f>
        <v>4.1756074554159532</v>
      </c>
      <c r="AB110" s="300">
        <f>'[7]Nicht-Bio'!D92</f>
        <v>2.7207174028333352</v>
      </c>
      <c r="AC110" s="300">
        <f>'[7]Nicht-Bio'!E92</f>
        <v>3.0698575982083329</v>
      </c>
      <c r="AD110" s="300">
        <f>'[7]Nicht-Bio'!F92</f>
        <v>0.74094184975000021</v>
      </c>
      <c r="AE110" s="356">
        <f t="shared" si="4"/>
        <v>14.11323580145126</v>
      </c>
      <c r="AF110" s="300">
        <f>'[7]Nicht-Bio'!G92</f>
        <v>2.2288864199166674</v>
      </c>
      <c r="AG110" s="300">
        <f>'[7]Nicht-Bio'!I92</f>
        <v>4.6129188823750003</v>
      </c>
      <c r="AH110" s="300">
        <f>'[7]Nicht-Bio'!J92</f>
        <v>1.5866329105000001</v>
      </c>
      <c r="AI110" s="300">
        <f>'[7]Nicht-Bio'!K92</f>
        <v>4.3598128617916672</v>
      </c>
      <c r="AJ110" s="300">
        <f>'[7]Nicht-Bio'!L92</f>
        <v>3.4846948031166676</v>
      </c>
      <c r="AK110" s="300">
        <f>'[7]Nicht-Bio'!M92</f>
        <v>2.8125707438666674</v>
      </c>
      <c r="AL110" s="300">
        <f>'[7]Nicht-Bio'!N92</f>
        <v>3.2997848135416676</v>
      </c>
      <c r="AM110" s="300">
        <f>'[7]Nicht-Bio'!O92</f>
        <v>3.8333253302500001</v>
      </c>
      <c r="AN110" s="300">
        <f>'[7]Nicht-Bio'!P92</f>
        <v>4.5676088776666672</v>
      </c>
      <c r="AO110" s="300">
        <f>'[7]Nicht-Bio'!R92</f>
        <v>5.9743674879999995</v>
      </c>
      <c r="AP110" s="300">
        <f>'[7]Nicht-Bio'!S92</f>
        <v>11.488335650166674</v>
      </c>
      <c r="AQ110" s="300">
        <f>'[7]Nicht-Bio'!T92</f>
        <v>3.937782627533335</v>
      </c>
      <c r="AR110" s="300">
        <f>'[7]Nicht-Bio'!U92</f>
        <v>5.2726639307500003</v>
      </c>
      <c r="AS110" s="300">
        <f>'[7]Nicht-Bio'!W92</f>
        <v>4.657335282916665</v>
      </c>
      <c r="AT110" s="300">
        <f>'[7]Nicht-Bio'!X92</f>
        <v>25.210955033416649</v>
      </c>
      <c r="AU110" s="356">
        <f t="shared" si="2"/>
        <v>25.291274516039838</v>
      </c>
      <c r="AV110" s="300"/>
      <c r="AW110" s="300"/>
      <c r="AX110" s="357"/>
      <c r="AY110" s="335"/>
    </row>
    <row r="111" spans="1:51" x14ac:dyDescent="0.25">
      <c r="A111" s="332">
        <v>39264</v>
      </c>
      <c r="B111" s="312"/>
      <c r="C111" s="300"/>
      <c r="D111" s="300"/>
      <c r="E111" s="300"/>
      <c r="F111" s="300"/>
      <c r="G111" s="300"/>
      <c r="H111" s="300"/>
      <c r="I111" s="300"/>
      <c r="J111" s="356"/>
      <c r="K111" s="300">
        <f>[4]prixC2!C216</f>
        <v>55.562129460825282</v>
      </c>
      <c r="L111" s="300">
        <f>[4]prixC2!D216</f>
        <v>41.630617665166028</v>
      </c>
      <c r="M111" s="300">
        <f>[4]prixC2!Q216</f>
        <v>34.207911876932414</v>
      </c>
      <c r="N111" s="300">
        <f>[4]prixC2!R216</f>
        <v>20.070236820061812</v>
      </c>
      <c r="O111" s="300">
        <f>[4]prixC2!T216</f>
        <v>24.125200339686955</v>
      </c>
      <c r="P111" s="300">
        <f>[4]prixC2!AE216</f>
        <v>4.5112016889006421</v>
      </c>
      <c r="Q111" s="300">
        <f>[4]prixC2!AH216</f>
        <v>1.5201204351968405</v>
      </c>
      <c r="R111" s="300">
        <f>[4]prixC2!AI216</f>
        <v>1.5882981971020298</v>
      </c>
      <c r="S111" s="300">
        <f>[4]prixC2!AK216</f>
        <v>9.3023512625800642</v>
      </c>
      <c r="T111" s="300"/>
      <c r="U111" s="356"/>
      <c r="V111" s="312">
        <f>'[2]Haltung gewichtet'!H86</f>
        <v>0.61067331212390352</v>
      </c>
      <c r="W111" s="356">
        <f t="shared" si="5"/>
        <v>17.098852739469297</v>
      </c>
      <c r="X111" s="300">
        <f>IF(ISBLANK([1]KochtypBerechnung_nichtBio!V80),"",[1]KochtypBerechnung_nichtBio!V80)</f>
        <v>2.0466009999999999</v>
      </c>
      <c r="Y111" s="300">
        <f>IF(ISBLANK([1]KochtypBerechnung_nichtBio!X80),"",[1]KochtypBerechnung_nichtBio!X80)</f>
        <v>2.303887</v>
      </c>
      <c r="Z111" s="356"/>
      <c r="AA111" s="312">
        <f>'[7]Nicht-Bio'!C93</f>
        <v>4.0919578510833325</v>
      </c>
      <c r="AB111" s="300">
        <f>'[7]Nicht-Bio'!D93</f>
        <v>2.7429673333333335</v>
      </c>
      <c r="AC111" s="300">
        <f>'[7]Nicht-Bio'!E93</f>
        <v>3.4717281281666645</v>
      </c>
      <c r="AD111" s="300">
        <f>'[7]Nicht-Bio'!F93</f>
        <v>0.75607488233333364</v>
      </c>
      <c r="AE111" s="356">
        <f t="shared" si="4"/>
        <v>14.40996756645745</v>
      </c>
      <c r="AF111" s="300">
        <f>'[7]Nicht-Bio'!G93</f>
        <v>2.141307184066668</v>
      </c>
      <c r="AG111" s="300">
        <f>'[7]Nicht-Bio'!I93</f>
        <v>4.089156269666665</v>
      </c>
      <c r="AH111" s="300">
        <f>'[7]Nicht-Bio'!J93</f>
        <v>1.6014260926666661</v>
      </c>
      <c r="AI111" s="300">
        <f>'[7]Nicht-Bio'!K93</f>
        <v>4.6789716005333322</v>
      </c>
      <c r="AJ111" s="300">
        <f>'[7]Nicht-Bio'!L93</f>
        <v>4.4755564818</v>
      </c>
      <c r="AK111" s="300">
        <f>'[7]Nicht-Bio'!M93</f>
        <v>2.5760271486000001</v>
      </c>
      <c r="AL111" s="300">
        <f>'[7]Nicht-Bio'!N93</f>
        <v>4.8741690769333346</v>
      </c>
      <c r="AM111" s="300">
        <f>'[7]Nicht-Bio'!O93</f>
        <v>4.8577616006666657</v>
      </c>
      <c r="AN111" s="300">
        <f>'[7]Nicht-Bio'!P93</f>
        <v>6.1797916894</v>
      </c>
      <c r="AO111" s="300">
        <f>'[7]Nicht-Bio'!R93</f>
        <v>5.2220471183999999</v>
      </c>
      <c r="AP111" s="300">
        <f>'[7]Nicht-Bio'!S93</f>
        <v>11.65238572586666</v>
      </c>
      <c r="AQ111" s="300">
        <f>'[7]Nicht-Bio'!T93</f>
        <v>3.7543062141866699</v>
      </c>
      <c r="AR111" s="300">
        <f>'[7]Nicht-Bio'!U93</f>
        <v>6.999110392133332</v>
      </c>
      <c r="AS111" s="300">
        <f>'[7]Nicht-Bio'!W93</f>
        <v>5.2008781612666652</v>
      </c>
      <c r="AT111" s="300">
        <f>'[7]Nicht-Bio'!X93</f>
        <v>31.602276277666647</v>
      </c>
      <c r="AU111" s="356">
        <f t="shared" si="2"/>
        <v>27.583189232727818</v>
      </c>
      <c r="AV111" s="300"/>
      <c r="AW111" s="300"/>
      <c r="AX111" s="357"/>
      <c r="AY111" s="335"/>
    </row>
    <row r="112" spans="1:51" x14ac:dyDescent="0.25">
      <c r="A112" s="332">
        <v>39295</v>
      </c>
      <c r="B112" s="312"/>
      <c r="C112" s="300"/>
      <c r="D112" s="300"/>
      <c r="E112" s="300"/>
      <c r="F112" s="300"/>
      <c r="G112" s="300"/>
      <c r="H112" s="300"/>
      <c r="I112" s="300"/>
      <c r="J112" s="356"/>
      <c r="K112" s="300">
        <f>[4]prixC2!C217</f>
        <v>57.630601852997806</v>
      </c>
      <c r="L112" s="300">
        <f>[4]prixC2!D217</f>
        <v>42.932172526024196</v>
      </c>
      <c r="M112" s="300">
        <f>[4]prixC2!Q217</f>
        <v>33.230757838670002</v>
      </c>
      <c r="N112" s="300">
        <f>[4]prixC2!R217</f>
        <v>19.454997534095945</v>
      </c>
      <c r="O112" s="300">
        <f>[4]prixC2!T217</f>
        <v>23.697273733331951</v>
      </c>
      <c r="P112" s="300">
        <f>[4]prixC2!AE217</f>
        <v>4.5375199853734536</v>
      </c>
      <c r="Q112" s="300">
        <f>[4]prixC2!AH217</f>
        <v>1.5228036508359144</v>
      </c>
      <c r="R112" s="300">
        <f>[4]prixC2!AI217</f>
        <v>1.6893597260386362</v>
      </c>
      <c r="S112" s="300">
        <f>[4]prixC2!AK217</f>
        <v>9.2337854157773211</v>
      </c>
      <c r="T112" s="300"/>
      <c r="U112" s="356"/>
      <c r="V112" s="312">
        <f>'[2]Haltung gewichtet'!H87</f>
        <v>0.58808430935624612</v>
      </c>
      <c r="W112" s="356">
        <f t="shared" si="5"/>
        <v>16.466360661974893</v>
      </c>
      <c r="X112" s="300">
        <f>IF(ISBLANK([1]KochtypBerechnung_nichtBio!V81),"",[1]KochtypBerechnung_nichtBio!V81)</f>
        <v>1.7156009999999999</v>
      </c>
      <c r="Y112" s="300">
        <f>IF(ISBLANK([1]KochtypBerechnung_nichtBio!X81),"",[1]KochtypBerechnung_nichtBio!X81)</f>
        <v>1.8580650000000001</v>
      </c>
      <c r="Z112" s="356"/>
      <c r="AA112" s="312">
        <f>'[7]Nicht-Bio'!C94</f>
        <v>4.0573616288333358</v>
      </c>
      <c r="AB112" s="300">
        <f>'[7]Nicht-Bio'!D94</f>
        <v>2.7638555023333349</v>
      </c>
      <c r="AC112" s="300">
        <f>'[7]Nicht-Bio'!E94</f>
        <v>3.5831905167083322</v>
      </c>
      <c r="AD112" s="300">
        <f>'[7]Nicht-Bio'!F94</f>
        <v>0.73348798889166678</v>
      </c>
      <c r="AE112" s="356">
        <f t="shared" si="4"/>
        <v>14.425860041672466</v>
      </c>
      <c r="AF112" s="300">
        <f>'[7]Nicht-Bio'!G94</f>
        <v>2.0945901228333348</v>
      </c>
      <c r="AG112" s="300">
        <f>'[7]Nicht-Bio'!I94</f>
        <v>3.8375597732083322</v>
      </c>
      <c r="AH112" s="300">
        <f>'[7]Nicht-Bio'!J94</f>
        <v>1.6720369918333327</v>
      </c>
      <c r="AI112" s="300">
        <f>'[7]Nicht-Bio'!K94</f>
        <v>4.508665853987857</v>
      </c>
      <c r="AJ112" s="300">
        <f>'[7]Nicht-Bio'!L94</f>
        <v>4.9684633856083327</v>
      </c>
      <c r="AK112" s="300">
        <f>'[7]Nicht-Bio'!M94</f>
        <v>2.457186562625</v>
      </c>
      <c r="AL112" s="300">
        <f>'[7]Nicht-Bio'!N94</f>
        <v>4.567301701583335</v>
      </c>
      <c r="AM112" s="300">
        <f>'[7]Nicht-Bio'!O94</f>
        <v>5.3502828455416678</v>
      </c>
      <c r="AN112" s="300">
        <f>'[7]Nicht-Bio'!P94</f>
        <v>6.4779117898749998</v>
      </c>
      <c r="AO112" s="300">
        <f>'[7]Nicht-Bio'!R94</f>
        <v>4.9140147006666703</v>
      </c>
      <c r="AP112" s="300">
        <f>'[7]Nicht-Bio'!S94</f>
        <v>11.45354049866665</v>
      </c>
      <c r="AQ112" s="300">
        <f>'[7]Nicht-Bio'!T94</f>
        <v>3.648813212933335</v>
      </c>
      <c r="AR112" s="300">
        <f>'[7]Nicht-Bio'!U94</f>
        <v>5.502423736083335</v>
      </c>
      <c r="AS112" s="300">
        <f>'[7]Nicht-Bio'!W94</f>
        <v>5.6040069724166672</v>
      </c>
      <c r="AT112" s="300">
        <f>'[7]Nicht-Bio'!X94</f>
        <v>31.639730648333323</v>
      </c>
      <c r="AU112" s="356">
        <f t="shared" si="2"/>
        <v>27.63771714345253</v>
      </c>
      <c r="AV112" s="300"/>
      <c r="AW112" s="300"/>
      <c r="AX112" s="357"/>
      <c r="AY112" s="335"/>
    </row>
    <row r="113" spans="1:51" x14ac:dyDescent="0.25">
      <c r="A113" s="332">
        <v>39326</v>
      </c>
      <c r="B113" s="312"/>
      <c r="C113" s="300"/>
      <c r="D113" s="300"/>
      <c r="E113" s="300"/>
      <c r="F113" s="300"/>
      <c r="G113" s="300"/>
      <c r="H113" s="300"/>
      <c r="I113" s="300"/>
      <c r="J113" s="356"/>
      <c r="K113" s="300">
        <f>[4]prixC2!C218</f>
        <v>59.045333984201847</v>
      </c>
      <c r="L113" s="300">
        <f>[4]prixC2!D218</f>
        <v>43.787473851499165</v>
      </c>
      <c r="M113" s="300">
        <f>[4]prixC2!Q218</f>
        <v>34.270329752753163</v>
      </c>
      <c r="N113" s="300">
        <f>[4]prixC2!R218</f>
        <v>19.516004752468859</v>
      </c>
      <c r="O113" s="300">
        <f>[4]prixC2!T218</f>
        <v>24.088405408665214</v>
      </c>
      <c r="P113" s="300">
        <f>[4]prixC2!AE218</f>
        <v>4.4256854877185781</v>
      </c>
      <c r="Q113" s="300">
        <f>[4]prixC2!AH218</f>
        <v>1.4245611787843513</v>
      </c>
      <c r="R113" s="300">
        <f>[4]prixC2!AI218</f>
        <v>1.7017632412690884</v>
      </c>
      <c r="S113" s="300">
        <f>[4]prixC2!AK218</f>
        <v>9.193663515412851</v>
      </c>
      <c r="T113" s="300"/>
      <c r="U113" s="356"/>
      <c r="V113" s="312">
        <f>'[2]Haltung gewichtet'!H88</f>
        <v>0.60844042331243486</v>
      </c>
      <c r="W113" s="356">
        <f t="shared" si="5"/>
        <v>17.036331852748177</v>
      </c>
      <c r="X113" s="300">
        <f>IF(ISBLANK([1]KochtypBerechnung_nichtBio!V82),"",[1]KochtypBerechnung_nichtBio!V82)</f>
        <v>1.683586</v>
      </c>
      <c r="Y113" s="300">
        <f>IF(ISBLANK([1]KochtypBerechnung_nichtBio!X82),"",[1]KochtypBerechnung_nichtBio!X82)</f>
        <v>1.5426660000000001</v>
      </c>
      <c r="Z113" s="356"/>
      <c r="AA113" s="312">
        <f>'[7]Nicht-Bio'!C95</f>
        <v>3.6288942072083321</v>
      </c>
      <c r="AB113" s="300">
        <f>'[7]Nicht-Bio'!D95</f>
        <v>2.7154685873750002</v>
      </c>
      <c r="AC113" s="300">
        <f>'[7]Nicht-Bio'!E95</f>
        <v>3.6609609021666674</v>
      </c>
      <c r="AD113" s="300">
        <f>'[7]Nicht-Bio'!F95</f>
        <v>0.75007814954166674</v>
      </c>
      <c r="AE113" s="356">
        <f t="shared" si="4"/>
        <v>13.835795414885906</v>
      </c>
      <c r="AF113" s="300">
        <f>'[7]Nicht-Bio'!G95</f>
        <v>2.1173926259166649</v>
      </c>
      <c r="AG113" s="300">
        <f>'[7]Nicht-Bio'!I95</f>
        <v>4.6813895088750002</v>
      </c>
      <c r="AH113" s="300">
        <f>'[7]Nicht-Bio'!J95</f>
        <v>1.7707950476250001</v>
      </c>
      <c r="AI113" s="300">
        <f>'[7]Nicht-Bio'!K95</f>
        <v>5.2197686599583353</v>
      </c>
      <c r="AJ113" s="300">
        <f>'[7]Nicht-Bio'!L95</f>
        <v>5.0023731808500003</v>
      </c>
      <c r="AK113" s="300">
        <f>'[7]Nicht-Bio'!M95</f>
        <v>2.4613905928333351</v>
      </c>
      <c r="AL113" s="300">
        <f>'[7]Nicht-Bio'!N95</f>
        <v>5.9033680269583346</v>
      </c>
      <c r="AM113" s="300">
        <f>'[7]Nicht-Bio'!O95</f>
        <v>5.6055845891249998</v>
      </c>
      <c r="AN113" s="300">
        <f>'[7]Nicht-Bio'!P95</f>
        <v>7.0682700439583357</v>
      </c>
      <c r="AO113" s="300">
        <f>'[7]Nicht-Bio'!R95</f>
        <v>4.2716263075833325</v>
      </c>
      <c r="AP113" s="300">
        <f>'[7]Nicht-Bio'!S95</f>
        <v>11.404201623916673</v>
      </c>
      <c r="AQ113" s="300">
        <f>'[7]Nicht-Bio'!T95</f>
        <v>3.7265581584250027</v>
      </c>
      <c r="AR113" s="300">
        <f>'[7]Nicht-Bio'!U95</f>
        <v>4.3777212843333349</v>
      </c>
      <c r="AS113" s="300">
        <f>'[7]Nicht-Bio'!W95</f>
        <v>6.9877943859999974</v>
      </c>
      <c r="AT113" s="300">
        <f>'[7]Nicht-Bio'!X95</f>
        <v>30.208286698666676</v>
      </c>
      <c r="AU113" s="356">
        <f t="shared" si="2"/>
        <v>29.379716782279001</v>
      </c>
      <c r="AV113" s="300"/>
      <c r="AW113" s="300"/>
      <c r="AX113" s="357"/>
      <c r="AY113" s="335"/>
    </row>
    <row r="114" spans="1:51" x14ac:dyDescent="0.25">
      <c r="A114" s="332">
        <v>39356</v>
      </c>
      <c r="B114" s="312"/>
      <c r="C114" s="300"/>
      <c r="D114" s="300"/>
      <c r="E114" s="300"/>
      <c r="F114" s="300"/>
      <c r="G114" s="300"/>
      <c r="H114" s="300"/>
      <c r="I114" s="300"/>
      <c r="J114" s="356"/>
      <c r="K114" s="300">
        <f>[4]prixC2!C219</f>
        <v>56.77407303037517</v>
      </c>
      <c r="L114" s="300">
        <f>[4]prixC2!D219</f>
        <v>43.157248313824788</v>
      </c>
      <c r="M114" s="300">
        <f>[4]prixC2!Q219</f>
        <v>33.184570632793644</v>
      </c>
      <c r="N114" s="300">
        <f>[4]prixC2!R219</f>
        <v>18.792795826953107</v>
      </c>
      <c r="O114" s="300">
        <f>[4]prixC2!T219</f>
        <v>24.278297536157059</v>
      </c>
      <c r="P114" s="300">
        <f>[4]prixC2!AE219</f>
        <v>4.4162727579389491</v>
      </c>
      <c r="Q114" s="300">
        <f>[4]prixC2!AH219</f>
        <v>1.534361337327534</v>
      </c>
      <c r="R114" s="300">
        <f>[4]prixC2!AI219</f>
        <v>1.6770037234187698</v>
      </c>
      <c r="S114" s="300">
        <f>[4]prixC2!AK219</f>
        <v>9.1661605494608587</v>
      </c>
      <c r="T114" s="300"/>
      <c r="U114" s="356"/>
      <c r="V114" s="312">
        <f>'[2]Haltung gewichtet'!H89</f>
        <v>0.60444589806137572</v>
      </c>
      <c r="W114" s="356">
        <f t="shared" si="5"/>
        <v>16.924485145718521</v>
      </c>
      <c r="X114" s="300">
        <f>IF(ISBLANK([1]KochtypBerechnung_nichtBio!V83),"",[1]KochtypBerechnung_nichtBio!V83)</f>
        <v>1.6678029999999999</v>
      </c>
      <c r="Y114" s="300">
        <f>IF(ISBLANK([1]KochtypBerechnung_nichtBio!X83),"",[1]KochtypBerechnung_nichtBio!X83)</f>
        <v>1.5304089999999999</v>
      </c>
      <c r="Z114" s="356"/>
      <c r="AA114" s="312">
        <f>'[7]Nicht-Bio'!C96</f>
        <v>3.6424082103750024</v>
      </c>
      <c r="AB114" s="300">
        <f>'[7]Nicht-Bio'!D96</f>
        <v>2.7422527109999999</v>
      </c>
      <c r="AC114" s="300">
        <f>'[7]Nicht-Bio'!E96</f>
        <v>3.375172866833335</v>
      </c>
      <c r="AD114" s="300">
        <f>'[7]Nicht-Bio'!F96</f>
        <v>0.72653908850000004</v>
      </c>
      <c r="AE114" s="356">
        <f t="shared" si="4"/>
        <v>13.574994517428584</v>
      </c>
      <c r="AF114" s="300">
        <f>'[7]Nicht-Bio'!G96</f>
        <v>2.20646125991667</v>
      </c>
      <c r="AG114" s="300">
        <f>'[7]Nicht-Bio'!I96</f>
        <v>4.8080806820833359</v>
      </c>
      <c r="AH114" s="300">
        <f>'[7]Nicht-Bio'!J96</f>
        <v>1.7274460794583351</v>
      </c>
      <c r="AI114" s="300">
        <f>'[7]Nicht-Bio'!K96</f>
        <v>4.696563400999997</v>
      </c>
      <c r="AJ114" s="300">
        <f>'[7]Nicht-Bio'!L96</f>
        <v>4.537325581450002</v>
      </c>
      <c r="AK114" s="300">
        <f>'[7]Nicht-Bio'!M96</f>
        <v>2.4608134330833349</v>
      </c>
      <c r="AL114" s="300">
        <f>'[7]Nicht-Bio'!N96</f>
        <v>3.6873917487499974</v>
      </c>
      <c r="AM114" s="300">
        <f>'[7]Nicht-Bio'!O96</f>
        <v>4.2632717202083326</v>
      </c>
      <c r="AN114" s="300">
        <f>'[7]Nicht-Bio'!P96</f>
        <v>5.4002434189166681</v>
      </c>
      <c r="AO114" s="300">
        <f>'[7]Nicht-Bio'!R96</f>
        <v>3.6846257811666652</v>
      </c>
      <c r="AP114" s="300">
        <f>'[7]Nicht-Bio'!S96</f>
        <v>11.43023146933335</v>
      </c>
      <c r="AQ114" s="300">
        <f>'[7]Nicht-Bio'!T96</f>
        <v>3.75616434026667</v>
      </c>
      <c r="AR114" s="300">
        <f>'[7]Nicht-Bio'!U96</f>
        <v>4.0598739672916677</v>
      </c>
      <c r="AS114" s="300">
        <f>'[7]Nicht-Bio'!W96</f>
        <v>6.8278812168333349</v>
      </c>
      <c r="AT114" s="300">
        <f>'[7]Nicht-Bio'!X96</f>
        <v>26.224243998833327</v>
      </c>
      <c r="AU114" s="356">
        <f t="shared" si="2"/>
        <v>26.98556967373495</v>
      </c>
      <c r="AV114" s="300"/>
      <c r="AW114" s="300"/>
      <c r="AX114" s="357"/>
      <c r="AY114" s="335"/>
    </row>
    <row r="115" spans="1:51" x14ac:dyDescent="0.25">
      <c r="A115" s="332">
        <v>39387</v>
      </c>
      <c r="B115" s="312"/>
      <c r="C115" s="300"/>
      <c r="D115" s="300"/>
      <c r="E115" s="300"/>
      <c r="F115" s="300"/>
      <c r="G115" s="300"/>
      <c r="H115" s="300"/>
      <c r="I115" s="300"/>
      <c r="J115" s="356"/>
      <c r="K115" s="300">
        <f>[4]prixC2!C220</f>
        <v>58.709951827761024</v>
      </c>
      <c r="L115" s="300">
        <f>[4]prixC2!D220</f>
        <v>42.806931641204429</v>
      </c>
      <c r="M115" s="300">
        <f>[4]prixC2!Q220</f>
        <v>32.78932474469925</v>
      </c>
      <c r="N115" s="300">
        <f>[4]prixC2!R220</f>
        <v>18.02850250971148</v>
      </c>
      <c r="O115" s="300">
        <f>[4]prixC2!T220</f>
        <v>24.185290586195165</v>
      </c>
      <c r="P115" s="300">
        <f>[4]prixC2!AE220</f>
        <v>4.4298973913570832</v>
      </c>
      <c r="Q115" s="300">
        <f>[4]prixC2!AH220</f>
        <v>1.4599355643591283</v>
      </c>
      <c r="R115" s="300">
        <f>[4]prixC2!AI220</f>
        <v>1.7119745106291322</v>
      </c>
      <c r="S115" s="300">
        <f>[4]prixC2!AK220</f>
        <v>9.1533522136001455</v>
      </c>
      <c r="T115" s="300"/>
      <c r="U115" s="356"/>
      <c r="V115" s="312">
        <f>'[2]Haltung gewichtet'!H90</f>
        <v>0.61206958184314397</v>
      </c>
      <c r="W115" s="356">
        <f t="shared" si="5"/>
        <v>17.13794829160803</v>
      </c>
      <c r="X115" s="300">
        <f>IF(ISBLANK([1]KochtypBerechnung_nichtBio!V84),"",[1]KochtypBerechnung_nichtBio!V84)</f>
        <v>1.733636</v>
      </c>
      <c r="Y115" s="300">
        <f>IF(ISBLANK([1]KochtypBerechnung_nichtBio!X84),"",[1]KochtypBerechnung_nichtBio!X84)</f>
        <v>1.7285379999999999</v>
      </c>
      <c r="Z115" s="356"/>
      <c r="AA115" s="312">
        <f>'[7]Nicht-Bio'!C97</f>
        <v>3.5486760710666658</v>
      </c>
      <c r="AB115" s="300">
        <f>'[7]Nicht-Bio'!D97</f>
        <v>2.8031566666666663</v>
      </c>
      <c r="AC115" s="300">
        <f>'[7]Nicht-Bio'!E97</f>
        <v>3.1755473304666664</v>
      </c>
      <c r="AD115" s="300">
        <f>'[7]Nicht-Bio'!F97</f>
        <v>0.75967813776666659</v>
      </c>
      <c r="AE115" s="356">
        <f t="shared" si="4"/>
        <v>13.412681444624802</v>
      </c>
      <c r="AF115" s="300">
        <f>'[7]Nicht-Bio'!G97</f>
        <v>2.1998595362666657</v>
      </c>
      <c r="AG115" s="300">
        <f>'[7]Nicht-Bio'!I97</f>
        <v>4.7588629925666668</v>
      </c>
      <c r="AH115" s="300">
        <f>'[7]Nicht-Bio'!J97</f>
        <v>1.8140999853333337</v>
      </c>
      <c r="AI115" s="300">
        <f>'[7]Nicht-Bio'!K97</f>
        <v>4.1716094345999997</v>
      </c>
      <c r="AJ115" s="300">
        <f>'[7]Nicht-Bio'!L97</f>
        <v>6.1529083101533342</v>
      </c>
      <c r="AK115" s="300">
        <f>'[7]Nicht-Bio'!M97</f>
        <v>2.447641191266666</v>
      </c>
      <c r="AL115" s="300">
        <f>'[7]Nicht-Bio'!N97</f>
        <v>4.9197784112000011</v>
      </c>
      <c r="AM115" s="300">
        <f>'[7]Nicht-Bio'!O97</f>
        <v>4.5445419452000007</v>
      </c>
      <c r="AN115" s="300">
        <f>'[7]Nicht-Bio'!P97</f>
        <v>5.731535389066666</v>
      </c>
      <c r="AO115" s="300">
        <f>'[7]Nicht-Bio'!R97</f>
        <v>3.5442769111999999</v>
      </c>
      <c r="AP115" s="300">
        <f>'[7]Nicht-Bio'!S97</f>
        <v>11.40248321226666</v>
      </c>
      <c r="AQ115" s="300">
        <f>'[7]Nicht-Bio'!T97</f>
        <v>3.7950475454666659</v>
      </c>
      <c r="AR115" s="300">
        <f>'[7]Nicht-Bio'!U97</f>
        <v>3.7647441060666664</v>
      </c>
      <c r="AS115" s="300">
        <f>'[7]Nicht-Bio'!W97</f>
        <v>4.9147818752000001</v>
      </c>
      <c r="AT115" s="300">
        <f>'[7]Nicht-Bio'!X97</f>
        <v>26.893993200000001</v>
      </c>
      <c r="AU115" s="356">
        <f t="shared" si="2"/>
        <v>28.732117258097109</v>
      </c>
      <c r="AV115" s="300"/>
      <c r="AW115" s="300"/>
      <c r="AX115" s="357"/>
      <c r="AY115" s="335"/>
    </row>
    <row r="116" spans="1:51" x14ac:dyDescent="0.25">
      <c r="A116" s="332">
        <v>39417</v>
      </c>
      <c r="B116" s="312"/>
      <c r="C116" s="300"/>
      <c r="D116" s="300"/>
      <c r="E116" s="300"/>
      <c r="F116" s="300"/>
      <c r="G116" s="300"/>
      <c r="H116" s="300"/>
      <c r="I116" s="300"/>
      <c r="J116" s="356"/>
      <c r="K116" s="300">
        <f>[4]prixC2!C221</f>
        <v>52.871994119969308</v>
      </c>
      <c r="L116" s="300">
        <f>[4]prixC2!D221</f>
        <v>43.075941091787278</v>
      </c>
      <c r="M116" s="300">
        <f>[4]prixC2!Q221</f>
        <v>32.512324079811528</v>
      </c>
      <c r="N116" s="300">
        <f>[4]prixC2!R221</f>
        <v>19.93535640000044</v>
      </c>
      <c r="O116" s="300">
        <f>[4]prixC2!T221</f>
        <v>25.238544296938581</v>
      </c>
      <c r="P116" s="300">
        <f>[4]prixC2!AE221</f>
        <v>4.2868219530223666</v>
      </c>
      <c r="Q116" s="300">
        <f>[4]prixC2!AH221</f>
        <v>1.4020057347591948</v>
      </c>
      <c r="R116" s="300">
        <f>[4]prixC2!AI221</f>
        <v>1.6765879149155065</v>
      </c>
      <c r="S116" s="300">
        <f>[4]prixC2!AK221</f>
        <v>9.2326323934919774</v>
      </c>
      <c r="T116" s="300"/>
      <c r="U116" s="356"/>
      <c r="V116" s="312">
        <f>'[2]Haltung gewichtet'!H91</f>
        <v>0.62210442516538267</v>
      </c>
      <c r="W116" s="356">
        <f t="shared" si="5"/>
        <v>17.418923904630716</v>
      </c>
      <c r="X116" s="300">
        <f>IF(ISBLANK([1]KochtypBerechnung_nichtBio!V85),"",[1]KochtypBerechnung_nichtBio!V85)</f>
        <v>1.798203</v>
      </c>
      <c r="Y116" s="300">
        <f>IF(ISBLANK([1]KochtypBerechnung_nichtBio!X85),"",[1]KochtypBerechnung_nichtBio!X85)</f>
        <v>1.763061</v>
      </c>
      <c r="Z116" s="356"/>
      <c r="AA116" s="312">
        <f>'[7]Nicht-Bio'!C98</f>
        <v>3.8249999999999997</v>
      </c>
      <c r="AB116" s="300">
        <f>'[7]Nicht-Bio'!D98</f>
        <v>2.7699999999999996</v>
      </c>
      <c r="AC116" s="300">
        <f>'[7]Nicht-Bio'!E98</f>
        <v>2.6349999999999998</v>
      </c>
      <c r="AD116" s="300">
        <f>'[7]Nicht-Bio'!F98</f>
        <v>0.70000000000000007</v>
      </c>
      <c r="AE116" s="356">
        <f t="shared" si="4"/>
        <v>13.157061764705881</v>
      </c>
      <c r="AF116" s="300">
        <f>'[7]Nicht-Bio'!G98</f>
        <v>2.35</v>
      </c>
      <c r="AG116" s="300">
        <f>'[7]Nicht-Bio'!I98</f>
        <v>5.3075000000000001</v>
      </c>
      <c r="AH116" s="300">
        <f>'[7]Nicht-Bio'!J98</f>
        <v>1.5675000000000001</v>
      </c>
      <c r="AI116" s="300">
        <f>'[7]Nicht-Bio'!K98</f>
        <v>4.2475000000000005</v>
      </c>
      <c r="AJ116" s="300">
        <f>'[7]Nicht-Bio'!L98</f>
        <v>4.3949999999999996</v>
      </c>
      <c r="AK116" s="300">
        <f>'[7]Nicht-Bio'!M98</f>
        <v>2.5024999999999999</v>
      </c>
      <c r="AL116" s="300">
        <f>'[7]Nicht-Bio'!N98</f>
        <v>4.5149999999999997</v>
      </c>
      <c r="AM116" s="300">
        <f>'[7]Nicht-Bio'!O98</f>
        <v>3.8674999999999997</v>
      </c>
      <c r="AN116" s="300">
        <f>'[7]Nicht-Bio'!P98</f>
        <v>4.8374999999999995</v>
      </c>
      <c r="AO116" s="300">
        <f>'[7]Nicht-Bio'!R98</f>
        <v>3.8075000000000001</v>
      </c>
      <c r="AP116" s="300">
        <f>'[7]Nicht-Bio'!S98</f>
        <v>11.475</v>
      </c>
      <c r="AQ116" s="300">
        <f>'[7]Nicht-Bio'!T98</f>
        <v>3.82</v>
      </c>
      <c r="AR116" s="300">
        <f>'[7]Nicht-Bio'!U98</f>
        <v>3.7749999999999999</v>
      </c>
      <c r="AS116" s="300">
        <f>'[7]Nicht-Bio'!W98</f>
        <v>5.51</v>
      </c>
      <c r="AT116" s="300">
        <f>'[7]Nicht-Bio'!X98</f>
        <v>31.16</v>
      </c>
      <c r="AU116" s="356">
        <f t="shared" si="2"/>
        <v>27.194174999999998</v>
      </c>
      <c r="AV116" s="300"/>
      <c r="AW116" s="300"/>
      <c r="AX116" s="357"/>
      <c r="AY116" s="335"/>
    </row>
    <row r="117" spans="1:51" x14ac:dyDescent="0.25">
      <c r="A117" s="332">
        <v>39448</v>
      </c>
      <c r="B117" s="312">
        <f>'[3]Warenkorb transponiert'!AI4</f>
        <v>1.5580464677392505</v>
      </c>
      <c r="C117" s="300">
        <f>'[3]Warenkorb transponiert'!AJ4</f>
        <v>18.259617562158557</v>
      </c>
      <c r="D117" s="300">
        <f>'[3]Warenkorb transponiert'!AK4</f>
        <v>12.155460367510912</v>
      </c>
      <c r="E117" s="300">
        <f>'[3]Warenkorb transponiert'!AL4</f>
        <v>17.410009608324444</v>
      </c>
      <c r="F117" s="300">
        <f>'[3]Warenkorb transponiert'!AM4</f>
        <v>11.380933113242858</v>
      </c>
      <c r="G117" s="300">
        <f>'[3]Warenkorb transponiert'!AN4</f>
        <v>5.3292637543391059</v>
      </c>
      <c r="H117" s="300">
        <f>'[3]Warenkorb transponiert'!AO4</f>
        <v>3.6570536822685646</v>
      </c>
      <c r="I117" s="300">
        <f>'[3]Warenkorb transponiert'!AP4</f>
        <v>2.9011882424913504</v>
      </c>
      <c r="J117" s="356">
        <f t="shared" ref="J117:J148" si="6">SUMPRODUCT($B$19:$I$19,B117:I117)</f>
        <v>28.709285311330785</v>
      </c>
      <c r="K117" s="300">
        <f>[4]prixC2!C222</f>
        <v>58.687185010719766</v>
      </c>
      <c r="L117" s="300">
        <f>[4]prixC2!D222</f>
        <v>43.035804743724412</v>
      </c>
      <c r="M117" s="300">
        <f>[4]prixC2!Q222</f>
        <v>33.912566974246232</v>
      </c>
      <c r="N117" s="300">
        <f>[4]prixC2!R222</f>
        <v>19.776162218627611</v>
      </c>
      <c r="O117" s="300">
        <f>[4]prixC2!T222</f>
        <v>25.064619197799249</v>
      </c>
      <c r="P117" s="300">
        <f>[4]prixC2!AE222</f>
        <v>4.6151580934660172</v>
      </c>
      <c r="Q117" s="300">
        <f>[4]prixC2!AH222</f>
        <v>1.5495383766280169</v>
      </c>
      <c r="R117" s="300">
        <f>[4]prixC2!AI222</f>
        <v>1.5986768063977788</v>
      </c>
      <c r="S117" s="300">
        <f>[4]prixC2!AK222</f>
        <v>8.8429349692039398</v>
      </c>
      <c r="T117" s="300">
        <f>[4]prixC2!AL222</f>
        <v>33.212679467833667</v>
      </c>
      <c r="U117" s="356">
        <f t="shared" ref="U117:U161" si="7">SUMPRODUCT($K$19:$T$19,K117:T117)</f>
        <v>39.057694118715482</v>
      </c>
      <c r="V117" s="312">
        <f>'[2]Haltung gewichtet'!H92</f>
        <v>0.59982914545687349</v>
      </c>
      <c r="W117" s="356">
        <f t="shared" si="5"/>
        <v>16.795216072792456</v>
      </c>
      <c r="X117" s="300">
        <f>IF(ISBLANK([1]KochtypBerechnung_nichtBio!V86),"",[1]KochtypBerechnung_nichtBio!V86)</f>
        <v>1.843764</v>
      </c>
      <c r="Y117" s="300">
        <f>IF(ISBLANK([1]KochtypBerechnung_nichtBio!X86),"",[1]KochtypBerechnung_nichtBio!X86)</f>
        <v>1.7659849999999999</v>
      </c>
      <c r="Z117" s="356"/>
      <c r="AA117" s="312">
        <f>'[7]Nicht-Bio'!C99</f>
        <v>3.9475000000000002</v>
      </c>
      <c r="AB117" s="300">
        <f>'[7]Nicht-Bio'!D99</f>
        <v>2.8</v>
      </c>
      <c r="AC117" s="300">
        <f>'[7]Nicht-Bio'!E99</f>
        <v>2.5225</v>
      </c>
      <c r="AD117" s="300">
        <f>'[7]Nicht-Bio'!F99</f>
        <v>0.64250000000000007</v>
      </c>
      <c r="AE117" s="356">
        <f t="shared" si="4"/>
        <v>13.13290294117647</v>
      </c>
      <c r="AF117" s="300">
        <f>'[7]Nicht-Bio'!G99</f>
        <v>2.3750000000000004</v>
      </c>
      <c r="AG117" s="300">
        <f>'[7]Nicht-Bio'!I99</f>
        <v>4.79</v>
      </c>
      <c r="AH117" s="300">
        <f>'[7]Nicht-Bio'!J99</f>
        <v>1.7175</v>
      </c>
      <c r="AI117" s="300">
        <f>'[7]Nicht-Bio'!K99</f>
        <v>5.1074999999999999</v>
      </c>
      <c r="AJ117" s="300">
        <f>'[7]Nicht-Bio'!L99</f>
        <v>4.0024999999999995</v>
      </c>
      <c r="AK117" s="300">
        <f>'[7]Nicht-Bio'!M99</f>
        <v>2.5024999999999999</v>
      </c>
      <c r="AL117" s="300">
        <f>'[7]Nicht-Bio'!N99</f>
        <v>4.4875000000000007</v>
      </c>
      <c r="AM117" s="300">
        <f>'[7]Nicht-Bio'!O99</f>
        <v>5.1400000000000006</v>
      </c>
      <c r="AN117" s="300">
        <f>'[7]Nicht-Bio'!P99</f>
        <v>4.335</v>
      </c>
      <c r="AO117" s="300">
        <f>'[7]Nicht-Bio'!R99</f>
        <v>4.7549999999999999</v>
      </c>
      <c r="AP117" s="300">
        <f>'[7]Nicht-Bio'!S99</f>
        <v>11.647499999999999</v>
      </c>
      <c r="AQ117" s="300">
        <f>'[7]Nicht-Bio'!T99</f>
        <v>3.7774999999999999</v>
      </c>
      <c r="AR117" s="300">
        <f>'[7]Nicht-Bio'!U99</f>
        <v>3.8525</v>
      </c>
      <c r="AS117" s="300">
        <f>'[7]Nicht-Bio'!W99</f>
        <v>6.1624999999999996</v>
      </c>
      <c r="AT117" s="300">
        <f>'[7]Nicht-Bio'!X99</f>
        <v>36.697500000000005</v>
      </c>
      <c r="AU117" s="356">
        <f t="shared" si="2"/>
        <v>27.727700000000002</v>
      </c>
      <c r="AV117" s="300"/>
      <c r="AW117" s="300"/>
      <c r="AX117" s="357"/>
      <c r="AY117" s="335"/>
    </row>
    <row r="118" spans="1:51" x14ac:dyDescent="0.25">
      <c r="A118" s="332">
        <v>39479</v>
      </c>
      <c r="B118" s="312">
        <f>'[3]Warenkorb transponiert'!AI5</f>
        <v>1.5023665752874846</v>
      </c>
      <c r="C118" s="300">
        <f>'[3]Warenkorb transponiert'!AJ5</f>
        <v>18.080361273565899</v>
      </c>
      <c r="D118" s="300">
        <f>'[3]Warenkorb transponiert'!AK5</f>
        <v>12.559877435066449</v>
      </c>
      <c r="E118" s="300">
        <f>'[3]Warenkorb transponiert'!AL5</f>
        <v>17.784444972847396</v>
      </c>
      <c r="F118" s="300">
        <f>'[3]Warenkorb transponiert'!AM5</f>
        <v>11.163623785746694</v>
      </c>
      <c r="G118" s="300">
        <f>'[3]Warenkorb transponiert'!AN5</f>
        <v>5.2483043157204436</v>
      </c>
      <c r="H118" s="300">
        <f>'[3]Warenkorb transponiert'!AO5</f>
        <v>3.7338316667553242</v>
      </c>
      <c r="I118" s="300">
        <f>'[3]Warenkorb transponiert'!AP5</f>
        <v>2.8342076348260115</v>
      </c>
      <c r="J118" s="356">
        <f t="shared" si="6"/>
        <v>28.29028987354971</v>
      </c>
      <c r="K118" s="300">
        <f>[4]prixC2!C223</f>
        <v>55.948504687795051</v>
      </c>
      <c r="L118" s="300">
        <f>[4]prixC2!D223</f>
        <v>43.319556494580858</v>
      </c>
      <c r="M118" s="300">
        <f>[4]prixC2!Q223</f>
        <v>33.5860827744755</v>
      </c>
      <c r="N118" s="300">
        <f>[4]prixC2!R223</f>
        <v>19.910127759764489</v>
      </c>
      <c r="O118" s="300">
        <f>[4]prixC2!T223</f>
        <v>25.404495721637609</v>
      </c>
      <c r="P118" s="300">
        <f>[4]prixC2!AE223</f>
        <v>4.2806059876522413</v>
      </c>
      <c r="Q118" s="300">
        <f>[4]prixC2!AH223</f>
        <v>1.5318532056075123</v>
      </c>
      <c r="R118" s="300">
        <f>[4]prixC2!AI223</f>
        <v>1.6561668013232709</v>
      </c>
      <c r="S118" s="300">
        <f>[4]prixC2!AK223</f>
        <v>9.1793103043893325</v>
      </c>
      <c r="T118" s="300">
        <f>[4]prixC2!AL223</f>
        <v>32.235161698011353</v>
      </c>
      <c r="U118" s="356">
        <f t="shared" si="7"/>
        <v>38.871797003314221</v>
      </c>
      <c r="V118" s="312">
        <f>'[2]Haltung gewichtet'!H93</f>
        <v>0.6175579273164381</v>
      </c>
      <c r="W118" s="356">
        <f t="shared" si="5"/>
        <v>17.291621964860266</v>
      </c>
      <c r="X118" s="300">
        <f>IF(ISBLANK([1]KochtypBerechnung_nichtBio!V87),"",[1]KochtypBerechnung_nichtBio!V87)</f>
        <v>1.9300489999999999</v>
      </c>
      <c r="Y118" s="300">
        <f>IF(ISBLANK([1]KochtypBerechnung_nichtBio!X87),"",[1]KochtypBerechnung_nichtBio!X87)</f>
        <v>1.8262069999999999</v>
      </c>
      <c r="Z118" s="356"/>
      <c r="AA118" s="312">
        <f>'[7]Nicht-Bio'!C100</f>
        <v>3.7450000000000001</v>
      </c>
      <c r="AB118" s="300">
        <f>'[7]Nicht-Bio'!D100</f>
        <v>2.67</v>
      </c>
      <c r="AC118" s="300">
        <f>'[7]Nicht-Bio'!E100</f>
        <v>2.8024999999999998</v>
      </c>
      <c r="AD118" s="300">
        <f>'[7]Nicht-Bio'!F100</f>
        <v>0.625</v>
      </c>
      <c r="AE118" s="356">
        <f t="shared" si="4"/>
        <v>12.878592647058824</v>
      </c>
      <c r="AF118" s="300">
        <f>'[7]Nicht-Bio'!G100</f>
        <v>2.5625</v>
      </c>
      <c r="AG118" s="300">
        <f>'[7]Nicht-Bio'!I100</f>
        <v>4.1974999999999998</v>
      </c>
      <c r="AH118" s="300">
        <f>'[7]Nicht-Bio'!J100</f>
        <v>1.9525000000000001</v>
      </c>
      <c r="AI118" s="300">
        <f>'[7]Nicht-Bio'!K100</f>
        <v>4.9625000000000004</v>
      </c>
      <c r="AJ118" s="300">
        <f>'[7]Nicht-Bio'!L100</f>
        <v>3.3674999999999997</v>
      </c>
      <c r="AK118" s="300">
        <f>'[7]Nicht-Bio'!M100</f>
        <v>2.5874999999999999</v>
      </c>
      <c r="AL118" s="300">
        <f>'[7]Nicht-Bio'!N100</f>
        <v>3.5</v>
      </c>
      <c r="AM118" s="300">
        <f>'[7]Nicht-Bio'!O100</f>
        <v>5.1074999999999999</v>
      </c>
      <c r="AN118" s="300">
        <f>'[7]Nicht-Bio'!P100</f>
        <v>3.9349999999999996</v>
      </c>
      <c r="AO118" s="300">
        <f>'[7]Nicht-Bio'!R100</f>
        <v>4.2375000000000007</v>
      </c>
      <c r="AP118" s="300">
        <f>'[7]Nicht-Bio'!S100</f>
        <v>11.682500000000001</v>
      </c>
      <c r="AQ118" s="300">
        <f>'[7]Nicht-Bio'!T100</f>
        <v>3.6625000000000001</v>
      </c>
      <c r="AR118" s="300">
        <f>'[7]Nicht-Bio'!U100</f>
        <v>4.0299999999999994</v>
      </c>
      <c r="AS118" s="300">
        <f>'[7]Nicht-Bio'!W100</f>
        <v>5.4675000000000002</v>
      </c>
      <c r="AT118" s="300">
        <f>'[7]Nicht-Bio'!X100</f>
        <v>26.895000000000003</v>
      </c>
      <c r="AU118" s="356">
        <f t="shared" si="2"/>
        <v>25.908233333333339</v>
      </c>
      <c r="AV118" s="300"/>
      <c r="AW118" s="300"/>
      <c r="AX118" s="357"/>
      <c r="AY118" s="335"/>
    </row>
    <row r="119" spans="1:51" x14ac:dyDescent="0.25">
      <c r="A119" s="332">
        <v>39508</v>
      </c>
      <c r="B119" s="312">
        <f>'[3]Warenkorb transponiert'!AI6</f>
        <v>1.4667050259762697</v>
      </c>
      <c r="C119" s="300">
        <f>'[3]Warenkorb transponiert'!AJ6</f>
        <v>18.529441121189542</v>
      </c>
      <c r="D119" s="300">
        <f>'[3]Warenkorb transponiert'!AK6</f>
        <v>12.559877435066449</v>
      </c>
      <c r="E119" s="300">
        <f>'[3]Warenkorb transponiert'!AL6</f>
        <v>18.213239549049511</v>
      </c>
      <c r="F119" s="300">
        <f>'[3]Warenkorb transponiert'!AM6</f>
        <v>11.453080087754135</v>
      </c>
      <c r="G119" s="300">
        <f>'[3]Warenkorb transponiert'!AN6</f>
        <v>5.5374880644518045</v>
      </c>
      <c r="H119" s="300">
        <f>'[3]Warenkorb transponiert'!AO6</f>
        <v>3.7338316667553242</v>
      </c>
      <c r="I119" s="300">
        <f>'[3]Warenkorb transponiert'!AP6</f>
        <v>2.8342076348260115</v>
      </c>
      <c r="J119" s="356">
        <f t="shared" si="6"/>
        <v>28.299708585578241</v>
      </c>
      <c r="K119" s="300">
        <f>[4]prixC2!C224</f>
        <v>55.956998050215319</v>
      </c>
      <c r="L119" s="300">
        <f>[4]prixC2!D224</f>
        <v>44.079633612252657</v>
      </c>
      <c r="M119" s="300">
        <f>[4]prixC2!Q224</f>
        <v>34.403874898045999</v>
      </c>
      <c r="N119" s="300">
        <f>[4]prixC2!R224</f>
        <v>20.41165575553272</v>
      </c>
      <c r="O119" s="300">
        <f>[4]prixC2!T224</f>
        <v>26.269138053430638</v>
      </c>
      <c r="P119" s="300">
        <f>[4]prixC2!AE224</f>
        <v>4.7564507143422343</v>
      </c>
      <c r="Q119" s="300">
        <f>[4]prixC2!AH224</f>
        <v>1.5459197224452146</v>
      </c>
      <c r="R119" s="300">
        <f>[4]prixC2!AI224</f>
        <v>1.6586162067074459</v>
      </c>
      <c r="S119" s="300">
        <f>[4]prixC2!AK224</f>
        <v>9.9259718057133153</v>
      </c>
      <c r="T119" s="300">
        <f>[4]prixC2!AL224</f>
        <v>32.146995078204817</v>
      </c>
      <c r="U119" s="356">
        <f t="shared" si="7"/>
        <v>39.915874119082559</v>
      </c>
      <c r="V119" s="312">
        <f>'[2]Haltung gewichtet'!H94</f>
        <v>0.6313785834070702</v>
      </c>
      <c r="W119" s="356">
        <f t="shared" si="5"/>
        <v>17.678600335397967</v>
      </c>
      <c r="X119" s="300">
        <f>IF(ISBLANK([1]KochtypBerechnung_nichtBio!V88),"",[1]KochtypBerechnung_nichtBio!V88)</f>
        <v>1.8121929999999999</v>
      </c>
      <c r="Y119" s="300">
        <f>IF(ISBLANK([1]KochtypBerechnung_nichtBio!X88),"",[1]KochtypBerechnung_nichtBio!X88)</f>
        <v>1.7944439999999999</v>
      </c>
      <c r="Z119" s="356"/>
      <c r="AA119" s="312">
        <f>'[7]Nicht-Bio'!C101</f>
        <v>3.8849999999999998</v>
      </c>
      <c r="AB119" s="300">
        <f>'[7]Nicht-Bio'!D101</f>
        <v>2.7600000000000002</v>
      </c>
      <c r="AC119" s="300">
        <f>'[7]Nicht-Bio'!E101</f>
        <v>3.0383333333333336</v>
      </c>
      <c r="AD119" s="300">
        <f>'[7]Nicht-Bio'!F101</f>
        <v>0.63500000000000001</v>
      </c>
      <c r="AE119" s="356">
        <f t="shared" si="4"/>
        <v>13.43149019607843</v>
      </c>
      <c r="AF119" s="300">
        <f>'[7]Nicht-Bio'!G101</f>
        <v>2.6816666666666666</v>
      </c>
      <c r="AG119" s="300">
        <f>'[7]Nicht-Bio'!I101</f>
        <v>4.2699999999999996</v>
      </c>
      <c r="AH119" s="300">
        <f>'[7]Nicht-Bio'!J101</f>
        <v>1.7316666666666667</v>
      </c>
      <c r="AI119" s="300">
        <f>'[7]Nicht-Bio'!K101</f>
        <v>4.6333333333333337</v>
      </c>
      <c r="AJ119" s="300">
        <f>'[7]Nicht-Bio'!L101</f>
        <v>3.4533333333333331</v>
      </c>
      <c r="AK119" s="300">
        <f>'[7]Nicht-Bio'!M101</f>
        <v>2.6466666666666665</v>
      </c>
      <c r="AL119" s="300">
        <f>'[7]Nicht-Bio'!N101</f>
        <v>3.97</v>
      </c>
      <c r="AM119" s="300">
        <f>'[7]Nicht-Bio'!O101</f>
        <v>4.2450000000000001</v>
      </c>
      <c r="AN119" s="300">
        <f>'[7]Nicht-Bio'!P101</f>
        <v>3.8583333333333329</v>
      </c>
      <c r="AO119" s="300">
        <f>'[7]Nicht-Bio'!R101</f>
        <v>4.1550000000000002</v>
      </c>
      <c r="AP119" s="300">
        <f>'[7]Nicht-Bio'!S101</f>
        <v>11.771666666666667</v>
      </c>
      <c r="AQ119" s="300">
        <f>'[7]Nicht-Bio'!T101</f>
        <v>3.7583333333333329</v>
      </c>
      <c r="AR119" s="300">
        <f>'[7]Nicht-Bio'!U101</f>
        <v>4.0983333333333327</v>
      </c>
      <c r="AS119" s="300">
        <f>'[7]Nicht-Bio'!W101</f>
        <v>4.7933333333333339</v>
      </c>
      <c r="AT119" s="300">
        <f>'[7]Nicht-Bio'!X101</f>
        <v>24.536666666666662</v>
      </c>
      <c r="AU119" s="356">
        <f t="shared" si="2"/>
        <v>25.464822222222224</v>
      </c>
      <c r="AV119" s="300"/>
      <c r="AW119" s="300"/>
      <c r="AX119" s="357"/>
      <c r="AY119" s="335"/>
    </row>
    <row r="120" spans="1:51" x14ac:dyDescent="0.25">
      <c r="A120" s="332">
        <v>39539</v>
      </c>
      <c r="B120" s="312">
        <f>'[3]Warenkorb transponiert'!AI7</f>
        <v>1.4696822359907222</v>
      </c>
      <c r="C120" s="300">
        <f>'[3]Warenkorb transponiert'!AJ7</f>
        <v>18.776451278344439</v>
      </c>
      <c r="D120" s="300">
        <f>'[3]Warenkorb transponiert'!AK7</f>
        <v>12.496897734690997</v>
      </c>
      <c r="E120" s="300">
        <f>'[3]Warenkorb transponiert'!AL7</f>
        <v>18.303998140995951</v>
      </c>
      <c r="F120" s="300">
        <f>'[3]Warenkorb transponiert'!AM7</f>
        <v>11.453080087754135</v>
      </c>
      <c r="G120" s="300">
        <f>'[3]Warenkorb transponiert'!AN7</f>
        <v>5.5374880644518045</v>
      </c>
      <c r="H120" s="300">
        <f>'[3]Warenkorb transponiert'!AO7</f>
        <v>3.7540115012093089</v>
      </c>
      <c r="I120" s="300">
        <f>'[3]Warenkorb transponiert'!AP7</f>
        <v>2.8392874854173513</v>
      </c>
      <c r="J120" s="356">
        <f t="shared" si="6"/>
        <v>28.386970539780595</v>
      </c>
      <c r="K120" s="300">
        <f>[4]prixC2!C225</f>
        <v>58.758866760535476</v>
      </c>
      <c r="L120" s="300">
        <f>[4]prixC2!D225</f>
        <v>45.032551478984324</v>
      </c>
      <c r="M120" s="300">
        <f>[4]prixC2!Q225</f>
        <v>36.083164884250657</v>
      </c>
      <c r="N120" s="300">
        <f>[4]prixC2!R225</f>
        <v>21.121227517048208</v>
      </c>
      <c r="O120" s="300">
        <f>[4]prixC2!T225</f>
        <v>27.152551760855712</v>
      </c>
      <c r="P120" s="300">
        <f>[4]prixC2!AE225</f>
        <v>5.0346372235240819</v>
      </c>
      <c r="Q120" s="300">
        <f>[4]prixC2!AH225</f>
        <v>1.5793880876636119</v>
      </c>
      <c r="R120" s="300">
        <f>[4]prixC2!AI225</f>
        <v>1.8052982412871317</v>
      </c>
      <c r="S120" s="300">
        <f>[4]prixC2!AK225</f>
        <v>9.2146156776811452</v>
      </c>
      <c r="T120" s="300">
        <f>[4]prixC2!AL225</f>
        <v>33.555995396256293</v>
      </c>
      <c r="U120" s="356">
        <f t="shared" si="7"/>
        <v>40.75572829481348</v>
      </c>
      <c r="V120" s="312">
        <f>'[2]Haltung gewichtet'!H95</f>
        <v>0.57334064683120067</v>
      </c>
      <c r="W120" s="356">
        <f t="shared" si="5"/>
        <v>16.053538111273618</v>
      </c>
      <c r="X120" s="300">
        <f>IF(ISBLANK([1]KochtypBerechnung_nichtBio!V89),"",[1]KochtypBerechnung_nichtBio!V89)</f>
        <v>1.822945</v>
      </c>
      <c r="Y120" s="300">
        <f>IF(ISBLANK([1]KochtypBerechnung_nichtBio!X89),"",[1]KochtypBerechnung_nichtBio!X89)</f>
        <v>1.8462670000000001</v>
      </c>
      <c r="Z120" s="356"/>
      <c r="AA120" s="312">
        <f>'[7]Nicht-Bio'!C102</f>
        <v>3.9750000000000005</v>
      </c>
      <c r="AB120" s="300">
        <f>'[7]Nicht-Bio'!D102</f>
        <v>2.7250000000000001</v>
      </c>
      <c r="AC120" s="300">
        <f>'[7]Nicht-Bio'!E102</f>
        <v>3.1450000000000005</v>
      </c>
      <c r="AD120" s="300">
        <f>'[7]Nicht-Bio'!F102</f>
        <v>0.68</v>
      </c>
      <c r="AE120" s="356">
        <f t="shared" si="4"/>
        <v>13.731949999999999</v>
      </c>
      <c r="AF120" s="300">
        <f>'[7]Nicht-Bio'!G102</f>
        <v>2.74</v>
      </c>
      <c r="AG120" s="300">
        <f>'[7]Nicht-Bio'!I102</f>
        <v>3.8824999999999998</v>
      </c>
      <c r="AH120" s="300">
        <f>'[7]Nicht-Bio'!J102</f>
        <v>1.35</v>
      </c>
      <c r="AI120" s="300">
        <f>'[7]Nicht-Bio'!K102</f>
        <v>3.7</v>
      </c>
      <c r="AJ120" s="300">
        <f>'[7]Nicht-Bio'!L102</f>
        <v>3.87</v>
      </c>
      <c r="AK120" s="300">
        <f>'[7]Nicht-Bio'!M102</f>
        <v>2.7800000000000002</v>
      </c>
      <c r="AL120" s="300">
        <f>'[7]Nicht-Bio'!N102</f>
        <v>4.9249999999999998</v>
      </c>
      <c r="AM120" s="300">
        <f>'[7]Nicht-Bio'!O102</f>
        <v>3.8824999999999998</v>
      </c>
      <c r="AN120" s="300">
        <f>'[7]Nicht-Bio'!P102</f>
        <v>4.4024999999999999</v>
      </c>
      <c r="AO120" s="300">
        <f>'[7]Nicht-Bio'!R102</f>
        <v>4.125</v>
      </c>
      <c r="AP120" s="300">
        <f>'[7]Nicht-Bio'!S102</f>
        <v>11.852500000000001</v>
      </c>
      <c r="AQ120" s="300">
        <f>'[7]Nicht-Bio'!T102</f>
        <v>3.8875000000000002</v>
      </c>
      <c r="AR120" s="300">
        <f>'[7]Nicht-Bio'!U102</f>
        <v>4.4174999999999995</v>
      </c>
      <c r="AS120" s="300">
        <f>'[7]Nicht-Bio'!W102</f>
        <v>4.3049999999999997</v>
      </c>
      <c r="AT120" s="300">
        <f>'[7]Nicht-Bio'!X102</f>
        <v>25.96</v>
      </c>
      <c r="AU120" s="356">
        <f t="shared" si="2"/>
        <v>25.168025000000004</v>
      </c>
      <c r="AV120" s="300"/>
      <c r="AW120" s="300"/>
      <c r="AX120" s="357"/>
      <c r="AY120" s="335"/>
    </row>
    <row r="121" spans="1:51" x14ac:dyDescent="0.25">
      <c r="A121" s="332">
        <v>39569</v>
      </c>
      <c r="B121" s="312">
        <f>'[3]Warenkorb transponiert'!AI8</f>
        <v>1.4861100180259803</v>
      </c>
      <c r="C121" s="300">
        <f>'[3]Warenkorb transponiert'!AJ8</f>
        <v>19.052817823196463</v>
      </c>
      <c r="D121" s="300">
        <f>'[3]Warenkorb transponiert'!AK8</f>
        <v>12.530215825254821</v>
      </c>
      <c r="E121" s="300">
        <f>'[3]Warenkorb transponiert'!AL8</f>
        <v>18.545041141532288</v>
      </c>
      <c r="F121" s="300">
        <f>'[3]Warenkorb transponiert'!AM8</f>
        <v>11.405366232545253</v>
      </c>
      <c r="G121" s="300">
        <f>'[3]Warenkorb transponiert'!AN8</f>
        <v>5.5193319890772496</v>
      </c>
      <c r="H121" s="300">
        <f>'[3]Warenkorb transponiert'!AO8</f>
        <v>3.8048353799394565</v>
      </c>
      <c r="I121" s="300">
        <f>'[3]Warenkorb transponiert'!AP8</f>
        <v>2.859600583025014</v>
      </c>
      <c r="J121" s="356">
        <f t="shared" si="6"/>
        <v>28.645778788889299</v>
      </c>
      <c r="K121" s="300">
        <f>[4]prixC2!C226</f>
        <v>59.074156081827731</v>
      </c>
      <c r="L121" s="300">
        <f>[4]prixC2!D226</f>
        <v>45.003353965029852</v>
      </c>
      <c r="M121" s="300">
        <f>[4]prixC2!Q226</f>
        <v>38.042249002988555</v>
      </c>
      <c r="N121" s="300">
        <f>[4]prixC2!R226</f>
        <v>22.725980519748283</v>
      </c>
      <c r="O121" s="300">
        <f>[4]prixC2!T226</f>
        <v>27.225655921455719</v>
      </c>
      <c r="P121" s="300">
        <f>[4]prixC2!AE226</f>
        <v>4.8722687279579011</v>
      </c>
      <c r="Q121" s="300">
        <f>[4]prixC2!AH226</f>
        <v>1.5818366312128591</v>
      </c>
      <c r="R121" s="300">
        <f>[4]prixC2!AI226</f>
        <v>1.7689724545515741</v>
      </c>
      <c r="S121" s="300">
        <f>[4]prixC2!AK226</f>
        <v>9.4805927441020739</v>
      </c>
      <c r="T121" s="300">
        <f>[4]prixC2!AL226</f>
        <v>33.882558141028071</v>
      </c>
      <c r="U121" s="356">
        <f t="shared" si="7"/>
        <v>41.688294417709386</v>
      </c>
      <c r="V121" s="312">
        <f>'[2]Haltung gewichtet'!H96</f>
        <v>0.64128333894310507</v>
      </c>
      <c r="W121" s="356">
        <f t="shared" si="5"/>
        <v>17.955933490406942</v>
      </c>
      <c r="X121" s="300">
        <f>IF(ISBLANK([1]KochtypBerechnung_nichtBio!V90),"",[1]KochtypBerechnung_nichtBio!V90)</f>
        <v>1.9611479999999999</v>
      </c>
      <c r="Y121" s="300">
        <f>IF(ISBLANK([1]KochtypBerechnung_nichtBio!X90),"",[1]KochtypBerechnung_nichtBio!X90)</f>
        <v>1.847656</v>
      </c>
      <c r="Z121" s="356"/>
      <c r="AA121" s="312">
        <f>'[7]Nicht-Bio'!C103</f>
        <v>3.9375</v>
      </c>
      <c r="AB121" s="300">
        <f>'[7]Nicht-Bio'!D103</f>
        <v>2.8200000000000003</v>
      </c>
      <c r="AC121" s="300">
        <f>'[7]Nicht-Bio'!E103</f>
        <v>3.3375000000000004</v>
      </c>
      <c r="AD121" s="300">
        <f>'[7]Nicht-Bio'!F103</f>
        <v>0.77500000000000002</v>
      </c>
      <c r="AE121" s="356">
        <f t="shared" si="4"/>
        <v>14.198580882352942</v>
      </c>
      <c r="AF121" s="300">
        <f>'[7]Nicht-Bio'!G103</f>
        <v>2.2949999999999999</v>
      </c>
      <c r="AG121" s="300">
        <f>'[7]Nicht-Bio'!I103</f>
        <v>4.6875</v>
      </c>
      <c r="AH121" s="300">
        <f>'[7]Nicht-Bio'!J103</f>
        <v>1.9949999999999999</v>
      </c>
      <c r="AI121" s="300">
        <f>'[7]Nicht-Bio'!K103</f>
        <v>3.8725000000000005</v>
      </c>
      <c r="AJ121" s="300">
        <f>'[7]Nicht-Bio'!L103</f>
        <v>5.7724999999999991</v>
      </c>
      <c r="AK121" s="300">
        <f>'[7]Nicht-Bio'!M103</f>
        <v>2.7725000000000004</v>
      </c>
      <c r="AL121" s="300">
        <f>'[7]Nicht-Bio'!N103</f>
        <v>5.6700000000000008</v>
      </c>
      <c r="AM121" s="300">
        <f>'[7]Nicht-Bio'!O103</f>
        <v>4.7875000000000005</v>
      </c>
      <c r="AN121" s="300">
        <f>'[7]Nicht-Bio'!P103</f>
        <v>5.5975000000000001</v>
      </c>
      <c r="AO121" s="300">
        <f>'[7]Nicht-Bio'!R103</f>
        <v>4.1100000000000003</v>
      </c>
      <c r="AP121" s="300">
        <f>'[7]Nicht-Bio'!S103</f>
        <v>11.9625</v>
      </c>
      <c r="AQ121" s="300">
        <f>'[7]Nicht-Bio'!T103</f>
        <v>3.9450000000000003</v>
      </c>
      <c r="AR121" s="300">
        <f>'[7]Nicht-Bio'!U103</f>
        <v>4.6749999999999998</v>
      </c>
      <c r="AS121" s="300">
        <f>'[7]Nicht-Bio'!W103</f>
        <v>4.4624999999999995</v>
      </c>
      <c r="AT121" s="300">
        <f>'[7]Nicht-Bio'!X103</f>
        <v>27.729999999999997</v>
      </c>
      <c r="AU121" s="356">
        <f t="shared" si="2"/>
        <v>29.272100000000002</v>
      </c>
      <c r="AV121" s="300"/>
      <c r="AW121" s="300"/>
      <c r="AX121" s="357"/>
      <c r="AY121" s="335"/>
    </row>
    <row r="122" spans="1:51" x14ac:dyDescent="0.25">
      <c r="A122" s="332">
        <v>39600</v>
      </c>
      <c r="B122" s="312">
        <f>'[3]Warenkorb transponiert'!AI9</f>
        <v>1.4846051329359553</v>
      </c>
      <c r="C122" s="300">
        <f>'[3]Warenkorb transponiert'!AJ9</f>
        <v>19.09461331951708</v>
      </c>
      <c r="D122" s="300">
        <f>'[3]Warenkorb transponiert'!AK9</f>
        <v>12.521080638967579</v>
      </c>
      <c r="E122" s="300">
        <f>'[3]Warenkorb transponiert'!AL9</f>
        <v>18.647240295608441</v>
      </c>
      <c r="F122" s="300">
        <f>'[3]Warenkorb transponiert'!AM9</f>
        <v>11.457305500786363</v>
      </c>
      <c r="G122" s="300">
        <f>'[3]Warenkorb transponiert'!AN9</f>
        <v>5.5005592865094446</v>
      </c>
      <c r="H122" s="300">
        <f>'[3]Warenkorb transponiert'!AO9</f>
        <v>3.811620246330456</v>
      </c>
      <c r="I122" s="300">
        <f>'[3]Warenkorb transponiert'!AP9</f>
        <v>2.8448924858540345</v>
      </c>
      <c r="J122" s="356">
        <f t="shared" si="6"/>
        <v>28.650117562906978</v>
      </c>
      <c r="K122" s="300">
        <f>[4]prixC2!C227</f>
        <v>59.962751765725613</v>
      </c>
      <c r="L122" s="300">
        <f>[4]prixC2!D227</f>
        <v>45.582206023332191</v>
      </c>
      <c r="M122" s="300">
        <f>[4]prixC2!Q227</f>
        <v>37.599832122277924</v>
      </c>
      <c r="N122" s="300">
        <f>[4]prixC2!R227</f>
        <v>23.627612500170525</v>
      </c>
      <c r="O122" s="300">
        <f>[4]prixC2!T227</f>
        <v>28.441718158675322</v>
      </c>
      <c r="P122" s="300">
        <f>[4]prixC2!AE227</f>
        <v>4.8994074872872453</v>
      </c>
      <c r="Q122" s="300">
        <f>[4]prixC2!AH227</f>
        <v>1.5357223683231711</v>
      </c>
      <c r="R122" s="300">
        <f>[4]prixC2!AI227</f>
        <v>1.7495018715531845</v>
      </c>
      <c r="S122" s="300">
        <f>[4]prixC2!AK227</f>
        <v>9.664341836576801</v>
      </c>
      <c r="T122" s="300">
        <f>[4]prixC2!AL227</f>
        <v>34.490024540245521</v>
      </c>
      <c r="U122" s="356">
        <f t="shared" si="7"/>
        <v>42.394052630172638</v>
      </c>
      <c r="V122" s="312">
        <f>'[2]Haltung gewichtet'!H97</f>
        <v>0.61750356882327051</v>
      </c>
      <c r="W122" s="356">
        <f t="shared" si="5"/>
        <v>17.290099927051575</v>
      </c>
      <c r="X122" s="300">
        <f>IF(ISBLANK([1]KochtypBerechnung_nichtBio!V91),"",[1]KochtypBerechnung_nichtBio!V91)</f>
        <v>2.492518</v>
      </c>
      <c r="Y122" s="300">
        <f>IF(ISBLANK([1]KochtypBerechnung_nichtBio!X91),"",[1]KochtypBerechnung_nichtBio!X91)</f>
        <v>1.8763399999999999</v>
      </c>
      <c r="Z122" s="356"/>
      <c r="AA122" s="312">
        <f>'[7]Nicht-Bio'!C104</f>
        <v>4.0575000000000001</v>
      </c>
      <c r="AB122" s="300">
        <f>'[7]Nicht-Bio'!D104</f>
        <v>2.86</v>
      </c>
      <c r="AC122" s="300">
        <f>'[7]Nicht-Bio'!E104</f>
        <v>3.4549999999999996</v>
      </c>
      <c r="AD122" s="300">
        <f>'[7]Nicht-Bio'!F104</f>
        <v>0.74500000000000011</v>
      </c>
      <c r="AE122" s="356">
        <f t="shared" si="4"/>
        <v>14.456138235294118</v>
      </c>
      <c r="AF122" s="300">
        <f>'[7]Nicht-Bio'!G104</f>
        <v>2.82</v>
      </c>
      <c r="AG122" s="300">
        <f>'[7]Nicht-Bio'!I104</f>
        <v>5.4425000000000008</v>
      </c>
      <c r="AH122" s="300">
        <f>'[7]Nicht-Bio'!J104</f>
        <v>2.0425</v>
      </c>
      <c r="AI122" s="300">
        <f>'[7]Nicht-Bio'!K104</f>
        <v>5.5550000000000006</v>
      </c>
      <c r="AJ122" s="300">
        <f>'[7]Nicht-Bio'!L104</f>
        <v>4.1950000000000003</v>
      </c>
      <c r="AK122" s="300">
        <f>'[7]Nicht-Bio'!M104</f>
        <v>2.9899999999999998</v>
      </c>
      <c r="AL122" s="300">
        <f>'[7]Nicht-Bio'!N104</f>
        <v>4.9850000000000003</v>
      </c>
      <c r="AM122" s="300">
        <f>'[7]Nicht-Bio'!O104</f>
        <v>5.29</v>
      </c>
      <c r="AN122" s="300">
        <f>'[7]Nicht-Bio'!P104</f>
        <v>6.3975</v>
      </c>
      <c r="AO122" s="300">
        <f>'[7]Nicht-Bio'!R104</f>
        <v>5.7200000000000006</v>
      </c>
      <c r="AP122" s="300">
        <f>'[7]Nicht-Bio'!S104</f>
        <v>12.047499999999999</v>
      </c>
      <c r="AQ122" s="300">
        <f>'[7]Nicht-Bio'!T104</f>
        <v>4.0349999999999993</v>
      </c>
      <c r="AR122" s="300">
        <f>'[7]Nicht-Bio'!U104</f>
        <v>4.915</v>
      </c>
      <c r="AS122" s="300">
        <f>'[7]Nicht-Bio'!W104</f>
        <v>5.7750000000000004</v>
      </c>
      <c r="AT122" s="300">
        <f>'[7]Nicht-Bio'!X104</f>
        <v>25.393333333333334</v>
      </c>
      <c r="AU122" s="356">
        <f t="shared" si="2"/>
        <v>30.239158333333329</v>
      </c>
      <c r="AV122" s="300"/>
      <c r="AW122" s="300"/>
      <c r="AX122" s="357"/>
      <c r="AY122" s="335"/>
    </row>
    <row r="123" spans="1:51" x14ac:dyDescent="0.25">
      <c r="A123" s="332">
        <v>39630</v>
      </c>
      <c r="B123" s="312">
        <f>'[3]Warenkorb transponiert'!AI10</f>
        <v>1.5089329676805932</v>
      </c>
      <c r="C123" s="300">
        <f>'[3]Warenkorb transponiert'!AJ10</f>
        <v>18.675268102647376</v>
      </c>
      <c r="D123" s="300">
        <f>'[3]Warenkorb transponiert'!AK10</f>
        <v>12.70810425190135</v>
      </c>
      <c r="E123" s="300">
        <f>'[3]Warenkorb transponiert'!AL10</f>
        <v>17.868066363436533</v>
      </c>
      <c r="F123" s="300">
        <f>'[3]Warenkorb transponiert'!AM10</f>
        <v>12.374178003751174</v>
      </c>
      <c r="G123" s="300">
        <f>'[3]Warenkorb transponiert'!AN10</f>
        <v>5.6165478410047136</v>
      </c>
      <c r="H123" s="300">
        <f>'[3]Warenkorb transponiert'!AO10</f>
        <v>3.8261166536942635</v>
      </c>
      <c r="I123" s="300">
        <f>'[3]Warenkorb transponiert'!AP10</f>
        <v>2.9476363122139553</v>
      </c>
      <c r="J123" s="356">
        <f t="shared" si="6"/>
        <v>28.894126134984102</v>
      </c>
      <c r="K123" s="300">
        <f>[4]prixC2!C228</f>
        <v>60.663938143592354</v>
      </c>
      <c r="L123" s="300">
        <f>[4]prixC2!D228</f>
        <v>46.906121147268841</v>
      </c>
      <c r="M123" s="300">
        <f>[4]prixC2!Q228</f>
        <v>36.937769439740919</v>
      </c>
      <c r="N123" s="300">
        <f>[4]prixC2!R228</f>
        <v>22.701432158316113</v>
      </c>
      <c r="O123" s="300">
        <f>[4]prixC2!T228</f>
        <v>26.550885239410235</v>
      </c>
      <c r="P123" s="300">
        <f>[4]prixC2!AE228</f>
        <v>4.8705800123197465</v>
      </c>
      <c r="Q123" s="300">
        <f>[4]prixC2!AH228</f>
        <v>1.6713048693855266</v>
      </c>
      <c r="R123" s="300">
        <f>[4]prixC2!AI228</f>
        <v>1.7689730942637985</v>
      </c>
      <c r="S123" s="300">
        <f>[4]prixC2!AK228</f>
        <v>9.8577363517141166</v>
      </c>
      <c r="T123" s="300">
        <f>[4]prixC2!AL228</f>
        <v>34.75589725518487</v>
      </c>
      <c r="U123" s="356">
        <f t="shared" si="7"/>
        <v>42.19384759191697</v>
      </c>
      <c r="V123" s="312">
        <f>'[2]Haltung gewichtet'!H98</f>
        <v>0.62223401323238892</v>
      </c>
      <c r="W123" s="356">
        <f t="shared" si="5"/>
        <v>17.422552370506889</v>
      </c>
      <c r="X123" s="300">
        <f>IF(ISBLANK([1]KochtypBerechnung_nichtBio!V92),"",[1]KochtypBerechnung_nichtBio!V92)</f>
        <v>2.358946</v>
      </c>
      <c r="Y123" s="300">
        <f>IF(ISBLANK([1]KochtypBerechnung_nichtBio!X92),"",[1]KochtypBerechnung_nichtBio!X92)</f>
        <v>1.8718459999999999</v>
      </c>
      <c r="Z123" s="356"/>
      <c r="AA123" s="312">
        <f>'[7]Nicht-Bio'!C105</f>
        <v>4.4814075999999998</v>
      </c>
      <c r="AB123" s="300">
        <f>'[7]Nicht-Bio'!D105</f>
        <v>2.7965572000000001</v>
      </c>
      <c r="AC123" s="300">
        <f>'[7]Nicht-Bio'!E105</f>
        <v>3.5770412</v>
      </c>
      <c r="AD123" s="300">
        <f>'[7]Nicht-Bio'!F105</f>
        <v>0.75301249999999997</v>
      </c>
      <c r="AE123" s="356">
        <f t="shared" si="4"/>
        <v>15.144520906529412</v>
      </c>
      <c r="AF123" s="300">
        <f>'[7]Nicht-Bio'!G105</f>
        <v>2.6267369999999999</v>
      </c>
      <c r="AG123" s="300">
        <f>'[7]Nicht-Bio'!I105</f>
        <v>4.3838729999999995</v>
      </c>
      <c r="AH123" s="300">
        <f>'[7]Nicht-Bio'!J105</f>
        <v>1.7548504999999999</v>
      </c>
      <c r="AI123" s="300">
        <f>'[7]Nicht-Bio'!K105</f>
        <v>3.3155280000000005</v>
      </c>
      <c r="AJ123" s="300">
        <f>'[7]Nicht-Bio'!L105</f>
        <v>3.8188681999999998</v>
      </c>
      <c r="AK123" s="300">
        <f>'[7]Nicht-Bio'!M105</f>
        <v>2.7942584999999993</v>
      </c>
      <c r="AL123" s="300">
        <f>'[7]Nicht-Bio'!N105</f>
        <v>3.6428004999999999</v>
      </c>
      <c r="AM123" s="300">
        <f>'[7]Nicht-Bio'!O105</f>
        <v>4.7977650000000001</v>
      </c>
      <c r="AN123" s="300">
        <f>'[7]Nicht-Bio'!P105</f>
        <v>4.7719679999999993</v>
      </c>
      <c r="AO123" s="300">
        <f>'[7]Nicht-Bio'!R105</f>
        <v>4.4179949999999995</v>
      </c>
      <c r="AP123" s="300">
        <f>'[7]Nicht-Bio'!S105</f>
        <v>12.125254</v>
      </c>
      <c r="AQ123" s="300">
        <f>'[7]Nicht-Bio'!T105</f>
        <v>4.0275651999999997</v>
      </c>
      <c r="AR123" s="300">
        <f>'[7]Nicht-Bio'!U105</f>
        <v>6.7407915000000003</v>
      </c>
      <c r="AS123" s="300">
        <f>'[7]Nicht-Bio'!W105</f>
        <v>6.1223984999999992</v>
      </c>
      <c r="AT123" s="300"/>
      <c r="AU123" s="356">
        <f t="shared" si="2"/>
        <v>25.002088792666662</v>
      </c>
      <c r="AV123" s="300"/>
      <c r="AW123" s="300"/>
      <c r="AX123" s="357"/>
      <c r="AY123" s="335"/>
    </row>
    <row r="124" spans="1:51" x14ac:dyDescent="0.25">
      <c r="A124" s="332">
        <v>39661</v>
      </c>
      <c r="B124" s="312">
        <f>'[3]Warenkorb transponiert'!AI11</f>
        <v>1.4988474231090225</v>
      </c>
      <c r="C124" s="300">
        <f>'[3]Warenkorb transponiert'!AJ11</f>
        <v>19.325764950914596</v>
      </c>
      <c r="D124" s="300">
        <f>'[3]Warenkorb transponiert'!AK11</f>
        <v>13.104059751176775</v>
      </c>
      <c r="E124" s="300">
        <f>'[3]Warenkorb transponiert'!AL11</f>
        <v>18.8226955950201</v>
      </c>
      <c r="F124" s="300">
        <f>'[3]Warenkorb transponiert'!AM11</f>
        <v>12.457916673993745</v>
      </c>
      <c r="G124" s="300">
        <f>'[3]Warenkorb transponiert'!AN11</f>
        <v>5.7627250601698394</v>
      </c>
      <c r="H124" s="300">
        <f>'[3]Warenkorb transponiert'!AO11</f>
        <v>3.8086404301433863</v>
      </c>
      <c r="I124" s="300">
        <f>'[3]Warenkorb transponiert'!AP11</f>
        <v>2.9491851739542225</v>
      </c>
      <c r="J124" s="356">
        <f t="shared" si="6"/>
        <v>29.230629853092061</v>
      </c>
      <c r="K124" s="300">
        <f>[4]prixC2!C229</f>
        <v>62.908414583216221</v>
      </c>
      <c r="L124" s="300">
        <f>[4]prixC2!D229</f>
        <v>46.138761609006217</v>
      </c>
      <c r="M124" s="300">
        <f>[4]prixC2!Q229</f>
        <v>37.24093550714219</v>
      </c>
      <c r="N124" s="300">
        <f>[4]prixC2!R229</f>
        <v>22.550019376648461</v>
      </c>
      <c r="O124" s="300">
        <f>[4]prixC2!T229</f>
        <v>27.751367880140467</v>
      </c>
      <c r="P124" s="300">
        <f>[4]prixC2!AE229</f>
        <v>4.98040779419917</v>
      </c>
      <c r="Q124" s="300">
        <f>[4]prixC2!AH229</f>
        <v>1.6460609391364611</v>
      </c>
      <c r="R124" s="300">
        <f>[4]prixC2!AI229</f>
        <v>1.7797852966571164</v>
      </c>
      <c r="S124" s="300">
        <f>[4]prixC2!AK229</f>
        <v>9.669446546650887</v>
      </c>
      <c r="T124" s="300">
        <f>[4]prixC2!AL229</f>
        <v>33.921522688302957</v>
      </c>
      <c r="U124" s="356">
        <f t="shared" si="7"/>
        <v>42.359250982436386</v>
      </c>
      <c r="V124" s="312">
        <f>'[2]Haltung gewichtet'!H99</f>
        <v>0.62597904022674145</v>
      </c>
      <c r="W124" s="356">
        <f t="shared" si="5"/>
        <v>17.527413126348762</v>
      </c>
      <c r="X124" s="300">
        <f>IF(ISBLANK([1]KochtypBerechnung_nichtBio!V93),"",[1]KochtypBerechnung_nichtBio!V93)</f>
        <v>1.8133950000000001</v>
      </c>
      <c r="Y124" s="300">
        <f>IF(ISBLANK([1]KochtypBerechnung_nichtBio!X93),"",[1]KochtypBerechnung_nichtBio!X93)</f>
        <v>1.7003410000000001</v>
      </c>
      <c r="Z124" s="356"/>
      <c r="AA124" s="312">
        <f>'[7]Nicht-Bio'!C106</f>
        <v>4.7649794999999999</v>
      </c>
      <c r="AB124" s="300">
        <f>'[7]Nicht-Bio'!D106</f>
        <v>2.7660637500000003</v>
      </c>
      <c r="AC124" s="300">
        <f>'[7]Nicht-Bio'!E106</f>
        <v>3.54278125</v>
      </c>
      <c r="AD124" s="300">
        <f>'[7]Nicht-Bio'!F106</f>
        <v>0.7689451249999999</v>
      </c>
      <c r="AE124" s="356">
        <f t="shared" si="4"/>
        <v>15.542636195661766</v>
      </c>
      <c r="AF124" s="300">
        <f>'[7]Nicht-Bio'!G106</f>
        <v>2.2678375000000002</v>
      </c>
      <c r="AG124" s="300">
        <f>'[7]Nicht-Bio'!I106</f>
        <v>3.9968412499999997</v>
      </c>
      <c r="AH124" s="300">
        <f>'[7]Nicht-Bio'!J106</f>
        <v>1.6625556250000002</v>
      </c>
      <c r="AI124" s="300">
        <f>'[7]Nicht-Bio'!K106</f>
        <v>3.5234299999999998</v>
      </c>
      <c r="AJ124" s="300">
        <f>'[7]Nicht-Bio'!L106</f>
        <v>4.3200117500000008</v>
      </c>
      <c r="AK124" s="300">
        <f>'[7]Nicht-Bio'!M106</f>
        <v>2.37415625</v>
      </c>
      <c r="AL124" s="300">
        <f>'[7]Nicht-Bio'!N106</f>
        <v>4.1290481250000006</v>
      </c>
      <c r="AM124" s="300">
        <f>'[7]Nicht-Bio'!O106</f>
        <v>4.5206325000000005</v>
      </c>
      <c r="AN124" s="300">
        <f>'[7]Nicht-Bio'!P106</f>
        <v>5.2455024999999997</v>
      </c>
      <c r="AO124" s="300">
        <f>'[7]Nicht-Bio'!R106</f>
        <v>3.85659375</v>
      </c>
      <c r="AP124" s="300">
        <f>'[7]Nicht-Bio'!S106</f>
        <v>12.0191325</v>
      </c>
      <c r="AQ124" s="300">
        <f>'[7]Nicht-Bio'!T106</f>
        <v>3.9789618750000004</v>
      </c>
      <c r="AR124" s="300">
        <f>'[7]Nicht-Bio'!U106</f>
        <v>6.2144300000000001</v>
      </c>
      <c r="AS124" s="300">
        <f>'[7]Nicht-Bio'!W106</f>
        <v>5.0808793750000003</v>
      </c>
      <c r="AT124" s="300">
        <f>'[7]Nicht-Bio'!X106</f>
        <v>33.435000000000002</v>
      </c>
      <c r="AU124" s="356">
        <f t="shared" si="2"/>
        <v>26.418424089583333</v>
      </c>
      <c r="AV124" s="300"/>
      <c r="AW124" s="300"/>
      <c r="AX124" s="357"/>
      <c r="AY124" s="335"/>
    </row>
    <row r="125" spans="1:51" x14ac:dyDescent="0.25">
      <c r="A125" s="332">
        <v>39692</v>
      </c>
      <c r="B125" s="312">
        <f>'[3]Warenkorb transponiert'!AI12</f>
        <v>1.4886278669777893</v>
      </c>
      <c r="C125" s="300">
        <f>'[3]Warenkorb transponiert'!AJ12</f>
        <v>18.97820660578482</v>
      </c>
      <c r="D125" s="300">
        <f>'[3]Warenkorb transponiert'!AK12</f>
        <v>13.104059751176775</v>
      </c>
      <c r="E125" s="300">
        <f>'[3]Warenkorb transponiert'!AL12</f>
        <v>19.062315573913288</v>
      </c>
      <c r="F125" s="300">
        <f>'[3]Warenkorb transponiert'!AM12</f>
        <v>12.4519021051764</v>
      </c>
      <c r="G125" s="300">
        <f>'[3]Warenkorb transponiert'!AN12</f>
        <v>5.7608466020196367</v>
      </c>
      <c r="H125" s="300">
        <f>'[3]Warenkorb transponiert'!AO12</f>
        <v>3.8293415045509702</v>
      </c>
      <c r="I125" s="300">
        <f>'[3]Warenkorb transponiert'!AP12</f>
        <v>2.9798461050836469</v>
      </c>
      <c r="J125" s="356">
        <f t="shared" si="6"/>
        <v>29.128747952533068</v>
      </c>
      <c r="K125" s="300">
        <f>[4]prixC2!C230</f>
        <v>63.708589274281749</v>
      </c>
      <c r="L125" s="300">
        <f>[4]prixC2!D230</f>
        <v>47.324978062231189</v>
      </c>
      <c r="M125" s="300">
        <f>[4]prixC2!Q230</f>
        <v>37.461377332630008</v>
      </c>
      <c r="N125" s="300">
        <f>[4]prixC2!R230</f>
        <v>22.614901377323516</v>
      </c>
      <c r="O125" s="300">
        <f>[4]prixC2!T230</f>
        <v>29.436120298282397</v>
      </c>
      <c r="P125" s="300">
        <f>[4]prixC2!AE230</f>
        <v>4.9851709900651429</v>
      </c>
      <c r="Q125" s="300">
        <f>[4]prixC2!AH230</f>
        <v>1.666855203670246</v>
      </c>
      <c r="R125" s="300">
        <f>[4]prixC2!AI230</f>
        <v>1.8631569441895539</v>
      </c>
      <c r="S125" s="300">
        <f>[4]prixC2!AK230</f>
        <v>9.9340489963312528</v>
      </c>
      <c r="T125" s="300">
        <f>[4]prixC2!AL230</f>
        <v>34.770259207533599</v>
      </c>
      <c r="U125" s="356">
        <f t="shared" si="7"/>
        <v>43.300572915288754</v>
      </c>
      <c r="V125" s="312">
        <f>'[2]Haltung gewichtet'!H100</f>
        <v>0.62760046186492502</v>
      </c>
      <c r="W125" s="356">
        <f t="shared" si="5"/>
        <v>17.5728129322179</v>
      </c>
      <c r="X125" s="300">
        <f>IF(ISBLANK([1]KochtypBerechnung_nichtBio!V94),"",[1]KochtypBerechnung_nichtBio!V94)</f>
        <v>1.764977</v>
      </c>
      <c r="Y125" s="300">
        <f>IF(ISBLANK([1]KochtypBerechnung_nichtBio!X94),"",[1]KochtypBerechnung_nichtBio!X94)</f>
        <v>1.666736</v>
      </c>
      <c r="Z125" s="356"/>
      <c r="AA125" s="312">
        <f>'[7]Nicht-Bio'!C107</f>
        <v>3.9849999999999999</v>
      </c>
      <c r="AB125" s="300">
        <f>'[7]Nicht-Bio'!D107</f>
        <v>2.8125</v>
      </c>
      <c r="AC125" s="300">
        <f>'[7]Nicht-Bio'!E107</f>
        <v>3.3849999999999998</v>
      </c>
      <c r="AD125" s="300">
        <f>'[7]Nicht-Bio'!F107</f>
        <v>0.76</v>
      </c>
      <c r="AE125" s="356">
        <f t="shared" si="4"/>
        <v>14.265597058823529</v>
      </c>
      <c r="AF125" s="300">
        <f>'[7]Nicht-Bio'!G107</f>
        <v>1.88</v>
      </c>
      <c r="AG125" s="300">
        <f>'[7]Nicht-Bio'!I107</f>
        <v>4.75</v>
      </c>
      <c r="AH125" s="300">
        <f>'[7]Nicht-Bio'!J107</f>
        <v>1.9924999999999999</v>
      </c>
      <c r="AI125" s="300">
        <f>'[7]Nicht-Bio'!K107</f>
        <v>4.7725</v>
      </c>
      <c r="AJ125" s="300">
        <f>'[7]Nicht-Bio'!L107</f>
        <v>4.6100000000000003</v>
      </c>
      <c r="AK125" s="300">
        <f>'[7]Nicht-Bio'!M107</f>
        <v>2.1174999999999997</v>
      </c>
      <c r="AL125" s="300">
        <f>'[7]Nicht-Bio'!N107</f>
        <v>4.1399999999999997</v>
      </c>
      <c r="AM125" s="300">
        <f>'[7]Nicht-Bio'!O107</f>
        <v>3.9924999999999997</v>
      </c>
      <c r="AN125" s="300">
        <f>'[7]Nicht-Bio'!P107</f>
        <v>5.9550000000000001</v>
      </c>
      <c r="AO125" s="300">
        <f>'[7]Nicht-Bio'!R107</f>
        <v>3.6274999999999999</v>
      </c>
      <c r="AP125" s="300">
        <f>'[7]Nicht-Bio'!S107</f>
        <v>11.170000000000002</v>
      </c>
      <c r="AQ125" s="300">
        <f>'[7]Nicht-Bio'!T107</f>
        <v>4.0525000000000002</v>
      </c>
      <c r="AR125" s="300">
        <f>'[7]Nicht-Bio'!U107</f>
        <v>4.7050000000000001</v>
      </c>
      <c r="AS125" s="300">
        <f>'[7]Nicht-Bio'!W107</f>
        <v>5.9325000000000001</v>
      </c>
      <c r="AT125" s="300">
        <f>'[7]Nicht-Bio'!X107</f>
        <v>28.292500000000004</v>
      </c>
      <c r="AU125" s="356">
        <f t="shared" si="2"/>
        <v>27.252141666666663</v>
      </c>
      <c r="AV125" s="300"/>
      <c r="AW125" s="300"/>
      <c r="AX125" s="357"/>
      <c r="AY125" s="335"/>
    </row>
    <row r="126" spans="1:51" x14ac:dyDescent="0.25">
      <c r="A126" s="332">
        <v>39722</v>
      </c>
      <c r="B126" s="312">
        <f>'[3]Warenkorb transponiert'!AI13</f>
        <v>1.4956825309017048</v>
      </c>
      <c r="C126" s="300">
        <f>'[3]Warenkorb transponiert'!AJ13</f>
        <v>19.341183871199515</v>
      </c>
      <c r="D126" s="300">
        <f>'[3]Warenkorb transponiert'!AK13</f>
        <v>13.081525418531593</v>
      </c>
      <c r="E126" s="300">
        <f>'[3]Warenkorb transponiert'!AL13</f>
        <v>19.510243397409145</v>
      </c>
      <c r="F126" s="300">
        <f>'[3]Warenkorb transponiert'!AM13</f>
        <v>12.291976278797943</v>
      </c>
      <c r="G126" s="300">
        <f>'[3]Warenkorb transponiert'!AN13</f>
        <v>5.7505150821935231</v>
      </c>
      <c r="H126" s="300">
        <f>'[3]Warenkorb transponiert'!AO13</f>
        <v>3.8380829487427026</v>
      </c>
      <c r="I126" s="300">
        <f>'[3]Warenkorb transponiert'!AP13</f>
        <v>2.9790314302015521</v>
      </c>
      <c r="J126" s="356">
        <f t="shared" si="6"/>
        <v>29.306315040094322</v>
      </c>
      <c r="K126" s="300">
        <f>[4]prixC2!C231</f>
        <v>63.229662616288721</v>
      </c>
      <c r="L126" s="300">
        <f>[4]prixC2!D231</f>
        <v>45.425238970685001</v>
      </c>
      <c r="M126" s="300">
        <f>[4]prixC2!Q231</f>
        <v>37.306816248771518</v>
      </c>
      <c r="N126" s="300">
        <f>[4]prixC2!R231</f>
        <v>21.325095337314227</v>
      </c>
      <c r="O126" s="300">
        <f>[4]prixC2!T231</f>
        <v>28.442839704569042</v>
      </c>
      <c r="P126" s="300">
        <f>[4]prixC2!AE231</f>
        <v>5.0537568795062731</v>
      </c>
      <c r="Q126" s="300">
        <f>[4]prixC2!AH231</f>
        <v>1.6425896727212763</v>
      </c>
      <c r="R126" s="300">
        <f>[4]prixC2!AI231</f>
        <v>1.8047179520837391</v>
      </c>
      <c r="S126" s="300">
        <f>[4]prixC2!AK231</f>
        <v>9.7387336236097344</v>
      </c>
      <c r="T126" s="300">
        <f>[4]prixC2!AL231</f>
        <v>33.164469444163046</v>
      </c>
      <c r="U126" s="356">
        <f t="shared" si="7"/>
        <v>42.150147447421276</v>
      </c>
      <c r="V126" s="312">
        <f>'[2]Haltung gewichtet'!H101</f>
        <v>0.63751546194979447</v>
      </c>
      <c r="W126" s="356">
        <f t="shared" si="5"/>
        <v>17.850432934594245</v>
      </c>
      <c r="X126" s="300">
        <f>IF(ISBLANK([1]KochtypBerechnung_nichtBio!V95),"",[1]KochtypBerechnung_nichtBio!V95)</f>
        <v>1.8389770000000001</v>
      </c>
      <c r="Y126" s="300">
        <f>IF(ISBLANK([1]KochtypBerechnung_nichtBio!X95),"",[1]KochtypBerechnung_nichtBio!X95)</f>
        <v>1.732388</v>
      </c>
      <c r="Z126" s="356"/>
      <c r="AA126" s="312">
        <f>'[7]Nicht-Bio'!C108</f>
        <v>3.7696354999999997</v>
      </c>
      <c r="AB126" s="300">
        <f>'[7]Nicht-Bio'!D108</f>
        <v>2.7481724999999995</v>
      </c>
      <c r="AC126" s="300">
        <f>'[7]Nicht-Bio'!E108</f>
        <v>3.1423700000000001</v>
      </c>
      <c r="AD126" s="300">
        <f>'[7]Nicht-Bio'!F108</f>
        <v>0.73836999999999997</v>
      </c>
      <c r="AE126" s="356">
        <f t="shared" si="4"/>
        <v>13.595328885294116</v>
      </c>
      <c r="AF126" s="300">
        <f>'[7]Nicht-Bio'!G108</f>
        <v>1.9227350000000001</v>
      </c>
      <c r="AG126" s="300">
        <f>'[7]Nicht-Bio'!I108</f>
        <v>4.7840399999999992</v>
      </c>
      <c r="AH126" s="300">
        <f>'[7]Nicht-Bio'!J108</f>
        <v>1.8637700000000001</v>
      </c>
      <c r="AI126" s="300">
        <f>'[7]Nicht-Bio'!K108</f>
        <v>4.9906924999999998</v>
      </c>
      <c r="AJ126" s="300">
        <f>'[7]Nicht-Bio'!L108</f>
        <v>6.7374720000000003</v>
      </c>
      <c r="AK126" s="300">
        <f>'[7]Nicht-Bio'!M108</f>
        <v>2.038354</v>
      </c>
      <c r="AL126" s="300">
        <f>'[7]Nicht-Bio'!N108</f>
        <v>5.8291000000000004</v>
      </c>
      <c r="AM126" s="300">
        <f>'[7]Nicht-Bio'!O108</f>
        <v>4.4807525000000004</v>
      </c>
      <c r="AN126" s="300">
        <f>'[7]Nicht-Bio'!P108</f>
        <v>6.9923649999999995</v>
      </c>
      <c r="AO126" s="300">
        <f>'[7]Nicht-Bio'!R108</f>
        <v>3.5424850000000001</v>
      </c>
      <c r="AP126" s="300">
        <f>'[7]Nicht-Bio'!S108</f>
        <v>11.510010000000001</v>
      </c>
      <c r="AQ126" s="300">
        <f>'[7]Nicht-Bio'!T108</f>
        <v>3.9220574999999998</v>
      </c>
      <c r="AR126" s="300">
        <f>'[7]Nicht-Bio'!U108</f>
        <v>3.9155349999999998</v>
      </c>
      <c r="AS126" s="300">
        <f>'[7]Nicht-Bio'!W108</f>
        <v>5.33657</v>
      </c>
      <c r="AT126" s="300">
        <f>'[7]Nicht-Bio'!X108</f>
        <v>30.9520625</v>
      </c>
      <c r="AU126" s="356">
        <f t="shared" si="2"/>
        <v>30.259518201666673</v>
      </c>
      <c r="AV126" s="300"/>
      <c r="AW126" s="300"/>
      <c r="AX126" s="357"/>
      <c r="AY126" s="335"/>
    </row>
    <row r="127" spans="1:51" x14ac:dyDescent="0.25">
      <c r="A127" s="332">
        <v>39753</v>
      </c>
      <c r="B127" s="312">
        <f>'[3]Warenkorb transponiert'!AI14</f>
        <v>1.479242123696952</v>
      </c>
      <c r="C127" s="300">
        <f>'[3]Warenkorb transponiert'!AJ14</f>
        <v>19.441934680579827</v>
      </c>
      <c r="D127" s="300">
        <f>'[3]Warenkorb transponiert'!AK14</f>
        <v>13.081525418531593</v>
      </c>
      <c r="E127" s="300">
        <f>'[3]Warenkorb transponiert'!AL14</f>
        <v>19.387486706372385</v>
      </c>
      <c r="F127" s="300">
        <f>'[3]Warenkorb transponiert'!AM14</f>
        <v>12.503342065512257</v>
      </c>
      <c r="G127" s="300">
        <f>'[3]Warenkorb transponiert'!AN14</f>
        <v>5.7505150821935231</v>
      </c>
      <c r="H127" s="300">
        <f>'[3]Warenkorb transponiert'!AO14</f>
        <v>3.8380829487427026</v>
      </c>
      <c r="I127" s="300">
        <f>'[3]Warenkorb transponiert'!AP14</f>
        <v>2.9765874055552675</v>
      </c>
      <c r="J127" s="356">
        <f t="shared" si="6"/>
        <v>29.189059024266371</v>
      </c>
      <c r="K127" s="300">
        <f>[4]prixC2!C232</f>
        <v>63.029764941055205</v>
      </c>
      <c r="L127" s="300">
        <f>[4]prixC2!D232</f>
        <v>44.237305652857366</v>
      </c>
      <c r="M127" s="300">
        <f>[4]prixC2!Q232</f>
        <v>39.263083556062305</v>
      </c>
      <c r="N127" s="300">
        <f>[4]prixC2!R232</f>
        <v>22.225250073939787</v>
      </c>
      <c r="O127" s="300">
        <f>[4]prixC2!T232</f>
        <v>30.083046339057962</v>
      </c>
      <c r="P127" s="300">
        <f>[4]prixC2!AE232</f>
        <v>5.0097439638407266</v>
      </c>
      <c r="Q127" s="300">
        <f>[4]prixC2!AH232</f>
        <v>1.7003347132011917</v>
      </c>
      <c r="R127" s="300">
        <f>[4]prixC2!AI232</f>
        <v>1.7892625795034036</v>
      </c>
      <c r="S127" s="300">
        <f>[4]prixC2!AK232</f>
        <v>8.9022500200373234</v>
      </c>
      <c r="T127" s="300">
        <f>[4]prixC2!AL232</f>
        <v>33.939743291628325</v>
      </c>
      <c r="U127" s="356">
        <f t="shared" si="7"/>
        <v>42.353093050954364</v>
      </c>
      <c r="V127" s="312">
        <f>'[2]Haltung gewichtet'!H102</f>
        <v>0.65136601987268972</v>
      </c>
      <c r="W127" s="356">
        <f t="shared" si="5"/>
        <v>18.238248556435313</v>
      </c>
      <c r="X127" s="300">
        <f>IF(ISBLANK([1]KochtypBerechnung_nichtBio!V96),"",[1]KochtypBerechnung_nichtBio!V96)</f>
        <v>1.821625</v>
      </c>
      <c r="Y127" s="300">
        <f>IF(ISBLANK([1]KochtypBerechnung_nichtBio!X96),"",[1]KochtypBerechnung_nichtBio!X96)</f>
        <v>1.813205</v>
      </c>
      <c r="Z127" s="356"/>
      <c r="AA127" s="312">
        <f>'[7]Nicht-Bio'!C109</f>
        <v>4.0142287999999997</v>
      </c>
      <c r="AB127" s="300">
        <f>'[7]Nicht-Bio'!D109</f>
        <v>2.8252481999999999</v>
      </c>
      <c r="AC127" s="300">
        <f>'[7]Nicht-Bio'!E109</f>
        <v>2.8736336000000002</v>
      </c>
      <c r="AD127" s="300">
        <f>'[7]Nicht-Bio'!F109</f>
        <v>0.75519959999999986</v>
      </c>
      <c r="AE127" s="356">
        <f t="shared" si="4"/>
        <v>13.857618179058822</v>
      </c>
      <c r="AF127" s="300">
        <f>'[7]Nicht-Bio'!G109</f>
        <v>1.8483309999999999</v>
      </c>
      <c r="AG127" s="300">
        <f>'[7]Nicht-Bio'!I109</f>
        <v>4.2003240000000002</v>
      </c>
      <c r="AH127" s="300">
        <f>'[7]Nicht-Bio'!J109</f>
        <v>1.4375718</v>
      </c>
      <c r="AI127" s="300">
        <f>'[7]Nicht-Bio'!K109</f>
        <v>3.8005371999999999</v>
      </c>
      <c r="AJ127" s="300">
        <f>'[7]Nicht-Bio'!L109</f>
        <v>6.1132847999999997</v>
      </c>
      <c r="AK127" s="300">
        <f>'[7]Nicht-Bio'!M109</f>
        <v>2.012934</v>
      </c>
      <c r="AL127" s="300">
        <f>'[7]Nicht-Bio'!N109</f>
        <v>4.0878899999999998</v>
      </c>
      <c r="AM127" s="300">
        <f>'[7]Nicht-Bio'!O109</f>
        <v>4.5072019999999995</v>
      </c>
      <c r="AN127" s="300">
        <f>'[7]Nicht-Bio'!P109</f>
        <v>5.0369417999999992</v>
      </c>
      <c r="AO127" s="300">
        <f>'[7]Nicht-Bio'!R109</f>
        <v>3.4510820000000004</v>
      </c>
      <c r="AP127" s="300">
        <f>'[7]Nicht-Bio'!S109</f>
        <v>11.816727999999998</v>
      </c>
      <c r="AQ127" s="300">
        <f>'[7]Nicht-Bio'!T109</f>
        <v>3.9621432000000008</v>
      </c>
      <c r="AR127" s="300">
        <f>'[7]Nicht-Bio'!U109</f>
        <v>3.7346060000000003</v>
      </c>
      <c r="AS127" s="300">
        <f>'[7]Nicht-Bio'!W109</f>
        <v>4.1277249999999999</v>
      </c>
      <c r="AT127" s="300">
        <f>'[7]Nicht-Bio'!X109</f>
        <v>24.993645000000001</v>
      </c>
      <c r="AU127" s="356">
        <f t="shared" si="2"/>
        <v>26.367977925999995</v>
      </c>
      <c r="AV127" s="300"/>
      <c r="AW127" s="300"/>
      <c r="AX127" s="357"/>
      <c r="AY127" s="335"/>
    </row>
    <row r="128" spans="1:51" x14ac:dyDescent="0.25">
      <c r="A128" s="332">
        <v>39783</v>
      </c>
      <c r="B128" s="312">
        <f>'[3]Warenkorb transponiert'!AI15</f>
        <v>1.4788767907421618</v>
      </c>
      <c r="C128" s="300">
        <f>'[3]Warenkorb transponiert'!AJ15</f>
        <v>19.151634361456829</v>
      </c>
      <c r="D128" s="300">
        <f>'[3]Warenkorb transponiert'!AK15</f>
        <v>13.090702738414151</v>
      </c>
      <c r="E128" s="300">
        <f>'[3]Warenkorb transponiert'!AL15</f>
        <v>19.011032404629027</v>
      </c>
      <c r="F128" s="300">
        <f>'[3]Warenkorb transponiert'!AM15</f>
        <v>12.441633371608559</v>
      </c>
      <c r="G128" s="300">
        <f>'[3]Warenkorb transponiert'!AN15</f>
        <v>5.7515397936613848</v>
      </c>
      <c r="H128" s="300">
        <f>'[3]Warenkorb transponiert'!AO15</f>
        <v>3.8132416594536034</v>
      </c>
      <c r="I128" s="300">
        <f>'[3]Warenkorb transponiert'!AP15</f>
        <v>2.9765874055552675</v>
      </c>
      <c r="J128" s="356">
        <f t="shared" si="6"/>
        <v>29.054568708130986</v>
      </c>
      <c r="K128" s="300">
        <f>[4]prixC2!C233</f>
        <v>60.354214190630117</v>
      </c>
      <c r="L128" s="300">
        <f>[4]prixC2!D233</f>
        <v>46.527176709846913</v>
      </c>
      <c r="M128" s="300">
        <f>[4]prixC2!Q233</f>
        <v>34.362597818924122</v>
      </c>
      <c r="N128" s="300">
        <f>[4]prixC2!R233</f>
        <v>20.23594276215746</v>
      </c>
      <c r="O128" s="300">
        <f>[4]prixC2!T233</f>
        <v>30.052924141361203</v>
      </c>
      <c r="P128" s="300">
        <f>[4]prixC2!AE233</f>
        <v>4.632609194260402</v>
      </c>
      <c r="Q128" s="300">
        <f>[4]prixC2!AH233</f>
        <v>1.6673627717337502</v>
      </c>
      <c r="R128" s="300">
        <f>[4]prixC2!AI233</f>
        <v>1.8086145094224062</v>
      </c>
      <c r="S128" s="300">
        <f>[4]prixC2!AK233</f>
        <v>9.9488924815156494</v>
      </c>
      <c r="T128" s="300">
        <f>[4]prixC2!AL233</f>
        <v>34.002882125582303</v>
      </c>
      <c r="U128" s="356">
        <f t="shared" si="7"/>
        <v>41.737143069566748</v>
      </c>
      <c r="V128" s="312">
        <f>'[2]Haltung gewichtet'!H103</f>
        <v>0.65893019681075848</v>
      </c>
      <c r="W128" s="356">
        <f t="shared" si="5"/>
        <v>18.450045510701237</v>
      </c>
      <c r="X128" s="300">
        <f>IF(ISBLANK([1]KochtypBerechnung_nichtBio!V97),"",[1]KochtypBerechnung_nichtBio!V97)</f>
        <v>2.1126510000000001</v>
      </c>
      <c r="Y128" s="300">
        <f>IF(ISBLANK([1]KochtypBerechnung_nichtBio!X97),"",[1]KochtypBerechnung_nichtBio!X97)</f>
        <v>1.8987529999999999</v>
      </c>
      <c r="Z128" s="356"/>
      <c r="AA128" s="312">
        <f>'[7]Nicht-Bio'!C110</f>
        <v>4.1593662499999997</v>
      </c>
      <c r="AB128" s="300">
        <f>'[7]Nicht-Bio'!D110</f>
        <v>2.8145549999999999</v>
      </c>
      <c r="AC128" s="300">
        <f>'[7]Nicht-Bio'!E110</f>
        <v>2.3995837499999997</v>
      </c>
      <c r="AD128" s="300">
        <f>'[7]Nicht-Bio'!F110</f>
        <v>0.63068275000000007</v>
      </c>
      <c r="AE128" s="356">
        <f t="shared" si="4"/>
        <v>13.329222777352939</v>
      </c>
      <c r="AF128" s="300">
        <f>'[7]Nicht-Bio'!G110</f>
        <v>2.0475075</v>
      </c>
      <c r="AG128" s="300">
        <f>'[7]Nicht-Bio'!I110</f>
        <v>4.7280574999999994</v>
      </c>
      <c r="AH128" s="300">
        <f>'[7]Nicht-Bio'!J110</f>
        <v>1.55</v>
      </c>
      <c r="AI128" s="300">
        <f>'[7]Nicht-Bio'!K110</f>
        <v>4.3004512500000001</v>
      </c>
      <c r="AJ128" s="300">
        <f>'[7]Nicht-Bio'!L110</f>
        <v>8.2206884999999996</v>
      </c>
      <c r="AK128" s="300">
        <f>'[7]Nicht-Bio'!M110</f>
        <v>2.012918</v>
      </c>
      <c r="AL128" s="300">
        <f>'[7]Nicht-Bio'!N110</f>
        <v>3.7609062499999997</v>
      </c>
      <c r="AM128" s="300">
        <f>'[7]Nicht-Bio'!O110</f>
        <v>3.08909375</v>
      </c>
      <c r="AN128" s="300">
        <f>'[7]Nicht-Bio'!P110</f>
        <v>4.2096562500000001</v>
      </c>
      <c r="AO128" s="300">
        <f>'[7]Nicht-Bio'!R110</f>
        <v>3.64337</v>
      </c>
      <c r="AP128" s="300">
        <f>'[7]Nicht-Bio'!S110</f>
        <v>11.9726675</v>
      </c>
      <c r="AQ128" s="300">
        <f>'[7]Nicht-Bio'!T110</f>
        <v>4.1275019999999998</v>
      </c>
      <c r="AR128" s="300">
        <f>'[7]Nicht-Bio'!U110</f>
        <v>3.6878435000000001</v>
      </c>
      <c r="AS128" s="300">
        <f>'[7]Nicht-Bio'!W110</f>
        <v>5.3838662499999996</v>
      </c>
      <c r="AT128" s="300">
        <f>'[7]Nicht-Bio'!X110</f>
        <v>29.325962500000003</v>
      </c>
      <c r="AU128" s="356">
        <f t="shared" ref="AU128:AU191" si="8">SUMPRODUCT($AF$19:$AT$19,AF128:AT128)</f>
        <v>29.39452464666666</v>
      </c>
      <c r="AV128" s="300"/>
      <c r="AW128" s="300"/>
      <c r="AX128" s="357"/>
      <c r="AY128" s="335"/>
    </row>
    <row r="129" spans="1:51" x14ac:dyDescent="0.25">
      <c r="A129" s="332">
        <v>39814</v>
      </c>
      <c r="B129" s="312">
        <f>'[3]Warenkorb transponiert'!AI16</f>
        <v>1.4265702384564152</v>
      </c>
      <c r="C129" s="300">
        <f>'[3]Warenkorb transponiert'!AJ16</f>
        <v>19.371447684189938</v>
      </c>
      <c r="D129" s="300">
        <f>'[3]Warenkorb transponiert'!AK16</f>
        <v>12.716682565045067</v>
      </c>
      <c r="E129" s="300">
        <f>'[3]Warenkorb transponiert'!AL16</f>
        <v>19.131460034546446</v>
      </c>
      <c r="F129" s="300">
        <f>'[3]Warenkorb transponiert'!AM16</f>
        <v>12.459507192028417</v>
      </c>
      <c r="G129" s="300">
        <f>'[3]Warenkorb transponiert'!AN16</f>
        <v>5.6557617819146548</v>
      </c>
      <c r="H129" s="300">
        <f>'[3]Warenkorb transponiert'!AO16</f>
        <v>3.8516526815247016</v>
      </c>
      <c r="I129" s="300">
        <f>'[3]Warenkorb transponiert'!AP16</f>
        <v>2.9814754548478368</v>
      </c>
      <c r="J129" s="356">
        <f t="shared" si="6"/>
        <v>28.567997274348407</v>
      </c>
      <c r="K129" s="300">
        <f>[4]prixC2!C234</f>
        <v>62.549999381381291</v>
      </c>
      <c r="L129" s="300">
        <f>[4]prixC2!D234</f>
        <v>44.285781301088164</v>
      </c>
      <c r="M129" s="300">
        <f>[4]prixC2!Q234</f>
        <v>35.04014011260567</v>
      </c>
      <c r="N129" s="300">
        <f>[4]prixC2!R234</f>
        <v>19.367190297270746</v>
      </c>
      <c r="O129" s="300">
        <f>[4]prixC2!T234</f>
        <v>28.075610149744048</v>
      </c>
      <c r="P129" s="300">
        <f>[4]prixC2!AE234</f>
        <v>5.1016613457553897</v>
      </c>
      <c r="Q129" s="300">
        <f>[4]prixC2!AH234</f>
        <v>1.7012839549316168</v>
      </c>
      <c r="R129" s="300">
        <f>[4]prixC2!AI234</f>
        <v>1.8613510363084074</v>
      </c>
      <c r="S129" s="300">
        <f>[4]prixC2!AK234</f>
        <v>9.3789752752126549</v>
      </c>
      <c r="T129" s="300">
        <f>[4]prixC2!AL234</f>
        <v>34.314178774444834</v>
      </c>
      <c r="U129" s="356">
        <f t="shared" si="7"/>
        <v>41.065618387216787</v>
      </c>
      <c r="V129" s="312">
        <f>'[2]Haltung gewichtet'!H104</f>
        <v>0.64047549536353765</v>
      </c>
      <c r="W129" s="356">
        <f t="shared" si="5"/>
        <v>17.933313870179056</v>
      </c>
      <c r="X129" s="300">
        <f>IF(ISBLANK([1]KochtypBerechnung_nichtBio!V98),"",[1]KochtypBerechnung_nichtBio!V98)</f>
        <v>1.873219</v>
      </c>
      <c r="Y129" s="300">
        <f>IF(ISBLANK([1]KochtypBerechnung_nichtBio!X98),"",[1]KochtypBerechnung_nichtBio!X98)</f>
        <v>1.913675</v>
      </c>
      <c r="Z129" s="356"/>
      <c r="AA129" s="312">
        <f>'[7]Nicht-Bio'!C111</f>
        <v>4.1555286000000002</v>
      </c>
      <c r="AB129" s="300">
        <f>'[7]Nicht-Bio'!D111</f>
        <v>2.8277577999999997</v>
      </c>
      <c r="AC129" s="300">
        <f>'[7]Nicht-Bio'!E111</f>
        <v>2.6420078</v>
      </c>
      <c r="AD129" s="300">
        <f>'[7]Nicht-Bio'!F111</f>
        <v>0.56023579999999995</v>
      </c>
      <c r="AE129" s="356">
        <f t="shared" si="4"/>
        <v>13.378908252470588</v>
      </c>
      <c r="AF129" s="300">
        <f>'[7]Nicht-Bio'!G111</f>
        <v>1.909907</v>
      </c>
      <c r="AG129" s="300">
        <f>'[7]Nicht-Bio'!I111</f>
        <v>4.4358520000000006</v>
      </c>
      <c r="AH129" s="300">
        <f>'[7]Nicht-Bio'!J111</f>
        <v>2.0859949999999996</v>
      </c>
      <c r="AI129" s="300">
        <f>'[7]Nicht-Bio'!K111</f>
        <v>5.3276610000000009</v>
      </c>
      <c r="AJ129" s="300">
        <f>'[7]Nicht-Bio'!L111</f>
        <v>6.3160639999999999</v>
      </c>
      <c r="AK129" s="300">
        <f>'[7]Nicht-Bio'!M111</f>
        <v>1.9482408</v>
      </c>
      <c r="AL129" s="300">
        <f>'[7]Nicht-Bio'!N111</f>
        <v>4.4599441999999998</v>
      </c>
      <c r="AM129" s="300">
        <f>'[7]Nicht-Bio'!O111</f>
        <v>4.0163850000000005</v>
      </c>
      <c r="AN129" s="300">
        <f>'[7]Nicht-Bio'!P111</f>
        <v>4.6623200000000002</v>
      </c>
      <c r="AO129" s="300">
        <f>'[7]Nicht-Bio'!R111</f>
        <v>4.908334</v>
      </c>
      <c r="AP129" s="300">
        <f>'[7]Nicht-Bio'!S111</f>
        <v>11.990108000000001</v>
      </c>
      <c r="AQ129" s="300">
        <f>'[7]Nicht-Bio'!T111</f>
        <v>3.9596591999999999</v>
      </c>
      <c r="AR129" s="300">
        <f>'[7]Nicht-Bio'!U111</f>
        <v>3.6364835999999996</v>
      </c>
      <c r="AS129" s="300">
        <f>'[7]Nicht-Bio'!W111</f>
        <v>6.3124840000000004</v>
      </c>
      <c r="AT129" s="300">
        <f>'[7]Nicht-Bio'!X111</f>
        <v>37.587365000000005</v>
      </c>
      <c r="AU129" s="356">
        <f t="shared" si="8"/>
        <v>29.620180880666663</v>
      </c>
      <c r="AV129" s="300"/>
      <c r="AW129" s="300"/>
      <c r="AX129" s="357"/>
      <c r="AY129" s="335"/>
    </row>
    <row r="130" spans="1:51" x14ac:dyDescent="0.25">
      <c r="A130" s="332">
        <v>39845</v>
      </c>
      <c r="B130" s="312">
        <f>'[3]Warenkorb transponiert'!AI17</f>
        <v>1.4093738128837963</v>
      </c>
      <c r="C130" s="300">
        <f>'[3]Warenkorb transponiert'!AJ17</f>
        <v>19.001296021863034</v>
      </c>
      <c r="D130" s="300">
        <f>'[3]Warenkorb transponiert'!AK17</f>
        <v>12.255963043788233</v>
      </c>
      <c r="E130" s="300">
        <f>'[3]Warenkorb transponiert'!AL17</f>
        <v>19.22308486080447</v>
      </c>
      <c r="F130" s="300">
        <f>'[3]Warenkorb transponiert'!AM17</f>
        <v>12.805735510841339</v>
      </c>
      <c r="G130" s="300">
        <f>'[3]Warenkorb transponiert'!AN17</f>
        <v>5.5145406912555703</v>
      </c>
      <c r="H130" s="300">
        <f>'[3]Warenkorb transponiert'!AO17</f>
        <v>3.8213711936678076</v>
      </c>
      <c r="I130" s="300">
        <f>'[3]Warenkorb transponiert'!AP17</f>
        <v>2.8818384781576807</v>
      </c>
      <c r="J130" s="356">
        <f t="shared" si="6"/>
        <v>28.187592244936102</v>
      </c>
      <c r="K130" s="300">
        <f>[4]prixC2!C235</f>
        <v>59.398542959622993</v>
      </c>
      <c r="L130" s="300">
        <f>[4]prixC2!D235</f>
        <v>43.795265491091577</v>
      </c>
      <c r="M130" s="300">
        <f>[4]prixC2!Q235</f>
        <v>35.854216274300605</v>
      </c>
      <c r="N130" s="300">
        <f>[4]prixC2!R235</f>
        <v>19.991654061443075</v>
      </c>
      <c r="O130" s="300">
        <f>[4]prixC2!T235</f>
        <v>28.76156997259374</v>
      </c>
      <c r="P130" s="300">
        <f>[4]prixC2!AE235</f>
        <v>5.2498516358465244</v>
      </c>
      <c r="Q130" s="300">
        <f>[4]prixC2!AH235</f>
        <v>1.765063134434268</v>
      </c>
      <c r="R130" s="300">
        <f>[4]prixC2!AI235</f>
        <v>1.865625288965697</v>
      </c>
      <c r="S130" s="300">
        <f>[4]prixC2!AK235</f>
        <v>9.1557626734057145</v>
      </c>
      <c r="T130" s="300">
        <f>[4]prixC2!AL235</f>
        <v>33.567201439484357</v>
      </c>
      <c r="U130" s="356">
        <f t="shared" si="7"/>
        <v>40.784801362390773</v>
      </c>
      <c r="V130" s="312">
        <f>'[2]Haltung gewichtet'!H105</f>
        <v>0.65592712077155169</v>
      </c>
      <c r="W130" s="356">
        <f t="shared" si="5"/>
        <v>18.365959381603446</v>
      </c>
      <c r="X130" s="300">
        <f>IF(ISBLANK([1]KochtypBerechnung_nichtBio!V99),"",[1]KochtypBerechnung_nichtBio!V99)</f>
        <v>2.0141650000000002</v>
      </c>
      <c r="Y130" s="300">
        <f>IF(ISBLANK([1]KochtypBerechnung_nichtBio!X99),"",[1]KochtypBerechnung_nichtBio!X99)</f>
        <v>1.936456</v>
      </c>
      <c r="Z130" s="356"/>
      <c r="AA130" s="312">
        <f>'[7]Nicht-Bio'!C112</f>
        <v>4.1399999999999997</v>
      </c>
      <c r="AB130" s="300">
        <f>'[7]Nicht-Bio'!D112</f>
        <v>2.87</v>
      </c>
      <c r="AC130" s="300">
        <f>'[7]Nicht-Bio'!E112</f>
        <v>2.625</v>
      </c>
      <c r="AD130" s="300">
        <f>'[7]Nicht-Bio'!F112</f>
        <v>0.51</v>
      </c>
      <c r="AE130" s="356">
        <f t="shared" si="4"/>
        <v>13.265549999999999</v>
      </c>
      <c r="AF130" s="300">
        <f>'[7]Nicht-Bio'!G112</f>
        <v>2.13</v>
      </c>
      <c r="AG130" s="300">
        <f>'[7]Nicht-Bio'!I112</f>
        <v>3.9850000000000003</v>
      </c>
      <c r="AH130" s="300">
        <f>'[7]Nicht-Bio'!J112</f>
        <v>2.6550000000000002</v>
      </c>
      <c r="AI130" s="300">
        <f>'[7]Nicht-Bio'!K112</f>
        <v>6.0450000000000008</v>
      </c>
      <c r="AJ130" s="300">
        <f>'[7]Nicht-Bio'!L112</f>
        <v>4.3049999999999997</v>
      </c>
      <c r="AK130" s="300">
        <f>'[7]Nicht-Bio'!M112</f>
        <v>2.02</v>
      </c>
      <c r="AL130" s="300">
        <f>'[7]Nicht-Bio'!N112</f>
        <v>4.6399999999999997</v>
      </c>
      <c r="AM130" s="300">
        <f>'[7]Nicht-Bio'!O112</f>
        <v>4.3500000000000005</v>
      </c>
      <c r="AN130" s="300">
        <f>'[7]Nicht-Bio'!P112</f>
        <v>4.2850000000000001</v>
      </c>
      <c r="AO130" s="300">
        <f>'[7]Nicht-Bio'!R112</f>
        <v>5.1050000000000004</v>
      </c>
      <c r="AP130" s="300">
        <f>'[7]Nicht-Bio'!S112</f>
        <v>11.914999999999999</v>
      </c>
      <c r="AQ130" s="300">
        <f>'[7]Nicht-Bio'!T112</f>
        <v>3.9750000000000005</v>
      </c>
      <c r="AR130" s="300">
        <f>'[7]Nicht-Bio'!U112</f>
        <v>3.7550000000000003</v>
      </c>
      <c r="AS130" s="300">
        <f>'[7]Nicht-Bio'!W112</f>
        <v>6.7100000000000009</v>
      </c>
      <c r="AT130" s="300">
        <f>'[7]Nicht-Bio'!X112</f>
        <v>36.954999999999998</v>
      </c>
      <c r="AU130" s="356">
        <f t="shared" si="8"/>
        <v>28.715249999999997</v>
      </c>
      <c r="AV130" s="300"/>
      <c r="AW130" s="300"/>
      <c r="AX130" s="357"/>
      <c r="AY130" s="335"/>
    </row>
    <row r="131" spans="1:51" x14ac:dyDescent="0.25">
      <c r="A131" s="332">
        <v>39873</v>
      </c>
      <c r="B131" s="312">
        <f>'[3]Warenkorb transponiert'!AI18</f>
        <v>1.3972929238437191</v>
      </c>
      <c r="C131" s="300">
        <f>'[3]Warenkorb transponiert'!AJ18</f>
        <v>19.012893478226491</v>
      </c>
      <c r="D131" s="300">
        <f>'[3]Warenkorb transponiert'!AK18</f>
        <v>12.256561934718011</v>
      </c>
      <c r="E131" s="300">
        <f>'[3]Warenkorb transponiert'!AL18</f>
        <v>18.985912511599238</v>
      </c>
      <c r="F131" s="300">
        <f>'[3]Warenkorb transponiert'!AM18</f>
        <v>12.909250501013013</v>
      </c>
      <c r="G131" s="300">
        <f>'[3]Warenkorb transponiert'!AN18</f>
        <v>5.5124221553051616</v>
      </c>
      <c r="H131" s="300">
        <f>'[3]Warenkorb transponiert'!AO18</f>
        <v>3.8342302306674574</v>
      </c>
      <c r="I131" s="300">
        <f>'[3]Warenkorb transponiert'!AP18</f>
        <v>2.8766245589122734</v>
      </c>
      <c r="J131" s="356">
        <f t="shared" si="6"/>
        <v>28.065603959683731</v>
      </c>
      <c r="K131" s="300">
        <f>[4]prixC2!C236</f>
        <v>61.043579132935172</v>
      </c>
      <c r="L131" s="300">
        <f>[4]prixC2!D236</f>
        <v>43.076859766391152</v>
      </c>
      <c r="M131" s="300">
        <f>[4]prixC2!Q236</f>
        <v>37.016826187004334</v>
      </c>
      <c r="N131" s="300">
        <f>[4]prixC2!R236</f>
        <v>20.82260509993586</v>
      </c>
      <c r="O131" s="300">
        <f>[4]prixC2!T236</f>
        <v>26.732126132340134</v>
      </c>
      <c r="P131" s="300">
        <f>[4]prixC2!AE236</f>
        <v>5.1869108613524864</v>
      </c>
      <c r="Q131" s="300">
        <f>[4]prixC2!AH236</f>
        <v>1.6666136768030462</v>
      </c>
      <c r="R131" s="300">
        <f>[4]prixC2!AI236</f>
        <v>1.7841821311682173</v>
      </c>
      <c r="S131" s="300">
        <f>[4]prixC2!AK236</f>
        <v>9.1865999238853391</v>
      </c>
      <c r="T131" s="300">
        <f>[4]prixC2!AL236</f>
        <v>33.672755270323123</v>
      </c>
      <c r="U131" s="356">
        <f t="shared" si="7"/>
        <v>40.88246719800518</v>
      </c>
      <c r="V131" s="312">
        <f>'[2]Haltung gewichtet'!H106</f>
        <v>0.66311099018556963</v>
      </c>
      <c r="W131" s="356">
        <f t="shared" si="5"/>
        <v>18.56710772519595</v>
      </c>
      <c r="X131" s="300">
        <f>IF(ISBLANK([1]KochtypBerechnung_nichtBio!V100),"",[1]KochtypBerechnung_nichtBio!V100)</f>
        <v>1.9069149999999999</v>
      </c>
      <c r="Y131" s="300">
        <f>IF(ISBLANK([1]KochtypBerechnung_nichtBio!X100),"",[1]KochtypBerechnung_nichtBio!X100)</f>
        <v>1.9638389999999999</v>
      </c>
      <c r="Z131" s="356"/>
      <c r="AA131" s="312">
        <f>'[7]Nicht-Bio'!C113</f>
        <v>4.13</v>
      </c>
      <c r="AB131" s="300">
        <f>'[7]Nicht-Bio'!D113</f>
        <v>2.835</v>
      </c>
      <c r="AC131" s="300">
        <f>'[7]Nicht-Bio'!E113</f>
        <v>2.665</v>
      </c>
      <c r="AD131" s="300">
        <f>'[7]Nicht-Bio'!F113</f>
        <v>0.5</v>
      </c>
      <c r="AE131" s="356">
        <f t="shared" si="4"/>
        <v>13.219144117647058</v>
      </c>
      <c r="AF131" s="300">
        <f>'[7]Nicht-Bio'!G113</f>
        <v>2.27</v>
      </c>
      <c r="AG131" s="300">
        <f>'[7]Nicht-Bio'!I113</f>
        <v>4.17</v>
      </c>
      <c r="AH131" s="300">
        <f>'[7]Nicht-Bio'!J113</f>
        <v>2.105</v>
      </c>
      <c r="AI131" s="300">
        <f>'[7]Nicht-Bio'!K113</f>
        <v>3.4899999999999998</v>
      </c>
      <c r="AJ131" s="300">
        <f>'[7]Nicht-Bio'!L113</f>
        <v>3.7</v>
      </c>
      <c r="AK131" s="300">
        <f>'[7]Nicht-Bio'!M113</f>
        <v>2.0599999999999996</v>
      </c>
      <c r="AL131" s="300">
        <f>'[7]Nicht-Bio'!N113</f>
        <v>4.83</v>
      </c>
      <c r="AM131" s="300">
        <f>'[7]Nicht-Bio'!O113</f>
        <v>5.4149999999999991</v>
      </c>
      <c r="AN131" s="300">
        <f>'[7]Nicht-Bio'!P113</f>
        <v>4.4950000000000001</v>
      </c>
      <c r="AO131" s="300">
        <f>'[7]Nicht-Bio'!R113</f>
        <v>5.3199999999999994</v>
      </c>
      <c r="AP131" s="300">
        <f>'[7]Nicht-Bio'!S113</f>
        <v>10.984999999999999</v>
      </c>
      <c r="AQ131" s="300">
        <f>'[7]Nicht-Bio'!T113</f>
        <v>4.1100000000000003</v>
      </c>
      <c r="AR131" s="300">
        <f>'[7]Nicht-Bio'!U113</f>
        <v>4.125</v>
      </c>
      <c r="AS131" s="300">
        <f>'[7]Nicht-Bio'!W113</f>
        <v>5.29</v>
      </c>
      <c r="AT131" s="300">
        <f>'[7]Nicht-Bio'!X113</f>
        <v>32.204999999999998</v>
      </c>
      <c r="AU131" s="356">
        <f t="shared" si="8"/>
        <v>26.49516666666667</v>
      </c>
      <c r="AV131" s="300"/>
      <c r="AW131" s="300"/>
      <c r="AX131" s="357"/>
      <c r="AY131" s="335"/>
    </row>
    <row r="132" spans="1:51" x14ac:dyDescent="0.25">
      <c r="A132" s="332">
        <v>39904</v>
      </c>
      <c r="B132" s="312">
        <f>'[3]Warenkorb transponiert'!AI19</f>
        <v>1.3962719823968173</v>
      </c>
      <c r="C132" s="300">
        <f>'[3]Warenkorb transponiert'!AJ19</f>
        <v>19.048986675432577</v>
      </c>
      <c r="D132" s="300">
        <f>'[3]Warenkorb transponiert'!AK19</f>
        <v>12.256561934718011</v>
      </c>
      <c r="E132" s="300">
        <f>'[3]Warenkorb transponiert'!AL19</f>
        <v>18.892892526943314</v>
      </c>
      <c r="F132" s="300">
        <f>'[3]Warenkorb transponiert'!AM19</f>
        <v>13.003053944663732</v>
      </c>
      <c r="G132" s="300">
        <f>'[3]Warenkorb transponiert'!AN19</f>
        <v>5.4963659202642647</v>
      </c>
      <c r="H132" s="300">
        <f>'[3]Warenkorb transponiert'!AO19</f>
        <v>3.8211180643798586</v>
      </c>
      <c r="I132" s="300">
        <f>'[3]Warenkorb transponiert'!AP19</f>
        <v>2.7156067846145264</v>
      </c>
      <c r="J132" s="356">
        <f t="shared" si="6"/>
        <v>27.990270273868365</v>
      </c>
      <c r="K132" s="300">
        <f>[4]prixC2!C237</f>
        <v>60.254623161101414</v>
      </c>
      <c r="L132" s="300">
        <f>[4]prixC2!D237</f>
        <v>43.09022869812604</v>
      </c>
      <c r="M132" s="300">
        <f>[4]prixC2!Q237</f>
        <v>37.61193508168698</v>
      </c>
      <c r="N132" s="300">
        <f>[4]prixC2!R237</f>
        <v>21.770163894301486</v>
      </c>
      <c r="O132" s="300">
        <f>[4]prixC2!T237</f>
        <v>26.862240637701255</v>
      </c>
      <c r="P132" s="300">
        <f>[4]prixC2!AE237</f>
        <v>5.2232455006873515</v>
      </c>
      <c r="Q132" s="300">
        <f>[4]prixC2!AH237</f>
        <v>1.7016891955116902</v>
      </c>
      <c r="R132" s="300">
        <f>[4]prixC2!AI237</f>
        <v>1.8730796258504543</v>
      </c>
      <c r="S132" s="300">
        <f>[4]prixC2!AK237</f>
        <v>9.6995283501243907</v>
      </c>
      <c r="T132" s="300">
        <f>[4]prixC2!AL237</f>
        <v>33.311883964475733</v>
      </c>
      <c r="U132" s="356">
        <f t="shared" si="7"/>
        <v>41.479836906840106</v>
      </c>
      <c r="V132" s="312">
        <f>'[2]Haltung gewichtet'!H107</f>
        <v>0.63977810048889916</v>
      </c>
      <c r="W132" s="356">
        <f t="shared" si="5"/>
        <v>17.913786813689178</v>
      </c>
      <c r="X132" s="300">
        <f>IF(ISBLANK([1]KochtypBerechnung_nichtBio!V101),"",[1]KochtypBerechnung_nichtBio!V101)</f>
        <v>1.950698</v>
      </c>
      <c r="Y132" s="300">
        <f>IF(ISBLANK([1]KochtypBerechnung_nichtBio!X101),"",[1]KochtypBerechnung_nichtBio!X101)</f>
        <v>1.95462</v>
      </c>
      <c r="Z132" s="356"/>
      <c r="AA132" s="312">
        <f>'[7]Nicht-Bio'!C114</f>
        <v>4.1239999999999997</v>
      </c>
      <c r="AB132" s="300">
        <f>'[7]Nicht-Bio'!D114</f>
        <v>2.8140000000000001</v>
      </c>
      <c r="AC132" s="300">
        <f>'[7]Nicht-Bio'!E114</f>
        <v>2.9180000000000001</v>
      </c>
      <c r="AD132" s="300">
        <f>'[7]Nicht-Bio'!F114</f>
        <v>0.47000000000000003</v>
      </c>
      <c r="AE132" s="356">
        <f t="shared" si="4"/>
        <v>13.335096470588235</v>
      </c>
      <c r="AF132" s="300">
        <f>'[7]Nicht-Bio'!G114</f>
        <v>2.2280000000000002</v>
      </c>
      <c r="AG132" s="300">
        <f>'[7]Nicht-Bio'!I114</f>
        <v>4.8380000000000001</v>
      </c>
      <c r="AH132" s="300">
        <f>'[7]Nicht-Bio'!J114</f>
        <v>1.3</v>
      </c>
      <c r="AI132" s="300">
        <f>'[7]Nicht-Bio'!K114</f>
        <v>3.1680000000000001</v>
      </c>
      <c r="AJ132" s="300">
        <f>'[7]Nicht-Bio'!L114</f>
        <v>3.4239999999999995</v>
      </c>
      <c r="AK132" s="300">
        <f>'[7]Nicht-Bio'!M114</f>
        <v>2.06</v>
      </c>
      <c r="AL132" s="300">
        <f>'[7]Nicht-Bio'!N114</f>
        <v>4.3179999999999996</v>
      </c>
      <c r="AM132" s="300">
        <f>'[7]Nicht-Bio'!O114</f>
        <v>6.3780000000000001</v>
      </c>
      <c r="AN132" s="300">
        <f>'[7]Nicht-Bio'!P114</f>
        <v>5.6100000000000012</v>
      </c>
      <c r="AO132" s="300">
        <f>'[7]Nicht-Bio'!R114</f>
        <v>4.8680000000000003</v>
      </c>
      <c r="AP132" s="300">
        <f>'[7]Nicht-Bio'!S114</f>
        <v>11.797999999999998</v>
      </c>
      <c r="AQ132" s="300">
        <f>'[7]Nicht-Bio'!T114</f>
        <v>4.1099999999999994</v>
      </c>
      <c r="AR132" s="300">
        <f>'[7]Nicht-Bio'!U114</f>
        <v>4.3600000000000003</v>
      </c>
      <c r="AS132" s="300">
        <f>'[7]Nicht-Bio'!W114</f>
        <v>4.3239999999999998</v>
      </c>
      <c r="AT132" s="300">
        <f>'[7]Nicht-Bio'!X114</f>
        <v>27.524000000000001</v>
      </c>
      <c r="AU132" s="356">
        <f t="shared" si="8"/>
        <v>25.508713333333333</v>
      </c>
      <c r="AV132" s="300"/>
      <c r="AW132" s="300"/>
      <c r="AX132" s="357"/>
      <c r="AY132" s="335"/>
    </row>
    <row r="133" spans="1:51" x14ac:dyDescent="0.25">
      <c r="A133" s="332">
        <v>39934</v>
      </c>
      <c r="B133" s="312">
        <f>'[3]Warenkorb transponiert'!AI20</f>
        <v>1.3941964206706308</v>
      </c>
      <c r="C133" s="300">
        <f>'[3]Warenkorb transponiert'!AJ20</f>
        <v>19.330934660992135</v>
      </c>
      <c r="D133" s="300">
        <f>'[3]Warenkorb transponiert'!AK20</f>
        <v>12.22540035006187</v>
      </c>
      <c r="E133" s="300">
        <f>'[3]Warenkorb transponiert'!AL20</f>
        <v>19.449854075735615</v>
      </c>
      <c r="F133" s="300">
        <f>'[3]Warenkorb transponiert'!AM20</f>
        <v>13.065068305736347</v>
      </c>
      <c r="G133" s="300">
        <f>'[3]Warenkorb transponiert'!AN20</f>
        <v>5.4963659202642647</v>
      </c>
      <c r="H133" s="300">
        <f>'[3]Warenkorb transponiert'!AO20</f>
        <v>3.8429716748591907</v>
      </c>
      <c r="I133" s="300">
        <f>'[3]Warenkorb transponiert'!AP20</f>
        <v>2.7430090162155718</v>
      </c>
      <c r="J133" s="356">
        <f t="shared" si="6"/>
        <v>28.133149505694149</v>
      </c>
      <c r="K133" s="300">
        <f>[4]prixC2!C238</f>
        <v>59.423806041947422</v>
      </c>
      <c r="L133" s="300">
        <f>[4]prixC2!D238</f>
        <v>47.021193987336616</v>
      </c>
      <c r="M133" s="300">
        <f>[4]prixC2!Q238</f>
        <v>36.727291055889808</v>
      </c>
      <c r="N133" s="300">
        <f>[4]prixC2!R238</f>
        <v>19.727836366232747</v>
      </c>
      <c r="O133" s="300">
        <f>[4]prixC2!T238</f>
        <v>29.01564009391771</v>
      </c>
      <c r="P133" s="300">
        <f>[4]prixC2!AE238</f>
        <v>5.2526041987401531</v>
      </c>
      <c r="Q133" s="300">
        <f>[4]prixC2!AH238</f>
        <v>1.6446163759751649</v>
      </c>
      <c r="R133" s="300">
        <f>[4]prixC2!AI238</f>
        <v>1.8785863359827226</v>
      </c>
      <c r="S133" s="300">
        <f>[4]prixC2!AK238</f>
        <v>9.5407718116171978</v>
      </c>
      <c r="T133" s="300">
        <f>[4]prixC2!AL238</f>
        <v>34.348822518601622</v>
      </c>
      <c r="U133" s="356">
        <f t="shared" si="7"/>
        <v>41.620418754786719</v>
      </c>
      <c r="V133" s="312">
        <f>'[2]Haltung gewichtet'!H108</f>
        <v>0.64515464132682321</v>
      </c>
      <c r="W133" s="356">
        <f t="shared" si="5"/>
        <v>18.064329957151049</v>
      </c>
      <c r="X133" s="300">
        <f>IF(ISBLANK([1]KochtypBerechnung_nichtBio!V102),"",[1]KochtypBerechnung_nichtBio!V102)</f>
        <v>1.9032560000000001</v>
      </c>
      <c r="Y133" s="300">
        <f>IF(ISBLANK([1]KochtypBerechnung_nichtBio!X102),"",[1]KochtypBerechnung_nichtBio!X102)</f>
        <v>1.98478</v>
      </c>
      <c r="Z133" s="356"/>
      <c r="AA133" s="312">
        <f>'[7]Nicht-Bio'!C115</f>
        <v>4.1150000000000002</v>
      </c>
      <c r="AB133" s="300">
        <f>'[7]Nicht-Bio'!D115</f>
        <v>2.8175000000000003</v>
      </c>
      <c r="AC133" s="300">
        <f>'[7]Nicht-Bio'!E115</f>
        <v>2.9675000000000002</v>
      </c>
      <c r="AD133" s="300">
        <f>'[7]Nicht-Bio'!F115</f>
        <v>0.64500000000000002</v>
      </c>
      <c r="AE133" s="356">
        <f t="shared" si="4"/>
        <v>13.807454411764706</v>
      </c>
      <c r="AF133" s="300">
        <f>'[7]Nicht-Bio'!G115</f>
        <v>2.33</v>
      </c>
      <c r="AG133" s="300">
        <f>'[7]Nicht-Bio'!I115</f>
        <v>4.665</v>
      </c>
      <c r="AH133" s="300">
        <f>'[7]Nicht-Bio'!J115</f>
        <v>1.7050000000000001</v>
      </c>
      <c r="AI133" s="300">
        <f>'[7]Nicht-Bio'!K115</f>
        <v>3.585</v>
      </c>
      <c r="AJ133" s="300">
        <f>'[7]Nicht-Bio'!L115</f>
        <v>5.2675000000000001</v>
      </c>
      <c r="AK133" s="300">
        <f>'[7]Nicht-Bio'!M115</f>
        <v>2.1724999999999999</v>
      </c>
      <c r="AL133" s="300">
        <f>'[7]Nicht-Bio'!N115</f>
        <v>4.8125</v>
      </c>
      <c r="AM133" s="300">
        <f>'[7]Nicht-Bio'!O115</f>
        <v>6.1349999999999998</v>
      </c>
      <c r="AN133" s="300">
        <f>'[7]Nicht-Bio'!P115</f>
        <v>4.7974999999999994</v>
      </c>
      <c r="AO133" s="300">
        <f>'[7]Nicht-Bio'!R115</f>
        <v>3.8550000000000004</v>
      </c>
      <c r="AP133" s="300">
        <f>'[7]Nicht-Bio'!S115</f>
        <v>11.794999999999998</v>
      </c>
      <c r="AQ133" s="300">
        <f>'[7]Nicht-Bio'!T115</f>
        <v>4.0949999999999998</v>
      </c>
      <c r="AR133" s="300">
        <f>'[7]Nicht-Bio'!U115</f>
        <v>4.4550000000000001</v>
      </c>
      <c r="AS133" s="300">
        <f>'[7]Nicht-Bio'!W115</f>
        <v>4.1225000000000005</v>
      </c>
      <c r="AT133" s="300">
        <f>'[7]Nicht-Bio'!X115</f>
        <v>25.0275</v>
      </c>
      <c r="AU133" s="356">
        <f t="shared" si="8"/>
        <v>27.674758333333337</v>
      </c>
      <c r="AV133" s="300"/>
      <c r="AW133" s="300"/>
      <c r="AX133" s="357"/>
      <c r="AY133" s="335"/>
    </row>
    <row r="134" spans="1:51" x14ac:dyDescent="0.25">
      <c r="A134" s="332">
        <v>39965</v>
      </c>
      <c r="B134" s="312">
        <f>'[3]Warenkorb transponiert'!AI21</f>
        <v>1.3738030008816984</v>
      </c>
      <c r="C134" s="300">
        <f>'[3]Warenkorb transponiert'!AJ21</f>
        <v>19.224152360283284</v>
      </c>
      <c r="D134" s="300">
        <f>'[3]Warenkorb transponiert'!AK21</f>
        <v>12.225699795526756</v>
      </c>
      <c r="E134" s="300">
        <f>'[3]Warenkorb transponiert'!AL21</f>
        <v>18.779122857878313</v>
      </c>
      <c r="F134" s="300">
        <f>'[3]Warenkorb transponiert'!AM21</f>
        <v>13.117007573977457</v>
      </c>
      <c r="G134" s="300">
        <f>'[3]Warenkorb transponiert'!AN21</f>
        <v>5.4502009261723767</v>
      </c>
      <c r="H134" s="300">
        <f>'[3]Warenkorb transponiert'!AO21</f>
        <v>3.8332971222890699</v>
      </c>
      <c r="I134" s="300">
        <f>'[3]Warenkorb transponiert'!AP21</f>
        <v>2.7081893253303155</v>
      </c>
      <c r="J134" s="356">
        <f t="shared" si="6"/>
        <v>27.80377774030686</v>
      </c>
      <c r="K134" s="300">
        <f>[4]prixC2!C239</f>
        <v>64.175138679239026</v>
      </c>
      <c r="L134" s="300">
        <f>[4]prixC2!D239</f>
        <v>47.585816193995662</v>
      </c>
      <c r="M134" s="300">
        <f>[4]prixC2!Q239</f>
        <v>38.930986473645326</v>
      </c>
      <c r="N134" s="300">
        <f>[4]prixC2!R239</f>
        <v>20.889983515671293</v>
      </c>
      <c r="O134" s="300">
        <f>[4]prixC2!T239</f>
        <v>28.751338802727819</v>
      </c>
      <c r="P134" s="300">
        <f>[4]prixC2!AE239</f>
        <v>5.2489951795714616</v>
      </c>
      <c r="Q134" s="300">
        <f>[4]prixC2!AH239</f>
        <v>1.7632969162757015</v>
      </c>
      <c r="R134" s="300">
        <f>[4]prixC2!AI239</f>
        <v>1.8687919482088957</v>
      </c>
      <c r="S134" s="300">
        <f>[4]prixC2!AK239</f>
        <v>9.6144234614486219</v>
      </c>
      <c r="T134" s="300">
        <f>[4]prixC2!AL239</f>
        <v>34.519309573111066</v>
      </c>
      <c r="U134" s="356">
        <f t="shared" si="7"/>
        <v>42.930351782220072</v>
      </c>
      <c r="V134" s="312">
        <f>'[2]Haltung gewichtet'!H109</f>
        <v>0.66583030579612434</v>
      </c>
      <c r="W134" s="356">
        <f t="shared" si="5"/>
        <v>18.643248562291483</v>
      </c>
      <c r="X134" s="300">
        <f>IF(ISBLANK([1]KochtypBerechnung_nichtBio!V103),"",[1]KochtypBerechnung_nichtBio!V103)</f>
        <v>2.2335600000000002</v>
      </c>
      <c r="Y134" s="300">
        <f>IF(ISBLANK([1]KochtypBerechnung_nichtBio!X103),"",[1]KochtypBerechnung_nichtBio!X103)</f>
        <v>1.979333</v>
      </c>
      <c r="Z134" s="356"/>
      <c r="AA134" s="312">
        <f>'[7]Nicht-Bio'!C116</f>
        <v>4.2350000000000003</v>
      </c>
      <c r="AB134" s="300">
        <f>'[7]Nicht-Bio'!D116</f>
        <v>2.8125</v>
      </c>
      <c r="AC134" s="300">
        <f>'[7]Nicht-Bio'!E116</f>
        <v>2.9950000000000001</v>
      </c>
      <c r="AD134" s="300">
        <f>'[7]Nicht-Bio'!F116</f>
        <v>0.66500000000000004</v>
      </c>
      <c r="AE134" s="356">
        <f t="shared" si="4"/>
        <v>14.055941176470588</v>
      </c>
      <c r="AF134" s="300">
        <f>'[7]Nicht-Bio'!G116</f>
        <v>2.7250000000000001</v>
      </c>
      <c r="AG134" s="300">
        <f>'[7]Nicht-Bio'!I116</f>
        <v>4.5674999999999999</v>
      </c>
      <c r="AH134" s="300">
        <f>'[7]Nicht-Bio'!J116</f>
        <v>1.6949999999999998</v>
      </c>
      <c r="AI134" s="300">
        <f>'[7]Nicht-Bio'!K116</f>
        <v>5.2475000000000005</v>
      </c>
      <c r="AJ134" s="300">
        <f>'[7]Nicht-Bio'!L116</f>
        <v>3.4750000000000005</v>
      </c>
      <c r="AK134" s="300">
        <f>'[7]Nicht-Bio'!M116</f>
        <v>2.7475000000000001</v>
      </c>
      <c r="AL134" s="300">
        <f>'[7]Nicht-Bio'!N116</f>
        <v>3.6875</v>
      </c>
      <c r="AM134" s="300">
        <f>'[7]Nicht-Bio'!O116</f>
        <v>4.6375000000000002</v>
      </c>
      <c r="AN134" s="300">
        <f>'[7]Nicht-Bio'!P116</f>
        <v>5.3925000000000001</v>
      </c>
      <c r="AO134" s="300">
        <f>'[7]Nicht-Bio'!R116</f>
        <v>5.7649999999999997</v>
      </c>
      <c r="AP134" s="300">
        <f>'[7]Nicht-Bio'!S116</f>
        <v>11.9825</v>
      </c>
      <c r="AQ134" s="300">
        <f>'[7]Nicht-Bio'!T116</f>
        <v>3.7974999999999994</v>
      </c>
      <c r="AR134" s="300">
        <f>'[7]Nicht-Bio'!U116</f>
        <v>4.6500000000000004</v>
      </c>
      <c r="AS134" s="300">
        <f>'[7]Nicht-Bio'!W116</f>
        <v>5.13</v>
      </c>
      <c r="AT134" s="300">
        <f>'[7]Nicht-Bio'!X116</f>
        <v>27.52333333333333</v>
      </c>
      <c r="AU134" s="356">
        <f t="shared" si="8"/>
        <v>27.016300000000001</v>
      </c>
      <c r="AV134" s="300"/>
      <c r="AW134" s="300"/>
      <c r="AX134" s="357"/>
      <c r="AY134" s="335"/>
    </row>
    <row r="135" spans="1:51" x14ac:dyDescent="0.25">
      <c r="A135" s="332">
        <v>39995</v>
      </c>
      <c r="B135" s="312">
        <f>'[3]Warenkorb transponiert'!AI22</f>
        <v>1.3414913816829617</v>
      </c>
      <c r="C135" s="300">
        <f>'[3]Warenkorb transponiert'!AJ22</f>
        <v>19.491155733043239</v>
      </c>
      <c r="D135" s="300">
        <f>'[3]Warenkorb transponiert'!AK22</f>
        <v>11.719400069505859</v>
      </c>
      <c r="E135" s="300">
        <f>'[3]Warenkorb transponiert'!AL22</f>
        <v>18.997030689178104</v>
      </c>
      <c r="F135" s="300">
        <f>'[3]Warenkorb transponiert'!AM22</f>
        <v>12.326135480741987</v>
      </c>
      <c r="G135" s="300">
        <f>'[3]Warenkorb transponiert'!AN22</f>
        <v>5.4029148328664007</v>
      </c>
      <c r="H135" s="300">
        <f>'[3]Warenkorb transponiert'!AO22</f>
        <v>3.8101035123220193</v>
      </c>
      <c r="I135" s="300">
        <f>'[3]Warenkorb transponiert'!AP22</f>
        <v>2.7376049321967115</v>
      </c>
      <c r="J135" s="356">
        <f t="shared" si="6"/>
        <v>27.396085707156423</v>
      </c>
      <c r="K135" s="300">
        <f>[4]prixC2!C240</f>
        <v>64.347815116878593</v>
      </c>
      <c r="L135" s="300">
        <f>[4]prixC2!D240</f>
        <v>46.129286280753291</v>
      </c>
      <c r="M135" s="300">
        <f>[4]prixC2!Q240</f>
        <v>36.293008344192422</v>
      </c>
      <c r="N135" s="300">
        <f>[4]prixC2!R240</f>
        <v>20.88860198131438</v>
      </c>
      <c r="O135" s="300">
        <f>[4]prixC2!T240</f>
        <v>28.576886004793852</v>
      </c>
      <c r="P135" s="300">
        <f>[4]prixC2!AE240</f>
        <v>5.1579609801776236</v>
      </c>
      <c r="Q135" s="300">
        <f>[4]prixC2!AH240</f>
        <v>1.81161581146399</v>
      </c>
      <c r="R135" s="300">
        <f>[4]prixC2!AI240</f>
        <v>1.8132991750329137</v>
      </c>
      <c r="S135" s="300">
        <f>[4]prixC2!AK240</f>
        <v>9.046540298197197</v>
      </c>
      <c r="T135" s="300">
        <f>[4]prixC2!AL240</f>
        <v>34.425456899110614</v>
      </c>
      <c r="U135" s="356">
        <f t="shared" si="7"/>
        <v>41.882994268345584</v>
      </c>
      <c r="V135" s="312">
        <f>'[2]Haltung gewichtet'!H110</f>
        <v>0.64035390074876541</v>
      </c>
      <c r="W135" s="356">
        <f t="shared" si="5"/>
        <v>17.929909220965431</v>
      </c>
      <c r="X135" s="300">
        <f>IF(ISBLANK([1]KochtypBerechnung_nichtBio!V104),"",[1]KochtypBerechnung_nichtBio!V104)</f>
        <v>2.343458</v>
      </c>
      <c r="Y135" s="300">
        <f>IF(ISBLANK([1]KochtypBerechnung_nichtBio!X104),"",[1]KochtypBerechnung_nichtBio!X104)</f>
        <v>1.925867</v>
      </c>
      <c r="Z135" s="356"/>
      <c r="AA135" s="312">
        <f>'[7]Nicht-Bio'!C117</f>
        <v>3.968</v>
      </c>
      <c r="AB135" s="300">
        <f>'[7]Nicht-Bio'!D117</f>
        <v>2.8660000000000005</v>
      </c>
      <c r="AC135" s="300">
        <f>'[7]Nicht-Bio'!E117</f>
        <v>3.0260000000000002</v>
      </c>
      <c r="AD135" s="300">
        <f>'[7]Nicht-Bio'!F117</f>
        <v>0.65800000000000003</v>
      </c>
      <c r="AE135" s="356">
        <f t="shared" si="4"/>
        <v>13.72972705882353</v>
      </c>
      <c r="AF135" s="300">
        <f>'[7]Nicht-Bio'!G117</f>
        <v>2.1580000000000004</v>
      </c>
      <c r="AG135" s="300">
        <f>'[7]Nicht-Bio'!I117</f>
        <v>4.0920000000000005</v>
      </c>
      <c r="AH135" s="300">
        <f>'[7]Nicht-Bio'!J117</f>
        <v>1.6580000000000001</v>
      </c>
      <c r="AI135" s="300">
        <f>'[7]Nicht-Bio'!K117</f>
        <v>3.5020000000000002</v>
      </c>
      <c r="AJ135" s="300">
        <f>'[7]Nicht-Bio'!L117</f>
        <v>4.0860000000000003</v>
      </c>
      <c r="AK135" s="300">
        <f>'[7]Nicht-Bio'!M117</f>
        <v>2.7039999999999997</v>
      </c>
      <c r="AL135" s="300">
        <f>'[7]Nicht-Bio'!N117</f>
        <v>3.3039999999999998</v>
      </c>
      <c r="AM135" s="300">
        <f>'[7]Nicht-Bio'!O117</f>
        <v>3.5620000000000003</v>
      </c>
      <c r="AN135" s="300">
        <f>'[7]Nicht-Bio'!P117</f>
        <v>5.17</v>
      </c>
      <c r="AO135" s="300">
        <f>'[7]Nicht-Bio'!R117</f>
        <v>4.51</v>
      </c>
      <c r="AP135" s="300">
        <f>'[7]Nicht-Bio'!S117</f>
        <v>11.994000000000002</v>
      </c>
      <c r="AQ135" s="300">
        <f>'[7]Nicht-Bio'!T117</f>
        <v>4.0939999999999994</v>
      </c>
      <c r="AR135" s="300">
        <f>'[7]Nicht-Bio'!U117</f>
        <v>6.11</v>
      </c>
      <c r="AS135" s="300">
        <f>'[7]Nicht-Bio'!W117</f>
        <v>4.7999999999999989</v>
      </c>
      <c r="AT135" s="300">
        <f>'[7]Nicht-Bio'!X117</f>
        <v>29.183999999999997</v>
      </c>
      <c r="AU135" s="356">
        <f t="shared" si="8"/>
        <v>25.469366666666669</v>
      </c>
      <c r="AV135" s="300"/>
      <c r="AW135" s="300"/>
      <c r="AX135" s="357"/>
      <c r="AY135" s="335"/>
    </row>
    <row r="136" spans="1:51" x14ac:dyDescent="0.25">
      <c r="A136" s="332">
        <v>40026</v>
      </c>
      <c r="B136" s="312">
        <f>'[3]Warenkorb transponiert'!AI23</f>
        <v>1.3401124309853119</v>
      </c>
      <c r="C136" s="300">
        <f>'[3]Warenkorb transponiert'!AJ23</f>
        <v>19.271725479720168</v>
      </c>
      <c r="D136" s="300">
        <f>'[3]Warenkorb transponiert'!AK23</f>
        <v>12.139194121849663</v>
      </c>
      <c r="E136" s="300">
        <f>'[3]Warenkorb transponiert'!AL23</f>
        <v>19.417772856489648</v>
      </c>
      <c r="F136" s="300">
        <f>'[3]Warenkorb transponiert'!AM23</f>
        <v>12.282748582892186</v>
      </c>
      <c r="G136" s="300">
        <f>'[3]Warenkorb transponiert'!AN23</f>
        <v>5.3323733106414082</v>
      </c>
      <c r="H136" s="300">
        <f>'[3]Warenkorb transponiert'!AO23</f>
        <v>3.4985934343466392</v>
      </c>
      <c r="I136" s="300">
        <f>'[3]Warenkorb transponiert'!AP23</f>
        <v>2.50866484146716</v>
      </c>
      <c r="J136" s="356">
        <f t="shared" si="6"/>
        <v>27.219208442073189</v>
      </c>
      <c r="K136" s="300">
        <f>[4]prixC2!C241</f>
        <v>62.877463292799234</v>
      </c>
      <c r="L136" s="300">
        <f>[4]prixC2!D241</f>
        <v>43.637290839945202</v>
      </c>
      <c r="M136" s="300">
        <f>[4]prixC2!Q241</f>
        <v>35.121584709686481</v>
      </c>
      <c r="N136" s="300">
        <f>[4]prixC2!R241</f>
        <v>20.79198119873006</v>
      </c>
      <c r="O136" s="300">
        <f>[4]prixC2!T241</f>
        <v>25.794922670953515</v>
      </c>
      <c r="P136" s="300">
        <f>[4]prixC2!AE241</f>
        <v>5.2489951795714616</v>
      </c>
      <c r="Q136" s="300">
        <f>[4]prixC2!AH241</f>
        <v>1.6726893483532619</v>
      </c>
      <c r="R136" s="300">
        <f>[4]prixC2!AI241</f>
        <v>1.8889838508896244</v>
      </c>
      <c r="S136" s="300">
        <f>[4]prixC2!AK241</f>
        <v>9.0433060150340445</v>
      </c>
      <c r="T136" s="300">
        <f>[4]prixC2!AL241</f>
        <v>33.919767046468657</v>
      </c>
      <c r="U136" s="356">
        <f t="shared" si="7"/>
        <v>40.653714992814919</v>
      </c>
      <c r="V136" s="312">
        <f>'[2]Haltung gewichtet'!H111</f>
        <v>0.61710353211905478</v>
      </c>
      <c r="W136" s="356">
        <f t="shared" si="5"/>
        <v>17.278898899333534</v>
      </c>
      <c r="X136" s="300">
        <f>IF(ISBLANK([1]KochtypBerechnung_nichtBio!V105),"",[1]KochtypBerechnung_nichtBio!V105)</f>
        <v>1.7382409999999999</v>
      </c>
      <c r="Y136" s="300">
        <f>IF(ISBLANK([1]KochtypBerechnung_nichtBio!X105),"",[1]KochtypBerechnung_nichtBio!X105)</f>
        <v>1.6808160000000001</v>
      </c>
      <c r="Z136" s="356"/>
      <c r="AA136" s="312">
        <f>'[7]Nicht-Bio'!C118</f>
        <v>4.0750000000000002</v>
      </c>
      <c r="AB136" s="300">
        <f>'[7]Nicht-Bio'!D118</f>
        <v>2.6974999999999998</v>
      </c>
      <c r="AC136" s="300">
        <f>'[7]Nicht-Bio'!E118</f>
        <v>3.0575000000000001</v>
      </c>
      <c r="AD136" s="300">
        <f>'[7]Nicht-Bio'!F118</f>
        <v>0.67500000000000004</v>
      </c>
      <c r="AE136" s="356">
        <f t="shared" si="4"/>
        <v>13.75857205882353</v>
      </c>
      <c r="AF136" s="300">
        <f>'[7]Nicht-Bio'!G118</f>
        <v>1.7349999999999999</v>
      </c>
      <c r="AG136" s="300">
        <f>'[7]Nicht-Bio'!I118</f>
        <v>3.5500000000000003</v>
      </c>
      <c r="AH136" s="300">
        <f>'[7]Nicht-Bio'!J118</f>
        <v>1.6975</v>
      </c>
      <c r="AI136" s="300">
        <f>'[7]Nicht-Bio'!K118</f>
        <v>4.0674999999999999</v>
      </c>
      <c r="AJ136" s="300">
        <f>'[7]Nicht-Bio'!L118</f>
        <v>4.9224999999999994</v>
      </c>
      <c r="AK136" s="300">
        <f>'[7]Nicht-Bio'!M118</f>
        <v>2.2750000000000004</v>
      </c>
      <c r="AL136" s="300">
        <f>'[7]Nicht-Bio'!N118</f>
        <v>3.5775000000000001</v>
      </c>
      <c r="AM136" s="300">
        <f>'[7]Nicht-Bio'!O118</f>
        <v>3.7324999999999999</v>
      </c>
      <c r="AN136" s="300">
        <f>'[7]Nicht-Bio'!P118</f>
        <v>5.7024999999999988</v>
      </c>
      <c r="AO136" s="300">
        <f>'[7]Nicht-Bio'!R118</f>
        <v>3.8174999999999999</v>
      </c>
      <c r="AP136" s="300">
        <f>'[7]Nicht-Bio'!S118</f>
        <v>11.879999999999999</v>
      </c>
      <c r="AQ136" s="300">
        <f>'[7]Nicht-Bio'!T118</f>
        <v>4.0024999999999995</v>
      </c>
      <c r="AR136" s="300">
        <f>'[7]Nicht-Bio'!U118</f>
        <v>4.7</v>
      </c>
      <c r="AS136" s="300">
        <f>'[7]Nicht-Bio'!W118</f>
        <v>4.3724999999999996</v>
      </c>
      <c r="AT136" s="300">
        <f>'[7]Nicht-Bio'!X118</f>
        <v>31.22</v>
      </c>
      <c r="AU136" s="356">
        <f t="shared" si="8"/>
        <v>25.439158333333332</v>
      </c>
      <c r="AV136" s="300"/>
      <c r="AW136" s="300"/>
      <c r="AX136" s="357"/>
      <c r="AY136" s="335"/>
    </row>
    <row r="137" spans="1:51" x14ac:dyDescent="0.25">
      <c r="A137" s="332">
        <v>40057</v>
      </c>
      <c r="B137" s="312">
        <f>'[3]Warenkorb transponiert'!AI24</f>
        <v>1.3257337976210184</v>
      </c>
      <c r="C137" s="300">
        <f>'[3]Warenkorb transponiert'!AJ24</f>
        <v>19.212658634373362</v>
      </c>
      <c r="D137" s="300">
        <f>'[3]Warenkorb transponiert'!AK24</f>
        <v>11.568905842106245</v>
      </c>
      <c r="E137" s="300">
        <f>'[3]Warenkorb transponiert'!AL24</f>
        <v>19.189915161277444</v>
      </c>
      <c r="F137" s="300">
        <f>'[3]Warenkorb transponiert'!AM24</f>
        <v>12.336386152389727</v>
      </c>
      <c r="G137" s="300">
        <f>'[3]Warenkorb transponiert'!AN24</f>
        <v>5.2309077724377673</v>
      </c>
      <c r="H137" s="300">
        <f>'[3]Warenkorb transponiert'!AO24</f>
        <v>3.6113482234978953</v>
      </c>
      <c r="I137" s="300">
        <f>'[3]Warenkorb transponiert'!AP24</f>
        <v>2.5040265428570159</v>
      </c>
      <c r="J137" s="356">
        <f t="shared" si="6"/>
        <v>26.94479426355813</v>
      </c>
      <c r="K137" s="300">
        <f>[4]prixC2!C242</f>
        <v>61.759861110068975</v>
      </c>
      <c r="L137" s="300">
        <f>[4]prixC2!D242</f>
        <v>46.795163554174948</v>
      </c>
      <c r="M137" s="300">
        <f>[4]prixC2!Q242</f>
        <v>35.866310857398211</v>
      </c>
      <c r="N137" s="300">
        <f>[4]prixC2!R242</f>
        <v>18.568313976534547</v>
      </c>
      <c r="O137" s="300">
        <f>[4]prixC2!T242</f>
        <v>26.835797491985396</v>
      </c>
      <c r="P137" s="300">
        <f>[4]prixC2!AE242</f>
        <v>5.0977454317839408</v>
      </c>
      <c r="Q137" s="300">
        <f>[4]prixC2!AH242</f>
        <v>1.7139129082388949</v>
      </c>
      <c r="R137" s="300">
        <f>[4]prixC2!AI242</f>
        <v>1.8907337395528627</v>
      </c>
      <c r="S137" s="300">
        <f>[4]prixC2!AK242</f>
        <v>9.0752324563185596</v>
      </c>
      <c r="T137" s="300">
        <f>[4]prixC2!AL242</f>
        <v>33.434601735894262</v>
      </c>
      <c r="U137" s="356">
        <f t="shared" si="7"/>
        <v>40.629243157992157</v>
      </c>
      <c r="V137" s="312">
        <f>'[2]Haltung gewichtet'!H112</f>
        <v>0.64732643798776812</v>
      </c>
      <c r="W137" s="356">
        <f t="shared" si="5"/>
        <v>18.125140263657507</v>
      </c>
      <c r="X137" s="300">
        <f>IF(ISBLANK([1]KochtypBerechnung_nichtBio!V106),"",[1]KochtypBerechnung_nichtBio!V106)</f>
        <v>1.526826</v>
      </c>
      <c r="Y137" s="300">
        <f>IF(ISBLANK([1]KochtypBerechnung_nichtBio!X106),"",[1]KochtypBerechnung_nichtBio!X106)</f>
        <v>1.6827350000000001</v>
      </c>
      <c r="Z137" s="356"/>
      <c r="AA137" s="312">
        <f>'[7]Nicht-Bio'!C119</f>
        <v>3.6579999999999999</v>
      </c>
      <c r="AB137" s="300">
        <f>'[7]Nicht-Bio'!D119</f>
        <v>2.7439999999999998</v>
      </c>
      <c r="AC137" s="300">
        <f>'[7]Nicht-Bio'!E119</f>
        <v>3.0999999999999996</v>
      </c>
      <c r="AD137" s="300">
        <f>'[7]Nicht-Bio'!F119</f>
        <v>0.69399999999999995</v>
      </c>
      <c r="AE137" s="356">
        <f t="shared" si="4"/>
        <v>13.274208235294118</v>
      </c>
      <c r="AF137" s="300">
        <f>'[7]Nicht-Bio'!G119</f>
        <v>1.81</v>
      </c>
      <c r="AG137" s="300">
        <f>'[7]Nicht-Bio'!I119</f>
        <v>4.4460000000000006</v>
      </c>
      <c r="AH137" s="300">
        <f>'[7]Nicht-Bio'!J119</f>
        <v>1.802</v>
      </c>
      <c r="AI137" s="300">
        <f>'[7]Nicht-Bio'!K119</f>
        <v>4.2080000000000002</v>
      </c>
      <c r="AJ137" s="300">
        <f>'[7]Nicht-Bio'!L119</f>
        <v>4.8040000000000003</v>
      </c>
      <c r="AK137" s="300">
        <f>'[7]Nicht-Bio'!M119</f>
        <v>2.0219999999999998</v>
      </c>
      <c r="AL137" s="300">
        <f>'[7]Nicht-Bio'!N119</f>
        <v>4.5400000000000009</v>
      </c>
      <c r="AM137" s="300">
        <f>'[7]Nicht-Bio'!O119</f>
        <v>3.6759999999999997</v>
      </c>
      <c r="AN137" s="300">
        <f>'[7]Nicht-Bio'!P119</f>
        <v>6.016</v>
      </c>
      <c r="AO137" s="300">
        <f>'[7]Nicht-Bio'!R119</f>
        <v>3.4859999999999998</v>
      </c>
      <c r="AP137" s="300">
        <f>'[7]Nicht-Bio'!S119</f>
        <v>11.49</v>
      </c>
      <c r="AQ137" s="300">
        <f>'[7]Nicht-Bio'!T119</f>
        <v>4.0299999999999994</v>
      </c>
      <c r="AR137" s="300">
        <f>'[7]Nicht-Bio'!U119</f>
        <v>4</v>
      </c>
      <c r="AS137" s="300">
        <f>'[7]Nicht-Bio'!W119</f>
        <v>5.4139999999999997</v>
      </c>
      <c r="AT137" s="300">
        <f>'[7]Nicht-Bio'!X119</f>
        <v>29.248000000000001</v>
      </c>
      <c r="AU137" s="356">
        <f t="shared" si="8"/>
        <v>26.549646666666671</v>
      </c>
      <c r="AV137" s="300"/>
      <c r="AW137" s="300"/>
      <c r="AX137" s="357"/>
      <c r="AY137" s="335"/>
    </row>
    <row r="138" spans="1:51" x14ac:dyDescent="0.25">
      <c r="A138" s="332">
        <v>40087</v>
      </c>
      <c r="B138" s="312">
        <f>'[3]Warenkorb transponiert'!AI25</f>
        <v>1.3004898081799148</v>
      </c>
      <c r="C138" s="300">
        <f>'[3]Warenkorb transponiert'!AJ25</f>
        <v>19.475477002496184</v>
      </c>
      <c r="D138" s="300">
        <f>'[3]Warenkorb transponiert'!AK25</f>
        <v>11.751557522559853</v>
      </c>
      <c r="E138" s="300">
        <f>'[3]Warenkorb transponiert'!AL25</f>
        <v>18.966559774118437</v>
      </c>
      <c r="F138" s="300">
        <f>'[3]Warenkorb transponiert'!AM25</f>
        <v>12.143873241259488</v>
      </c>
      <c r="G138" s="300">
        <f>'[3]Warenkorb transponiert'!AN25</f>
        <v>5.2349218311979921</v>
      </c>
      <c r="H138" s="300">
        <f>'[3]Warenkorb transponiert'!AO25</f>
        <v>3.5906471490903127</v>
      </c>
      <c r="I138" s="300">
        <f>'[3]Warenkorb transponiert'!AP25</f>
        <v>2.4766243112559709</v>
      </c>
      <c r="J138" s="356">
        <f t="shared" si="6"/>
        <v>26.745801760764227</v>
      </c>
      <c r="K138" s="300">
        <f>[4]prixC2!C243</f>
        <v>59.877651148475152</v>
      </c>
      <c r="L138" s="300">
        <f>[4]prixC2!D243</f>
        <v>45.293390142472049</v>
      </c>
      <c r="M138" s="300">
        <f>[4]prixC2!Q243</f>
        <v>34.060967263120297</v>
      </c>
      <c r="N138" s="300">
        <f>[4]prixC2!R243</f>
        <v>18.509412885507565</v>
      </c>
      <c r="O138" s="300">
        <f>[4]prixC2!T243</f>
        <v>25.770368644827148</v>
      </c>
      <c r="P138" s="300">
        <f>[4]prixC2!AE243</f>
        <v>5.3395030779143537</v>
      </c>
      <c r="Q138" s="300">
        <f>[4]prixC2!AH243</f>
        <v>1.5344211618185852</v>
      </c>
      <c r="R138" s="300">
        <f>[4]prixC2!AI243</f>
        <v>1.7610092819612251</v>
      </c>
      <c r="S138" s="300">
        <f>[4]prixC2!AK243</f>
        <v>9.2103100961510265</v>
      </c>
      <c r="T138" s="300">
        <f>[4]prixC2!AL243</f>
        <v>33.023198111565037</v>
      </c>
      <c r="U138" s="356">
        <f t="shared" si="7"/>
        <v>39.67630478481798</v>
      </c>
      <c r="V138" s="312">
        <f>'[2]Haltung gewichtet'!H113</f>
        <v>0.61242264917735023</v>
      </c>
      <c r="W138" s="356">
        <f t="shared" si="5"/>
        <v>17.147834176965805</v>
      </c>
      <c r="X138" s="300">
        <f>IF(ISBLANK([1]KochtypBerechnung_nichtBio!V107),"",[1]KochtypBerechnung_nichtBio!V107)</f>
        <v>1.681155</v>
      </c>
      <c r="Y138" s="300">
        <f>IF(ISBLANK([1]KochtypBerechnung_nichtBio!X107),"",[1]KochtypBerechnung_nichtBio!X107)</f>
        <v>1.588193</v>
      </c>
      <c r="Z138" s="356"/>
      <c r="AA138" s="312">
        <f>'[7]Nicht-Bio'!C120</f>
        <v>3.95</v>
      </c>
      <c r="AB138" s="300">
        <f>'[7]Nicht-Bio'!D120</f>
        <v>2.8474999999999997</v>
      </c>
      <c r="AC138" s="300">
        <f>'[7]Nicht-Bio'!E120</f>
        <v>2.9824999999999999</v>
      </c>
      <c r="AD138" s="300">
        <f>'[7]Nicht-Bio'!F120</f>
        <v>0.69249999999999989</v>
      </c>
      <c r="AE138" s="356">
        <f t="shared" si="4"/>
        <v>13.728082352941176</v>
      </c>
      <c r="AF138" s="300">
        <f>'[7]Nicht-Bio'!G120</f>
        <v>1.9224999999999999</v>
      </c>
      <c r="AG138" s="300">
        <f>'[7]Nicht-Bio'!I120</f>
        <v>4.2625000000000002</v>
      </c>
      <c r="AH138" s="300">
        <f>'[7]Nicht-Bio'!J120</f>
        <v>1.3425</v>
      </c>
      <c r="AI138" s="300">
        <f>'[7]Nicht-Bio'!K120</f>
        <v>3.7475000000000001</v>
      </c>
      <c r="AJ138" s="300">
        <f>'[7]Nicht-Bio'!L120</f>
        <v>5.0725000000000007</v>
      </c>
      <c r="AK138" s="300">
        <f>'[7]Nicht-Bio'!M120</f>
        <v>1.8200000000000003</v>
      </c>
      <c r="AL138" s="300">
        <f>'[7]Nicht-Bio'!N120</f>
        <v>4.7200000000000006</v>
      </c>
      <c r="AM138" s="300">
        <f>'[7]Nicht-Bio'!O120</f>
        <v>3.5</v>
      </c>
      <c r="AN138" s="300">
        <f>'[7]Nicht-Bio'!P120</f>
        <v>5.1124999999999998</v>
      </c>
      <c r="AO138" s="300">
        <f>'[7]Nicht-Bio'!R120</f>
        <v>3.3650000000000002</v>
      </c>
      <c r="AP138" s="300">
        <f>'[7]Nicht-Bio'!S120</f>
        <v>11.697499999999998</v>
      </c>
      <c r="AQ138" s="300">
        <f>'[7]Nicht-Bio'!T120</f>
        <v>3.8725000000000001</v>
      </c>
      <c r="AR138" s="300">
        <f>'[7]Nicht-Bio'!U120</f>
        <v>3.5374999999999996</v>
      </c>
      <c r="AS138" s="300">
        <f>'[7]Nicht-Bio'!W120</f>
        <v>4.22</v>
      </c>
      <c r="AT138" s="300">
        <f>'[7]Nicht-Bio'!X120</f>
        <v>25.737499999999997</v>
      </c>
      <c r="AU138" s="356">
        <f t="shared" si="8"/>
        <v>25.202874999999999</v>
      </c>
      <c r="AV138" s="300"/>
      <c r="AW138" s="300"/>
      <c r="AX138" s="357"/>
      <c r="AY138" s="335"/>
    </row>
    <row r="139" spans="1:51" x14ac:dyDescent="0.25">
      <c r="A139" s="332">
        <v>40118</v>
      </c>
      <c r="B139" s="312">
        <f>'[3]Warenkorb transponiert'!AI26</f>
        <v>1.3127537627635477</v>
      </c>
      <c r="C139" s="300">
        <f>'[3]Warenkorb transponiert'!AJ26</f>
        <v>19.226734565301172</v>
      </c>
      <c r="D139" s="300">
        <f>'[3]Warenkorb transponiert'!AK26</f>
        <v>12.027721009480343</v>
      </c>
      <c r="E139" s="300">
        <f>'[3]Warenkorb transponiert'!AL26</f>
        <v>19.176439134129637</v>
      </c>
      <c r="F139" s="300">
        <f>'[3]Warenkorb transponiert'!AM26</f>
        <v>12.154693075604225</v>
      </c>
      <c r="G139" s="300">
        <f>'[3]Warenkorb transponiert'!AN26</f>
        <v>5.2239343784004184</v>
      </c>
      <c r="H139" s="300">
        <f>'[3]Warenkorb transponiert'!AO26</f>
        <v>3.6133862127420384</v>
      </c>
      <c r="I139" s="300">
        <f>'[3]Warenkorb transponiert'!AP26</f>
        <v>2.4766243112559709</v>
      </c>
      <c r="J139" s="356">
        <f t="shared" si="6"/>
        <v>26.898614878844327</v>
      </c>
      <c r="K139" s="300">
        <f>[4]prixC2!C244</f>
        <v>59.404479859754687</v>
      </c>
      <c r="L139" s="300">
        <f>[4]prixC2!D244</f>
        <v>45.130563740113537</v>
      </c>
      <c r="M139" s="300">
        <f>[4]prixC2!Q244</f>
        <v>33.542250453135139</v>
      </c>
      <c r="N139" s="300">
        <f>[4]prixC2!R244</f>
        <v>18.579598591256705</v>
      </c>
      <c r="O139" s="300">
        <f>[4]prixC2!T244</f>
        <v>25.86342036799449</v>
      </c>
      <c r="P139" s="300">
        <f>[4]prixC2!AE244</f>
        <v>5.2651801819911395</v>
      </c>
      <c r="Q139" s="300">
        <f>[4]prixC2!AH244</f>
        <v>1.4962436561801866</v>
      </c>
      <c r="R139" s="300">
        <f>[4]prixC2!AI244</f>
        <v>1.7967843922827298</v>
      </c>
      <c r="S139" s="300">
        <f>[4]prixC2!AK244</f>
        <v>9.0560550005089819</v>
      </c>
      <c r="T139" s="300">
        <f>[4]prixC2!AL244</f>
        <v>33.574821338839371</v>
      </c>
      <c r="U139" s="356">
        <f t="shared" si="7"/>
        <v>39.522777531546602</v>
      </c>
      <c r="V139" s="312">
        <f>'[2]Haltung gewichtet'!H114</f>
        <v>0.64526631010036894</v>
      </c>
      <c r="W139" s="356">
        <f t="shared" si="5"/>
        <v>18.067456682810331</v>
      </c>
      <c r="X139" s="300">
        <f>IF(ISBLANK([1]KochtypBerechnung_nichtBio!V108),"",[1]KochtypBerechnung_nichtBio!V108)</f>
        <v>1.7510049999999999</v>
      </c>
      <c r="Y139" s="300">
        <f>IF(ISBLANK([1]KochtypBerechnung_nichtBio!X108),"",[1]KochtypBerechnung_nichtBio!X108)</f>
        <v>1.7156830000000001</v>
      </c>
      <c r="Z139" s="356"/>
      <c r="AA139" s="312">
        <f>'[7]Nicht-Bio'!C121</f>
        <v>3.5674999999999999</v>
      </c>
      <c r="AB139" s="300">
        <f>'[7]Nicht-Bio'!D121</f>
        <v>2.8849999999999998</v>
      </c>
      <c r="AC139" s="300">
        <f>'[7]Nicht-Bio'!E121</f>
        <v>2.7075000000000005</v>
      </c>
      <c r="AD139" s="300">
        <f>'[7]Nicht-Bio'!F121</f>
        <v>0.69250000000000012</v>
      </c>
      <c r="AE139" s="356">
        <f t="shared" si="4"/>
        <v>12.954582352941177</v>
      </c>
      <c r="AF139" s="300">
        <f>'[7]Nicht-Bio'!G121</f>
        <v>1.7825000000000002</v>
      </c>
      <c r="AG139" s="300">
        <f>'[7]Nicht-Bio'!I121</f>
        <v>3.8325</v>
      </c>
      <c r="AH139" s="300">
        <f>'[7]Nicht-Bio'!J121</f>
        <v>1.1724999999999999</v>
      </c>
      <c r="AI139" s="300">
        <f>'[7]Nicht-Bio'!K121</f>
        <v>3.8125</v>
      </c>
      <c r="AJ139" s="300">
        <f>'[7]Nicht-Bio'!L121</f>
        <v>4.7074999999999996</v>
      </c>
      <c r="AK139" s="300">
        <f>'[7]Nicht-Bio'!M121</f>
        <v>1.8</v>
      </c>
      <c r="AL139" s="300">
        <f>'[7]Nicht-Bio'!N121</f>
        <v>5.2375000000000007</v>
      </c>
      <c r="AM139" s="300">
        <f>'[7]Nicht-Bio'!O121</f>
        <v>3.915</v>
      </c>
      <c r="AN139" s="300">
        <f>'[7]Nicht-Bio'!P121</f>
        <v>4.4849999999999994</v>
      </c>
      <c r="AO139" s="300">
        <f>'[7]Nicht-Bio'!R121</f>
        <v>3.3050000000000002</v>
      </c>
      <c r="AP139" s="300">
        <f>'[7]Nicht-Bio'!S121</f>
        <v>11.6325</v>
      </c>
      <c r="AQ139" s="300">
        <f>'[7]Nicht-Bio'!T121</f>
        <v>3.875</v>
      </c>
      <c r="AR139" s="300">
        <f>'[7]Nicht-Bio'!U121</f>
        <v>3.33</v>
      </c>
      <c r="AS139" s="300">
        <f>'[7]Nicht-Bio'!W121</f>
        <v>3.625</v>
      </c>
      <c r="AT139" s="300">
        <f>'[7]Nicht-Bio'!X121</f>
        <v>26.7925</v>
      </c>
      <c r="AU139" s="356">
        <f t="shared" si="8"/>
        <v>24.088483333333333</v>
      </c>
      <c r="AV139" s="300"/>
      <c r="AW139" s="300"/>
      <c r="AX139" s="357"/>
      <c r="AY139" s="335"/>
    </row>
    <row r="140" spans="1:51" x14ac:dyDescent="0.25">
      <c r="A140" s="332">
        <v>40148</v>
      </c>
      <c r="B140" s="312">
        <f>'[3]Warenkorb transponiert'!AI27</f>
        <v>1.3127537627635477</v>
      </c>
      <c r="C140" s="300">
        <f>'[3]Warenkorb transponiert'!AJ27</f>
        <v>19.462824083031922</v>
      </c>
      <c r="D140" s="300">
        <f>'[3]Warenkorb transponiert'!AK27</f>
        <v>12.027721009480343</v>
      </c>
      <c r="E140" s="300">
        <f>'[3]Warenkorb transponiert'!AL27</f>
        <v>19.254942657115084</v>
      </c>
      <c r="F140" s="300">
        <f>'[3]Warenkorb transponiert'!AM27</f>
        <v>12.32636168843778</v>
      </c>
      <c r="G140" s="300">
        <f>'[3]Warenkorb transponiert'!AN27</f>
        <v>5.2239343784004184</v>
      </c>
      <c r="H140" s="300">
        <f>'[3]Warenkorb transponiert'!AO27</f>
        <v>3.5433497167899413</v>
      </c>
      <c r="I140" s="300">
        <f>'[3]Warenkorb transponiert'!AP27</f>
        <v>2.4766243112559709</v>
      </c>
      <c r="J140" s="356">
        <f t="shared" si="6"/>
        <v>26.941473610273935</v>
      </c>
      <c r="K140" s="300">
        <f>[4]prixC2!C245</f>
        <v>56.736468272136236</v>
      </c>
      <c r="L140" s="300">
        <f>[4]prixC2!D245</f>
        <v>44.324443345624651</v>
      </c>
      <c r="M140" s="300">
        <f>[4]prixC2!Q245</f>
        <v>34.378507958141491</v>
      </c>
      <c r="N140" s="300">
        <f>[4]prixC2!R245</f>
        <v>18.363009719483941</v>
      </c>
      <c r="O140" s="300">
        <f>[4]prixC2!T245</f>
        <v>25.559379302311307</v>
      </c>
      <c r="P140" s="300">
        <f>[4]prixC2!AE245</f>
        <v>5.0348260905084663</v>
      </c>
      <c r="Q140" s="300">
        <f>[4]prixC2!AH245</f>
        <v>1.6043556373800689</v>
      </c>
      <c r="R140" s="300">
        <f>[4]prixC2!AI245</f>
        <v>1.8365737974349072</v>
      </c>
      <c r="S140" s="300">
        <f>[4]prixC2!AK245</f>
        <v>9.3807904207124952</v>
      </c>
      <c r="T140" s="300">
        <f>[4]prixC2!AL245</f>
        <v>33.572270865796241</v>
      </c>
      <c r="U140" s="356">
        <f t="shared" si="7"/>
        <v>39.431145656673827</v>
      </c>
      <c r="V140" s="312">
        <f>'[2]Haltung gewichtet'!H115</f>
        <v>0.63868855407206881</v>
      </c>
      <c r="W140" s="356">
        <f t="shared" si="5"/>
        <v>17.883279514017929</v>
      </c>
      <c r="X140" s="300">
        <f>IF(ISBLANK([1]KochtypBerechnung_nichtBio!V109),"",[1]KochtypBerechnung_nichtBio!V109)</f>
        <v>1.9015280000000001</v>
      </c>
      <c r="Y140" s="300">
        <f>IF(ISBLANK([1]KochtypBerechnung_nichtBio!X109),"",[1]KochtypBerechnung_nichtBio!X109)</f>
        <v>1.754508</v>
      </c>
      <c r="Z140" s="356"/>
      <c r="AA140" s="312">
        <f>'[7]Nicht-Bio'!C122</f>
        <v>3.8959999999999999</v>
      </c>
      <c r="AB140" s="300">
        <f>'[7]Nicht-Bio'!D122</f>
        <v>2.8420000000000001</v>
      </c>
      <c r="AC140" s="300">
        <f>'[7]Nicht-Bio'!E122</f>
        <v>2.4560000000000004</v>
      </c>
      <c r="AD140" s="300">
        <f>'[7]Nicht-Bio'!F122</f>
        <v>0.622</v>
      </c>
      <c r="AE140" s="356">
        <f t="shared" si="4"/>
        <v>12.995605882352942</v>
      </c>
      <c r="AF140" s="300">
        <f>'[7]Nicht-Bio'!G122</f>
        <v>1.984</v>
      </c>
      <c r="AG140" s="300">
        <f>'[7]Nicht-Bio'!I122</f>
        <v>3.3339999999999996</v>
      </c>
      <c r="AH140" s="300">
        <f>'[7]Nicht-Bio'!J122</f>
        <v>1.1919999999999999</v>
      </c>
      <c r="AI140" s="300">
        <f>'[7]Nicht-Bio'!K122</f>
        <v>3.7079999999999997</v>
      </c>
      <c r="AJ140" s="300">
        <f>'[7]Nicht-Bio'!L122</f>
        <v>3.3359999999999999</v>
      </c>
      <c r="AK140" s="300">
        <f>'[7]Nicht-Bio'!M122</f>
        <v>1.8140000000000001</v>
      </c>
      <c r="AL140" s="300">
        <f>'[7]Nicht-Bio'!N122</f>
        <v>3.6060000000000003</v>
      </c>
      <c r="AM140" s="300">
        <f>'[7]Nicht-Bio'!O122</f>
        <v>3.3020000000000005</v>
      </c>
      <c r="AN140" s="300">
        <f>'[7]Nicht-Bio'!P122</f>
        <v>3.7480000000000002</v>
      </c>
      <c r="AO140" s="300">
        <f>'[7]Nicht-Bio'!R122</f>
        <v>3.3460000000000001</v>
      </c>
      <c r="AP140" s="300">
        <f>'[7]Nicht-Bio'!S122</f>
        <v>11.989999999999998</v>
      </c>
      <c r="AQ140" s="300">
        <f>'[7]Nicht-Bio'!T122</f>
        <v>3.9980000000000002</v>
      </c>
      <c r="AR140" s="300">
        <f>'[7]Nicht-Bio'!U122</f>
        <v>3.2980000000000005</v>
      </c>
      <c r="AS140" s="300">
        <f>'[7]Nicht-Bio'!W122</f>
        <v>3.7299999999999995</v>
      </c>
      <c r="AT140" s="300">
        <f>'[7]Nicht-Bio'!X122</f>
        <v>26.296000000000003</v>
      </c>
      <c r="AU140" s="356">
        <f t="shared" si="8"/>
        <v>21.707053333333338</v>
      </c>
      <c r="AV140" s="300"/>
      <c r="AW140" s="300"/>
      <c r="AX140" s="357"/>
      <c r="AY140" s="335"/>
    </row>
    <row r="141" spans="1:51" x14ac:dyDescent="0.25">
      <c r="A141" s="332">
        <v>40179</v>
      </c>
      <c r="B141" s="312">
        <f>'[3]Warenkorb transponiert'!AI28</f>
        <v>1.3125595732058821</v>
      </c>
      <c r="C141" s="300">
        <f>'[3]Warenkorb transponiert'!AJ28</f>
        <v>19.369746507911351</v>
      </c>
      <c r="D141" s="300">
        <f>'[3]Warenkorb transponiert'!AK28</f>
        <v>12.027721009480343</v>
      </c>
      <c r="E141" s="300">
        <f>'[3]Warenkorb transponiert'!AL28</f>
        <v>19.27681447271334</v>
      </c>
      <c r="F141" s="300">
        <f>'[3]Warenkorb transponiert'!AM28</f>
        <v>12.27442242019667</v>
      </c>
      <c r="G141" s="300">
        <f>'[3]Warenkorb transponiert'!AN28</f>
        <v>5.1021200290961453</v>
      </c>
      <c r="H141" s="300">
        <f>'[3]Warenkorb transponiert'!AO28</f>
        <v>3.6092744926564828</v>
      </c>
      <c r="I141" s="300">
        <f>'[3]Warenkorb transponiert'!AP28</f>
        <v>2.4746494956101688</v>
      </c>
      <c r="J141" s="356">
        <f t="shared" si="6"/>
        <v>26.896210263157428</v>
      </c>
      <c r="K141" s="300">
        <f>[4]prixC2!C246</f>
        <v>60.583566153971255</v>
      </c>
      <c r="L141" s="300">
        <f>[4]prixC2!D246</f>
        <v>48.344696888491256</v>
      </c>
      <c r="M141" s="300">
        <f>[4]prixC2!Q246</f>
        <v>35.074675647847975</v>
      </c>
      <c r="N141" s="300">
        <f>[4]prixC2!R246</f>
        <v>19.715954042720483</v>
      </c>
      <c r="O141" s="300">
        <f>[4]prixC2!T246</f>
        <v>27.362047845324263</v>
      </c>
      <c r="P141" s="300">
        <f>[4]prixC2!AE246</f>
        <v>5.1617451928126883</v>
      </c>
      <c r="Q141" s="300">
        <f>[4]prixC2!AH246</f>
        <v>1.5836087931318945</v>
      </c>
      <c r="R141" s="300">
        <f>[4]prixC2!AI246</f>
        <v>1.7909705878994808</v>
      </c>
      <c r="S141" s="300">
        <f>[4]prixC2!AK246</f>
        <v>9.1209855575687779</v>
      </c>
      <c r="T141" s="300">
        <f>[4]prixC2!AL246</f>
        <v>33.813963680961969</v>
      </c>
      <c r="U141" s="356">
        <f t="shared" si="7"/>
        <v>40.855669756601593</v>
      </c>
      <c r="V141" s="312">
        <f>'[2]Haltung gewichtet'!H116</f>
        <v>0.63831804352394461</v>
      </c>
      <c r="W141" s="356">
        <f t="shared" si="5"/>
        <v>17.87290521867045</v>
      </c>
      <c r="X141" s="300">
        <f>IF(ISBLANK([1]KochtypBerechnung_nichtBio!V110),"",[1]KochtypBerechnung_nichtBio!V110)</f>
        <v>1.9379980000000001</v>
      </c>
      <c r="Y141" s="300">
        <f>IF(ISBLANK([1]KochtypBerechnung_nichtBio!X110),"",[1]KochtypBerechnung_nichtBio!X110)</f>
        <v>1.7230840000000001</v>
      </c>
      <c r="Z141" s="356"/>
      <c r="AA141" s="312">
        <f>'[7]Nicht-Bio'!C123</f>
        <v>3.8304392450000004</v>
      </c>
      <c r="AB141" s="300">
        <f>'[7]Nicht-Bio'!D123</f>
        <v>2.9462937500000002</v>
      </c>
      <c r="AC141" s="300">
        <f>'[7]Nicht-Bio'!E123</f>
        <v>2.5892110263750001</v>
      </c>
      <c r="AD141" s="300">
        <f>'[7]Nicht-Bio'!F123</f>
        <v>0.54204041418749993</v>
      </c>
      <c r="AE141" s="356">
        <f t="shared" si="4"/>
        <v>12.941029063744963</v>
      </c>
      <c r="AF141" s="300">
        <f>'[7]Nicht-Bio'!G123</f>
        <v>1.9839158175000002</v>
      </c>
      <c r="AG141" s="300">
        <f>'[7]Nicht-Bio'!I123</f>
        <v>4.1868670468749993</v>
      </c>
      <c r="AH141" s="300">
        <f>'[7]Nicht-Bio'!J123</f>
        <v>1.9437056353125</v>
      </c>
      <c r="AI141" s="300">
        <f>'[7]Nicht-Bio'!K123</f>
        <v>4.4969255575</v>
      </c>
      <c r="AJ141" s="300">
        <f>'[7]Nicht-Bio'!L123</f>
        <v>3.9818708803749998</v>
      </c>
      <c r="AK141" s="300">
        <f>'[7]Nicht-Bio'!M123</f>
        <v>1.77149458875</v>
      </c>
      <c r="AL141" s="300">
        <f>'[7]Nicht-Bio'!N123</f>
        <v>3.9662720274999996</v>
      </c>
      <c r="AM141" s="300">
        <f>'[7]Nicht-Bio'!O123</f>
        <v>3.6118640049999997</v>
      </c>
      <c r="AN141" s="300">
        <f>'[7]Nicht-Bio'!P123</f>
        <v>4.4325709146875001</v>
      </c>
      <c r="AO141" s="300">
        <f>'[7]Nicht-Bio'!R123</f>
        <v>5.0122009868749995</v>
      </c>
      <c r="AP141" s="300">
        <f>'[7]Nicht-Bio'!S123</f>
        <v>11.743654402500001</v>
      </c>
      <c r="AQ141" s="300">
        <f>'[7]Nicht-Bio'!T123</f>
        <v>4.0276578821874995</v>
      </c>
      <c r="AR141" s="300">
        <f>'[7]Nicht-Bio'!U123</f>
        <v>3.4641899425</v>
      </c>
      <c r="AS141" s="300">
        <f>'[7]Nicht-Bio'!W123</f>
        <v>5.31108726125</v>
      </c>
      <c r="AT141" s="300">
        <f>'[7]Nicht-Bio'!X123</f>
        <v>33.854759136875003</v>
      </c>
      <c r="AU141" s="356">
        <f t="shared" si="8"/>
        <v>25.838581101931251</v>
      </c>
      <c r="AV141" s="300"/>
      <c r="AW141" s="300"/>
      <c r="AX141" s="357"/>
      <c r="AY141" s="335"/>
    </row>
    <row r="142" spans="1:51" x14ac:dyDescent="0.25">
      <c r="A142" s="332">
        <v>40210</v>
      </c>
      <c r="B142" s="312">
        <f>'[3]Warenkorb transponiert'!AI29</f>
        <v>1.3151957062343622</v>
      </c>
      <c r="C142" s="300">
        <f>'[3]Warenkorb transponiert'!AJ29</f>
        <v>19.162586104642507</v>
      </c>
      <c r="D142" s="300">
        <f>'[3]Warenkorb transponiert'!AK29</f>
        <v>12.027721009480343</v>
      </c>
      <c r="E142" s="300">
        <f>'[3]Warenkorb transponiert'!AL29</f>
        <v>18.841985948085842</v>
      </c>
      <c r="F142" s="300">
        <f>'[3]Warenkorb transponiert'!AM29</f>
        <v>12.32636168843778</v>
      </c>
      <c r="G142" s="300">
        <f>'[3]Warenkorb transponiert'!AN29</f>
        <v>5.2239343784004184</v>
      </c>
      <c r="H142" s="300">
        <f>'[3]Warenkorb transponiert'!AO29</f>
        <v>3.6092744926564828</v>
      </c>
      <c r="I142" s="300">
        <f>'[3]Warenkorb transponiert'!AP29</f>
        <v>2.4472472640091238</v>
      </c>
      <c r="J142" s="356">
        <f t="shared" si="6"/>
        <v>26.863163643487542</v>
      </c>
      <c r="K142" s="300">
        <f>[4]prixC2!C247</f>
        <v>57.803093871637031</v>
      </c>
      <c r="L142" s="300">
        <f>[4]prixC2!D247</f>
        <v>43.339518908154702</v>
      </c>
      <c r="M142" s="300">
        <f>[4]prixC2!Q247</f>
        <v>33.336206436480744</v>
      </c>
      <c r="N142" s="300">
        <f>[4]prixC2!R247</f>
        <v>18.218303704212989</v>
      </c>
      <c r="O142" s="300">
        <f>[4]prixC2!T247</f>
        <v>25.272623635773751</v>
      </c>
      <c r="P142" s="300">
        <f>[4]prixC2!AE247</f>
        <v>4.7744295832436334</v>
      </c>
      <c r="Q142" s="300">
        <f>[4]prixC2!AH247</f>
        <v>1.5913381391524029</v>
      </c>
      <c r="R142" s="300">
        <f>[4]prixC2!AI247</f>
        <v>1.8574321593660916</v>
      </c>
      <c r="S142" s="300">
        <f>[4]prixC2!AK247</f>
        <v>8.6908688028469605</v>
      </c>
      <c r="T142" s="300">
        <f>[4]prixC2!AL247</f>
        <v>32.239269640416538</v>
      </c>
      <c r="U142" s="356">
        <f t="shared" si="7"/>
        <v>38.476365267152893</v>
      </c>
      <c r="V142" s="312">
        <f>'[2]Haltung gewichtet'!H117</f>
        <v>0.64488578526643081</v>
      </c>
      <c r="W142" s="356">
        <f t="shared" si="5"/>
        <v>18.056801987460062</v>
      </c>
      <c r="X142" s="300">
        <f>IF(ISBLANK([1]KochtypBerechnung_nichtBio!V111),"",[1]KochtypBerechnung_nichtBio!V111)</f>
        <v>1.853353</v>
      </c>
      <c r="Y142" s="300">
        <f>IF(ISBLANK([1]KochtypBerechnung_nichtBio!X111),"",[1]KochtypBerechnung_nichtBio!X111)</f>
        <v>1.748305</v>
      </c>
      <c r="Z142" s="356"/>
      <c r="AA142" s="312">
        <f>'[7]Nicht-Bio'!C124</f>
        <v>3.6944292747499996</v>
      </c>
      <c r="AB142" s="300">
        <f>'[7]Nicht-Bio'!D124</f>
        <v>3.0150271785</v>
      </c>
      <c r="AC142" s="300">
        <f>'[7]Nicht-Bio'!E124</f>
        <v>2.4809413771249997</v>
      </c>
      <c r="AD142" s="300">
        <f>'[7]Nicht-Bio'!F124</f>
        <v>0.48184102043749999</v>
      </c>
      <c r="AE142" s="356">
        <f t="shared" si="4"/>
        <v>12.572600338954373</v>
      </c>
      <c r="AF142" s="300">
        <f>'[7]Nicht-Bio'!G124</f>
        <v>2.09354922125</v>
      </c>
      <c r="AG142" s="300">
        <f>'[7]Nicht-Bio'!I124</f>
        <v>4.4704645162499999</v>
      </c>
      <c r="AH142" s="300">
        <f>'[7]Nicht-Bio'!J124</f>
        <v>2.2168724415624999</v>
      </c>
      <c r="AI142" s="300">
        <f>'[7]Nicht-Bio'!K124</f>
        <v>6.2754151481250009</v>
      </c>
      <c r="AJ142" s="300">
        <f>'[7]Nicht-Bio'!L124</f>
        <v>5.2930728054375003</v>
      </c>
      <c r="AK142" s="300">
        <f>'[7]Nicht-Bio'!M124</f>
        <v>1.8950569065625</v>
      </c>
      <c r="AL142" s="300">
        <f>'[7]Nicht-Bio'!N124</f>
        <v>3.8174007725000001</v>
      </c>
      <c r="AM142" s="300">
        <f>'[7]Nicht-Bio'!O124</f>
        <v>3.7374784287499998</v>
      </c>
      <c r="AN142" s="300">
        <f>'[7]Nicht-Bio'!P124</f>
        <v>3.8156768918750004</v>
      </c>
      <c r="AO142" s="300">
        <f>'[7]Nicht-Bio'!R124</f>
        <v>4.7141234593750001</v>
      </c>
      <c r="AP142" s="300">
        <f>'[7]Nicht-Bio'!S124</f>
        <v>11.7444104425</v>
      </c>
      <c r="AQ142" s="300">
        <f>'[7]Nicht-Bio'!T124</f>
        <v>4.0058971146875004</v>
      </c>
      <c r="AR142" s="300">
        <f>'[7]Nicht-Bio'!U124</f>
        <v>3.7251561500000001</v>
      </c>
      <c r="AS142" s="300">
        <f>'[7]Nicht-Bio'!W124</f>
        <v>6.4124178609375004</v>
      </c>
      <c r="AT142" s="300">
        <f>'[7]Nicht-Bio'!X124</f>
        <v>36.547073506250001</v>
      </c>
      <c r="AU142" s="356">
        <f t="shared" si="8"/>
        <v>28.778679243545838</v>
      </c>
      <c r="AV142" s="300"/>
      <c r="AW142" s="300"/>
      <c r="AX142" s="357"/>
      <c r="AY142" s="335"/>
    </row>
    <row r="143" spans="1:51" x14ac:dyDescent="0.25">
      <c r="A143" s="332">
        <v>40238</v>
      </c>
      <c r="B143" s="312">
        <f>'[3]Warenkorb transponiert'!AI30</f>
        <v>1.3711882121825418</v>
      </c>
      <c r="C143" s="300">
        <f>'[3]Warenkorb transponiert'!AJ30</f>
        <v>19.145996015876118</v>
      </c>
      <c r="D143" s="300">
        <f>'[3]Warenkorb transponiert'!AK30</f>
        <v>12.027721009480343</v>
      </c>
      <c r="E143" s="300">
        <f>'[3]Warenkorb transponiert'!AL30</f>
        <v>19.149695601485451</v>
      </c>
      <c r="F143" s="300">
        <f>'[3]Warenkorb transponiert'!AM30</f>
        <v>12.280813070742946</v>
      </c>
      <c r="G143" s="300">
        <f>'[3]Warenkorb transponiert'!AN30</f>
        <v>5.2309356637302438</v>
      </c>
      <c r="H143" s="300">
        <f>'[3]Warenkorb transponiert'!AO30</f>
        <v>3.597314862440633</v>
      </c>
      <c r="I143" s="300">
        <f>'[3]Warenkorb transponiert'!AP30</f>
        <v>2.4493464755796523</v>
      </c>
      <c r="J143" s="356">
        <f t="shared" si="6"/>
        <v>27.380432764292301</v>
      </c>
      <c r="K143" s="300">
        <f>[4]prixC2!C248</f>
        <v>61.540551626168678</v>
      </c>
      <c r="L143" s="300">
        <f>[4]prixC2!D248</f>
        <v>41.65386105338149</v>
      </c>
      <c r="M143" s="300">
        <f>[4]prixC2!Q248</f>
        <v>33.665159287212902</v>
      </c>
      <c r="N143" s="300">
        <f>[4]prixC2!R248</f>
        <v>18.579920719165525</v>
      </c>
      <c r="O143" s="300">
        <f>[4]prixC2!T248</f>
        <v>25.020352817147565</v>
      </c>
      <c r="P143" s="300">
        <f>[4]prixC2!AE248</f>
        <v>5.1022076582466855</v>
      </c>
      <c r="Q143" s="300">
        <f>[4]prixC2!AH248</f>
        <v>1.6007018783137832</v>
      </c>
      <c r="R143" s="300">
        <f>[4]prixC2!AI248</f>
        <v>1.8568632720181155</v>
      </c>
      <c r="S143" s="300">
        <f>[4]prixC2!AK248</f>
        <v>9.1462679668032738</v>
      </c>
      <c r="T143" s="300">
        <f>[4]prixC2!AL248</f>
        <v>33.072665937274195</v>
      </c>
      <c r="U143" s="356">
        <f t="shared" si="7"/>
        <v>39.332835656263654</v>
      </c>
      <c r="V143" s="312">
        <f>'[2]Haltung gewichtet'!H118</f>
        <v>0.62765284292083978</v>
      </c>
      <c r="W143" s="356">
        <f t="shared" si="5"/>
        <v>17.574279601783513</v>
      </c>
      <c r="X143" s="300">
        <f>IF(ISBLANK([1]KochtypBerechnung_nichtBio!V112),"",[1]KochtypBerechnung_nichtBio!V112)</f>
        <v>1.6558790000000001</v>
      </c>
      <c r="Y143" s="300">
        <f>IF(ISBLANK([1]KochtypBerechnung_nichtBio!X112),"",[1]KochtypBerechnung_nichtBio!X112)</f>
        <v>1.7576130000000001</v>
      </c>
      <c r="Z143" s="356"/>
      <c r="AA143" s="312">
        <f>'[7]Nicht-Bio'!C125</f>
        <v>3.6682632901999996</v>
      </c>
      <c r="AB143" s="300">
        <f>'[7]Nicht-Bio'!D125</f>
        <v>2.9178859116</v>
      </c>
      <c r="AC143" s="300">
        <f>'[7]Nicht-Bio'!E125</f>
        <v>2.5783732172000002</v>
      </c>
      <c r="AD143" s="300">
        <f>'[7]Nicht-Bio'!F125</f>
        <v>0.45544397479999998</v>
      </c>
      <c r="AE143" s="356">
        <f t="shared" si="4"/>
        <v>12.437488037748471</v>
      </c>
      <c r="AF143" s="300">
        <f>'[7]Nicht-Bio'!G125</f>
        <v>2.2500987800000005</v>
      </c>
      <c r="AG143" s="300">
        <f>'[7]Nicht-Bio'!I125</f>
        <v>5.3703166864999998</v>
      </c>
      <c r="AH143" s="300">
        <f>'[7]Nicht-Bio'!J125</f>
        <v>1.9014761024999998</v>
      </c>
      <c r="AI143" s="300">
        <f>'[7]Nicht-Bio'!K125</f>
        <v>5.9277829545000005</v>
      </c>
      <c r="AJ143" s="300">
        <f>'[7]Nicht-Bio'!L125</f>
        <v>6.3254489143499999</v>
      </c>
      <c r="AK143" s="300">
        <f>'[7]Nicht-Bio'!M125</f>
        <v>1.9648582297500004</v>
      </c>
      <c r="AL143" s="300">
        <f>'[7]Nicht-Bio'!N125</f>
        <v>4.1967596655000001</v>
      </c>
      <c r="AM143" s="300">
        <f>'[7]Nicht-Bio'!O125</f>
        <v>3.6685604775000002</v>
      </c>
      <c r="AN143" s="300">
        <f>'[7]Nicht-Bio'!P125</f>
        <v>4.362370663750001</v>
      </c>
      <c r="AO143" s="300">
        <f>'[7]Nicht-Bio'!R125</f>
        <v>5.1409825805000002</v>
      </c>
      <c r="AP143" s="300">
        <f>'[7]Nicht-Bio'!S125</f>
        <v>11.757926325</v>
      </c>
      <c r="AQ143" s="300">
        <f>'[7]Nicht-Bio'!T125</f>
        <v>3.9950030449999994</v>
      </c>
      <c r="AR143" s="300">
        <f>'[7]Nicht-Bio'!U125</f>
        <v>3.8962746304999998</v>
      </c>
      <c r="AS143" s="300">
        <f>'[7]Nicht-Bio'!W125</f>
        <v>6.1190862147500003</v>
      </c>
      <c r="AT143" s="300">
        <f>'[7]Nicht-Bio'!X125</f>
        <v>33.158958139500001</v>
      </c>
      <c r="AU143" s="356">
        <f t="shared" si="8"/>
        <v>30.31426352802</v>
      </c>
      <c r="AV143" s="300"/>
      <c r="AW143" s="300"/>
      <c r="AX143" s="357"/>
      <c r="AY143" s="335"/>
    </row>
    <row r="144" spans="1:51" x14ac:dyDescent="0.25">
      <c r="A144" s="332">
        <v>40269</v>
      </c>
      <c r="B144" s="312">
        <f>'[3]Warenkorb transponiert'!AI31</f>
        <v>1.3708942599268421</v>
      </c>
      <c r="C144" s="300">
        <f>'[3]Warenkorb transponiert'!AJ31</f>
        <v>19.539625463154856</v>
      </c>
      <c r="D144" s="300">
        <f>'[3]Warenkorb transponiert'!AK31</f>
        <v>12.027721009480343</v>
      </c>
      <c r="E144" s="300">
        <f>'[3]Warenkorb transponiert'!AL31</f>
        <v>18.955855001552298</v>
      </c>
      <c r="F144" s="300">
        <f>'[3]Warenkorb transponiert'!AM31</f>
        <v>12.332752338984056</v>
      </c>
      <c r="G144" s="300">
        <f>'[3]Warenkorb transponiert'!AN31</f>
        <v>5.2309356637302438</v>
      </c>
      <c r="H144" s="300">
        <f>'[3]Warenkorb transponiert'!AO31</f>
        <v>3.5798319740571682</v>
      </c>
      <c r="I144" s="300">
        <f>'[3]Warenkorb transponiert'!AP31</f>
        <v>2.4535448987207094</v>
      </c>
      <c r="J144" s="356">
        <f t="shared" si="6"/>
        <v>27.425995897773223</v>
      </c>
      <c r="K144" s="300">
        <f>[4]prixC2!C249</f>
        <v>57.72930095096639</v>
      </c>
      <c r="L144" s="300">
        <f>[4]prixC2!D249</f>
        <v>43.048828098825823</v>
      </c>
      <c r="M144" s="300">
        <f>[4]prixC2!Q249</f>
        <v>35.009736260502685</v>
      </c>
      <c r="N144" s="300">
        <f>[4]prixC2!R249</f>
        <v>19.190415376097476</v>
      </c>
      <c r="O144" s="300">
        <f>[4]prixC2!T249</f>
        <v>25.656766374570825</v>
      </c>
      <c r="P144" s="300">
        <f>[4]prixC2!AE249</f>
        <v>5.1623371849385071</v>
      </c>
      <c r="Q144" s="300">
        <f>[4]prixC2!AH249</f>
        <v>1.5593079741532543</v>
      </c>
      <c r="R144" s="300">
        <f>[4]prixC2!AI249</f>
        <v>1.7433473614394548</v>
      </c>
      <c r="S144" s="300">
        <f>[4]prixC2!AK249</f>
        <v>9.2023631353925488</v>
      </c>
      <c r="T144" s="300">
        <f>[4]prixC2!AL249</f>
        <v>33.458793534092479</v>
      </c>
      <c r="U144" s="356">
        <f t="shared" si="7"/>
        <v>39.527113394283788</v>
      </c>
      <c r="V144" s="312">
        <f>'[2]Haltung gewichtet'!H119</f>
        <v>0.6291333952436684</v>
      </c>
      <c r="W144" s="356">
        <f t="shared" si="5"/>
        <v>17.615735066822715</v>
      </c>
      <c r="X144" s="300">
        <f>IF(ISBLANK([1]KochtypBerechnung_nichtBio!V113),"",[1]KochtypBerechnung_nichtBio!V113)</f>
        <v>1.6464700000000001</v>
      </c>
      <c r="Y144" s="300">
        <f>IF(ISBLANK([1]KochtypBerechnung_nichtBio!X113),"",[1]KochtypBerechnung_nichtBio!X113)</f>
        <v>1.762942</v>
      </c>
      <c r="Z144" s="356"/>
      <c r="AA144" s="312">
        <f>'[7]Nicht-Bio'!C126</f>
        <v>3.7097318290625001</v>
      </c>
      <c r="AB144" s="300">
        <f>'[7]Nicht-Bio'!D126</f>
        <v>2.7588862499999998</v>
      </c>
      <c r="AC144" s="300">
        <f>'[7]Nicht-Bio'!E126</f>
        <v>2.5876196106874998</v>
      </c>
      <c r="AD144" s="300">
        <f>'[7]Nicht-Bio'!F126</f>
        <v>0.44840744512499997</v>
      </c>
      <c r="AE144" s="356">
        <f t="shared" si="4"/>
        <v>12.299525079003491</v>
      </c>
      <c r="AF144" s="300">
        <f>'[7]Nicht-Bio'!G126</f>
        <v>2.1996854125</v>
      </c>
      <c r="AG144" s="300">
        <f>'[7]Nicht-Bio'!I126</f>
        <v>5.3070585109374999</v>
      </c>
      <c r="AH144" s="300">
        <f>'[7]Nicht-Bio'!J126</f>
        <v>1.2191843787500001</v>
      </c>
      <c r="AI144" s="300">
        <f>'[7]Nicht-Bio'!K126</f>
        <v>4.3119476374999994</v>
      </c>
      <c r="AJ144" s="300">
        <f>'[7]Nicht-Bio'!L126</f>
        <v>5.8086413727499995</v>
      </c>
      <c r="AK144" s="300">
        <f>'[7]Nicht-Bio'!M126</f>
        <v>1.9900448212500002</v>
      </c>
      <c r="AL144" s="300">
        <f>'[7]Nicht-Bio'!N126</f>
        <v>4.3818210918750005</v>
      </c>
      <c r="AM144" s="300">
        <f>'[7]Nicht-Bio'!O126</f>
        <v>3.8686166990625002</v>
      </c>
      <c r="AN144" s="300">
        <f>'[7]Nicht-Bio'!P126</f>
        <v>5.5091305525000003</v>
      </c>
      <c r="AO144" s="300">
        <f>'[7]Nicht-Bio'!R126</f>
        <v>4.9750647887500001</v>
      </c>
      <c r="AP144" s="300">
        <f>'[7]Nicht-Bio'!S126</f>
        <v>11.7517506875</v>
      </c>
      <c r="AQ144" s="300">
        <f>'[7]Nicht-Bio'!T126</f>
        <v>3.9748891249999998</v>
      </c>
      <c r="AR144" s="300">
        <f>'[7]Nicht-Bio'!U126</f>
        <v>3.8488647049999996</v>
      </c>
      <c r="AS144" s="300">
        <f>'[7]Nicht-Bio'!W126</f>
        <v>4.6335230349999996</v>
      </c>
      <c r="AT144" s="300">
        <f>'[7]Nicht-Bio'!X126</f>
        <v>28.466733919999999</v>
      </c>
      <c r="AU144" s="356">
        <f t="shared" si="8"/>
        <v>27.919332616097915</v>
      </c>
      <c r="AV144" s="300"/>
      <c r="AW144" s="300"/>
      <c r="AX144" s="357"/>
      <c r="AY144" s="335"/>
    </row>
    <row r="145" spans="1:51" x14ac:dyDescent="0.25">
      <c r="A145" s="332">
        <v>40299</v>
      </c>
      <c r="B145" s="312">
        <f>'[3]Warenkorb transponiert'!AI32</f>
        <v>1.3711550757266773</v>
      </c>
      <c r="C145" s="300">
        <f>'[3]Warenkorb transponiert'!AJ32</f>
        <v>19.313356910799442</v>
      </c>
      <c r="D145" s="300">
        <f>'[3]Warenkorb transponiert'!AK32</f>
        <v>11.882565194373846</v>
      </c>
      <c r="E145" s="300">
        <f>'[3]Warenkorb transponiert'!AL32</f>
        <v>18.912111370355788</v>
      </c>
      <c r="F145" s="300">
        <f>'[3]Warenkorb transponiert'!AM32</f>
        <v>12.158192633004692</v>
      </c>
      <c r="G145" s="300">
        <f>'[3]Warenkorb transponiert'!AN32</f>
        <v>5.2309356637302438</v>
      </c>
      <c r="H145" s="300">
        <f>'[3]Warenkorb transponiert'!AO32</f>
        <v>3.5101426351387532</v>
      </c>
      <c r="I145" s="300">
        <f>'[3]Warenkorb transponiert'!AP32</f>
        <v>2.4535448987207094</v>
      </c>
      <c r="J145" s="356">
        <f t="shared" si="6"/>
        <v>27.291894700211941</v>
      </c>
      <c r="K145" s="300">
        <f>[4]prixC2!C250</f>
        <v>62.55864034241538</v>
      </c>
      <c r="L145" s="300">
        <f>[4]prixC2!D250</f>
        <v>44.524380666591014</v>
      </c>
      <c r="M145" s="300">
        <f>[4]prixC2!Q250</f>
        <v>36.369258035436353</v>
      </c>
      <c r="N145" s="300">
        <f>[4]prixC2!R250</f>
        <v>19.788640593683709</v>
      </c>
      <c r="O145" s="300">
        <f>[4]prixC2!T250</f>
        <v>25.153396764626407</v>
      </c>
      <c r="P145" s="300">
        <f>[4]prixC2!AE250</f>
        <v>5.0671865207352935</v>
      </c>
      <c r="Q145" s="300">
        <f>[4]prixC2!AH250</f>
        <v>1.6046310475453813</v>
      </c>
      <c r="R145" s="300">
        <f>[4]prixC2!AI250</f>
        <v>1.8516172496707597</v>
      </c>
      <c r="S145" s="300">
        <f>[4]prixC2!AK250</f>
        <v>8.8813262365825096</v>
      </c>
      <c r="T145" s="300">
        <f>[4]prixC2!AL250</f>
        <v>31.904714580868156</v>
      </c>
      <c r="U145" s="356">
        <f t="shared" si="7"/>
        <v>40.097854593100919</v>
      </c>
      <c r="V145" s="312">
        <f>'[2]Haltung gewichtet'!H120</f>
        <v>0.64796254006075804</v>
      </c>
      <c r="W145" s="356">
        <f t="shared" si="5"/>
        <v>18.142951121701223</v>
      </c>
      <c r="X145" s="300">
        <f>IF(ISBLANK([1]KochtypBerechnung_nichtBio!V114),"",[1]KochtypBerechnung_nichtBio!V114)</f>
        <v>1.7338439999999999</v>
      </c>
      <c r="Y145" s="300">
        <f>IF(ISBLANK([1]KochtypBerechnung_nichtBio!X114),"",[1]KochtypBerechnung_nichtBio!X114)</f>
        <v>1.738607</v>
      </c>
      <c r="Z145" s="356"/>
      <c r="AA145" s="312">
        <f>'[7]Nicht-Bio'!C127</f>
        <v>3.4615247278750001</v>
      </c>
      <c r="AB145" s="300">
        <f>'[7]Nicht-Bio'!D127</f>
        <v>2.7550488400000002</v>
      </c>
      <c r="AC145" s="300">
        <f>'[7]Nicht-Bio'!E127</f>
        <v>2.7095596895625</v>
      </c>
      <c r="AD145" s="300">
        <f>'[7]Nicht-Bio'!F127</f>
        <v>0.57321471649999989</v>
      </c>
      <c r="AE145" s="356">
        <f t="shared" si="4"/>
        <v>12.343227799900477</v>
      </c>
      <c r="AF145" s="300">
        <f>'[7]Nicht-Bio'!G127</f>
        <v>2.030133545</v>
      </c>
      <c r="AG145" s="300">
        <f>'[7]Nicht-Bio'!I127</f>
        <v>4.5466378918750001</v>
      </c>
      <c r="AH145" s="300">
        <f>'[7]Nicht-Bio'!J127</f>
        <v>1.6184939621875001</v>
      </c>
      <c r="AI145" s="300">
        <f>'[7]Nicht-Bio'!K127</f>
        <v>3.3027702203125</v>
      </c>
      <c r="AJ145" s="300">
        <f>'[7]Nicht-Bio'!L127</f>
        <v>5.3615833456875004</v>
      </c>
      <c r="AK145" s="300">
        <f>'[7]Nicht-Bio'!M127</f>
        <v>2.1287484981249998</v>
      </c>
      <c r="AL145" s="300">
        <f>'[7]Nicht-Bio'!N127</f>
        <v>4.8683152693749996</v>
      </c>
      <c r="AM145" s="300">
        <f>'[7]Nicht-Bio'!O127</f>
        <v>4.5592740690625</v>
      </c>
      <c r="AN145" s="300">
        <f>'[7]Nicht-Bio'!P127</f>
        <v>5.5241232303125001</v>
      </c>
      <c r="AO145" s="300">
        <f>'[7]Nicht-Bio'!R127</f>
        <v>4.4396250390625003</v>
      </c>
      <c r="AP145" s="300">
        <f>'[7]Nicht-Bio'!S127</f>
        <v>11.6711146475</v>
      </c>
      <c r="AQ145" s="300">
        <f>'[7]Nicht-Bio'!T127</f>
        <v>4.0106571049999999</v>
      </c>
      <c r="AR145" s="300">
        <f>'[7]Nicht-Bio'!U127</f>
        <v>3.8890828043750001</v>
      </c>
      <c r="AS145" s="300">
        <f>'[7]Nicht-Bio'!W127</f>
        <v>4.0832077015625003</v>
      </c>
      <c r="AT145" s="300">
        <f>'[7]Nicht-Bio'!X127</f>
        <v>30.329414853125002</v>
      </c>
      <c r="AU145" s="356">
        <f t="shared" si="8"/>
        <v>27.127565179227084</v>
      </c>
      <c r="AV145" s="300"/>
      <c r="AW145" s="300"/>
      <c r="AX145" s="357"/>
      <c r="AY145" s="335"/>
    </row>
    <row r="146" spans="1:51" x14ac:dyDescent="0.25">
      <c r="A146" s="332">
        <v>40330</v>
      </c>
      <c r="B146" s="312">
        <f>'[3]Warenkorb transponiert'!AI33</f>
        <v>1.3713509261203303</v>
      </c>
      <c r="C146" s="300">
        <f>'[3]Warenkorb transponiert'!AJ33</f>
        <v>19.381015015877971</v>
      </c>
      <c r="D146" s="300">
        <f>'[3]Warenkorb transponiert'!AK33</f>
        <v>12.042686308568049</v>
      </c>
      <c r="E146" s="300">
        <f>'[3]Warenkorb transponiert'!AL33</f>
        <v>18.894005701238385</v>
      </c>
      <c r="F146" s="300">
        <f>'[3]Warenkorb transponiert'!AM33</f>
        <v>12.280813070742946</v>
      </c>
      <c r="G146" s="300">
        <f>'[3]Warenkorb transponiert'!AN33</f>
        <v>5.2309356637302438</v>
      </c>
      <c r="H146" s="300">
        <f>'[3]Warenkorb transponiert'!AO33</f>
        <v>3.5304965525126524</v>
      </c>
      <c r="I146" s="300">
        <f>'[3]Warenkorb transponiert'!AP33</f>
        <v>2.4535448987207094</v>
      </c>
      <c r="J146" s="356">
        <f t="shared" si="6"/>
        <v>27.36168542506439</v>
      </c>
      <c r="K146" s="300">
        <f>[4]prixC2!C251</f>
        <v>60.593851975402899</v>
      </c>
      <c r="L146" s="300">
        <f>[4]prixC2!D251</f>
        <v>46.136948774014265</v>
      </c>
      <c r="M146" s="300">
        <f>[4]prixC2!Q251</f>
        <v>34.903927488477159</v>
      </c>
      <c r="N146" s="300">
        <f>[4]prixC2!R251</f>
        <v>19.295300381651959</v>
      </c>
      <c r="O146" s="300">
        <f>[4]prixC2!T251</f>
        <v>25.645407026547083</v>
      </c>
      <c r="P146" s="300">
        <f>[4]prixC2!AE251</f>
        <v>5.0624489498313867</v>
      </c>
      <c r="Q146" s="300">
        <f>[4]prixC2!AH251</f>
        <v>1.6396378113244776</v>
      </c>
      <c r="R146" s="300">
        <f>[4]prixC2!AI251</f>
        <v>1.7935351586267272</v>
      </c>
      <c r="S146" s="300">
        <f>[4]prixC2!AK251</f>
        <v>9.7369573262802547</v>
      </c>
      <c r="T146" s="300">
        <f>[4]prixC2!AL251</f>
        <v>34.566662679686679</v>
      </c>
      <c r="U146" s="356">
        <f t="shared" si="7"/>
        <v>40.784331598139588</v>
      </c>
      <c r="V146" s="312">
        <f>'[2]Haltung gewichtet'!H121</f>
        <v>0.64029521154556823</v>
      </c>
      <c r="W146" s="356">
        <f t="shared" si="5"/>
        <v>17.928265923275909</v>
      </c>
      <c r="X146" s="300">
        <f>IF(ISBLANK([1]KochtypBerechnung_nichtBio!V115),"",[1]KochtypBerechnung_nichtBio!V115)</f>
        <v>2.042249</v>
      </c>
      <c r="Y146" s="300">
        <f>IF(ISBLANK([1]KochtypBerechnung_nichtBio!X115),"",[1]KochtypBerechnung_nichtBio!X115)</f>
        <v>1.7447820000000001</v>
      </c>
      <c r="Z146" s="356"/>
      <c r="AA146" s="312">
        <f>'[7]Nicht-Bio'!C128</f>
        <v>3.5428792748500002</v>
      </c>
      <c r="AB146" s="300">
        <f>'[7]Nicht-Bio'!D128</f>
        <v>2.8287195175000002</v>
      </c>
      <c r="AC146" s="300">
        <f>'[7]Nicht-Bio'!E128</f>
        <v>2.9521796147499999</v>
      </c>
      <c r="AD146" s="300">
        <f>'[7]Nicht-Bio'!F128</f>
        <v>0.62751595040000008</v>
      </c>
      <c r="AE146" s="356">
        <f t="shared" si="4"/>
        <v>12.905381193432147</v>
      </c>
      <c r="AF146" s="300">
        <f>'[7]Nicht-Bio'!G128</f>
        <v>2.6598272700500001</v>
      </c>
      <c r="AG146" s="300">
        <f>'[7]Nicht-Bio'!I128</f>
        <v>4.7317915852999999</v>
      </c>
      <c r="AH146" s="300">
        <f>'[7]Nicht-Bio'!J128</f>
        <v>1.7649748325499999</v>
      </c>
      <c r="AI146" s="300">
        <f>'[7]Nicht-Bio'!K128</f>
        <v>4.97380906215</v>
      </c>
      <c r="AJ146" s="300">
        <f>'[7]Nicht-Bio'!L128</f>
        <v>4.0187106135500006</v>
      </c>
      <c r="AK146" s="300">
        <f>'[7]Nicht-Bio'!M128</f>
        <v>2.9487499941999999</v>
      </c>
      <c r="AL146" s="300">
        <f>'[7]Nicht-Bio'!N128</f>
        <v>4.5295226093999998</v>
      </c>
      <c r="AM146" s="300">
        <f>'[7]Nicht-Bio'!O128</f>
        <v>4.6022140193499999</v>
      </c>
      <c r="AN146" s="300">
        <f>'[7]Nicht-Bio'!P128</f>
        <v>5.5708489506000003</v>
      </c>
      <c r="AO146" s="300">
        <f>'[7]Nicht-Bio'!R128</f>
        <v>6.3357850188000002</v>
      </c>
      <c r="AP146" s="300">
        <f>'[7]Nicht-Bio'!S128</f>
        <v>11.9748014345</v>
      </c>
      <c r="AQ146" s="300">
        <f>'[7]Nicht-Bio'!T128</f>
        <v>4.0636054685000005</v>
      </c>
      <c r="AR146" s="300">
        <f>'[7]Nicht-Bio'!U128</f>
        <v>4.7848712352999998</v>
      </c>
      <c r="AS146" s="300">
        <f>'[7]Nicht-Bio'!W128</f>
        <v>5.1399785470500001</v>
      </c>
      <c r="AT146" s="300">
        <f>'[7]Nicht-Bio'!X128</f>
        <v>31.595572527499996</v>
      </c>
      <c r="AU146" s="356">
        <f t="shared" si="8"/>
        <v>28.398845665618833</v>
      </c>
      <c r="AV146" s="300"/>
      <c r="AW146" s="300"/>
      <c r="AX146" s="357"/>
      <c r="AY146" s="335"/>
    </row>
    <row r="147" spans="1:51" x14ac:dyDescent="0.25">
      <c r="A147" s="332">
        <v>40360</v>
      </c>
      <c r="B147" s="312">
        <f>'[3]Warenkorb transponiert'!AI34</f>
        <v>1.3832774613104935</v>
      </c>
      <c r="C147" s="300">
        <f>'[3]Warenkorb transponiert'!AJ34</f>
        <v>19.138659933274376</v>
      </c>
      <c r="D147" s="300">
        <f>'[3]Warenkorb transponiert'!AK34</f>
        <v>11.74676530678583</v>
      </c>
      <c r="E147" s="300">
        <f>'[3]Warenkorb transponiert'!AL34</f>
        <v>18.766249885078629</v>
      </c>
      <c r="F147" s="300">
        <f>'[3]Warenkorb transponiert'!AM34</f>
        <v>12.467460455144591</v>
      </c>
      <c r="G147" s="300">
        <f>'[3]Warenkorb transponiert'!AN34</f>
        <v>5.3042093907877792</v>
      </c>
      <c r="H147" s="300">
        <f>'[3]Warenkorb transponiert'!AO34</f>
        <v>3.5359912113455256</v>
      </c>
      <c r="I147" s="300">
        <f>'[3]Warenkorb transponiert'!AP34</f>
        <v>2.5481785149903322</v>
      </c>
      <c r="J147" s="356">
        <f t="shared" si="6"/>
        <v>27.423849312951724</v>
      </c>
      <c r="K147" s="300">
        <f>[4]prixC2!C252</f>
        <v>63.038653000474383</v>
      </c>
      <c r="L147" s="300">
        <f>[4]prixC2!D252</f>
        <v>42.777781164721361</v>
      </c>
      <c r="M147" s="300">
        <f>[4]prixC2!Q252</f>
        <v>35.222355125062819</v>
      </c>
      <c r="N147" s="300">
        <f>[4]prixC2!R252</f>
        <v>19.170459203869839</v>
      </c>
      <c r="O147" s="300">
        <f>[4]prixC2!T252</f>
        <v>25.055296441345231</v>
      </c>
      <c r="P147" s="300">
        <f>[4]prixC2!AE252</f>
        <v>5.0142581945907505</v>
      </c>
      <c r="Q147" s="300">
        <f>[4]prixC2!AH252</f>
        <v>1.5944297285489799</v>
      </c>
      <c r="R147" s="300">
        <f>[4]prixC2!AI252</f>
        <v>1.8396488911363589</v>
      </c>
      <c r="S147" s="300">
        <f>[4]prixC2!AK252</f>
        <v>9.4133168768519742</v>
      </c>
      <c r="T147" s="300">
        <f>[4]prixC2!AL252</f>
        <v>31.451327467993071</v>
      </c>
      <c r="U147" s="356">
        <f t="shared" si="7"/>
        <v>39.935816036508392</v>
      </c>
      <c r="V147" s="312">
        <f>'[2]Haltung gewichtet'!H122</f>
        <v>0.62645963906886548</v>
      </c>
      <c r="W147" s="356">
        <f t="shared" si="5"/>
        <v>17.540869893928232</v>
      </c>
      <c r="X147" s="300">
        <f>IF(ISBLANK([1]KochtypBerechnung_nichtBio!V116),"",[1]KochtypBerechnung_nichtBio!V116)</f>
        <v>2.0412949999999999</v>
      </c>
      <c r="Y147" s="300">
        <f>IF(ISBLANK([1]KochtypBerechnung_nichtBio!X116),"",[1]KochtypBerechnung_nichtBio!X116)</f>
        <v>1.7544059999999999</v>
      </c>
      <c r="Z147" s="356"/>
      <c r="AA147" s="312">
        <f>'[7]Nicht-Bio'!C129</f>
        <v>3.6492985202499999</v>
      </c>
      <c r="AB147" s="300">
        <f>'[7]Nicht-Bio'!D129</f>
        <v>2.9236767428070927</v>
      </c>
      <c r="AC147" s="300">
        <f>'[7]Nicht-Bio'!E129</f>
        <v>3.2030754897499998</v>
      </c>
      <c r="AD147" s="300">
        <f>'[7]Nicht-Bio'!F129</f>
        <v>0.63461038930083524</v>
      </c>
      <c r="AE147" s="356">
        <f t="shared" si="4"/>
        <v>13.419996331102098</v>
      </c>
      <c r="AF147" s="300">
        <f>'[7]Nicht-Bio'!G129</f>
        <v>2.5285178804092379</v>
      </c>
      <c r="AG147" s="300">
        <f>'[7]Nicht-Bio'!I129</f>
        <v>4.1100814450157621</v>
      </c>
      <c r="AH147" s="300">
        <f>'[7]Nicht-Bio'!J129</f>
        <v>1.7888274696635249</v>
      </c>
      <c r="AI147" s="300">
        <f>'[7]Nicht-Bio'!K129</f>
        <v>3.5340456897251697</v>
      </c>
      <c r="AJ147" s="300">
        <f>'[7]Nicht-Bio'!L129</f>
        <v>3.9651371455445723</v>
      </c>
      <c r="AK147" s="300">
        <f>'[7]Nicht-Bio'!M129</f>
        <v>2.9332722226690775</v>
      </c>
      <c r="AL147" s="300">
        <f>'[7]Nicht-Bio'!N129</f>
        <v>4.2778041046874993</v>
      </c>
      <c r="AM147" s="300">
        <f>'[7]Nicht-Bio'!O129</f>
        <v>4.4660204876724423</v>
      </c>
      <c r="AN147" s="300">
        <f>'[7]Nicht-Bio'!P129</f>
        <v>5.1116327534374992</v>
      </c>
      <c r="AO147" s="300">
        <f>'[7]Nicht-Bio'!R129</f>
        <v>4.8324151656250001</v>
      </c>
      <c r="AP147" s="300">
        <f>'[7]Nicht-Bio'!S129</f>
        <v>11.987076850593873</v>
      </c>
      <c r="AQ147" s="300">
        <f>'[7]Nicht-Bio'!T129</f>
        <v>4.0497688248914869</v>
      </c>
      <c r="AR147" s="300">
        <f>'[7]Nicht-Bio'!U129</f>
        <v>7.0252679437499994</v>
      </c>
      <c r="AS147" s="300">
        <f>'[7]Nicht-Bio'!W129</f>
        <v>5.1174171374485855</v>
      </c>
      <c r="AT147" s="300">
        <f>'[7]Nicht-Bio'!X129</f>
        <v>32.309460721874999</v>
      </c>
      <c r="AU147" s="356">
        <f t="shared" si="8"/>
        <v>27.029368332714785</v>
      </c>
      <c r="AV147" s="300"/>
      <c r="AW147" s="300"/>
      <c r="AX147" s="357"/>
      <c r="AY147" s="335"/>
    </row>
    <row r="148" spans="1:51" x14ac:dyDescent="0.25">
      <c r="A148" s="332">
        <v>40391</v>
      </c>
      <c r="B148" s="312">
        <f>'[3]Warenkorb transponiert'!AI35</f>
        <v>1.3684983544054701</v>
      </c>
      <c r="C148" s="300">
        <f>'[3]Warenkorb transponiert'!AJ35</f>
        <v>19.037054740358464</v>
      </c>
      <c r="D148" s="300">
        <f>'[3]Warenkorb transponiert'!AK35</f>
        <v>12.021514991101499</v>
      </c>
      <c r="E148" s="300">
        <f>'[3]Warenkorb transponiert'!AL35</f>
        <v>18.047578691395202</v>
      </c>
      <c r="F148" s="300">
        <f>'[3]Warenkorb transponiert'!AM35</f>
        <v>12.734803373230626</v>
      </c>
      <c r="G148" s="300">
        <f>'[3]Warenkorb transponiert'!AN35</f>
        <v>5.0659327705262021</v>
      </c>
      <c r="H148" s="300">
        <f>'[3]Warenkorb transponiert'!AO35</f>
        <v>3.5790841923711514</v>
      </c>
      <c r="I148" s="300">
        <f>'[3]Warenkorb transponiert'!AP35</f>
        <v>2.5481785149903322</v>
      </c>
      <c r="J148" s="356">
        <f t="shared" si="6"/>
        <v>27.170054442023677</v>
      </c>
      <c r="K148" s="300">
        <f>[4]prixC2!C253</f>
        <v>64.546626600050757</v>
      </c>
      <c r="L148" s="300">
        <f>[4]prixC2!D253</f>
        <v>44.053407158338352</v>
      </c>
      <c r="M148" s="300">
        <f>[4]prixC2!Q253</f>
        <v>33.486316407525443</v>
      </c>
      <c r="N148" s="300">
        <f>[4]prixC2!R253</f>
        <v>17.369751410709494</v>
      </c>
      <c r="O148" s="300">
        <f>[4]prixC2!T253</f>
        <v>24.155339468011036</v>
      </c>
      <c r="P148" s="300">
        <f>[4]prixC2!AE253</f>
        <v>5.0787732216980039</v>
      </c>
      <c r="Q148" s="300">
        <f>[4]prixC2!AH253</f>
        <v>1.5950846844757154</v>
      </c>
      <c r="R148" s="300">
        <f>[4]prixC2!AI253</f>
        <v>1.8375044669657006</v>
      </c>
      <c r="S148" s="300">
        <f>[4]prixC2!AK253</f>
        <v>9.2253058375969719</v>
      </c>
      <c r="T148" s="300">
        <f>[4]prixC2!AL253</f>
        <v>34.05649523241437</v>
      </c>
      <c r="U148" s="356">
        <f t="shared" si="7"/>
        <v>39.69488324726354</v>
      </c>
      <c r="V148" s="312">
        <f>'[2]Haltung gewichtet'!H123</f>
        <v>0.62876917807754618</v>
      </c>
      <c r="W148" s="356">
        <f t="shared" si="5"/>
        <v>17.605536986171295</v>
      </c>
      <c r="X148" s="300">
        <f>IF(ISBLANK([1]KochtypBerechnung_nichtBio!V117),"",[1]KochtypBerechnung_nichtBio!V117)</f>
        <v>1.511015</v>
      </c>
      <c r="Y148" s="300">
        <f>IF(ISBLANK([1]KochtypBerechnung_nichtBio!X117),"",[1]KochtypBerechnung_nichtBio!X117)</f>
        <v>1.5805</v>
      </c>
      <c r="Z148" s="356"/>
      <c r="AA148" s="312">
        <f>'[7]Nicht-Bio'!C130</f>
        <v>3.7766250768928638</v>
      </c>
      <c r="AB148" s="300">
        <f>'[7]Nicht-Bio'!D130</f>
        <v>3.0253482889528103</v>
      </c>
      <c r="AC148" s="300">
        <f>'[7]Nicht-Bio'!E130</f>
        <v>3.2258867092499997</v>
      </c>
      <c r="AD148" s="300">
        <f>'[7]Nicht-Bio'!F130</f>
        <v>0.65070986991727053</v>
      </c>
      <c r="AE148" s="356">
        <f t="shared" si="4"/>
        <v>13.793552178620061</v>
      </c>
      <c r="AF148" s="300">
        <f>'[7]Nicht-Bio'!G130</f>
        <v>2.3898722400084056</v>
      </c>
      <c r="AG148" s="300">
        <f>'[7]Nicht-Bio'!I130</f>
        <v>4.4695878208668303</v>
      </c>
      <c r="AH148" s="300">
        <f>'[7]Nicht-Bio'!J130</f>
        <v>1.896688861665546</v>
      </c>
      <c r="AI148" s="300">
        <f>'[7]Nicht-Bio'!K130</f>
        <v>4.3503528136830321</v>
      </c>
      <c r="AJ148" s="300">
        <f>'[7]Nicht-Bio'!L130</f>
        <v>4.9340546460784545</v>
      </c>
      <c r="AK148" s="300">
        <f>'[7]Nicht-Bio'!M130</f>
        <v>2.7475693716207941</v>
      </c>
      <c r="AL148" s="300">
        <f>'[7]Nicht-Bio'!N130</f>
        <v>4.9540924189592701</v>
      </c>
      <c r="AM148" s="300">
        <f>'[7]Nicht-Bio'!O130</f>
        <v>4.9327042162024659</v>
      </c>
      <c r="AN148" s="300">
        <f>'[7]Nicht-Bio'!P130</f>
        <v>6.5186897204695002</v>
      </c>
      <c r="AO148" s="300">
        <f>'[7]Nicht-Bio'!R130</f>
        <v>4.1663941844078067</v>
      </c>
      <c r="AP148" s="300">
        <f>'[7]Nicht-Bio'!S130</f>
        <v>11.619259229127859</v>
      </c>
      <c r="AQ148" s="300">
        <f>'[7]Nicht-Bio'!T130</f>
        <v>4.0621615564131899</v>
      </c>
      <c r="AR148" s="300">
        <f>'[7]Nicht-Bio'!U130</f>
        <v>6.8444596702500009</v>
      </c>
      <c r="AS148" s="300">
        <f>'[7]Nicht-Bio'!W130</f>
        <v>4.7044702914391481</v>
      </c>
      <c r="AT148" s="300">
        <f>'[7]Nicht-Bio'!X130</f>
        <v>32.737037201999996</v>
      </c>
      <c r="AU148" s="356">
        <f t="shared" si="8"/>
        <v>29.026377490560687</v>
      </c>
      <c r="AV148" s="300"/>
      <c r="AW148" s="300"/>
      <c r="AX148" s="357"/>
      <c r="AY148" s="335"/>
    </row>
    <row r="149" spans="1:51" x14ac:dyDescent="0.25">
      <c r="A149" s="332">
        <v>40422</v>
      </c>
      <c r="B149" s="312">
        <f>'[3]Warenkorb transponiert'!AI36</f>
        <v>1.3607904786670191</v>
      </c>
      <c r="C149" s="300">
        <f>'[3]Warenkorb transponiert'!AJ36</f>
        <v>19.319619331407928</v>
      </c>
      <c r="D149" s="300">
        <f>'[3]Warenkorb transponiert'!AK36</f>
        <v>12.267795659234958</v>
      </c>
      <c r="E149" s="300">
        <f>'[3]Warenkorb transponiert'!AL36</f>
        <v>18.080670936732474</v>
      </c>
      <c r="F149" s="300">
        <f>'[3]Warenkorb transponiert'!AM36</f>
        <v>12.668057131563799</v>
      </c>
      <c r="G149" s="300">
        <f>'[3]Warenkorb transponiert'!AN36</f>
        <v>5.1081748958926942</v>
      </c>
      <c r="H149" s="300">
        <f>'[3]Warenkorb transponiert'!AO36</f>
        <v>3.4502508857623932</v>
      </c>
      <c r="I149" s="300">
        <f>'[3]Warenkorb transponiert'!AP36</f>
        <v>2.4568035982490888</v>
      </c>
      <c r="J149" s="356">
        <f t="shared" ref="J149:J152" si="9">SUMPRODUCT($B$19:$I$19,B149:I149)</f>
        <v>27.132231401659268</v>
      </c>
      <c r="K149" s="300">
        <f>[4]prixC2!C254</f>
        <v>59.136625269088071</v>
      </c>
      <c r="L149" s="300">
        <f>[4]prixC2!D254</f>
        <v>44.725139403669118</v>
      </c>
      <c r="M149" s="300">
        <f>[4]prixC2!Q254</f>
        <v>31.921782556693245</v>
      </c>
      <c r="N149" s="300">
        <f>[4]prixC2!R254</f>
        <v>17.222789592631734</v>
      </c>
      <c r="O149" s="300">
        <f>[4]prixC2!T254</f>
        <v>25.264444697152822</v>
      </c>
      <c r="P149" s="300">
        <f>[4]prixC2!AE254</f>
        <v>5.0309428341272833</v>
      </c>
      <c r="Q149" s="300">
        <f>[4]prixC2!AH254</f>
        <v>1.5499777412789026</v>
      </c>
      <c r="R149" s="300">
        <f>[4]prixC2!AI254</f>
        <v>1.8347325022655305</v>
      </c>
      <c r="S149" s="300">
        <f>[4]prixC2!AK254</f>
        <v>8.7566310450145011</v>
      </c>
      <c r="T149" s="300">
        <f>[4]prixC2!AL254</f>
        <v>33.119638400119165</v>
      </c>
      <c r="U149" s="356">
        <f t="shared" si="7"/>
        <v>38.509207166256452</v>
      </c>
      <c r="V149" s="312">
        <f>'[2]Haltung gewichtet'!H124</f>
        <v>0.62539359590472132</v>
      </c>
      <c r="W149" s="356">
        <f t="shared" si="5"/>
        <v>17.511020685332198</v>
      </c>
      <c r="X149" s="300">
        <f>IF(ISBLANK([1]KochtypBerechnung_nichtBio!V118),"",[1]KochtypBerechnung_nichtBio!V118)</f>
        <v>1.651332</v>
      </c>
      <c r="Y149" s="300">
        <f>IF(ISBLANK([1]KochtypBerechnung_nichtBio!X118),"",[1]KochtypBerechnung_nichtBio!X118)</f>
        <v>1.5129999999999999</v>
      </c>
      <c r="Z149" s="356"/>
      <c r="AA149" s="312">
        <f>'[7]Nicht-Bio'!C131</f>
        <v>3.62504826381798</v>
      </c>
      <c r="AB149" s="300">
        <f>'[7]Nicht-Bio'!D131</f>
        <v>2.8206383987507673</v>
      </c>
      <c r="AC149" s="300">
        <f>'[7]Nicht-Bio'!E131</f>
        <v>3.189954841</v>
      </c>
      <c r="AD149" s="300">
        <f>'[7]Nicht-Bio'!F131</f>
        <v>0.62581209208766297</v>
      </c>
      <c r="AE149" s="356">
        <f t="shared" ref="AE149:AE152" si="10">SUMPRODUCT($AA$19:$AD$19,AA149:AD149)</f>
        <v>13.226296637697098</v>
      </c>
      <c r="AF149" s="300">
        <f>'[7]Nicht-Bio'!G131</f>
        <v>2.2703931843918048</v>
      </c>
      <c r="AG149" s="300">
        <f>'[7]Nicht-Bio'!I131</f>
        <v>4.5958773868757525</v>
      </c>
      <c r="AH149" s="300">
        <f>'[7]Nicht-Bio'!J131</f>
        <v>1.9300111528524975</v>
      </c>
      <c r="AI149" s="300">
        <f>'[7]Nicht-Bio'!K131</f>
        <v>5.0076564953479457</v>
      </c>
      <c r="AJ149" s="300">
        <f>'[7]Nicht-Bio'!L131</f>
        <v>5.3888748057982996</v>
      </c>
      <c r="AK149" s="300">
        <f>'[7]Nicht-Bio'!M131</f>
        <v>2.4986661925</v>
      </c>
      <c r="AL149" s="300">
        <f>'[7]Nicht-Bio'!N131</f>
        <v>4.8076974859525556</v>
      </c>
      <c r="AM149" s="300">
        <f>'[7]Nicht-Bio'!O131</f>
        <v>4.7341655521202748</v>
      </c>
      <c r="AN149" s="300">
        <f>'[7]Nicht-Bio'!P131</f>
        <v>6.3450346027063853</v>
      </c>
      <c r="AO149" s="300">
        <f>'[7]Nicht-Bio'!R131</f>
        <v>3.5400196843863547</v>
      </c>
      <c r="AP149" s="300">
        <f>'[7]Nicht-Bio'!S131</f>
        <v>11.22679752116075</v>
      </c>
      <c r="AQ149" s="300">
        <f>'[7]Nicht-Bio'!T131</f>
        <v>3.8961981064485198</v>
      </c>
      <c r="AR149" s="300">
        <f>'[7]Nicht-Bio'!U131</f>
        <v>6.0372648994372469</v>
      </c>
      <c r="AS149" s="300">
        <f>'[7]Nicht-Bio'!W131</f>
        <v>5.4540405421289151</v>
      </c>
      <c r="AT149" s="300">
        <f>'[7]Nicht-Bio'!X131</f>
        <v>30.305251929610826</v>
      </c>
      <c r="AU149" s="356">
        <f t="shared" si="8"/>
        <v>29.17463824923373</v>
      </c>
      <c r="AV149" s="300"/>
      <c r="AW149" s="300"/>
      <c r="AX149" s="357"/>
      <c r="AY149" s="335"/>
    </row>
    <row r="150" spans="1:51" x14ac:dyDescent="0.25">
      <c r="A150" s="332">
        <v>40452</v>
      </c>
      <c r="B150" s="312">
        <f>'[3]Warenkorb transponiert'!AI37</f>
        <v>1.367928873113355</v>
      </c>
      <c r="C150" s="300">
        <f>'[3]Warenkorb transponiert'!AJ37</f>
        <v>19.562866760836009</v>
      </c>
      <c r="D150" s="300">
        <f>'[3]Warenkorb transponiert'!AK37</f>
        <v>12.96527844818244</v>
      </c>
      <c r="E150" s="300">
        <f>'[3]Warenkorb transponiert'!AL37</f>
        <v>17.300244395283467</v>
      </c>
      <c r="F150" s="300">
        <f>'[3]Warenkorb transponiert'!AM37</f>
        <v>12.61468905148036</v>
      </c>
      <c r="G150" s="300">
        <f>'[3]Warenkorb transponiert'!AN37</f>
        <v>5.2262661756749882</v>
      </c>
      <c r="H150" s="300">
        <f>'[3]Warenkorb transponiert'!AO37</f>
        <v>3.5587302749972514</v>
      </c>
      <c r="I150" s="300">
        <f>'[3]Warenkorb transponiert'!AP37</f>
        <v>2.4568035982490888</v>
      </c>
      <c r="J150" s="356">
        <f t="shared" si="9"/>
        <v>27.373188765955277</v>
      </c>
      <c r="K150" s="300">
        <f>[4]prixC2!C255</f>
        <v>62.716356285398881</v>
      </c>
      <c r="L150" s="300">
        <f>[4]prixC2!D255</f>
        <v>43.9206127815809</v>
      </c>
      <c r="M150" s="300">
        <f>[4]prixC2!Q255</f>
        <v>32.097514496450934</v>
      </c>
      <c r="N150" s="300">
        <f>[4]prixC2!R255</f>
        <v>16.788391555034195</v>
      </c>
      <c r="O150" s="300">
        <f>[4]prixC2!T255</f>
        <v>24.753022841707974</v>
      </c>
      <c r="P150" s="300">
        <f>[4]prixC2!AE255</f>
        <v>5.1096509276097084</v>
      </c>
      <c r="Q150" s="300">
        <f>[4]prixC2!AH255</f>
        <v>1.5624894291717637</v>
      </c>
      <c r="R150" s="300">
        <f>[4]prixC2!AI255</f>
        <v>1.7829340756775176</v>
      </c>
      <c r="S150" s="300">
        <f>[4]prixC2!AK255</f>
        <v>9.7163724327537526</v>
      </c>
      <c r="T150" s="300">
        <f>[4]prixC2!AL255</f>
        <v>33.951791521018521</v>
      </c>
      <c r="U150" s="356">
        <f t="shared" si="7"/>
        <v>39.514905442633356</v>
      </c>
      <c r="V150" s="312">
        <f>'[2]Haltung gewichtet'!H125</f>
        <v>0.6199286610478365</v>
      </c>
      <c r="W150" s="356">
        <f t="shared" si="5"/>
        <v>17.358002509339421</v>
      </c>
      <c r="X150" s="300">
        <f>IF(ISBLANK([1]KochtypBerechnung_nichtBio!V119),"",[1]KochtypBerechnung_nichtBio!V119)</f>
        <v>1.5806610000000001</v>
      </c>
      <c r="Y150" s="300">
        <f>IF(ISBLANK([1]KochtypBerechnung_nichtBio!X119),"",[1]KochtypBerechnung_nichtBio!X119)</f>
        <v>1.4149579999999999</v>
      </c>
      <c r="Z150" s="356"/>
      <c r="AA150" s="312">
        <f>'[7]Nicht-Bio'!C132</f>
        <v>3.6024934529182278</v>
      </c>
      <c r="AB150" s="300">
        <f>'[7]Nicht-Bio'!D132</f>
        <v>2.6892369021952827</v>
      </c>
      <c r="AC150" s="300">
        <f>'[7]Nicht-Bio'!E132</f>
        <v>3.0343147301875</v>
      </c>
      <c r="AD150" s="300">
        <f>'[7]Nicht-Bio'!F132</f>
        <v>0.64185896850000002</v>
      </c>
      <c r="AE150" s="356">
        <f t="shared" si="10"/>
        <v>12.936389557227674</v>
      </c>
      <c r="AF150" s="300">
        <f>'[7]Nicht-Bio'!G132</f>
        <v>2.168023574911675</v>
      </c>
      <c r="AG150" s="300">
        <f>'[7]Nicht-Bio'!I132</f>
        <v>3.7617478556015804</v>
      </c>
      <c r="AH150" s="300">
        <f>'[7]Nicht-Bio'!J132</f>
        <v>1.4145618673834952</v>
      </c>
      <c r="AI150" s="300">
        <f>'[7]Nicht-Bio'!K132</f>
        <v>3.2704041638147698</v>
      </c>
      <c r="AJ150" s="300">
        <f>'[7]Nicht-Bio'!L132</f>
        <v>4.3707472249793069</v>
      </c>
      <c r="AK150" s="300">
        <f>'[7]Nicht-Bio'!M132</f>
        <v>2.2345680993749997</v>
      </c>
      <c r="AL150" s="300">
        <f>'[7]Nicht-Bio'!N132</f>
        <v>3.1902773262160178</v>
      </c>
      <c r="AM150" s="300">
        <f>'[7]Nicht-Bio'!O132</f>
        <v>3.622668592835105</v>
      </c>
      <c r="AN150" s="300">
        <f>'[7]Nicht-Bio'!P132</f>
        <v>5.8413934346206249</v>
      </c>
      <c r="AO150" s="300">
        <f>'[7]Nicht-Bio'!R132</f>
        <v>3.3359065268093877</v>
      </c>
      <c r="AP150" s="300">
        <f>'[7]Nicht-Bio'!S132</f>
        <v>11.512925792514249</v>
      </c>
      <c r="AQ150" s="300">
        <f>'[7]Nicht-Bio'!T132</f>
        <v>3.7976627839737551</v>
      </c>
      <c r="AR150" s="300">
        <f>'[7]Nicht-Bio'!U132</f>
        <v>4.8670880137500001</v>
      </c>
      <c r="AS150" s="300">
        <f>'[7]Nicht-Bio'!W132</f>
        <v>4.1204288937500007</v>
      </c>
      <c r="AT150" s="300">
        <f>'[7]Nicht-Bio'!X132</f>
        <v>23.40520664645895</v>
      </c>
      <c r="AU150" s="356">
        <f t="shared" si="8"/>
        <v>24.073364883864933</v>
      </c>
      <c r="AV150" s="300"/>
      <c r="AW150" s="300"/>
      <c r="AX150" s="357"/>
      <c r="AY150" s="335"/>
    </row>
    <row r="151" spans="1:51" x14ac:dyDescent="0.25">
      <c r="A151" s="332">
        <v>40483</v>
      </c>
      <c r="B151" s="312">
        <f>'[3]Warenkorb transponiert'!AI38</f>
        <v>1.3679307955098694</v>
      </c>
      <c r="C151" s="300">
        <f>'[3]Warenkorb transponiert'!AJ38</f>
        <v>19.014148832741498</v>
      </c>
      <c r="D151" s="300">
        <f>'[3]Warenkorb transponiert'!AK38</f>
        <v>11.768588849735144</v>
      </c>
      <c r="E151" s="300">
        <f>'[3]Warenkorb transponiert'!AL38</f>
        <v>18.232845419606594</v>
      </c>
      <c r="F151" s="300">
        <f>'[3]Warenkorb transponiert'!AM38</f>
        <v>12.612268056888601</v>
      </c>
      <c r="G151" s="300">
        <f>'[3]Warenkorb transponiert'!AN38</f>
        <v>5.2264163680749283</v>
      </c>
      <c r="H151" s="300">
        <f>'[3]Warenkorb transponiert'!AO38</f>
        <v>3.6840814434753493</v>
      </c>
      <c r="I151" s="300">
        <f>'[3]Warenkorb transponiert'!AP38</f>
        <v>2.4680190455978734</v>
      </c>
      <c r="J151" s="356">
        <f t="shared" si="9"/>
        <v>27.218449318906941</v>
      </c>
      <c r="K151" s="300">
        <f>[4]prixC2!C256</f>
        <v>61.227354465832029</v>
      </c>
      <c r="L151" s="300">
        <f>[4]prixC2!D256</f>
        <v>44.315258913078203</v>
      </c>
      <c r="M151" s="300">
        <f>[4]prixC2!Q256</f>
        <v>31.762884198727544</v>
      </c>
      <c r="N151" s="300">
        <f>[4]prixC2!R256</f>
        <v>15.772629740795852</v>
      </c>
      <c r="O151" s="300">
        <f>[4]prixC2!T256</f>
        <v>24.541417895101606</v>
      </c>
      <c r="P151" s="300">
        <f>[4]prixC2!AE256</f>
        <v>5.0372704954830834</v>
      </c>
      <c r="Q151" s="300">
        <f>[4]prixC2!AH256</f>
        <v>1.573822839161656</v>
      </c>
      <c r="R151" s="300">
        <f>[4]prixC2!AI256</f>
        <v>1.8080983284184897</v>
      </c>
      <c r="S151" s="300">
        <f>[4]prixC2!AK256</f>
        <v>9.2282975123000401</v>
      </c>
      <c r="T151" s="300">
        <f>[4]prixC2!AL256</f>
        <v>33.456101724644718</v>
      </c>
      <c r="U151" s="356">
        <f t="shared" si="7"/>
        <v>38.646229626611401</v>
      </c>
      <c r="V151" s="312">
        <f>'[2]Haltung gewichtet'!H126</f>
        <v>0.63345742463780141</v>
      </c>
      <c r="W151" s="356">
        <f t="shared" si="5"/>
        <v>17.73680788985844</v>
      </c>
      <c r="X151" s="300">
        <f>IF(ISBLANK([1]KochtypBerechnung_nichtBio!V120),"",[1]KochtypBerechnung_nichtBio!V120)</f>
        <v>1.8614440000000001</v>
      </c>
      <c r="Y151" s="300">
        <f>IF(ISBLANK([1]KochtypBerechnung_nichtBio!X120),"",[1]KochtypBerechnung_nichtBio!X120)</f>
        <v>1.4638949999999999</v>
      </c>
      <c r="Z151" s="356"/>
      <c r="AA151" s="312">
        <f>'[7]Nicht-Bio'!C133</f>
        <v>3.3713122465371561</v>
      </c>
      <c r="AB151" s="300">
        <f>'[7]Nicht-Bio'!D133</f>
        <v>2.8012728334494676</v>
      </c>
      <c r="AC151" s="300">
        <f>'[7]Nicht-Bio'!E133</f>
        <v>2.7596879858000003</v>
      </c>
      <c r="AD151" s="300">
        <f>'[7]Nicht-Bio'!F133</f>
        <v>0.61652678128328231</v>
      </c>
      <c r="AE151" s="356">
        <f t="shared" si="10"/>
        <v>12.416297693327818</v>
      </c>
      <c r="AF151" s="300">
        <f>'[7]Nicht-Bio'!G133</f>
        <v>2.0894383641366083</v>
      </c>
      <c r="AG151" s="300">
        <f>'[7]Nicht-Bio'!I133</f>
        <v>3.8836523558822984</v>
      </c>
      <c r="AH151" s="300">
        <f>'[7]Nicht-Bio'!J133</f>
        <v>1.601774122037686</v>
      </c>
      <c r="AI151" s="300">
        <f>'[7]Nicht-Bio'!K133</f>
        <v>3.601784403415516</v>
      </c>
      <c r="AJ151" s="300">
        <f>'[7]Nicht-Bio'!L133</f>
        <v>4.0521419500527198</v>
      </c>
      <c r="AK151" s="300">
        <f>'[7]Nicht-Bio'!M133</f>
        <v>2.1202012244999997</v>
      </c>
      <c r="AL151" s="300">
        <f>'[7]Nicht-Bio'!N133</f>
        <v>4.3842966888203225</v>
      </c>
      <c r="AM151" s="300">
        <f>'[7]Nicht-Bio'!O133</f>
        <v>4.3363413658055823</v>
      </c>
      <c r="AN151" s="300">
        <f>'[7]Nicht-Bio'!P133</f>
        <v>4.8564764654620518</v>
      </c>
      <c r="AO151" s="300">
        <f>'[7]Nicht-Bio'!R133</f>
        <v>3.160041007562584</v>
      </c>
      <c r="AP151" s="300">
        <f>'[7]Nicht-Bio'!S133</f>
        <v>11.635637480947521</v>
      </c>
      <c r="AQ151" s="300">
        <f>'[7]Nicht-Bio'!T133</f>
        <v>4.0220190665201851</v>
      </c>
      <c r="AR151" s="300">
        <f>'[7]Nicht-Bio'!U133</f>
        <v>4.4126714797880195</v>
      </c>
      <c r="AS151" s="300">
        <f>'[7]Nicht-Bio'!W133</f>
        <v>3.3920504545000001</v>
      </c>
      <c r="AT151" s="300">
        <f>'[7]Nicht-Bio'!X133</f>
        <v>25.711366191711999</v>
      </c>
      <c r="AU151" s="356">
        <f t="shared" si="8"/>
        <v>24.479093965198665</v>
      </c>
      <c r="AV151" s="300"/>
      <c r="AW151" s="300"/>
      <c r="AX151" s="357"/>
      <c r="AY151" s="335"/>
    </row>
    <row r="152" spans="1:51" x14ac:dyDescent="0.25">
      <c r="A152" s="332">
        <v>40513</v>
      </c>
      <c r="B152" s="312">
        <f>'[3]Warenkorb transponiert'!AI39</f>
        <v>1.3545593189815945</v>
      </c>
      <c r="C152" s="300">
        <f>'[3]Warenkorb transponiert'!AJ39</f>
        <v>19.020028991285656</v>
      </c>
      <c r="D152" s="300">
        <f>'[3]Warenkorb transponiert'!AK39</f>
        <v>12.04475249442949</v>
      </c>
      <c r="E152" s="300">
        <f>'[3]Warenkorb transponiert'!AL39</f>
        <v>17.83915273883801</v>
      </c>
      <c r="F152" s="300">
        <f>'[3]Warenkorb transponiert'!AM39</f>
        <v>12.564062574387966</v>
      </c>
      <c r="G152" s="300">
        <f>'[3]Warenkorb transponiert'!AN39</f>
        <v>5.2264163680749283</v>
      </c>
      <c r="H152" s="300">
        <f>'[3]Warenkorb transponiert'!AO39</f>
        <v>3.5623747759039843</v>
      </c>
      <c r="I152" s="300">
        <f>'[3]Warenkorb transponiert'!AP39</f>
        <v>2.4680190455978734</v>
      </c>
      <c r="J152" s="356">
        <f t="shared" si="9"/>
        <v>27.03741517888238</v>
      </c>
      <c r="K152" s="300">
        <f>[4]prixC2!C257</f>
        <v>58.589369602004844</v>
      </c>
      <c r="L152" s="300">
        <f>[4]prixC2!D257</f>
        <v>43.82538011928095</v>
      </c>
      <c r="M152" s="300">
        <f>[4]prixC2!Q257</f>
        <v>31.073610442651486</v>
      </c>
      <c r="N152" s="300">
        <f>[4]prixC2!R257</f>
        <v>16.572752886253859</v>
      </c>
      <c r="O152" s="300">
        <f>[4]prixC2!T257</f>
        <v>26.012621780241606</v>
      </c>
      <c r="P152" s="300">
        <f>[4]prixC2!AE257</f>
        <v>4.8673104174064594</v>
      </c>
      <c r="Q152" s="300">
        <f>[4]prixC2!AH257</f>
        <v>1.5670600127737593</v>
      </c>
      <c r="R152" s="300">
        <f>[4]prixC2!AI257</f>
        <v>1.8407905047724533</v>
      </c>
      <c r="S152" s="300">
        <f>[4]prixC2!AK257</f>
        <v>9.8768582739222488</v>
      </c>
      <c r="T152" s="300">
        <f>[4]prixC2!AL257</f>
        <v>32.644818072020968</v>
      </c>
      <c r="U152" s="356">
        <f t="shared" si="7"/>
        <v>38.933179989319036</v>
      </c>
      <c r="V152" s="312">
        <f>'[2]Haltung gewichtet'!H127</f>
        <v>0.64991644156671613</v>
      </c>
      <c r="W152" s="356">
        <f t="shared" si="5"/>
        <v>18.197660363868053</v>
      </c>
      <c r="X152" s="300">
        <f>IF(ISBLANK([1]KochtypBerechnung_nichtBio!V121),"",[1]KochtypBerechnung_nichtBio!V121)</f>
        <v>1.807499</v>
      </c>
      <c r="Y152" s="300">
        <f>IF(ISBLANK([1]KochtypBerechnung_nichtBio!X121),"",[1]KochtypBerechnung_nichtBio!X121)</f>
        <v>1.699622</v>
      </c>
      <c r="Z152" s="356"/>
      <c r="AA152" s="312">
        <f>'[7]Nicht-Bio'!C134</f>
        <v>3.7083035979211054</v>
      </c>
      <c r="AB152" s="300">
        <f>'[7]Nicht-Bio'!D134</f>
        <v>2.8081017951038829</v>
      </c>
      <c r="AC152" s="300">
        <f>'[7]Nicht-Bio'!E134</f>
        <v>2.2801342566136724</v>
      </c>
      <c r="AD152" s="300">
        <f>'[7]Nicht-Bio'!F134</f>
        <v>0.5317102099993658</v>
      </c>
      <c r="AE152" s="356">
        <f t="shared" si="10"/>
        <v>12.291085335102665</v>
      </c>
      <c r="AF152" s="300">
        <f>'[7]Nicht-Bio'!G134</f>
        <v>2.1701742942336724</v>
      </c>
      <c r="AG152" s="300">
        <f>'[7]Nicht-Bio'!I134</f>
        <v>4.8999372903397926</v>
      </c>
      <c r="AH152" s="300">
        <f>'[7]Nicht-Bio'!J134</f>
        <v>1.4858506279182877</v>
      </c>
      <c r="AI152" s="300">
        <f>'[7]Nicht-Bio'!K134</f>
        <v>4.5888673139591454</v>
      </c>
      <c r="AJ152" s="300">
        <f>'[7]Nicht-Bio'!L134</f>
        <v>2.4223693129522799</v>
      </c>
      <c r="AK152" s="300">
        <f>'[7]Nicht-Bio'!M134</f>
        <v>2.1313252728137151</v>
      </c>
      <c r="AL152" s="300">
        <f>'[7]Nicht-Bio'!N134</f>
        <v>3.2412317662128496</v>
      </c>
      <c r="AM152" s="300">
        <f>'[7]Nicht-Bio'!O134</f>
        <v>3.5104976528134726</v>
      </c>
      <c r="AN152" s="300">
        <f>'[7]Nicht-Bio'!P134</f>
        <v>4.0780218710067047</v>
      </c>
      <c r="AO152" s="300">
        <f>'[7]Nicht-Bio'!R134</f>
        <v>4.1757647874761545</v>
      </c>
      <c r="AP152" s="300">
        <f>'[7]Nicht-Bio'!S134</f>
        <v>12.12734219959145</v>
      </c>
      <c r="AQ152" s="300">
        <f>'[7]Nicht-Bio'!T134</f>
        <v>4.0769036029767225</v>
      </c>
      <c r="AR152" s="300">
        <f>'[7]Nicht-Bio'!U134</f>
        <v>4.4203144238992129</v>
      </c>
      <c r="AS152" s="300">
        <f>'[7]Nicht-Bio'!W134</f>
        <v>3.9907948996631801</v>
      </c>
      <c r="AT152" s="300">
        <f>'[7]Nicht-Bio'!X134</f>
        <v>30.852062894710226</v>
      </c>
      <c r="AU152" s="356">
        <f t="shared" si="8"/>
        <v>23.942988165279086</v>
      </c>
      <c r="AV152" s="300"/>
      <c r="AW152" s="300"/>
      <c r="AX152" s="357"/>
      <c r="AY152" s="335"/>
    </row>
    <row r="153" spans="1:51" x14ac:dyDescent="0.25">
      <c r="A153" s="332">
        <v>40544</v>
      </c>
      <c r="B153" s="312">
        <f>'[3]Warenkorb transponiert'!AI40</f>
        <v>1.3550815965448511</v>
      </c>
      <c r="C153" s="300">
        <f>'[3]Warenkorb transponiert'!AJ40</f>
        <v>19.124954425271895</v>
      </c>
      <c r="D153" s="300">
        <f>'[3]Warenkorb transponiert'!AK40</f>
        <v>12.03986438623072</v>
      </c>
      <c r="E153" s="300">
        <f>'[3]Warenkorb transponiert'!AL40</f>
        <v>18.376399514315249</v>
      </c>
      <c r="F153" s="300">
        <f>'[3]Warenkorb transponiert'!AM40</f>
        <v>12.353332084789118</v>
      </c>
      <c r="G153" s="300">
        <f>'[3]Warenkorb transponiert'!AN40</f>
        <v>4.9713269491384047</v>
      </c>
      <c r="H153" s="300">
        <f>'[3]Warenkorb transponiert'!AO40</f>
        <v>3.5579105279007495</v>
      </c>
      <c r="I153" s="300">
        <f>'[3]Warenkorb transponiert'!AP40</f>
        <v>2.4688113885260434</v>
      </c>
      <c r="J153" s="356">
        <f>SUMPRODUCT($B$19:$I$19,B153:I153)</f>
        <v>27.002526969969413</v>
      </c>
      <c r="K153" s="300">
        <f>[4]prixC2!C258</f>
        <v>60.453449234750714</v>
      </c>
      <c r="L153" s="300">
        <f>[4]prixC2!D258</f>
        <v>45.020436336350926</v>
      </c>
      <c r="M153" s="300">
        <f>[4]prixC2!Q258</f>
        <v>31.493932267516879</v>
      </c>
      <c r="N153" s="300">
        <f>[4]prixC2!R258</f>
        <v>16.181263380476857</v>
      </c>
      <c r="O153" s="300">
        <f>[4]prixC2!T258</f>
        <v>24.44456655197304</v>
      </c>
      <c r="P153" s="300">
        <f>[4]prixC2!AE258</f>
        <v>4.8760031342370134</v>
      </c>
      <c r="Q153" s="300">
        <f>[4]prixC2!AH258</f>
        <v>1.4267614397509651</v>
      </c>
      <c r="R153" s="300">
        <f>[4]prixC2!AI258</f>
        <v>1.8152459825192955</v>
      </c>
      <c r="S153" s="300">
        <f>[4]prixC2!AK258</f>
        <v>9.4251657194138527</v>
      </c>
      <c r="T153" s="300">
        <f>[4]prixC2!AL258</f>
        <v>33.835023371142782</v>
      </c>
      <c r="U153" s="356">
        <f t="shared" si="7"/>
        <v>38.793778282744974</v>
      </c>
      <c r="V153" s="312">
        <f>'[2]Haltung gewichtet'!H128</f>
        <v>0.61707187995306578</v>
      </c>
      <c r="W153" s="356">
        <f t="shared" si="5"/>
        <v>17.278012638685841</v>
      </c>
      <c r="X153" s="300">
        <f>IF(ISBLANK([1]KochtypBerechnung_nichtBio!V122),"",[1]KochtypBerechnung_nichtBio!V122)</f>
        <v>1.549917</v>
      </c>
      <c r="Y153" s="300">
        <f>IF(ISBLANK([1]KochtypBerechnung_nichtBio!X122),"",[1]KochtypBerechnung_nichtBio!X122)</f>
        <v>1.672194</v>
      </c>
      <c r="Z153" s="356"/>
      <c r="AA153" s="312">
        <f>'[7]Nicht-Bio'!C135</f>
        <v>3.6790726162043548</v>
      </c>
      <c r="AB153" s="300">
        <f>'[7]Nicht-Bio'!D135</f>
        <v>2.8079512058844949</v>
      </c>
      <c r="AC153" s="300">
        <f>'[7]Nicht-Bio'!E135</f>
        <v>2.1531102340238499</v>
      </c>
      <c r="AD153" s="300">
        <f>'[7]Nicht-Bio'!F135</f>
        <v>0.45251208735921999</v>
      </c>
      <c r="AE153" s="356">
        <f>SUMPRODUCT($AA$19:$AD$19,AA153:AD153)</f>
        <v>11.935964881628001</v>
      </c>
      <c r="AF153" s="300">
        <f>'[7]Nicht-Bio'!G135</f>
        <v>2.18263813820862</v>
      </c>
      <c r="AG153" s="300">
        <f>'[7]Nicht-Bio'!I135</f>
        <v>4.2929261124768674</v>
      </c>
      <c r="AH153" s="300">
        <f>'[7]Nicht-Bio'!J135</f>
        <v>1.2325523094647202</v>
      </c>
      <c r="AI153" s="300">
        <f>'[7]Nicht-Bio'!K135</f>
        <v>3.6063377104475101</v>
      </c>
      <c r="AJ153" s="300">
        <f>'[7]Nicht-Bio'!L135</f>
        <v>3.7976676248412478</v>
      </c>
      <c r="AK153" s="300">
        <f>'[7]Nicht-Bio'!M135</f>
        <v>2.0107632322699773</v>
      </c>
      <c r="AL153" s="300">
        <f>'[7]Nicht-Bio'!N135</f>
        <v>2.9426189106213601</v>
      </c>
      <c r="AM153" s="300">
        <f>'[7]Nicht-Bio'!O135</f>
        <v>4.7868612628187268</v>
      </c>
      <c r="AN153" s="300">
        <f>'[7]Nicht-Bio'!P135</f>
        <v>3.5311235077726231</v>
      </c>
      <c r="AO153" s="300">
        <f>'[7]Nicht-Bio'!R135</f>
        <v>4.8160414195994301</v>
      </c>
      <c r="AP153" s="300">
        <f>'[7]Nicht-Bio'!S135</f>
        <v>11.437720242182825</v>
      </c>
      <c r="AQ153" s="300">
        <f>'[7]Nicht-Bio'!T135</f>
        <v>3.953334915707885</v>
      </c>
      <c r="AR153" s="300">
        <f>'[7]Nicht-Bio'!U135</f>
        <v>4.1938265506362722</v>
      </c>
      <c r="AS153" s="300">
        <f>'[7]Nicht-Bio'!W135</f>
        <v>4.0482514476023024</v>
      </c>
      <c r="AT153" s="300">
        <f>'[7]Nicht-Bio'!X135</f>
        <v>35.482489215923621</v>
      </c>
      <c r="AU153" s="356">
        <f t="shared" si="8"/>
        <v>24.298110253720441</v>
      </c>
      <c r="AV153" s="300"/>
      <c r="AW153" s="300"/>
      <c r="AX153" s="357"/>
      <c r="AY153" s="335"/>
    </row>
    <row r="154" spans="1:51" x14ac:dyDescent="0.25">
      <c r="A154" s="332">
        <v>40575</v>
      </c>
      <c r="B154" s="312">
        <f>'[3]Warenkorb transponiert'!AI41</f>
        <v>1.3649172173269162</v>
      </c>
      <c r="C154" s="300">
        <f>'[3]Warenkorb transponiert'!AJ41</f>
        <v>19.473731245931674</v>
      </c>
      <c r="D154" s="300">
        <f>'[3]Warenkorb transponiert'!AK41</f>
        <v>11.884056373936001</v>
      </c>
      <c r="E154" s="300">
        <f>'[3]Warenkorb transponiert'!AL41</f>
        <v>17.917091386751903</v>
      </c>
      <c r="F154" s="300">
        <f>'[3]Warenkorb transponiert'!AM41</f>
        <v>12.230711647050866</v>
      </c>
      <c r="G154" s="300">
        <f>'[3]Warenkorb transponiert'!AN41</f>
        <v>5.0809598635122484</v>
      </c>
      <c r="H154" s="300">
        <f>'[3]Warenkorb transponiert'!AO41</f>
        <v>3.7126104417377856</v>
      </c>
      <c r="I154" s="300">
        <f>'[3]Warenkorb transponiert'!AP41</f>
        <v>2.4688113885260434</v>
      </c>
      <c r="J154" s="356">
        <f t="shared" ref="J154:J217" si="11">SUMPRODUCT($B$19:$I$19,B154:I154)</f>
        <v>27.168449291346278</v>
      </c>
      <c r="K154" s="300">
        <f>[4]prixC2!C259</f>
        <v>61.228605186099621</v>
      </c>
      <c r="L154" s="300">
        <f>[4]prixC2!D259</f>
        <v>43.396404540014892</v>
      </c>
      <c r="M154" s="300">
        <f>[4]prixC2!Q259</f>
        <v>30.538289992119275</v>
      </c>
      <c r="N154" s="300">
        <f>[4]prixC2!R259</f>
        <v>16.98920251985701</v>
      </c>
      <c r="O154" s="300">
        <f>[4]prixC2!T259</f>
        <v>24.421176239442204</v>
      </c>
      <c r="P154" s="300">
        <f>[4]prixC2!AE259</f>
        <v>4.8277027126276293</v>
      </c>
      <c r="Q154" s="300">
        <f>[4]prixC2!AH259</f>
        <v>1.377472653198953</v>
      </c>
      <c r="R154" s="300">
        <f>[4]prixC2!AI259</f>
        <v>1.7213422018626241</v>
      </c>
      <c r="S154" s="300">
        <f>[4]prixC2!AK259</f>
        <v>8.7063202888431501</v>
      </c>
      <c r="T154" s="300">
        <f>[4]prixC2!AL259</f>
        <v>32.270761783520506</v>
      </c>
      <c r="U154" s="356">
        <f t="shared" si="7"/>
        <v>37.896262694970964</v>
      </c>
      <c r="V154" s="312">
        <f>'[2]Haltung gewichtet'!H129</f>
        <v>0.62167317729504368</v>
      </c>
      <c r="W154" s="356">
        <f t="shared" si="5"/>
        <v>17.406848964261222</v>
      </c>
      <c r="X154" s="300">
        <f>IF(ISBLANK([1]KochtypBerechnung_nichtBio!V123),"",[1]KochtypBerechnung_nichtBio!V123)</f>
        <v>1.445195</v>
      </c>
      <c r="Y154" s="300">
        <f>IF(ISBLANK([1]KochtypBerechnung_nichtBio!X123),"",[1]KochtypBerechnung_nichtBio!X123)</f>
        <v>1.6478250000000001</v>
      </c>
      <c r="Z154" s="356"/>
      <c r="AA154" s="312">
        <f>'[7]Nicht-Bio'!C136</f>
        <v>3.6163147992371147</v>
      </c>
      <c r="AB154" s="300">
        <f>'[7]Nicht-Bio'!D136</f>
        <v>2.8205009065814401</v>
      </c>
      <c r="AC154" s="300">
        <f>'[7]Nicht-Bio'!E136</f>
        <v>2.1406043324352404</v>
      </c>
      <c r="AD154" s="300">
        <f>'[7]Nicht-Bio'!F136</f>
        <v>0.42737014722455324</v>
      </c>
      <c r="AE154" s="356">
        <f t="shared" ref="AE154:AE217" si="12">SUMPRODUCT($AA$19:$AD$19,AA154:AD154)</f>
        <v>11.782887904886396</v>
      </c>
      <c r="AF154" s="300">
        <f>'[7]Nicht-Bio'!G136</f>
        <v>2.2405784743788923</v>
      </c>
      <c r="AG154" s="300">
        <f>'[7]Nicht-Bio'!I136</f>
        <v>4.7195154617408299</v>
      </c>
      <c r="AH154" s="300">
        <f>'[7]Nicht-Bio'!J136</f>
        <v>1.310790135</v>
      </c>
      <c r="AI154" s="300">
        <f>'[7]Nicht-Bio'!K136</f>
        <v>3.9217071486885926</v>
      </c>
      <c r="AJ154" s="300">
        <f>'[7]Nicht-Bio'!L136</f>
        <v>3.7125645275000001</v>
      </c>
      <c r="AK154" s="300">
        <f>'[7]Nicht-Bio'!M136</f>
        <v>2.0915437636469978</v>
      </c>
      <c r="AL154" s="300">
        <f>'[7]Nicht-Bio'!N136</f>
        <v>2.9988710526596951</v>
      </c>
      <c r="AM154" s="300">
        <f>'[7]Nicht-Bio'!O136</f>
        <v>4.9509628881611123</v>
      </c>
      <c r="AN154" s="300">
        <f>'[7]Nicht-Bio'!P136</f>
        <v>3.2880278930946449</v>
      </c>
      <c r="AO154" s="300">
        <f>'[7]Nicht-Bio'!R136</f>
        <v>4.3088354713936772</v>
      </c>
      <c r="AP154" s="300">
        <f>'[7]Nicht-Bio'!S136</f>
        <v>10.736280378513674</v>
      </c>
      <c r="AQ154" s="300">
        <f>'[7]Nicht-Bio'!T136</f>
        <v>3.8470676267341304</v>
      </c>
      <c r="AR154" s="300">
        <f>'[7]Nicht-Bio'!U136</f>
        <v>4.3825052755593026</v>
      </c>
      <c r="AS154" s="300">
        <f>'[7]Nicht-Bio'!W136</f>
        <v>6.0418833985398024</v>
      </c>
      <c r="AT154" s="300">
        <f>'[7]Nicht-Bio'!X136</f>
        <v>32.047203433322679</v>
      </c>
      <c r="AU154" s="356">
        <f t="shared" si="8"/>
        <v>24.794259269971956</v>
      </c>
      <c r="AV154" s="300"/>
      <c r="AW154" s="300"/>
      <c r="AX154" s="357"/>
      <c r="AY154" s="335"/>
    </row>
    <row r="155" spans="1:51" x14ac:dyDescent="0.25">
      <c r="A155" s="332">
        <v>40603</v>
      </c>
      <c r="B155" s="312">
        <f>'[3]Warenkorb transponiert'!AI42</f>
        <v>1.3649172173269162</v>
      </c>
      <c r="C155" s="300">
        <f>'[3]Warenkorb transponiert'!AJ42</f>
        <v>19.366659962211287</v>
      </c>
      <c r="D155" s="300">
        <f>'[3]Warenkorb transponiert'!AK42</f>
        <v>11.884056373936001</v>
      </c>
      <c r="E155" s="300">
        <f>'[3]Warenkorb transponiert'!AL42</f>
        <v>17.372551268046472</v>
      </c>
      <c r="F155" s="300">
        <f>'[3]Warenkorb transponiert'!AM42</f>
        <v>12.353332084789118</v>
      </c>
      <c r="G155" s="300">
        <f>'[3]Warenkorb transponiert'!AN42</f>
        <v>4.8495125998341315</v>
      </c>
      <c r="H155" s="300">
        <f>'[3]Warenkorb transponiert'!AO42</f>
        <v>3.7126104417377856</v>
      </c>
      <c r="I155" s="300">
        <f>'[3]Warenkorb transponiert'!AP42</f>
        <v>2.4688113885260434</v>
      </c>
      <c r="J155" s="356">
        <f t="shared" si="11"/>
        <v>26.974690996292438</v>
      </c>
      <c r="K155" s="300">
        <f>[4]prixC2!C260</f>
        <v>61.883741139807121</v>
      </c>
      <c r="L155" s="300">
        <f>[4]prixC2!D260</f>
        <v>42.302324963038402</v>
      </c>
      <c r="M155" s="300">
        <f>[4]prixC2!Q260</f>
        <v>32.860730800088604</v>
      </c>
      <c r="N155" s="300">
        <f>[4]prixC2!R260</f>
        <v>17.358396266140144</v>
      </c>
      <c r="O155" s="300">
        <f>[4]prixC2!T260</f>
        <v>24.084680652414004</v>
      </c>
      <c r="P155" s="300">
        <f>[4]prixC2!AE260</f>
        <v>4.833823555568328</v>
      </c>
      <c r="Q155" s="300">
        <f>[4]prixC2!AH260</f>
        <v>1.500051726578677</v>
      </c>
      <c r="R155" s="300">
        <f>[4]prixC2!AI260</f>
        <v>1.7453942088707839</v>
      </c>
      <c r="S155" s="300">
        <f>[4]prixC2!AK260</f>
        <v>8.7453690557395749</v>
      </c>
      <c r="T155" s="300">
        <f>[4]prixC2!AL260</f>
        <v>33.243747093267487</v>
      </c>
      <c r="U155" s="356">
        <f t="shared" si="7"/>
        <v>38.510833855329118</v>
      </c>
      <c r="V155" s="312">
        <f>'[2]Haltung gewichtet'!H130</f>
        <v>0.62591079476961364</v>
      </c>
      <c r="W155" s="356">
        <f t="shared" si="5"/>
        <v>17.525502253549181</v>
      </c>
      <c r="X155" s="300">
        <f>IF(ISBLANK([1]KochtypBerechnung_nichtBio!V124),"",[1]KochtypBerechnung_nichtBio!V124)</f>
        <v>1.4592890000000001</v>
      </c>
      <c r="Y155" s="300">
        <f>IF(ISBLANK([1]KochtypBerechnung_nichtBio!X124),"",[1]KochtypBerechnung_nichtBio!X124)</f>
        <v>1.6712499999999999</v>
      </c>
      <c r="Z155" s="356"/>
      <c r="AA155" s="312">
        <f>'[7]Nicht-Bio'!C137</f>
        <v>3.6025340985217715</v>
      </c>
      <c r="AB155" s="300">
        <f>'[7]Nicht-Bio'!D137</f>
        <v>2.82343893432191</v>
      </c>
      <c r="AC155" s="300">
        <f>'[7]Nicht-Bio'!E137</f>
        <v>2.244005019898192</v>
      </c>
      <c r="AD155" s="300">
        <f>'[7]Nicht-Bio'!F137</f>
        <v>0.41151139793974056</v>
      </c>
      <c r="AE155" s="356">
        <f t="shared" si="12"/>
        <v>11.81811289705589</v>
      </c>
      <c r="AF155" s="300">
        <f>'[7]Nicht-Bio'!G137</f>
        <v>2.2779757061843879</v>
      </c>
      <c r="AG155" s="300">
        <f>'[7]Nicht-Bio'!I137</f>
        <v>4.5945214518188084</v>
      </c>
      <c r="AH155" s="300">
        <f>'[7]Nicht-Bio'!J137</f>
        <v>1.0716388070485166</v>
      </c>
      <c r="AI155" s="300">
        <f>'[7]Nicht-Bio'!K137</f>
        <v>3.1802775663968497</v>
      </c>
      <c r="AJ155" s="300">
        <f>'[7]Nicht-Bio'!L137</f>
        <v>3.1931741333880201</v>
      </c>
      <c r="AK155" s="300">
        <f>'[7]Nicht-Bio'!M137</f>
        <v>2.1998133910000002</v>
      </c>
      <c r="AL155" s="300">
        <f>'[7]Nicht-Bio'!N137</f>
        <v>3.4558115880484523</v>
      </c>
      <c r="AM155" s="300">
        <f>'[7]Nicht-Bio'!O137</f>
        <v>3.9591060971036698</v>
      </c>
      <c r="AN155" s="300">
        <f>'[7]Nicht-Bio'!P137</f>
        <v>3.1803247515413737</v>
      </c>
      <c r="AO155" s="300">
        <f>'[7]Nicht-Bio'!R137</f>
        <v>4.5564066410962338</v>
      </c>
      <c r="AP155" s="300">
        <f>'[7]Nicht-Bio'!S137</f>
        <v>11.33534046908008</v>
      </c>
      <c r="AQ155" s="300">
        <f>'[7]Nicht-Bio'!T137</f>
        <v>4.0129785528209965</v>
      </c>
      <c r="AR155" s="300">
        <f>'[7]Nicht-Bio'!U137</f>
        <v>4.6467810000000007</v>
      </c>
      <c r="AS155" s="300">
        <f>'[7]Nicht-Bio'!W137</f>
        <v>5.2700018315000001</v>
      </c>
      <c r="AT155" s="300">
        <f>'[7]Nicht-Bio'!X137</f>
        <v>25.443456459951619</v>
      </c>
      <c r="AU155" s="356">
        <f t="shared" si="8"/>
        <v>23.188276650883029</v>
      </c>
      <c r="AV155" s="300"/>
      <c r="AW155" s="300"/>
      <c r="AX155" s="357"/>
      <c r="AY155" s="335"/>
    </row>
    <row r="156" spans="1:51" x14ac:dyDescent="0.25">
      <c r="A156" s="332">
        <v>40634</v>
      </c>
      <c r="B156" s="312">
        <f>'[3]Warenkorb transponiert'!AI43</f>
        <v>1.3852450925936857</v>
      </c>
      <c r="C156" s="300">
        <f>'[3]Warenkorb transponiert'!AJ43</f>
        <v>19.260929467626454</v>
      </c>
      <c r="D156" s="300">
        <f>'[3]Warenkorb transponiert'!AK43</f>
        <v>11.909286978444461</v>
      </c>
      <c r="E156" s="300">
        <f>'[3]Warenkorb transponiert'!AL43</f>
        <v>18.097307150379063</v>
      </c>
      <c r="F156" s="300">
        <f>'[3]Warenkorb transponiert'!AM43</f>
        <v>12.245406279167142</v>
      </c>
      <c r="G156" s="300">
        <f>'[3]Warenkorb transponiert'!AN43</f>
        <v>5.0809598635122484</v>
      </c>
      <c r="H156" s="300">
        <f>'[3]Warenkorb transponiert'!AO43</f>
        <v>3.7457321607899177</v>
      </c>
      <c r="I156" s="300">
        <f>'[3]Warenkorb transponiert'!AP43</f>
        <v>2.5596512255327317</v>
      </c>
      <c r="J156" s="356">
        <f t="shared" si="11"/>
        <v>27.3830106664815</v>
      </c>
      <c r="K156" s="300">
        <f>[4]prixC2!C261</f>
        <v>60.215816513544262</v>
      </c>
      <c r="L156" s="300">
        <f>[4]prixC2!D261</f>
        <v>45.004170003792744</v>
      </c>
      <c r="M156" s="300">
        <f>[4]prixC2!Q261</f>
        <v>32.829724931281227</v>
      </c>
      <c r="N156" s="300">
        <f>[4]prixC2!R261</f>
        <v>18.760074030934813</v>
      </c>
      <c r="O156" s="300">
        <f>[4]prixC2!T261</f>
        <v>24.709752418858535</v>
      </c>
      <c r="P156" s="300">
        <f>[4]prixC2!AE261</f>
        <v>4.7726472512651421</v>
      </c>
      <c r="Q156" s="300">
        <f>[4]prixC2!AH261</f>
        <v>1.429852960291216</v>
      </c>
      <c r="R156" s="300">
        <f>[4]prixC2!AI261</f>
        <v>1.766394624726946</v>
      </c>
      <c r="S156" s="300">
        <f>[4]prixC2!AK261</f>
        <v>9.230227860253601</v>
      </c>
      <c r="T156" s="300">
        <f>[4]prixC2!AL261</f>
        <v>32.043926778151466</v>
      </c>
      <c r="U156" s="356">
        <f t="shared" si="7"/>
        <v>39.122803217513223</v>
      </c>
      <c r="V156" s="312">
        <f>'[2]Haltung gewichtet'!H131</f>
        <v>0.63394901470059173</v>
      </c>
      <c r="W156" s="356">
        <f t="shared" si="5"/>
        <v>17.750572411616567</v>
      </c>
      <c r="X156" s="300">
        <f>IF(ISBLANK([1]KochtypBerechnung_nichtBio!V125),"",[1]KochtypBerechnung_nichtBio!V125)</f>
        <v>1.5430470000000001</v>
      </c>
      <c r="Y156" s="300">
        <f>IF(ISBLANK([1]KochtypBerechnung_nichtBio!X125),"",[1]KochtypBerechnung_nichtBio!X125)</f>
        <v>1.689249</v>
      </c>
      <c r="Z156" s="356"/>
      <c r="AA156" s="312">
        <f>'[7]Nicht-Bio'!C138</f>
        <v>3.7078944723042326</v>
      </c>
      <c r="AB156" s="300">
        <f>'[7]Nicht-Bio'!D138</f>
        <v>2.7602686464481501</v>
      </c>
      <c r="AC156" s="300">
        <f>'[7]Nicht-Bio'!E138</f>
        <v>2.2685387746249699</v>
      </c>
      <c r="AD156" s="300">
        <f>'[7]Nicht-Bio'!F138</f>
        <v>0.41836155578996503</v>
      </c>
      <c r="AE156" s="356">
        <f t="shared" si="12"/>
        <v>11.939313578118083</v>
      </c>
      <c r="AF156" s="300">
        <f>'[7]Nicht-Bio'!G138</f>
        <v>2.2725848928067824</v>
      </c>
      <c r="AG156" s="300">
        <f>'[7]Nicht-Bio'!I138</f>
        <v>4.1471437755643006</v>
      </c>
      <c r="AH156" s="300">
        <f>'[7]Nicht-Bio'!J138</f>
        <v>1.1734191746458624</v>
      </c>
      <c r="AI156" s="300">
        <f>'[7]Nicht-Bio'!K138</f>
        <v>2.9493807763728048</v>
      </c>
      <c r="AJ156" s="300">
        <f>'[7]Nicht-Bio'!L138</f>
        <v>3.59499522125</v>
      </c>
      <c r="AK156" s="300">
        <f>'[7]Nicht-Bio'!M138</f>
        <v>2.2391989993750001</v>
      </c>
      <c r="AL156" s="300">
        <f>'[7]Nicht-Bio'!N138</f>
        <v>3.2036652848055902</v>
      </c>
      <c r="AM156" s="300">
        <f>'[7]Nicht-Bio'!O138</f>
        <v>3.6523188675557603</v>
      </c>
      <c r="AN156" s="300">
        <f>'[7]Nicht-Bio'!P138</f>
        <v>3.5339397096351428</v>
      </c>
      <c r="AO156" s="300">
        <f>'[7]Nicht-Bio'!R138</f>
        <v>4.0666568778125001</v>
      </c>
      <c r="AP156" s="300">
        <f>'[7]Nicht-Bio'!S138</f>
        <v>11.325558905350777</v>
      </c>
      <c r="AQ156" s="300">
        <f>'[7]Nicht-Bio'!T138</f>
        <v>4.1039117625000001</v>
      </c>
      <c r="AR156" s="300">
        <f>'[7]Nicht-Bio'!U138</f>
        <v>4.89835709875</v>
      </c>
      <c r="AS156" s="300">
        <f>'[7]Nicht-Bio'!W138</f>
        <v>3.9418894203125001</v>
      </c>
      <c r="AT156" s="300">
        <f>'[7]Nicht-Bio'!X138</f>
        <v>24.790332041488696</v>
      </c>
      <c r="AU156" s="356">
        <f t="shared" si="8"/>
        <v>22.918736162083047</v>
      </c>
      <c r="AV156" s="300"/>
      <c r="AW156" s="300"/>
      <c r="AX156" s="357"/>
      <c r="AY156" s="335"/>
    </row>
    <row r="157" spans="1:51" x14ac:dyDescent="0.25">
      <c r="A157" s="332">
        <v>40664</v>
      </c>
      <c r="B157" s="312">
        <f>'[3]Warenkorb transponiert'!AI44</f>
        <v>1.3642277893902524</v>
      </c>
      <c r="C157" s="300">
        <f>'[3]Warenkorb transponiert'!AJ44</f>
        <v>18.675278623132527</v>
      </c>
      <c r="D157" s="300">
        <f>'[3]Warenkorb transponiert'!AK44</f>
        <v>11.9308097040898</v>
      </c>
      <c r="E157" s="300">
        <f>'[3]Warenkorb transponiert'!AL44</f>
        <v>15.862106929123948</v>
      </c>
      <c r="F157" s="300">
        <f>'[3]Warenkorb transponiert'!AM44</f>
        <v>12.388220346517468</v>
      </c>
      <c r="G157" s="300">
        <f>'[3]Warenkorb transponiert'!AN44</f>
        <v>4.8251066448862581</v>
      </c>
      <c r="H157" s="300">
        <f>'[3]Warenkorb transponiert'!AO44</f>
        <v>3.5611922587317215</v>
      </c>
      <c r="I157" s="300">
        <f>'[3]Warenkorb transponiert'!AP44</f>
        <v>2.5231574931674809</v>
      </c>
      <c r="J157" s="356">
        <f t="shared" si="11"/>
        <v>26.549904270900345</v>
      </c>
      <c r="K157" s="300">
        <f>[4]prixC2!C262</f>
        <v>65.163625328337616</v>
      </c>
      <c r="L157" s="300">
        <f>[4]prixC2!D262</f>
        <v>45.25100989356843</v>
      </c>
      <c r="M157" s="300">
        <f>[4]prixC2!Q262</f>
        <v>34.493337514955378</v>
      </c>
      <c r="N157" s="300">
        <f>[4]prixC2!R262</f>
        <v>18.690500108074058</v>
      </c>
      <c r="O157" s="300">
        <f>[4]prixC2!T262</f>
        <v>26.057556086470619</v>
      </c>
      <c r="P157" s="300">
        <f>[4]prixC2!AE262</f>
        <v>4.8868434563227963</v>
      </c>
      <c r="Q157" s="300">
        <f>[4]prixC2!AH262</f>
        <v>1.3744783476975753</v>
      </c>
      <c r="R157" s="300">
        <f>[4]prixC2!AI262</f>
        <v>1.6108472537639438</v>
      </c>
      <c r="S157" s="300">
        <f>[4]prixC2!AK262</f>
        <v>9.4958900111322873</v>
      </c>
      <c r="T157" s="300">
        <f>[4]prixC2!AL262</f>
        <v>32.872996269174472</v>
      </c>
      <c r="U157" s="356">
        <f t="shared" si="7"/>
        <v>40.494822709204321</v>
      </c>
      <c r="V157" s="312">
        <f>'[2]Haltung gewichtet'!H132</f>
        <v>0.6239823553636995</v>
      </c>
      <c r="W157" s="356">
        <f t="shared" si="5"/>
        <v>17.471505950183587</v>
      </c>
      <c r="X157" s="300">
        <f>IF(ISBLANK([1]KochtypBerechnung_nichtBio!V126),"",[1]KochtypBerechnung_nichtBio!V126)</f>
        <v>1.7416799999999999</v>
      </c>
      <c r="Y157" s="300">
        <f>IF(ISBLANK([1]KochtypBerechnung_nichtBio!X126),"",[1]KochtypBerechnung_nichtBio!X126)</f>
        <v>1.6790099999999999</v>
      </c>
      <c r="Z157" s="356"/>
      <c r="AA157" s="312">
        <f>'[7]Nicht-Bio'!C139</f>
        <v>3.4744848040677896</v>
      </c>
      <c r="AB157" s="300">
        <f>'[7]Nicht-Bio'!D139</f>
        <v>2.7118797619474275</v>
      </c>
      <c r="AC157" s="300">
        <f>'[7]Nicht-Bio'!E139</f>
        <v>2.3303757757500003</v>
      </c>
      <c r="AD157" s="300">
        <f>'[7]Nicht-Bio'!F139</f>
        <v>0.5207438806258452</v>
      </c>
      <c r="AE157" s="356">
        <f t="shared" si="12"/>
        <v>11.842183382350491</v>
      </c>
      <c r="AF157" s="300">
        <f>'[7]Nicht-Bio'!G139</f>
        <v>1.9757707024144275</v>
      </c>
      <c r="AG157" s="300">
        <f>'[7]Nicht-Bio'!I139</f>
        <v>3.7083823636412401</v>
      </c>
      <c r="AH157" s="300">
        <f>'[7]Nicht-Bio'!J139</f>
        <v>1.5486968920993025</v>
      </c>
      <c r="AI157" s="300">
        <f>'[7]Nicht-Bio'!K139</f>
        <v>3.3901024030122699</v>
      </c>
      <c r="AJ157" s="300">
        <f>'[7]Nicht-Bio'!L139</f>
        <v>4.5033805120948305</v>
      </c>
      <c r="AK157" s="300">
        <f>'[7]Nicht-Bio'!M139</f>
        <v>2.2591858412499999</v>
      </c>
      <c r="AL157" s="300">
        <f>'[7]Nicht-Bio'!N139</f>
        <v>4.2819388267732172</v>
      </c>
      <c r="AM157" s="300">
        <f>'[7]Nicht-Bio'!O139</f>
        <v>4.4896892444542607</v>
      </c>
      <c r="AN157" s="300">
        <f>'[7]Nicht-Bio'!P139</f>
        <v>4.4930216111814429</v>
      </c>
      <c r="AO157" s="300">
        <f>'[7]Nicht-Bio'!R139</f>
        <v>3.74349791125</v>
      </c>
      <c r="AP157" s="300">
        <f>'[7]Nicht-Bio'!S139</f>
        <v>11.26818129796265</v>
      </c>
      <c r="AQ157" s="300">
        <f>'[7]Nicht-Bio'!T139</f>
        <v>4.1121506774999999</v>
      </c>
      <c r="AR157" s="300">
        <f>'[7]Nicht-Bio'!U139</f>
        <v>5.0965725774999999</v>
      </c>
      <c r="AS157" s="300">
        <f>'[7]Nicht-Bio'!W139</f>
        <v>3.9477359241297281</v>
      </c>
      <c r="AT157" s="300">
        <f>'[7]Nicht-Bio'!X139</f>
        <v>28.677316415</v>
      </c>
      <c r="AU157" s="356">
        <f t="shared" si="8"/>
        <v>24.822964174061664</v>
      </c>
      <c r="AV157" s="300"/>
      <c r="AW157" s="300"/>
      <c r="AX157" s="357"/>
      <c r="AY157" s="335"/>
    </row>
    <row r="158" spans="1:51" x14ac:dyDescent="0.25">
      <c r="A158" s="332">
        <v>40695</v>
      </c>
      <c r="B158" s="312">
        <f>'[3]Warenkorb transponiert'!AI45</f>
        <v>1.3760906072115913</v>
      </c>
      <c r="C158" s="300">
        <f>'[3]Warenkorb transponiert'!AJ45</f>
        <v>18.31622821426679</v>
      </c>
      <c r="D158" s="300">
        <f>'[3]Warenkorb transponiert'!AK45</f>
        <v>10.76857804239858</v>
      </c>
      <c r="E158" s="300">
        <f>'[3]Warenkorb transponiert'!AL45</f>
        <v>16.200398715594748</v>
      </c>
      <c r="F158" s="300">
        <f>'[3]Warenkorb transponiert'!AM45</f>
        <v>12.212520760692286</v>
      </c>
      <c r="G158" s="300">
        <f>'[3]Warenkorb transponiert'!AN45</f>
        <v>4.9542804477131295</v>
      </c>
      <c r="H158" s="300">
        <f>'[3]Warenkorb transponiert'!AO45</f>
        <v>3.5611922587317215</v>
      </c>
      <c r="I158" s="300">
        <f>'[3]Warenkorb transponiert'!AP45</f>
        <v>2.5231574931674809</v>
      </c>
      <c r="J158" s="356">
        <f t="shared" si="11"/>
        <v>26.425590798237497</v>
      </c>
      <c r="K158" s="300">
        <f>[4]prixC2!C263</f>
        <v>63.76162296278796</v>
      </c>
      <c r="L158" s="300">
        <f>[4]prixC2!D263</f>
        <v>45.293029070461216</v>
      </c>
      <c r="M158" s="300">
        <f>[4]prixC2!Q263</f>
        <v>33.357631840393623</v>
      </c>
      <c r="N158" s="300">
        <f>[4]prixC2!R263</f>
        <v>18.94996384518819</v>
      </c>
      <c r="O158" s="300">
        <f>[4]prixC2!T263</f>
        <v>24.981099435428956</v>
      </c>
      <c r="P158" s="300">
        <f>[4]prixC2!AE263</f>
        <v>4.712557654388668</v>
      </c>
      <c r="Q158" s="300">
        <f>[4]prixC2!AH263</f>
        <v>1.4492910607980685</v>
      </c>
      <c r="R158" s="300">
        <f>[4]prixC2!AI263</f>
        <v>1.7268454073803654</v>
      </c>
      <c r="S158" s="300">
        <f>[4]prixC2!AK263</f>
        <v>9.0382055176317415</v>
      </c>
      <c r="T158" s="300">
        <f>[4]prixC2!AL263</f>
        <v>32.199526705875648</v>
      </c>
      <c r="U158" s="356">
        <f t="shared" si="7"/>
        <v>39.624919809616557</v>
      </c>
      <c r="V158" s="312">
        <f>'[2]Haltung gewichtet'!H133</f>
        <v>0.62553460715167519</v>
      </c>
      <c r="W158" s="356">
        <f t="shared" si="5"/>
        <v>17.514969000246907</v>
      </c>
      <c r="X158" s="300">
        <f>IF(ISBLANK([1]KochtypBerechnung_nichtBio!V127),"",[1]KochtypBerechnung_nichtBio!V127)</f>
        <v>1.81253</v>
      </c>
      <c r="Y158" s="300">
        <f>IF(ISBLANK([1]KochtypBerechnung_nichtBio!X127),"",[1]KochtypBerechnung_nichtBio!X127)</f>
        <v>1.651545</v>
      </c>
      <c r="Z158" s="356"/>
      <c r="AA158" s="312">
        <f>'[7]Nicht-Bio'!C140</f>
        <v>3.4772987287032677</v>
      </c>
      <c r="AB158" s="300">
        <f>'[7]Nicht-Bio'!D140</f>
        <v>2.7997723127979364</v>
      </c>
      <c r="AC158" s="300">
        <f>'[7]Nicht-Bio'!E140</f>
        <v>2.2970366861500002</v>
      </c>
      <c r="AD158" s="300">
        <f>'[7]Nicht-Bio'!F140</f>
        <v>0.60378404242999995</v>
      </c>
      <c r="AE158" s="356">
        <f t="shared" si="12"/>
        <v>12.129852792244709</v>
      </c>
      <c r="AF158" s="300">
        <f>'[7]Nicht-Bio'!G140</f>
        <v>2.4897984853465682</v>
      </c>
      <c r="AG158" s="300">
        <f>'[7]Nicht-Bio'!I140</f>
        <v>3.7977989102332379</v>
      </c>
      <c r="AH158" s="300">
        <f>'[7]Nicht-Bio'!J140</f>
        <v>1.3787794619484</v>
      </c>
      <c r="AI158" s="300">
        <f>'[7]Nicht-Bio'!K140</f>
        <v>4.4960354962424454</v>
      </c>
      <c r="AJ158" s="300">
        <f>'[7]Nicht-Bio'!L140</f>
        <v>3.2092225134428034</v>
      </c>
      <c r="AK158" s="300">
        <f>'[7]Nicht-Bio'!M140</f>
        <v>2.6788366305000002</v>
      </c>
      <c r="AL158" s="300">
        <f>'[7]Nicht-Bio'!N140</f>
        <v>3.7924116870300444</v>
      </c>
      <c r="AM158" s="300">
        <f>'[7]Nicht-Bio'!O140</f>
        <v>4.4702684069283238</v>
      </c>
      <c r="AN158" s="300">
        <f>'[7]Nicht-Bio'!P140</f>
        <v>4.8536383243024623</v>
      </c>
      <c r="AO158" s="300">
        <f>'[7]Nicht-Bio'!R140</f>
        <v>5.1336717592500003</v>
      </c>
      <c r="AP158" s="300">
        <f>'[7]Nicht-Bio'!S140</f>
        <v>11.261703806473101</v>
      </c>
      <c r="AQ158" s="300">
        <f>'[7]Nicht-Bio'!T140</f>
        <v>4.0808458358741575</v>
      </c>
      <c r="AR158" s="300">
        <f>'[7]Nicht-Bio'!U140</f>
        <v>6.0435144434999994</v>
      </c>
      <c r="AS158" s="300">
        <f>'[7]Nicht-Bio'!W140</f>
        <v>4.6205306749470783</v>
      </c>
      <c r="AT158" s="300">
        <f>'[7]Nicht-Bio'!X140</f>
        <v>28.294000176814762</v>
      </c>
      <c r="AU158" s="356">
        <f t="shared" si="8"/>
        <v>24.839538297730272</v>
      </c>
      <c r="AV158" s="300"/>
      <c r="AW158" s="300"/>
      <c r="AX158" s="357"/>
      <c r="AY158" s="335"/>
    </row>
    <row r="159" spans="1:51" x14ac:dyDescent="0.25">
      <c r="A159" s="332">
        <v>40725</v>
      </c>
      <c r="B159" s="312">
        <f>'[3]Warenkorb transponiert'!AI46</f>
        <v>1.3763897656664552</v>
      </c>
      <c r="C159" s="300">
        <f>'[3]Warenkorb transponiert'!AJ46</f>
        <v>18.541335937659184</v>
      </c>
      <c r="D159" s="300">
        <f>'[3]Warenkorb transponiert'!AK46</f>
        <v>10.922605416985084</v>
      </c>
      <c r="E159" s="300">
        <f>'[3]Warenkorb transponiert'!AL46</f>
        <v>16.053691083366854</v>
      </c>
      <c r="F159" s="300">
        <f>'[3]Warenkorb transponiert'!AM46</f>
        <v>12.344966771440077</v>
      </c>
      <c r="G159" s="300">
        <f>'[3]Warenkorb transponiert'!AN46</f>
        <v>4.9542804477131295</v>
      </c>
      <c r="H159" s="300">
        <f>'[3]Warenkorb transponiert'!AO46</f>
        <v>3.5611922587317215</v>
      </c>
      <c r="I159" s="300">
        <f>'[3]Warenkorb transponiert'!AP46</f>
        <v>2.5231574931674809</v>
      </c>
      <c r="J159" s="356">
        <f t="shared" si="11"/>
        <v>26.498093770639045</v>
      </c>
      <c r="K159" s="300">
        <f>[4]prixC2!C264</f>
        <v>66.114390246653201</v>
      </c>
      <c r="L159" s="300">
        <f>[4]prixC2!D264</f>
        <v>45.625853912566782</v>
      </c>
      <c r="M159" s="300">
        <f>[4]prixC2!Q264</f>
        <v>33.318547106503729</v>
      </c>
      <c r="N159" s="300">
        <f>[4]prixC2!R264</f>
        <v>17.771605843170786</v>
      </c>
      <c r="O159" s="300">
        <f>[4]prixC2!T264</f>
        <v>24.575834903801379</v>
      </c>
      <c r="P159" s="300">
        <f>[4]prixC2!AE264</f>
        <v>4.8777662417160581</v>
      </c>
      <c r="Q159" s="300">
        <f>[4]prixC2!AH264</f>
        <v>1.409056159802045</v>
      </c>
      <c r="R159" s="300">
        <f>[4]prixC2!AI264</f>
        <v>1.7370071876474813</v>
      </c>
      <c r="S159" s="300">
        <f>[4]prixC2!AK264</f>
        <v>8.6728162394062451</v>
      </c>
      <c r="T159" s="300">
        <f>[4]prixC2!AL264</f>
        <v>32.458478033601615</v>
      </c>
      <c r="U159" s="356">
        <f t="shared" si="7"/>
        <v>39.3973590035298</v>
      </c>
      <c r="V159" s="312">
        <f>'[2]Haltung gewichtet'!H134</f>
        <v>0.6186138133853849</v>
      </c>
      <c r="W159" s="356">
        <f t="shared" si="5"/>
        <v>17.321186774790778</v>
      </c>
      <c r="X159" s="300">
        <f>IF(ISBLANK([1]KochtypBerechnung_nichtBio!V128),"",[1]KochtypBerechnung_nichtBio!V128)</f>
        <v>1.8474139999999999</v>
      </c>
      <c r="Y159" s="300">
        <f>IF(ISBLANK([1]KochtypBerechnung_nichtBio!X128),"",[1]KochtypBerechnung_nichtBio!X128)</f>
        <v>1.6707639999999999</v>
      </c>
      <c r="Z159" s="356"/>
      <c r="AA159" s="312">
        <f>'[7]Nicht-Bio'!C141</f>
        <v>3.5164024404526999</v>
      </c>
      <c r="AB159" s="300">
        <f>'[7]Nicht-Bio'!D141</f>
        <v>2.9234127395488327</v>
      </c>
      <c r="AC159" s="300">
        <f>'[7]Nicht-Bio'!E141</f>
        <v>2.4373487269375</v>
      </c>
      <c r="AD159" s="300">
        <f>'[7]Nicht-Bio'!F141</f>
        <v>0.58644122431250001</v>
      </c>
      <c r="AE159" s="356">
        <f t="shared" si="12"/>
        <v>12.41838734131934</v>
      </c>
      <c r="AF159" s="300">
        <f>'[7]Nicht-Bio'!G141</f>
        <v>2.0496267988240247</v>
      </c>
      <c r="AG159" s="300">
        <f>'[7]Nicht-Bio'!I141</f>
        <v>3.1888296944167176</v>
      </c>
      <c r="AH159" s="300">
        <f>'[7]Nicht-Bio'!J141</f>
        <v>1.3205555794439774</v>
      </c>
      <c r="AI159" s="300">
        <f>'[7]Nicht-Bio'!K141</f>
        <v>2.9266226544415126</v>
      </c>
      <c r="AJ159" s="300">
        <f>'[7]Nicht-Bio'!L141</f>
        <v>2.6854805769785375</v>
      </c>
      <c r="AK159" s="300">
        <f>'[7]Nicht-Bio'!M141</f>
        <v>2.5237434636212974</v>
      </c>
      <c r="AL159" s="300">
        <f>'[7]Nicht-Bio'!N141</f>
        <v>3.5575464923979552</v>
      </c>
      <c r="AM159" s="300">
        <f>'[7]Nicht-Bio'!O141</f>
        <v>3.8984178825816302</v>
      </c>
      <c r="AN159" s="300">
        <f>'[7]Nicht-Bio'!P141</f>
        <v>4.4808681556582268</v>
      </c>
      <c r="AO159" s="300">
        <f>'[7]Nicht-Bio'!R141</f>
        <v>4.071763565625</v>
      </c>
      <c r="AP159" s="300">
        <f>'[7]Nicht-Bio'!S141</f>
        <v>11.524208675624999</v>
      </c>
      <c r="AQ159" s="300">
        <f>'[7]Nicht-Bio'!T141</f>
        <v>4.1167569281249996</v>
      </c>
      <c r="AR159" s="300">
        <f>'[7]Nicht-Bio'!U141</f>
        <v>6.7179408650000001</v>
      </c>
      <c r="AS159" s="300">
        <f>'[7]Nicht-Bio'!W141</f>
        <v>5.2528010407574577</v>
      </c>
      <c r="AT159" s="300">
        <f>'[7]Nicht-Bio'!X141</f>
        <v>30.653966536249996</v>
      </c>
      <c r="AU159" s="356">
        <f t="shared" si="8"/>
        <v>22.443991043411806</v>
      </c>
      <c r="AV159" s="300"/>
      <c r="AW159" s="300"/>
      <c r="AX159" s="357"/>
      <c r="AY159" s="335"/>
    </row>
    <row r="160" spans="1:51" x14ac:dyDescent="0.25">
      <c r="A160" s="332">
        <v>40756</v>
      </c>
      <c r="B160" s="312">
        <f>'[3]Warenkorb transponiert'!AI47</f>
        <v>1.3730152770221333</v>
      </c>
      <c r="C160" s="300">
        <f>'[3]Warenkorb transponiert'!AJ47</f>
        <v>18.152402714964623</v>
      </c>
      <c r="D160" s="300">
        <f>'[3]Warenkorb transponiert'!AK47</f>
        <v>10.878913473869497</v>
      </c>
      <c r="E160" s="300">
        <f>'[3]Warenkorb transponiert'!AL47</f>
        <v>16.24308598657537</v>
      </c>
      <c r="F160" s="300">
        <f>'[3]Warenkorb transponiert'!AM47</f>
        <v>12.235934307963019</v>
      </c>
      <c r="G160" s="300">
        <f>'[3]Warenkorb transponiert'!AN47</f>
        <v>4.9542804477131295</v>
      </c>
      <c r="H160" s="300">
        <f>'[3]Warenkorb transponiert'!AO47</f>
        <v>3.5610820454713497</v>
      </c>
      <c r="I160" s="300">
        <f>'[3]Warenkorb transponiert'!AP47</f>
        <v>2.4722053454669615</v>
      </c>
      <c r="J160" s="356">
        <f t="shared" si="11"/>
        <v>26.380638521878122</v>
      </c>
      <c r="K160" s="300">
        <f>[4]prixC2!C265</f>
        <v>62.894076807790711</v>
      </c>
      <c r="L160" s="300">
        <f>[4]prixC2!D265</f>
        <v>42.616705599259213</v>
      </c>
      <c r="M160" s="300">
        <f>[4]prixC2!Q265</f>
        <v>30.326207825626383</v>
      </c>
      <c r="N160" s="300">
        <f>[4]prixC2!R265</f>
        <v>17.735395076518103</v>
      </c>
      <c r="O160" s="300">
        <f>[4]prixC2!T265</f>
        <v>25.709022134935214</v>
      </c>
      <c r="P160" s="300">
        <f>[4]prixC2!AE265</f>
        <v>4.8515520000098471</v>
      </c>
      <c r="Q160" s="300">
        <f>[4]prixC2!AH265</f>
        <v>1.4487299397890243</v>
      </c>
      <c r="R160" s="300">
        <f>[4]prixC2!AI265</f>
        <v>1.8066262065315184</v>
      </c>
      <c r="S160" s="300">
        <f>[4]prixC2!AK265</f>
        <v>9.1162640443608396</v>
      </c>
      <c r="T160" s="300">
        <f>[4]prixC2!AL265</f>
        <v>32.038104361325615</v>
      </c>
      <c r="U160" s="356">
        <f t="shared" si="7"/>
        <v>38.692623625731528</v>
      </c>
      <c r="V160" s="312">
        <f>'[2]Haltung gewichtet'!H135</f>
        <v>0.60691021275651003</v>
      </c>
      <c r="W160" s="356">
        <f t="shared" si="5"/>
        <v>16.99348595718228</v>
      </c>
      <c r="X160" s="300">
        <f>IF(ISBLANK([1]KochtypBerechnung_nichtBio!V129),"",[1]KochtypBerechnung_nichtBio!V129)</f>
        <v>1.3441669999999999</v>
      </c>
      <c r="Y160" s="300">
        <f>IF(ISBLANK([1]KochtypBerechnung_nichtBio!X129),"",[1]KochtypBerechnung_nichtBio!X129)</f>
        <v>1.1931160000000001</v>
      </c>
      <c r="Z160" s="356"/>
      <c r="AA160" s="312">
        <f>'[7]Nicht-Bio'!C142</f>
        <v>3.9014899885905221</v>
      </c>
      <c r="AB160" s="300">
        <f>'[7]Nicht-Bio'!D142</f>
        <v>2.8550166468488301</v>
      </c>
      <c r="AC160" s="300">
        <f>'[7]Nicht-Bio'!E142</f>
        <v>2.6384145408000004</v>
      </c>
      <c r="AD160" s="300">
        <f>'[7]Nicht-Bio'!F142</f>
        <v>0.57728161502752495</v>
      </c>
      <c r="AE160" s="356">
        <f t="shared" si="12"/>
        <v>13.069987515405796</v>
      </c>
      <c r="AF160" s="300">
        <f>'[7]Nicht-Bio'!G142</f>
        <v>1.6495797717940377</v>
      </c>
      <c r="AG160" s="300">
        <f>'[7]Nicht-Bio'!I142</f>
        <v>3.4975722515559462</v>
      </c>
      <c r="AH160" s="300">
        <f>'[7]Nicht-Bio'!J142</f>
        <v>1.51886934210733</v>
      </c>
      <c r="AI160" s="300">
        <f>'[7]Nicht-Bio'!K142</f>
        <v>3.6742460703852955</v>
      </c>
      <c r="AJ160" s="300">
        <f>'[7]Nicht-Bio'!L142</f>
        <v>3.4661213411096257</v>
      </c>
      <c r="AK160" s="300">
        <f>'[7]Nicht-Bio'!M142</f>
        <v>2.0551943523940102</v>
      </c>
      <c r="AL160" s="300">
        <f>'[7]Nicht-Bio'!N142</f>
        <v>3.5933960003114622</v>
      </c>
      <c r="AM160" s="300">
        <f>'[7]Nicht-Bio'!O142</f>
        <v>3.8499266795897236</v>
      </c>
      <c r="AN160" s="300">
        <f>'[7]Nicht-Bio'!P142</f>
        <v>4.6302558720812783</v>
      </c>
      <c r="AO160" s="300">
        <f>'[7]Nicht-Bio'!R142</f>
        <v>3.7523009284579403</v>
      </c>
      <c r="AP160" s="300">
        <f>'[7]Nicht-Bio'!S142</f>
        <v>11.159170472604981</v>
      </c>
      <c r="AQ160" s="300">
        <f>'[7]Nicht-Bio'!T142</f>
        <v>4.1922663892711984</v>
      </c>
      <c r="AR160" s="300">
        <f>'[7]Nicht-Bio'!U142</f>
        <v>5.5866189147499998</v>
      </c>
      <c r="AS160" s="300">
        <f>'[7]Nicht-Bio'!W142</f>
        <v>4.890288870699262</v>
      </c>
      <c r="AT160" s="300">
        <f>'[7]Nicht-Bio'!X142</f>
        <v>31.799772408000003</v>
      </c>
      <c r="AU160" s="356">
        <f t="shared" si="8"/>
        <v>23.251806690230914</v>
      </c>
      <c r="AV160" s="300"/>
      <c r="AW160" s="300"/>
      <c r="AX160" s="357"/>
      <c r="AY160" s="335"/>
    </row>
    <row r="161" spans="1:51" x14ac:dyDescent="0.25">
      <c r="A161" s="332">
        <v>40787</v>
      </c>
      <c r="B161" s="312">
        <f>'[3]Warenkorb transponiert'!AI48</f>
        <v>1.3731746726846457</v>
      </c>
      <c r="C161" s="300">
        <f>'[3]Warenkorb transponiert'!AJ48</f>
        <v>18.397716338489836</v>
      </c>
      <c r="D161" s="300">
        <f>'[3]Warenkorb transponiert'!AK48</f>
        <v>10.922605416985084</v>
      </c>
      <c r="E161" s="300">
        <f>'[3]Warenkorb transponiert'!AL48</f>
        <v>15.537288560508721</v>
      </c>
      <c r="F161" s="300">
        <f>'[3]Warenkorb transponiert'!AM48</f>
        <v>12.213748686919928</v>
      </c>
      <c r="G161" s="300">
        <f>'[3]Warenkorb transponiert'!AN48</f>
        <v>4.9542804477131295</v>
      </c>
      <c r="H161" s="300">
        <f>'[3]Warenkorb transponiert'!AO48</f>
        <v>3.5611922587317215</v>
      </c>
      <c r="I161" s="300">
        <f>'[3]Warenkorb transponiert'!AP48</f>
        <v>2.4214736242871844</v>
      </c>
      <c r="J161" s="356">
        <f t="shared" si="11"/>
        <v>26.314236329327571</v>
      </c>
      <c r="K161" s="300">
        <f>[4]prixC2!C266</f>
        <v>64.430156715214807</v>
      </c>
      <c r="L161" s="300">
        <f>[4]prixC2!D266</f>
        <v>44.858414739395819</v>
      </c>
      <c r="M161" s="300">
        <f>[4]prixC2!Q266</f>
        <v>30.140918432286142</v>
      </c>
      <c r="N161" s="300">
        <f>[4]prixC2!R266</f>
        <v>15.244337635010792</v>
      </c>
      <c r="O161" s="300">
        <f>[4]prixC2!T266</f>
        <v>24.44736400881699</v>
      </c>
      <c r="P161" s="300">
        <f>[4]prixC2!AE266</f>
        <v>4.7823755728863633</v>
      </c>
      <c r="Q161" s="300">
        <f>[4]prixC2!AH266</f>
        <v>1.3358814012877545</v>
      </c>
      <c r="R161" s="300">
        <f>[4]prixC2!AI266</f>
        <v>1.7312476485411661</v>
      </c>
      <c r="S161" s="300">
        <f>[4]prixC2!AK266</f>
        <v>9.4025384834075716</v>
      </c>
      <c r="T161" s="300">
        <f>[4]prixC2!AL266</f>
        <v>33.525465273732792</v>
      </c>
      <c r="U161" s="356">
        <f t="shared" si="7"/>
        <v>38.687554665088484</v>
      </c>
      <c r="V161" s="312">
        <f>'[2]Haltung gewichtet'!H136</f>
        <v>0.61151592750379968</v>
      </c>
      <c r="W161" s="356">
        <f t="shared" si="5"/>
        <v>17.122445970106391</v>
      </c>
      <c r="X161" s="300">
        <f>IF(ISBLANK([1]KochtypBerechnung_nichtBio!V130),"",[1]KochtypBerechnung_nichtBio!V130)</f>
        <v>1.3814280000000001</v>
      </c>
      <c r="Y161" s="300">
        <f>IF(ISBLANK([1]KochtypBerechnung_nichtBio!X130),"",[1]KochtypBerechnung_nichtBio!X130)</f>
        <v>1.414558</v>
      </c>
      <c r="Z161" s="356"/>
      <c r="AA161" s="312">
        <f>'[7]Nicht-Bio'!C143</f>
        <v>3.2737834489529503</v>
      </c>
      <c r="AB161" s="300">
        <f>'[7]Nicht-Bio'!D143</f>
        <v>2.7814672372188927</v>
      </c>
      <c r="AC161" s="300">
        <f>'[7]Nicht-Bio'!E143</f>
        <v>2.7224971916676353</v>
      </c>
      <c r="AD161" s="300">
        <f>'[7]Nicht-Bio'!F143</f>
        <v>0.5838807175833548</v>
      </c>
      <c r="AE161" s="356">
        <f t="shared" si="12"/>
        <v>12.131503611880316</v>
      </c>
      <c r="AF161" s="300">
        <f>'[7]Nicht-Bio'!G143</f>
        <v>1.5868340468054924</v>
      </c>
      <c r="AG161" s="300">
        <f>'[7]Nicht-Bio'!I143</f>
        <v>3.6372313694717326</v>
      </c>
      <c r="AH161" s="300">
        <f>'[7]Nicht-Bio'!J143</f>
        <v>1.60441023391992</v>
      </c>
      <c r="AI161" s="300">
        <f>'[7]Nicht-Bio'!K143</f>
        <v>3.7133422895823527</v>
      </c>
      <c r="AJ161" s="300">
        <f>'[7]Nicht-Bio'!L143</f>
        <v>3.3571310296944827</v>
      </c>
      <c r="AK161" s="300">
        <f>'[7]Nicht-Bio'!M143</f>
        <v>1.8306725565624999</v>
      </c>
      <c r="AL161" s="300">
        <f>'[7]Nicht-Bio'!N143</f>
        <v>3.9401518601941126</v>
      </c>
      <c r="AM161" s="300">
        <f>'[7]Nicht-Bio'!O143</f>
        <v>3.4239291653879453</v>
      </c>
      <c r="AN161" s="300">
        <f>'[7]Nicht-Bio'!P143</f>
        <v>4.6391004470748527</v>
      </c>
      <c r="AO161" s="300">
        <f>'[7]Nicht-Bio'!R143</f>
        <v>3.50834909768506</v>
      </c>
      <c r="AP161" s="300">
        <f>'[7]Nicht-Bio'!S143</f>
        <v>11.294278816641924</v>
      </c>
      <c r="AQ161" s="300">
        <f>'[7]Nicht-Bio'!T143</f>
        <v>3.9721047892908823</v>
      </c>
      <c r="AR161" s="300">
        <f>'[7]Nicht-Bio'!U143</f>
        <v>4.5136439787937421</v>
      </c>
      <c r="AS161" s="300">
        <f>'[7]Nicht-Bio'!W143</f>
        <v>5.3024512028161297</v>
      </c>
      <c r="AT161" s="300">
        <f>'[7]Nicht-Bio'!X143</f>
        <v>30.003463351388199</v>
      </c>
      <c r="AU161" s="356">
        <f t="shared" si="8"/>
        <v>23.031083720254237</v>
      </c>
      <c r="AV161" s="300"/>
      <c r="AW161" s="300"/>
      <c r="AX161" s="357"/>
      <c r="AY161" s="335"/>
    </row>
    <row r="162" spans="1:51" x14ac:dyDescent="0.25">
      <c r="A162" s="332">
        <v>40817</v>
      </c>
      <c r="B162" s="312">
        <f>'[3]Warenkorb transponiert'!AI49</f>
        <v>1.3545357582156747</v>
      </c>
      <c r="C162" s="300">
        <f>'[3]Warenkorb transponiert'!AJ49</f>
        <v>18.541335937659184</v>
      </c>
      <c r="D162" s="300">
        <f>'[3]Warenkorb transponiert'!AK49</f>
        <v>10.918129929412785</v>
      </c>
      <c r="E162" s="300">
        <f>'[3]Warenkorb transponiert'!AL49</f>
        <v>15.41669561962664</v>
      </c>
      <c r="F162" s="300">
        <f>'[3]Warenkorb transponiert'!AM49</f>
        <v>12.377119206507</v>
      </c>
      <c r="G162" s="300">
        <f>'[3]Warenkorb transponiert'!AN49</f>
        <v>4.9418173764913025</v>
      </c>
      <c r="H162" s="300">
        <f>'[3]Warenkorb transponiert'!AO49</f>
        <v>3.4253380027353497</v>
      </c>
      <c r="I162" s="300">
        <f>'[3]Warenkorb transponiert'!AP49</f>
        <v>2.4214736242871844</v>
      </c>
      <c r="J162" s="356">
        <f t="shared" si="11"/>
        <v>26.108072038312365</v>
      </c>
      <c r="K162" s="300">
        <f>[4]prixC2!C267</f>
        <v>65.061441139598259</v>
      </c>
      <c r="L162" s="300">
        <f>[4]prixC2!D267</f>
        <v>44.695516784552126</v>
      </c>
      <c r="M162" s="300">
        <f>[4]prixC2!Q267</f>
        <v>32.395497325007227</v>
      </c>
      <c r="N162" s="300">
        <f>[4]prixC2!R267</f>
        <v>16.684871213745947</v>
      </c>
      <c r="O162" s="300">
        <f>[4]prixC2!T267</f>
        <v>24.258451985775718</v>
      </c>
      <c r="P162" s="300">
        <f>[4]prixC2!AE267</f>
        <v>4.5206985068216952</v>
      </c>
      <c r="Q162" s="300">
        <f>[4]prixC2!AH267</f>
        <v>1.3678695468465891</v>
      </c>
      <c r="R162" s="300">
        <f>[4]prixC2!AI267</f>
        <v>1.7126248410201685</v>
      </c>
      <c r="S162" s="300">
        <f>[4]prixC2!AK267</f>
        <v>9.3164689105432021</v>
      </c>
      <c r="T162" s="300">
        <f>[4]prixC2!AL267</f>
        <v>30.634852335208933</v>
      </c>
      <c r="U162" s="356">
        <f t="shared" ref="U162:U193" si="13">SUMPRODUCT($K$19:$T$19,K162:T162)</f>
        <v>38.854566577356707</v>
      </c>
      <c r="V162" s="312">
        <f>'[2]Haltung gewichtet'!H137</f>
        <v>0.61078813354878092</v>
      </c>
      <c r="W162" s="356">
        <f t="shared" si="5"/>
        <v>17.102067739365864</v>
      </c>
      <c r="X162" s="300">
        <f>IF(ISBLANK([1]KochtypBerechnung_nichtBio!V131),"",[1]KochtypBerechnung_nichtBio!V131)</f>
        <v>1.3181369999999999</v>
      </c>
      <c r="Y162" s="300">
        <f>IF(ISBLANK([1]KochtypBerechnung_nichtBio!X131),"",[1]KochtypBerechnung_nichtBio!X131)</f>
        <v>1.4465790000000001</v>
      </c>
      <c r="Z162" s="356"/>
      <c r="AA162" s="312">
        <f>'[7]Nicht-Bio'!C144</f>
        <v>3.2689322555314346</v>
      </c>
      <c r="AB162" s="300">
        <f>'[7]Nicht-Bio'!D144</f>
        <v>2.8244345602156198</v>
      </c>
      <c r="AC162" s="300">
        <f>'[7]Nicht-Bio'!E144</f>
        <v>2.8032412401791325</v>
      </c>
      <c r="AD162" s="300">
        <f>'[7]Nicht-Bio'!F144</f>
        <v>0.56552066742499996</v>
      </c>
      <c r="AE162" s="356">
        <f t="shared" si="12"/>
        <v>12.201738887093954</v>
      </c>
      <c r="AF162" s="300">
        <f>'[7]Nicht-Bio'!G144</f>
        <v>1.6673522969549124</v>
      </c>
      <c r="AG162" s="300">
        <f>'[7]Nicht-Bio'!I144</f>
        <v>3.0061677449114272</v>
      </c>
      <c r="AH162" s="300">
        <f>'[7]Nicht-Bio'!J144</f>
        <v>1.197731041952389</v>
      </c>
      <c r="AI162" s="300">
        <f>'[7]Nicht-Bio'!K144</f>
        <v>3.4334580331847251</v>
      </c>
      <c r="AJ162" s="300">
        <f>'[7]Nicht-Bio'!L144</f>
        <v>3.5401942828603628</v>
      </c>
      <c r="AK162" s="300">
        <f>'[7]Nicht-Bio'!M144</f>
        <v>1.7133588025000002</v>
      </c>
      <c r="AL162" s="300">
        <f>'[7]Nicht-Bio'!N144</f>
        <v>4.2050426588895027</v>
      </c>
      <c r="AM162" s="300">
        <f>'[7]Nicht-Bio'!O144</f>
        <v>3.3729695983954122</v>
      </c>
      <c r="AN162" s="300">
        <f>'[7]Nicht-Bio'!P144</f>
        <v>4.4466844691415623</v>
      </c>
      <c r="AO162" s="300">
        <f>'[7]Nicht-Bio'!R144</f>
        <v>3.36278636771282</v>
      </c>
      <c r="AP162" s="300">
        <f>'[7]Nicht-Bio'!S144</f>
        <v>10.998368608573351</v>
      </c>
      <c r="AQ162" s="300">
        <f>'[7]Nicht-Bio'!T144</f>
        <v>3.9360206545987548</v>
      </c>
      <c r="AR162" s="300">
        <f>'[7]Nicht-Bio'!U144</f>
        <v>4.29739345625</v>
      </c>
      <c r="AS162" s="300">
        <f>'[7]Nicht-Bio'!W144</f>
        <v>4.0068952379046348</v>
      </c>
      <c r="AT162" s="300">
        <f>'[7]Nicht-Bio'!X144</f>
        <v>27.346471205818524</v>
      </c>
      <c r="AU162" s="356">
        <f t="shared" si="8"/>
        <v>21.547668405476255</v>
      </c>
      <c r="AV162" s="300"/>
      <c r="AW162" s="300"/>
      <c r="AX162" s="357"/>
      <c r="AY162" s="335"/>
    </row>
    <row r="163" spans="1:51" x14ac:dyDescent="0.25">
      <c r="A163" s="332">
        <v>40848</v>
      </c>
      <c r="B163" s="312">
        <f>'[3]Warenkorb transponiert'!AI50</f>
        <v>1.3359758110698483</v>
      </c>
      <c r="C163" s="300">
        <f>'[3]Warenkorb transponiert'!AJ50</f>
        <v>18.659887047920929</v>
      </c>
      <c r="D163" s="300">
        <f>'[3]Warenkorb transponiert'!AK50</f>
        <v>10.75273583938179</v>
      </c>
      <c r="E163" s="300">
        <f>'[3]Warenkorb transponiert'!AL50</f>
        <v>15.432769041010793</v>
      </c>
      <c r="F163" s="300">
        <f>'[3]Warenkorb transponiert'!AM50</f>
        <v>11.985727967114876</v>
      </c>
      <c r="G163" s="300">
        <f>'[3]Warenkorb transponiert'!AN50</f>
        <v>4.8114920765002882</v>
      </c>
      <c r="H163" s="300">
        <f>'[3]Warenkorb transponiert'!AO50</f>
        <v>3.4253380027353497</v>
      </c>
      <c r="I163" s="300">
        <f>'[3]Warenkorb transponiert'!AP50</f>
        <v>2.4214736242871844</v>
      </c>
      <c r="J163" s="356">
        <f t="shared" si="11"/>
        <v>25.838145547882633</v>
      </c>
      <c r="K163" s="300">
        <f>[4]prixC2!C268</f>
        <v>60.935871572983537</v>
      </c>
      <c r="L163" s="300">
        <f>[4]prixC2!D268</f>
        <v>43.726259154707151</v>
      </c>
      <c r="M163" s="300">
        <f>[4]prixC2!Q268</f>
        <v>31.160033261056434</v>
      </c>
      <c r="N163" s="300">
        <f>[4]prixC2!R268</f>
        <v>16.309456128812297</v>
      </c>
      <c r="O163" s="300">
        <f>[4]prixC2!T268</f>
        <v>22.942145172279563</v>
      </c>
      <c r="P163" s="300">
        <f>[4]prixC2!AE268</f>
        <v>4.8153925963204047</v>
      </c>
      <c r="Q163" s="300">
        <f>[4]prixC2!AH268</f>
        <v>1.3269570432255746</v>
      </c>
      <c r="R163" s="300">
        <f>[4]prixC2!AI268</f>
        <v>1.7104744747132816</v>
      </c>
      <c r="S163" s="300">
        <f>[4]prixC2!AK268</f>
        <v>8.3747480522229552</v>
      </c>
      <c r="T163" s="300">
        <f>[4]prixC2!AL268</f>
        <v>33.241447851622993</v>
      </c>
      <c r="U163" s="356">
        <f t="shared" si="13"/>
        <v>37.485669424750242</v>
      </c>
      <c r="V163" s="312">
        <f>'[2]Haltung gewichtet'!H138</f>
        <v>0.63268620003422449</v>
      </c>
      <c r="W163" s="356">
        <f t="shared" si="5"/>
        <v>17.715213600958286</v>
      </c>
      <c r="X163" s="300">
        <f>IF(ISBLANK([1]KochtypBerechnung_nichtBio!V132),"",[1]KochtypBerechnung_nichtBio!V132)</f>
        <v>1.497727</v>
      </c>
      <c r="Y163" s="300">
        <f>IF(ISBLANK([1]KochtypBerechnung_nichtBio!X132),"",[1]KochtypBerechnung_nichtBio!X132)</f>
        <v>1.5893280000000001</v>
      </c>
      <c r="Z163" s="356"/>
      <c r="AA163" s="312">
        <f>'[7]Nicht-Bio'!C145</f>
        <v>2.9836965515151141</v>
      </c>
      <c r="AB163" s="300">
        <f>'[7]Nicht-Bio'!D145</f>
        <v>2.7251155634176798</v>
      </c>
      <c r="AC163" s="300">
        <f>'[7]Nicht-Bio'!E145</f>
        <v>2.433848864469728</v>
      </c>
      <c r="AD163" s="300">
        <f>'[7]Nicht-Bio'!F145</f>
        <v>0.55042248432518726</v>
      </c>
      <c r="AE163" s="356">
        <f t="shared" si="12"/>
        <v>11.288188981496868</v>
      </c>
      <c r="AF163" s="300">
        <f>'[7]Nicht-Bio'!G145</f>
        <v>1.7034118446386279</v>
      </c>
      <c r="AG163" s="300">
        <f>'[7]Nicht-Bio'!I145</f>
        <v>3.2961070737910476</v>
      </c>
      <c r="AH163" s="300">
        <f>'[7]Nicht-Bio'!J145</f>
        <v>1.203122734706594</v>
      </c>
      <c r="AI163" s="300">
        <f>'[7]Nicht-Bio'!K145</f>
        <v>3.2728527854628959</v>
      </c>
      <c r="AJ163" s="300">
        <f>'[7]Nicht-Bio'!L145</f>
        <v>2.2547370879145618</v>
      </c>
      <c r="AK163" s="300">
        <f>'[7]Nicht-Bio'!M145</f>
        <v>1.6930035890000004</v>
      </c>
      <c r="AL163" s="300">
        <f>'[7]Nicht-Bio'!N145</f>
        <v>4.5859827328674285</v>
      </c>
      <c r="AM163" s="300">
        <f>'[7]Nicht-Bio'!O145</f>
        <v>3.696934084</v>
      </c>
      <c r="AN163" s="300">
        <f>'[7]Nicht-Bio'!P145</f>
        <v>4.4702698810000001</v>
      </c>
      <c r="AO163" s="300">
        <f>'[7]Nicht-Bio'!R145</f>
        <v>3.2380850078775238</v>
      </c>
      <c r="AP163" s="300">
        <f>'[7]Nicht-Bio'!S145</f>
        <v>11.325077804676321</v>
      </c>
      <c r="AQ163" s="300">
        <f>'[7]Nicht-Bio'!T145</f>
        <v>4.0461526852469722</v>
      </c>
      <c r="AR163" s="300">
        <f>'[7]Nicht-Bio'!U145</f>
        <v>4.0821513875773885</v>
      </c>
      <c r="AS163" s="300">
        <f>'[7]Nicht-Bio'!W145</f>
        <v>3.2712898827085319</v>
      </c>
      <c r="AT163" s="300">
        <f>'[7]Nicht-Bio'!X145</f>
        <v>24.49255564349054</v>
      </c>
      <c r="AU163" s="356">
        <f t="shared" si="8"/>
        <v>20.480680157725168</v>
      </c>
      <c r="AV163" s="300"/>
      <c r="AW163" s="300"/>
      <c r="AX163" s="357"/>
      <c r="AY163" s="335"/>
    </row>
    <row r="164" spans="1:51" x14ac:dyDescent="0.25">
      <c r="A164" s="332">
        <v>40878</v>
      </c>
      <c r="B164" s="312">
        <f>'[3]Warenkorb transponiert'!AI51</f>
        <v>1.3200931429735325</v>
      </c>
      <c r="C164" s="300">
        <f>'[3]Warenkorb transponiert'!AJ51</f>
        <v>18.279251572903419</v>
      </c>
      <c r="D164" s="300">
        <f>'[3]Warenkorb transponiert'!AK51</f>
        <v>10.75273583938179</v>
      </c>
      <c r="E164" s="300">
        <f>'[3]Warenkorb transponiert'!AL51</f>
        <v>15.28699443059541</v>
      </c>
      <c r="F164" s="300">
        <f>'[3]Warenkorb transponiert'!AM51</f>
        <v>12.005115341922089</v>
      </c>
      <c r="G164" s="300">
        <f>'[3]Warenkorb transponiert'!AN51</f>
        <v>4.7935821976947519</v>
      </c>
      <c r="H164" s="300">
        <f>'[3]Warenkorb transponiert'!AO51</f>
        <v>3.3080696898565987</v>
      </c>
      <c r="I164" s="300">
        <f>'[3]Warenkorb transponiert'!AP51</f>
        <v>2.4214736242871844</v>
      </c>
      <c r="J164" s="356">
        <f t="shared" si="11"/>
        <v>25.53900032501544</v>
      </c>
      <c r="K164" s="300">
        <f>[4]prixC2!C269</f>
        <v>59.11104737164392</v>
      </c>
      <c r="L164" s="300">
        <f>[4]prixC2!D269</f>
        <v>43.721105360138303</v>
      </c>
      <c r="M164" s="300">
        <f>[4]prixC2!Q269</f>
        <v>29.594681641152288</v>
      </c>
      <c r="N164" s="300">
        <f>[4]prixC2!R269</f>
        <v>16.688604664879289</v>
      </c>
      <c r="O164" s="300">
        <f>[4]prixC2!T269</f>
        <v>24.196779935065081</v>
      </c>
      <c r="P164" s="300">
        <f>[4]prixC2!AE269</f>
        <v>4.7730398900821651</v>
      </c>
      <c r="Q164" s="300">
        <f>[4]prixC2!AH269</f>
        <v>1.3661732725521578</v>
      </c>
      <c r="R164" s="300">
        <f>[4]prixC2!AI269</f>
        <v>1.7216470997837268</v>
      </c>
      <c r="S164" s="300">
        <f>[4]prixC2!AK269</f>
        <v>9.919611163803193</v>
      </c>
      <c r="T164" s="300">
        <f>[4]prixC2!AL269</f>
        <v>32.006759102247067</v>
      </c>
      <c r="U164" s="356">
        <f t="shared" si="13"/>
        <v>38.234292004437286</v>
      </c>
      <c r="V164" s="312">
        <f>'[2]Haltung gewichtet'!H139</f>
        <v>0.62465198587945481</v>
      </c>
      <c r="W164" s="356">
        <f t="shared" si="5"/>
        <v>17.490255604624735</v>
      </c>
      <c r="X164" s="300">
        <f>IF(ISBLANK([1]KochtypBerechnung_nichtBio!V133),"",[1]KochtypBerechnung_nichtBio!V133)</f>
        <v>1.6220920000000001</v>
      </c>
      <c r="Y164" s="300">
        <f>IF(ISBLANK([1]KochtypBerechnung_nichtBio!X133),"",[1]KochtypBerechnung_nichtBio!X133)</f>
        <v>1.6722809999999999</v>
      </c>
      <c r="Z164" s="356"/>
      <c r="AA164" s="312">
        <f>'[7]Nicht-Bio'!C146</f>
        <v>3.2655599560390174</v>
      </c>
      <c r="AB164" s="300">
        <f>'[7]Nicht-Bio'!D146</f>
        <v>2.6798287949710224</v>
      </c>
      <c r="AC164" s="300">
        <f>'[7]Nicht-Bio'!E146</f>
        <v>2.3698036471063699</v>
      </c>
      <c r="AD164" s="300">
        <f>'[7]Nicht-Bio'!F146</f>
        <v>0.54864831000000003</v>
      </c>
      <c r="AE164" s="356">
        <f t="shared" si="12"/>
        <v>11.595203243248422</v>
      </c>
      <c r="AF164" s="300">
        <f>'[7]Nicht-Bio'!G146</f>
        <v>1.7882727924999999</v>
      </c>
      <c r="AG164" s="300">
        <f>'[7]Nicht-Bio'!I146</f>
        <v>3.1444146492509248</v>
      </c>
      <c r="AH164" s="300">
        <f>'[7]Nicht-Bio'!J146</f>
        <v>1.0304107487919474</v>
      </c>
      <c r="AI164" s="300">
        <f>'[7]Nicht-Bio'!K146</f>
        <v>3.1149766087500002</v>
      </c>
      <c r="AJ164" s="300">
        <f>'[7]Nicht-Bio'!L146</f>
        <v>1.9837041663442125</v>
      </c>
      <c r="AK164" s="300">
        <f>'[7]Nicht-Bio'!M146</f>
        <v>1.7227899143750001</v>
      </c>
      <c r="AL164" s="300">
        <f>'[7]Nicht-Bio'!N146</f>
        <v>3.3458418728714223</v>
      </c>
      <c r="AM164" s="300">
        <f>'[7]Nicht-Bio'!O146</f>
        <v>2.6219730244724602</v>
      </c>
      <c r="AN164" s="300">
        <f>'[7]Nicht-Bio'!P146</f>
        <v>3.1829134511978499</v>
      </c>
      <c r="AO164" s="300">
        <f>'[7]Nicht-Bio'!R146</f>
        <v>3.2764252337457949</v>
      </c>
      <c r="AP164" s="300">
        <f>'[7]Nicht-Bio'!S146</f>
        <v>11.42687129407555</v>
      </c>
      <c r="AQ164" s="300">
        <f>'[7]Nicht-Bio'!T146</f>
        <v>4.1034217462499996</v>
      </c>
      <c r="AR164" s="300">
        <f>'[7]Nicht-Bio'!U146</f>
        <v>3.9461206437781802</v>
      </c>
      <c r="AS164" s="300">
        <f>'[7]Nicht-Bio'!W146</f>
        <v>3.5308082065624995</v>
      </c>
      <c r="AT164" s="300">
        <f>'[7]Nicht-Bio'!X146</f>
        <v>28.751858910366526</v>
      </c>
      <c r="AU164" s="356">
        <f t="shared" si="8"/>
        <v>19.165373404904596</v>
      </c>
      <c r="AV164" s="300"/>
      <c r="AW164" s="300"/>
      <c r="AX164" s="357"/>
      <c r="AY164" s="335"/>
    </row>
    <row r="165" spans="1:51" x14ac:dyDescent="0.25">
      <c r="A165" s="332">
        <v>40909</v>
      </c>
      <c r="B165" s="312">
        <f>'[3]Warenkorb transponiert'!AI52</f>
        <v>1.332209515808414</v>
      </c>
      <c r="C165" s="300">
        <f>'[3]Warenkorb transponiert'!AJ52</f>
        <v>18.216732599337831</v>
      </c>
      <c r="D165" s="300">
        <f>'[3]Warenkorb transponiert'!AK52</f>
        <v>10.663997902560435</v>
      </c>
      <c r="E165" s="300">
        <f>'[3]Warenkorb transponiert'!AL52</f>
        <v>15.323619241227721</v>
      </c>
      <c r="F165" s="300">
        <f>'[3]Warenkorb transponiert'!AM52</f>
        <v>14.485989599995586</v>
      </c>
      <c r="G165" s="300">
        <f>'[3]Warenkorb transponiert'!AN52</f>
        <v>6.4581204680164985</v>
      </c>
      <c r="H165" s="300">
        <f>'[3]Warenkorb transponiert'!AO52</f>
        <v>3.3574108747371634</v>
      </c>
      <c r="I165" s="300">
        <f>'[3]Warenkorb transponiert'!AP52</f>
        <v>2.4214736242871844</v>
      </c>
      <c r="J165" s="356">
        <f t="shared" si="11"/>
        <v>26.664165074017813</v>
      </c>
      <c r="K165" s="300">
        <f>[4]prixC2!C270</f>
        <v>64.580205936892895</v>
      </c>
      <c r="L165" s="300">
        <f>[4]prixC2!D270</f>
        <v>43.311350076707889</v>
      </c>
      <c r="M165" s="300">
        <f>[4]prixC2!Q270</f>
        <v>30.975883804818075</v>
      </c>
      <c r="N165" s="300">
        <f>[4]prixC2!R270</f>
        <v>15.990070856185348</v>
      </c>
      <c r="O165" s="300">
        <f>[4]prixC2!T270</f>
        <v>23.816643137904229</v>
      </c>
      <c r="P165" s="300">
        <f>[4]prixC2!AE270</f>
        <v>4.8209039286869269</v>
      </c>
      <c r="Q165" s="300">
        <f>[4]prixC2!AH270</f>
        <v>1.4185867160326466</v>
      </c>
      <c r="R165" s="300">
        <f>[4]prixC2!AI270</f>
        <v>1.6646989744273657</v>
      </c>
      <c r="S165" s="300">
        <f>[4]prixC2!AK270</f>
        <v>8.9432755352814741</v>
      </c>
      <c r="T165" s="300">
        <f>[4]prixC2!AL270</f>
        <v>33.842941410799625</v>
      </c>
      <c r="U165" s="356">
        <f t="shared" si="13"/>
        <v>38.453442336915231</v>
      </c>
      <c r="V165" s="312">
        <f>'[2]Haltung gewichtet'!H140</f>
        <v>0.61005048648018412</v>
      </c>
      <c r="W165" s="356">
        <f t="shared" si="5"/>
        <v>17.081413621445154</v>
      </c>
      <c r="X165" s="300">
        <f>IF(ISBLANK([1]KochtypBerechnung_nichtBio!V134),"",[1]KochtypBerechnung_nichtBio!V134)</f>
        <v>1.5760479999999999</v>
      </c>
      <c r="Y165" s="300">
        <f>IF(ISBLANK([1]KochtypBerechnung_nichtBio!X134),"",[1]KochtypBerechnung_nichtBio!X134)</f>
        <v>1.672941</v>
      </c>
      <c r="Z165" s="356"/>
      <c r="AA165" s="312">
        <f>'[7]Nicht-Bio'!C147</f>
        <v>3.3262655247458732</v>
      </c>
      <c r="AB165" s="300">
        <f>'[7]Nicht-Bio'!D147</f>
        <v>2.7260200897699103</v>
      </c>
      <c r="AC165" s="300">
        <f>'[7]Nicht-Bio'!E147</f>
        <v>2.3841252633466965</v>
      </c>
      <c r="AD165" s="300">
        <f>'[7]Nicht-Bio'!F147</f>
        <v>0.46441112279539637</v>
      </c>
      <c r="AE165" s="356">
        <f t="shared" si="12"/>
        <v>11.543794869223161</v>
      </c>
      <c r="AF165" s="300">
        <f>'[7]Nicht-Bio'!G147</f>
        <v>1.6629246352838301</v>
      </c>
      <c r="AG165" s="300">
        <f>'[7]Nicht-Bio'!I147</f>
        <v>4.3660909924999993</v>
      </c>
      <c r="AH165" s="300">
        <f>'[7]Nicht-Bio'!J147</f>
        <v>1.14796506</v>
      </c>
      <c r="AI165" s="300">
        <f>'[7]Nicht-Bio'!K147</f>
        <v>3.9359330708333338</v>
      </c>
      <c r="AJ165" s="300">
        <f>'[7]Nicht-Bio'!L147</f>
        <v>3.1438479749876898</v>
      </c>
      <c r="AK165" s="300">
        <f>'[7]Nicht-Bio'!M147</f>
        <v>1.7411942358333334</v>
      </c>
      <c r="AL165" s="300">
        <f>'[7]Nicht-Bio'!N147</f>
        <v>2.6101209497818965</v>
      </c>
      <c r="AM165" s="300">
        <f>'[7]Nicht-Bio'!O147</f>
        <v>3.1043772365222337</v>
      </c>
      <c r="AN165" s="300">
        <f>'[7]Nicht-Bio'!P147</f>
        <v>2.8985427318438766</v>
      </c>
      <c r="AO165" s="300">
        <f>'[7]Nicht-Bio'!R147</f>
        <v>3.3673977368631536</v>
      </c>
      <c r="AP165" s="300">
        <f>'[7]Nicht-Bio'!S147</f>
        <v>11.482588323328834</v>
      </c>
      <c r="AQ165" s="300">
        <f>'[7]Nicht-Bio'!T147</f>
        <v>3.8824559128364733</v>
      </c>
      <c r="AR165" s="300">
        <f>'[7]Nicht-Bio'!U147</f>
        <v>3.8205759966565735</v>
      </c>
      <c r="AS165" s="300">
        <f>'[7]Nicht-Bio'!W147</f>
        <v>4.3871849041666664</v>
      </c>
      <c r="AT165" s="300">
        <f>'[7]Nicht-Bio'!X147</f>
        <v>29.561878905076568</v>
      </c>
      <c r="AU165" s="356">
        <f t="shared" si="8"/>
        <v>21.7157552210072</v>
      </c>
      <c r="AV165" s="300"/>
      <c r="AW165" s="300"/>
      <c r="AX165" s="357"/>
      <c r="AY165" s="335"/>
    </row>
    <row r="166" spans="1:51" x14ac:dyDescent="0.25">
      <c r="A166" s="332">
        <v>40940</v>
      </c>
      <c r="B166" s="312">
        <f>'[3]Warenkorb transponiert'!AI53</f>
        <v>1.3317002052610438</v>
      </c>
      <c r="C166" s="300">
        <f>'[3]Warenkorb transponiert'!AJ53</f>
        <v>18.008505819511569</v>
      </c>
      <c r="D166" s="300">
        <f>'[3]Warenkorb transponiert'!AK53</f>
        <v>10.397784092096368</v>
      </c>
      <c r="E166" s="300">
        <f>'[3]Warenkorb transponiert'!AL53</f>
        <v>15.391803636096631</v>
      </c>
      <c r="F166" s="300">
        <f>'[3]Warenkorb transponiert'!AM53</f>
        <v>14.879549973090638</v>
      </c>
      <c r="G166" s="300">
        <f>'[3]Warenkorb transponiert'!AN53</f>
        <v>6.562593072427684</v>
      </c>
      <c r="H166" s="300">
        <f>'[3]Warenkorb transponiert'!AO53</f>
        <v>3.4244530413859824</v>
      </c>
      <c r="I166" s="300">
        <f>'[3]Warenkorb transponiert'!AP53</f>
        <v>2.4968515645980403</v>
      </c>
      <c r="J166" s="356">
        <f t="shared" si="11"/>
        <v>26.72267008183675</v>
      </c>
      <c r="K166" s="300">
        <f>[4]prixC2!C271</f>
        <v>64.558948375532779</v>
      </c>
      <c r="L166" s="300">
        <f>[4]prixC2!D271</f>
        <v>46.348469459091866</v>
      </c>
      <c r="M166" s="300">
        <f>[4]prixC2!Q271</f>
        <v>32.351245130223511</v>
      </c>
      <c r="N166" s="300">
        <f>[4]prixC2!R271</f>
        <v>17.589617175790764</v>
      </c>
      <c r="O166" s="300">
        <f>[4]prixC2!T271</f>
        <v>25.592696281960997</v>
      </c>
      <c r="P166" s="300">
        <f>[4]prixC2!AE271</f>
        <v>4.6776768447852142</v>
      </c>
      <c r="Q166" s="300">
        <f>[4]prixC2!AH271</f>
        <v>1.3948711693860638</v>
      </c>
      <c r="R166" s="300">
        <f>[4]prixC2!AI271</f>
        <v>1.7462495029013312</v>
      </c>
      <c r="S166" s="300">
        <f>[4]prixC2!AK271</f>
        <v>9.5890764257629328</v>
      </c>
      <c r="T166" s="300">
        <f>[4]prixC2!AL271</f>
        <v>32.693143143350198</v>
      </c>
      <c r="U166" s="356">
        <f t="shared" si="13"/>
        <v>39.944536766721619</v>
      </c>
      <c r="V166" s="312">
        <f>'[2]Haltung gewichtet'!H141</f>
        <v>0.60657705936822381</v>
      </c>
      <c r="W166" s="356">
        <f t="shared" si="5"/>
        <v>16.984157662310267</v>
      </c>
      <c r="X166" s="300">
        <f>IF(ISBLANK([1]KochtypBerechnung_nichtBio!V135),"",[1]KochtypBerechnung_nichtBio!V135)</f>
        <v>1.601726</v>
      </c>
      <c r="Y166" s="300">
        <f>IF(ISBLANK([1]KochtypBerechnung_nichtBio!X135),"",[1]KochtypBerechnung_nichtBio!X135)</f>
        <v>1.651605</v>
      </c>
      <c r="Z166" s="356"/>
      <c r="AA166" s="312">
        <f>'[7]Nicht-Bio'!C148</f>
        <v>3.1569574666990401</v>
      </c>
      <c r="AB166" s="300">
        <f>'[7]Nicht-Bio'!D148</f>
        <v>2.7253388532710781</v>
      </c>
      <c r="AC166" s="300">
        <f>'[7]Nicht-Bio'!E148</f>
        <v>2.2699125177447455</v>
      </c>
      <c r="AD166" s="300">
        <f>'[7]Nicht-Bio'!F148</f>
        <v>0.46103432752249623</v>
      </c>
      <c r="AE166" s="356">
        <f t="shared" si="12"/>
        <v>11.178921980236165</v>
      </c>
      <c r="AF166" s="300">
        <f>'[7]Nicht-Bio'!G148</f>
        <v>1.7596303670240219</v>
      </c>
      <c r="AG166" s="300">
        <f>'[7]Nicht-Bio'!I148</f>
        <v>4.7307908965598919</v>
      </c>
      <c r="AH166" s="300">
        <f>'[7]Nicht-Bio'!J148</f>
        <v>1.4180760539999999</v>
      </c>
      <c r="AI166" s="300">
        <f>'[7]Nicht-Bio'!K148</f>
        <v>4.9957956290242436</v>
      </c>
      <c r="AJ166" s="300">
        <f>'[7]Nicht-Bio'!L148</f>
        <v>3.7993346525580378</v>
      </c>
      <c r="AK166" s="300">
        <f>'[7]Nicht-Bio'!M148</f>
        <v>1.7921449940000003</v>
      </c>
      <c r="AL166" s="300">
        <f>'[7]Nicht-Bio'!N148</f>
        <v>3.1655543830050741</v>
      </c>
      <c r="AM166" s="300">
        <f>'[7]Nicht-Bio'!O148</f>
        <v>3.0175496205553243</v>
      </c>
      <c r="AN166" s="300">
        <f>'[7]Nicht-Bio'!P148</f>
        <v>3.1691512300659497</v>
      </c>
      <c r="AO166" s="300">
        <f>'[7]Nicht-Bio'!R148</f>
        <v>3.6264429830771805</v>
      </c>
      <c r="AP166" s="300">
        <f>'[7]Nicht-Bio'!S148</f>
        <v>11.359786967671578</v>
      </c>
      <c r="AQ166" s="300">
        <f>'[7]Nicht-Bio'!T148</f>
        <v>4.1152903455000001</v>
      </c>
      <c r="AR166" s="300">
        <f>'[7]Nicht-Bio'!U148</f>
        <v>3.88251941901144</v>
      </c>
      <c r="AS166" s="300">
        <f>'[7]Nicht-Bio'!W148</f>
        <v>5.1008865119999998</v>
      </c>
      <c r="AT166" s="300">
        <f>'[7]Nicht-Bio'!X148</f>
        <v>36.067124022512097</v>
      </c>
      <c r="AU166" s="356">
        <f t="shared" si="8"/>
        <v>24.418563471318105</v>
      </c>
      <c r="AV166" s="300"/>
      <c r="AW166" s="300"/>
      <c r="AX166" s="357"/>
      <c r="AY166" s="335"/>
    </row>
    <row r="167" spans="1:51" x14ac:dyDescent="0.25">
      <c r="A167" s="332">
        <v>40969</v>
      </c>
      <c r="B167" s="312">
        <f>'[3]Warenkorb transponiert'!AI54</f>
        <v>1.3320997854966103</v>
      </c>
      <c r="C167" s="300">
        <f>'[3]Warenkorb transponiert'!AJ54</f>
        <v>17.747209231864378</v>
      </c>
      <c r="D167" s="300">
        <f>'[3]Warenkorb transponiert'!AK54</f>
        <v>9.8528798580267178</v>
      </c>
      <c r="E167" s="300">
        <f>'[3]Warenkorb transponiert'!AL54</f>
        <v>14.161274470899482</v>
      </c>
      <c r="F167" s="300">
        <f>'[3]Warenkorb transponiert'!AM54</f>
        <v>14.665785818616866</v>
      </c>
      <c r="G167" s="300">
        <f>'[3]Warenkorb transponiert'!AN54</f>
        <v>6.5805029512332194</v>
      </c>
      <c r="H167" s="300">
        <f>'[3]Warenkorb transponiert'!AO54</f>
        <v>3.2855966288543064</v>
      </c>
      <c r="I167" s="300">
        <f>'[3]Warenkorb transponiert'!AP54</f>
        <v>2.5222725318181141</v>
      </c>
      <c r="J167" s="356">
        <f t="shared" si="11"/>
        <v>26.298852411130557</v>
      </c>
      <c r="K167" s="300">
        <f>[4]prixC2!C272</f>
        <v>59.964821035252577</v>
      </c>
      <c r="L167" s="300">
        <f>[4]prixC2!D272</f>
        <v>44.655226889930795</v>
      </c>
      <c r="M167" s="300">
        <f>[4]prixC2!Q272</f>
        <v>30.286754526139983</v>
      </c>
      <c r="N167" s="300">
        <f>[4]prixC2!R272</f>
        <v>16.141110634134943</v>
      </c>
      <c r="O167" s="300">
        <f>[4]prixC2!T272</f>
        <v>23.159143765929421</v>
      </c>
      <c r="P167" s="300">
        <f>[4]prixC2!AE272</f>
        <v>4.8348727367407927</v>
      </c>
      <c r="Q167" s="300">
        <f>[4]prixC2!AH272</f>
        <v>1.3896190826371069</v>
      </c>
      <c r="R167" s="300">
        <f>[4]prixC2!AI272</f>
        <v>1.6861132777912706</v>
      </c>
      <c r="S167" s="300">
        <f>[4]prixC2!AK272</f>
        <v>9.3078386207058514</v>
      </c>
      <c r="T167" s="300">
        <f>[4]prixC2!AL272</f>
        <v>32.358960728178694</v>
      </c>
      <c r="U167" s="356">
        <f t="shared" si="13"/>
        <v>37.857451092238279</v>
      </c>
      <c r="V167" s="312">
        <f>'[2]Haltung gewichtet'!H142</f>
        <v>0.61223271394822776</v>
      </c>
      <c r="W167" s="356">
        <f t="shared" si="5"/>
        <v>17.142515990550379</v>
      </c>
      <c r="X167" s="300">
        <f>IF(ISBLANK([1]KochtypBerechnung_nichtBio!V136),"",[1]KochtypBerechnung_nichtBio!V136)</f>
        <v>1.5962609999999999</v>
      </c>
      <c r="Y167" s="300">
        <f>IF(ISBLANK([1]KochtypBerechnung_nichtBio!X136),"",[1]KochtypBerechnung_nichtBio!X136)</f>
        <v>1.663273</v>
      </c>
      <c r="Z167" s="356"/>
      <c r="AA167" s="312">
        <f>'[7]Nicht-Bio'!C149</f>
        <v>3.3827638655397951</v>
      </c>
      <c r="AB167" s="300">
        <f>'[7]Nicht-Bio'!D149</f>
        <v>2.8364860826191052</v>
      </c>
      <c r="AC167" s="300">
        <f>'[7]Nicht-Bio'!E149</f>
        <v>2.3695996242500001</v>
      </c>
      <c r="AD167" s="300">
        <f>'[7]Nicht-Bio'!F149</f>
        <v>0.459250180694457</v>
      </c>
      <c r="AE167" s="356">
        <f t="shared" si="12"/>
        <v>11.735268361936377</v>
      </c>
      <c r="AF167" s="300">
        <f>'[7]Nicht-Bio'!G149</f>
        <v>1.9408538455551798</v>
      </c>
      <c r="AG167" s="300">
        <f>'[7]Nicht-Bio'!I149</f>
        <v>4.4368979857360706</v>
      </c>
      <c r="AH167" s="300">
        <f>'[7]Nicht-Bio'!J149</f>
        <v>1.4805170571523001</v>
      </c>
      <c r="AI167" s="300">
        <f>'[7]Nicht-Bio'!K149</f>
        <v>3.650868516142995</v>
      </c>
      <c r="AJ167" s="300">
        <f>'[7]Nicht-Bio'!L149</f>
        <v>4.2014663338448806</v>
      </c>
      <c r="AK167" s="300">
        <f>'[7]Nicht-Bio'!M149</f>
        <v>1.8645779199999999</v>
      </c>
      <c r="AL167" s="300">
        <f>'[7]Nicht-Bio'!N149</f>
        <v>2.9258168794937847</v>
      </c>
      <c r="AM167" s="300">
        <f>'[7]Nicht-Bio'!O149</f>
        <v>3.2774328557251002</v>
      </c>
      <c r="AN167" s="300">
        <f>'[7]Nicht-Bio'!P149</f>
        <v>2.927817791649475</v>
      </c>
      <c r="AO167" s="300">
        <f>'[7]Nicht-Bio'!R149</f>
        <v>4.3430649362500002</v>
      </c>
      <c r="AP167" s="300">
        <f>'[7]Nicht-Bio'!S149</f>
        <v>11.504671094784648</v>
      </c>
      <c r="AQ167" s="300">
        <f>'[7]Nicht-Bio'!T149</f>
        <v>3.9858786361322349</v>
      </c>
      <c r="AR167" s="300">
        <f>'[7]Nicht-Bio'!U149</f>
        <v>3.8927117412499999</v>
      </c>
      <c r="AS167" s="300">
        <f>'[7]Nicht-Bio'!W149</f>
        <v>4.1444530966719197</v>
      </c>
      <c r="AT167" s="300">
        <f>'[7]Nicht-Bio'!X149</f>
        <v>30.424398512415898</v>
      </c>
      <c r="AU167" s="356">
        <f t="shared" si="8"/>
        <v>23.956704501307758</v>
      </c>
      <c r="AV167" s="300"/>
      <c r="AW167" s="300"/>
      <c r="AX167" s="357"/>
      <c r="AY167" s="335"/>
    </row>
    <row r="168" spans="1:51" x14ac:dyDescent="0.25">
      <c r="A168" s="332">
        <v>41000</v>
      </c>
      <c r="B168" s="312">
        <f>'[3]Warenkorb transponiert'!AI55</f>
        <v>1.344558655676263</v>
      </c>
      <c r="C168" s="300">
        <f>'[3]Warenkorb transponiert'!AJ55</f>
        <v>17.33880914615289</v>
      </c>
      <c r="D168" s="300">
        <f>'[3]Warenkorb transponiert'!AK55</f>
        <v>9.8245771612326038</v>
      </c>
      <c r="E168" s="300">
        <f>'[3]Warenkorb transponiert'!AL55</f>
        <v>14.980140090250295</v>
      </c>
      <c r="F168" s="300">
        <f>'[3]Warenkorb transponiert'!AM55</f>
        <v>14.695138875767768</v>
      </c>
      <c r="G168" s="300">
        <f>'[3]Warenkorb transponiert'!AN55</f>
        <v>6.2446510638833503</v>
      </c>
      <c r="H168" s="300">
        <f>'[3]Warenkorb transponiert'!AO55</f>
        <v>3.4244530413859824</v>
      </c>
      <c r="I168" s="300">
        <f>'[3]Warenkorb transponiert'!AP55</f>
        <v>2.5222725318181141</v>
      </c>
      <c r="J168" s="356">
        <f t="shared" si="11"/>
        <v>26.362728647354125</v>
      </c>
      <c r="K168" s="300">
        <f>[4]prixC2!C273</f>
        <v>61.566533899805613</v>
      </c>
      <c r="L168" s="300">
        <f>[4]prixC2!D273</f>
        <v>43.65605192983822</v>
      </c>
      <c r="M168" s="300">
        <f>[4]prixC2!Q273</f>
        <v>32.210641449020528</v>
      </c>
      <c r="N168" s="300">
        <f>[4]prixC2!R273</f>
        <v>17.249717488201682</v>
      </c>
      <c r="O168" s="300">
        <f>[4]prixC2!T273</f>
        <v>24.950821125068881</v>
      </c>
      <c r="P168" s="300">
        <f>[4]prixC2!AE273</f>
        <v>4.8348727367407784</v>
      </c>
      <c r="Q168" s="300">
        <f>[4]prixC2!AH273</f>
        <v>1.4064320023306951</v>
      </c>
      <c r="R168" s="300">
        <f>[4]prixC2!AI273</f>
        <v>1.7323196071652769</v>
      </c>
      <c r="S168" s="300">
        <f>[4]prixC2!AK273</f>
        <v>8.8385637749661559</v>
      </c>
      <c r="T168" s="300">
        <f>[4]prixC2!AL273</f>
        <v>31.44154254300464</v>
      </c>
      <c r="U168" s="356">
        <f t="shared" si="13"/>
        <v>38.374373462214564</v>
      </c>
      <c r="V168" s="312">
        <f>'[2]Haltung gewichtet'!H143</f>
        <v>0.61320396523739507</v>
      </c>
      <c r="W168" s="356">
        <f t="shared" si="5"/>
        <v>17.169711026647061</v>
      </c>
      <c r="X168" s="300">
        <f>IF(ISBLANK([1]KochtypBerechnung_nichtBio!V137),"",[1]KochtypBerechnung_nichtBio!V137)</f>
        <v>1.6787749999999999</v>
      </c>
      <c r="Y168" s="300">
        <f>IF(ISBLANK([1]KochtypBerechnung_nichtBio!X137),"",[1]KochtypBerechnung_nichtBio!X137)</f>
        <v>1.678944</v>
      </c>
      <c r="Z168" s="356"/>
      <c r="AA168" s="312">
        <f>'[7]Nicht-Bio'!C150</f>
        <v>3.3683032699875572</v>
      </c>
      <c r="AB168" s="300">
        <f>'[7]Nicht-Bio'!D150</f>
        <v>2.903030070259395</v>
      </c>
      <c r="AC168" s="300">
        <f>'[7]Nicht-Bio'!E150</f>
        <v>2.46984051890488</v>
      </c>
      <c r="AD168" s="300">
        <f>'[7]Nicht-Bio'!F150</f>
        <v>0.46724882027325532</v>
      </c>
      <c r="AE168" s="356">
        <f t="shared" si="12"/>
        <v>11.90264595404831</v>
      </c>
      <c r="AF168" s="300">
        <f>'[7]Nicht-Bio'!G150</f>
        <v>1.9734283968375674</v>
      </c>
      <c r="AG168" s="300">
        <f>'[7]Nicht-Bio'!I150</f>
        <v>3.8985360264573004</v>
      </c>
      <c r="AH168" s="300">
        <f>'[7]Nicht-Bio'!J150</f>
        <v>1.2583417096385525</v>
      </c>
      <c r="AI168" s="300">
        <f>'[7]Nicht-Bio'!K150</f>
        <v>3.0385125312390651</v>
      </c>
      <c r="AJ168" s="300">
        <f>'[7]Nicht-Bio'!L150</f>
        <v>3.2107215870946053</v>
      </c>
      <c r="AK168" s="300">
        <f>'[7]Nicht-Bio'!M150</f>
        <v>1.90816708375</v>
      </c>
      <c r="AL168" s="300">
        <f>'[7]Nicht-Bio'!N150</f>
        <v>2.9863708555148052</v>
      </c>
      <c r="AM168" s="300">
        <f>'[7]Nicht-Bio'!O150</f>
        <v>2.8220583362766476</v>
      </c>
      <c r="AN168" s="300">
        <f>'[7]Nicht-Bio'!P150</f>
        <v>3.0045970895558698</v>
      </c>
      <c r="AO168" s="300">
        <f>'[7]Nicht-Bio'!R150</f>
        <v>4.3286890787268666</v>
      </c>
      <c r="AP168" s="300">
        <f>'[7]Nicht-Bio'!S150</f>
        <v>11.423577784401049</v>
      </c>
      <c r="AQ168" s="300">
        <f>'[7]Nicht-Bio'!T150</f>
        <v>4.100777432568977</v>
      </c>
      <c r="AR168" s="300">
        <f>'[7]Nicht-Bio'!U150</f>
        <v>3.790597826875</v>
      </c>
      <c r="AS168" s="300">
        <f>'[7]Nicht-Bio'!W150</f>
        <v>3.5926185962500004</v>
      </c>
      <c r="AT168" s="300">
        <f>'[7]Nicht-Bio'!X150</f>
        <v>24.591158047860851</v>
      </c>
      <c r="AU168" s="356">
        <f t="shared" si="8"/>
        <v>21.444455154257124</v>
      </c>
      <c r="AV168" s="300"/>
      <c r="AW168" s="300"/>
      <c r="AX168" s="357"/>
      <c r="AY168" s="335"/>
    </row>
    <row r="169" spans="1:51" x14ac:dyDescent="0.25">
      <c r="A169" s="332">
        <v>41030</v>
      </c>
      <c r="B169" s="312">
        <f>'[3]Warenkorb transponiert'!AI56</f>
        <v>1.344558655676263</v>
      </c>
      <c r="C169" s="300">
        <f>'[3]Warenkorb transponiert'!AJ56</f>
        <v>17.607751170094581</v>
      </c>
      <c r="D169" s="300">
        <f>'[3]Warenkorb transponiert'!AK56</f>
        <v>9.8528798580267178</v>
      </c>
      <c r="E169" s="300">
        <f>'[3]Warenkorb transponiert'!AL56</f>
        <v>14.788194325476157</v>
      </c>
      <c r="F169" s="300">
        <f>'[3]Warenkorb transponiert'!AM56</f>
        <v>14.695138875767768</v>
      </c>
      <c r="G169" s="300">
        <f>'[3]Warenkorb transponiert'!AN56</f>
        <v>6.5805029512332194</v>
      </c>
      <c r="H169" s="300">
        <f>'[3]Warenkorb transponiert'!AO56</f>
        <v>3.2506323460101112</v>
      </c>
      <c r="I169" s="300">
        <f>'[3]Warenkorb transponiert'!AP56</f>
        <v>2.5262754071985225</v>
      </c>
      <c r="J169" s="356">
        <f t="shared" si="11"/>
        <v>26.459292761755751</v>
      </c>
      <c r="K169" s="300">
        <f>[4]prixC2!C274</f>
        <v>62.883519007428255</v>
      </c>
      <c r="L169" s="300">
        <f>[4]prixC2!D274</f>
        <v>44.399475905666279</v>
      </c>
      <c r="M169" s="300">
        <f>[4]prixC2!Q274</f>
        <v>32.128548242210698</v>
      </c>
      <c r="N169" s="300">
        <f>[4]prixC2!R274</f>
        <v>18.682882903188816</v>
      </c>
      <c r="O169" s="300">
        <f>[4]prixC2!T274</f>
        <v>24.576244844339772</v>
      </c>
      <c r="P169" s="300">
        <f>[4]prixC2!AE274</f>
        <v>4.8511173323333203</v>
      </c>
      <c r="Q169" s="300">
        <f>[4]prixC2!AH274</f>
        <v>1.3643634819838721</v>
      </c>
      <c r="R169" s="300">
        <f>[4]prixC2!AI274</f>
        <v>1.6883774325441174</v>
      </c>
      <c r="S169" s="300">
        <f>[4]prixC2!AK274</f>
        <v>9.7899934856830306</v>
      </c>
      <c r="T169" s="300">
        <f>[4]prixC2!AL274</f>
        <v>32.322787679198889</v>
      </c>
      <c r="U169" s="356">
        <f t="shared" si="13"/>
        <v>39.619973351945653</v>
      </c>
      <c r="V169" s="312">
        <f>'[2]Haltung gewichtet'!H144</f>
        <v>0.61265307943452652</v>
      </c>
      <c r="W169" s="356">
        <f t="shared" si="5"/>
        <v>17.154286224166743</v>
      </c>
      <c r="X169" s="300">
        <f>IF(ISBLANK([1]KochtypBerechnung_nichtBio!V138),"",[1]KochtypBerechnung_nichtBio!V138)</f>
        <v>1.7001409999999999</v>
      </c>
      <c r="Y169" s="300">
        <f>IF(ISBLANK([1]KochtypBerechnung_nichtBio!X138),"",[1]KochtypBerechnung_nichtBio!X138)</f>
        <v>1.6875709999999999</v>
      </c>
      <c r="Z169" s="356"/>
      <c r="AA169" s="312">
        <f>'[7]Nicht-Bio'!C151</f>
        <v>3.2120694130036442</v>
      </c>
      <c r="AB169" s="300">
        <f>'[7]Nicht-Bio'!D151</f>
        <v>2.8485445101964642</v>
      </c>
      <c r="AC169" s="300">
        <f>'[7]Nicht-Bio'!E151</f>
        <v>2.5759399817499995</v>
      </c>
      <c r="AD169" s="300">
        <f>'[7]Nicht-Bio'!F151</f>
        <v>0.53792366700264738</v>
      </c>
      <c r="AE169" s="356">
        <f t="shared" si="12"/>
        <v>11.874069708691813</v>
      </c>
      <c r="AF169" s="300">
        <f>'[7]Nicht-Bio'!G151</f>
        <v>1.850116564650462</v>
      </c>
      <c r="AG169" s="300">
        <f>'[7]Nicht-Bio'!I151</f>
        <v>3.8548526240813663</v>
      </c>
      <c r="AH169" s="300">
        <f>'[7]Nicht-Bio'!J151</f>
        <v>1.66668066601307</v>
      </c>
      <c r="AI169" s="300">
        <f>'[7]Nicht-Bio'!K151</f>
        <v>2.8894490389519123</v>
      </c>
      <c r="AJ169" s="300">
        <f>'[7]Nicht-Bio'!L151</f>
        <v>4.5214074802753821</v>
      </c>
      <c r="AK169" s="300">
        <f>'[7]Nicht-Bio'!M151</f>
        <v>1.92022151625</v>
      </c>
      <c r="AL169" s="300">
        <f>'[7]Nicht-Bio'!N151</f>
        <v>4.220057824735532</v>
      </c>
      <c r="AM169" s="300">
        <f>'[7]Nicht-Bio'!O151</f>
        <v>4.0472320571995279</v>
      </c>
      <c r="AN169" s="300">
        <f>'[7]Nicht-Bio'!P151</f>
        <v>4.4814729057281308</v>
      </c>
      <c r="AO169" s="300">
        <f>'[7]Nicht-Bio'!R151</f>
        <v>4.573748136499999</v>
      </c>
      <c r="AP169" s="300">
        <f>'[7]Nicht-Bio'!S151</f>
        <v>11.460629021655459</v>
      </c>
      <c r="AQ169" s="300">
        <f>'[7]Nicht-Bio'!T151</f>
        <v>4.0753998510000002</v>
      </c>
      <c r="AR169" s="300">
        <f>'[7]Nicht-Bio'!U151</f>
        <v>3.8026363625000004</v>
      </c>
      <c r="AS169" s="300">
        <f>'[7]Nicht-Bio'!W151</f>
        <v>3.6292359817966884</v>
      </c>
      <c r="AT169" s="300">
        <f>'[7]Nicht-Bio'!X151</f>
        <v>25.68069038187258</v>
      </c>
      <c r="AU169" s="356">
        <f t="shared" si="8"/>
        <v>24.339434316672158</v>
      </c>
      <c r="AV169" s="300"/>
      <c r="AW169" s="300"/>
      <c r="AX169" s="357"/>
      <c r="AY169" s="335"/>
    </row>
    <row r="170" spans="1:51" x14ac:dyDescent="0.25">
      <c r="A170" s="332">
        <v>41061</v>
      </c>
      <c r="B170" s="312">
        <f>'[3]Warenkorb transponiert'!AI57</f>
        <v>1.332175867010851</v>
      </c>
      <c r="C170" s="300">
        <f>'[3]Warenkorb transponiert'!AJ57</f>
        <v>17.79751583740169</v>
      </c>
      <c r="D170" s="300">
        <f>'[3]Warenkorb transponiert'!AK57</f>
        <v>9.5329396192958384</v>
      </c>
      <c r="E170" s="300">
        <f>'[3]Warenkorb transponiert'!AL57</f>
        <v>14.950156068283363</v>
      </c>
      <c r="F170" s="300">
        <f>'[3]Warenkorb transponiert'!AM57</f>
        <v>14.695138875767768</v>
      </c>
      <c r="G170" s="300">
        <f>'[3]Warenkorb transponiert'!AN57</f>
        <v>6.574271415622305</v>
      </c>
      <c r="H170" s="300">
        <f>'[3]Warenkorb transponiert'!AO57</f>
        <v>3.3525230380073885</v>
      </c>
      <c r="I170" s="300">
        <f>'[3]Warenkorb transponiert'!AP57</f>
        <v>2.5008544399784487</v>
      </c>
      <c r="J170" s="356">
        <f t="shared" si="11"/>
        <v>26.387104340428934</v>
      </c>
      <c r="K170" s="300">
        <f>[4]prixC2!C275</f>
        <v>64.620914547678623</v>
      </c>
      <c r="L170" s="300">
        <f>[4]prixC2!D275</f>
        <v>47.664410450049722</v>
      </c>
      <c r="M170" s="300">
        <f>[4]prixC2!Q275</f>
        <v>32.606495222473193</v>
      </c>
      <c r="N170" s="300">
        <f>[4]prixC2!R275</f>
        <v>20.146237414685064</v>
      </c>
      <c r="O170" s="300">
        <f>[4]prixC2!T275</f>
        <v>24.454782342955731</v>
      </c>
      <c r="P170" s="300">
        <f>[4]prixC2!AE275</f>
        <v>4.6770819051048633</v>
      </c>
      <c r="Q170" s="300">
        <f>[4]prixC2!AH275</f>
        <v>1.4101929875893802</v>
      </c>
      <c r="R170" s="300">
        <f>[4]prixC2!AI275</f>
        <v>1.6223603095544226</v>
      </c>
      <c r="S170" s="300">
        <f>[4]prixC2!AK275</f>
        <v>8.7401888020428338</v>
      </c>
      <c r="T170" s="300">
        <f>[4]prixC2!AL275</f>
        <v>32.905306449574283</v>
      </c>
      <c r="U170" s="356">
        <f t="shared" si="13"/>
        <v>39.828246350817153</v>
      </c>
      <c r="V170" s="312">
        <f>'[2]Haltung gewichtet'!H145</f>
        <v>0.60624391695632684</v>
      </c>
      <c r="W170" s="356">
        <f t="shared" si="5"/>
        <v>16.974829674777151</v>
      </c>
      <c r="X170" s="300">
        <f>IF(ISBLANK([1]KochtypBerechnung_nichtBio!V139),"",[1]KochtypBerechnung_nichtBio!V139)</f>
        <v>2.0352160000000001</v>
      </c>
      <c r="Y170" s="300">
        <f>IF(ISBLANK([1]KochtypBerechnung_nichtBio!X139),"",[1]KochtypBerechnung_nichtBio!X139)</f>
        <v>1.694558</v>
      </c>
      <c r="Z170" s="356"/>
      <c r="AA170" s="312">
        <f>'[7]Nicht-Bio'!C152</f>
        <v>3.3193598533712971</v>
      </c>
      <c r="AB170" s="300">
        <f>'[7]Nicht-Bio'!D152</f>
        <v>2.7812870549762523</v>
      </c>
      <c r="AC170" s="300">
        <f>'[7]Nicht-Bio'!E152</f>
        <v>2.5899861082500002</v>
      </c>
      <c r="AD170" s="300">
        <f>'[7]Nicht-Bio'!F152</f>
        <v>0.61629321275000004</v>
      </c>
      <c r="AE170" s="356">
        <f t="shared" si="12"/>
        <v>12.162767439665213</v>
      </c>
      <c r="AF170" s="300">
        <f>'[7]Nicht-Bio'!G152</f>
        <v>2.6369785487500002</v>
      </c>
      <c r="AG170" s="300">
        <f>'[7]Nicht-Bio'!I152</f>
        <v>4.3307464655573575</v>
      </c>
      <c r="AH170" s="300">
        <f>'[7]Nicht-Bio'!J152</f>
        <v>1.568470241015365</v>
      </c>
      <c r="AI170" s="300">
        <f>'[7]Nicht-Bio'!K152</f>
        <v>4.6372280172707772</v>
      </c>
      <c r="AJ170" s="300">
        <f>'[7]Nicht-Bio'!L152</f>
        <v>3.4624177974587003</v>
      </c>
      <c r="AK170" s="300">
        <f>'[7]Nicht-Bio'!M152</f>
        <v>2.5840335693750003</v>
      </c>
      <c r="AL170" s="300">
        <f>'[7]Nicht-Bio'!N152</f>
        <v>3.89293721072058</v>
      </c>
      <c r="AM170" s="300">
        <f>'[7]Nicht-Bio'!O152</f>
        <v>4.2986958019040378</v>
      </c>
      <c r="AN170" s="300">
        <f>'[7]Nicht-Bio'!P152</f>
        <v>4.8649392275589047</v>
      </c>
      <c r="AO170" s="300">
        <f>'[7]Nicht-Bio'!R152</f>
        <v>6.4951257508832434</v>
      </c>
      <c r="AP170" s="300">
        <f>'[7]Nicht-Bio'!S152</f>
        <v>11.526730587861699</v>
      </c>
      <c r="AQ170" s="300">
        <f>'[7]Nicht-Bio'!T152</f>
        <v>4.0892189121875004</v>
      </c>
      <c r="AR170" s="300">
        <f>'[7]Nicht-Bio'!U152</f>
        <v>4.2758493693750008</v>
      </c>
      <c r="AS170" s="300">
        <f>'[7]Nicht-Bio'!W152</f>
        <v>4.5827316692126523</v>
      </c>
      <c r="AT170" s="300">
        <f>'[7]Nicht-Bio'!X152</f>
        <v>26.495485996749998</v>
      </c>
      <c r="AU170" s="356">
        <f t="shared" si="8"/>
        <v>25.951314151962016</v>
      </c>
      <c r="AV170" s="300"/>
      <c r="AW170" s="300"/>
      <c r="AX170" s="357"/>
      <c r="AY170" s="335"/>
    </row>
    <row r="171" spans="1:51" x14ac:dyDescent="0.25">
      <c r="A171" s="332">
        <v>41091</v>
      </c>
      <c r="B171" s="312">
        <f>'[3]Warenkorb transponiert'!AI58</f>
        <v>1.3468942260524663</v>
      </c>
      <c r="C171" s="300">
        <f>'[3]Warenkorb transponiert'!AJ58</f>
        <v>17.79723367487351</v>
      </c>
      <c r="D171" s="300">
        <f>'[3]Warenkorb transponiert'!AK58</f>
        <v>9.6337873068206044</v>
      </c>
      <c r="E171" s="300">
        <f>'[3]Warenkorb transponiert'!AL58</f>
        <v>14.776943564692768</v>
      </c>
      <c r="F171" s="300">
        <f>'[3]Warenkorb transponiert'!AM58</f>
        <v>14.693603967983218</v>
      </c>
      <c r="G171" s="300">
        <f>'[3]Warenkorb transponiert'!AN58</f>
        <v>6.5730590232115169</v>
      </c>
      <c r="H171" s="300">
        <f>'[3]Warenkorb transponiert'!AO58</f>
        <v>3.4204501660055748</v>
      </c>
      <c r="I171" s="300">
        <f>'[3]Warenkorb transponiert'!AP58</f>
        <v>2.5008544399784487</v>
      </c>
      <c r="J171" s="356">
        <f t="shared" si="11"/>
        <v>26.542071082080735</v>
      </c>
      <c r="K171" s="300">
        <f>[4]prixC2!C276</f>
        <v>62.403829863568774</v>
      </c>
      <c r="L171" s="300">
        <f>[4]prixC2!D276</f>
        <v>47.750834633479684</v>
      </c>
      <c r="M171" s="300">
        <f>[4]prixC2!Q276</f>
        <v>34.462578397877472</v>
      </c>
      <c r="N171" s="300">
        <f>[4]prixC2!R276</f>
        <v>19.259051137486388</v>
      </c>
      <c r="O171" s="300">
        <f>[4]prixC2!T276</f>
        <v>25.110646976776081</v>
      </c>
      <c r="P171" s="300">
        <f>[4]prixC2!AE276</f>
        <v>4.7840306841568765</v>
      </c>
      <c r="Q171" s="300">
        <f>[4]prixC2!AH276</f>
        <v>1.4223136012109761</v>
      </c>
      <c r="R171" s="300">
        <f>[4]prixC2!AI276</f>
        <v>1.6690951101494007</v>
      </c>
      <c r="S171" s="300">
        <f>[4]prixC2!AK276</f>
        <v>9.4176153974001675</v>
      </c>
      <c r="T171" s="300">
        <f>[4]prixC2!AL276</f>
        <v>32.241415103782259</v>
      </c>
      <c r="U171" s="356">
        <f t="shared" si="13"/>
        <v>40.233922444918676</v>
      </c>
      <c r="V171" s="312">
        <f>'[2]Haltung gewichtet'!H146</f>
        <v>0.61722611326505883</v>
      </c>
      <c r="W171" s="356">
        <f t="shared" si="5"/>
        <v>17.282331171421646</v>
      </c>
      <c r="X171" s="300">
        <f>IF(ISBLANK([1]KochtypBerechnung_nichtBio!V140),"",[1]KochtypBerechnung_nichtBio!V140)</f>
        <v>1.9244190000000001</v>
      </c>
      <c r="Y171" s="300">
        <f>IF(ISBLANK([1]KochtypBerechnung_nichtBio!X140),"",[1]KochtypBerechnung_nichtBio!X140)</f>
        <v>1.789247</v>
      </c>
      <c r="Z171" s="356"/>
      <c r="AA171" s="312">
        <f>'[7]Nicht-Bio'!C153</f>
        <v>3.1240875516802276</v>
      </c>
      <c r="AB171" s="300">
        <f>'[7]Nicht-Bio'!D153</f>
        <v>2.8773464069248949</v>
      </c>
      <c r="AC171" s="300">
        <f>'[7]Nicht-Bio'!E153</f>
        <v>2.8281617966249999</v>
      </c>
      <c r="AD171" s="300">
        <f>'[7]Nicht-Bio'!F153</f>
        <v>0.61664119075000001</v>
      </c>
      <c r="AE171" s="356">
        <f t="shared" si="12"/>
        <v>12.197976721813671</v>
      </c>
      <c r="AF171" s="300">
        <f>'[7]Nicht-Bio'!G153</f>
        <v>2.4995621267008752</v>
      </c>
      <c r="AG171" s="300">
        <f>'[7]Nicht-Bio'!I153</f>
        <v>4.1829301344839198</v>
      </c>
      <c r="AH171" s="300">
        <f>'[7]Nicht-Bio'!J153</f>
        <v>1.5905580121485174</v>
      </c>
      <c r="AI171" s="300">
        <f>'[7]Nicht-Bio'!K153</f>
        <v>3.0921715271811228</v>
      </c>
      <c r="AJ171" s="300">
        <f>'[7]Nicht-Bio'!L153</f>
        <v>3.7315192933769974</v>
      </c>
      <c r="AK171" s="300">
        <f>'[7]Nicht-Bio'!M153</f>
        <v>2.8042892884374995</v>
      </c>
      <c r="AL171" s="300">
        <f>'[7]Nicht-Bio'!N153</f>
        <v>3.5176896888098526</v>
      </c>
      <c r="AM171" s="300">
        <f>'[7]Nicht-Bio'!O153</f>
        <v>3.6168904823775128</v>
      </c>
      <c r="AN171" s="300">
        <f>'[7]Nicht-Bio'!P153</f>
        <v>4.4007529456851326</v>
      </c>
      <c r="AO171" s="300">
        <f>'[7]Nicht-Bio'!R153</f>
        <v>5.023718315</v>
      </c>
      <c r="AP171" s="300">
        <f>'[7]Nicht-Bio'!S153</f>
        <v>11.307399744603799</v>
      </c>
      <c r="AQ171" s="300">
        <f>'[7]Nicht-Bio'!T153</f>
        <v>4.0735635106250001</v>
      </c>
      <c r="AR171" s="300">
        <f>'[7]Nicht-Bio'!U153</f>
        <v>5.5486963809374998</v>
      </c>
      <c r="AS171" s="300">
        <f>'[7]Nicht-Bio'!W153</f>
        <v>5.127026990167395</v>
      </c>
      <c r="AT171" s="300">
        <f>'[7]Nicht-Bio'!X153</f>
        <v>30.185315957500002</v>
      </c>
      <c r="AU171" s="356">
        <f t="shared" si="8"/>
        <v>25.229387869940581</v>
      </c>
      <c r="AV171" s="300"/>
      <c r="AW171" s="300"/>
      <c r="AX171" s="357"/>
      <c r="AY171" s="335"/>
    </row>
    <row r="172" spans="1:51" x14ac:dyDescent="0.25">
      <c r="A172" s="332">
        <v>41122</v>
      </c>
      <c r="B172" s="312">
        <f>'[3]Warenkorb transponiert'!AI59</f>
        <v>1.3448440701302391</v>
      </c>
      <c r="C172" s="300">
        <f>'[3]Warenkorb transponiert'!AJ59</f>
        <v>17.683117811919857</v>
      </c>
      <c r="D172" s="300">
        <f>'[3]Warenkorb transponiert'!AK59</f>
        <v>9.6258364271643675</v>
      </c>
      <c r="E172" s="300">
        <f>'[3]Warenkorb transponiert'!AL59</f>
        <v>14.706573417099548</v>
      </c>
      <c r="F172" s="300">
        <f>'[3]Warenkorb transponiert'!AM59</f>
        <v>14.693603967983218</v>
      </c>
      <c r="G172" s="300">
        <f>'[3]Warenkorb transponiert'!AN59</f>
        <v>6.4438852203846437</v>
      </c>
      <c r="H172" s="300">
        <f>'[3]Warenkorb transponiert'!AO59</f>
        <v>3.2845959100092039</v>
      </c>
      <c r="I172" s="300">
        <f>'[3]Warenkorb transponiert'!AP59</f>
        <v>2.5262754071985225</v>
      </c>
      <c r="J172" s="356">
        <f t="shared" si="11"/>
        <v>26.372233360948805</v>
      </c>
      <c r="K172" s="300">
        <f>[4]prixC2!C277</f>
        <v>64.622383314897874</v>
      </c>
      <c r="L172" s="300">
        <f>[4]prixC2!D277</f>
        <v>43.720479173979541</v>
      </c>
      <c r="M172" s="300">
        <f>[4]prixC2!Q277</f>
        <v>33.687944370237396</v>
      </c>
      <c r="N172" s="300">
        <f>[4]prixC2!R277</f>
        <v>18.43149875437447</v>
      </c>
      <c r="O172" s="300">
        <f>[4]prixC2!T277</f>
        <v>24.623928381580576</v>
      </c>
      <c r="P172" s="300">
        <f>[4]prixC2!AE277</f>
        <v>4.785402872944152</v>
      </c>
      <c r="Q172" s="300">
        <f>[4]prixC2!AH277</f>
        <v>1.3773097144967943</v>
      </c>
      <c r="R172" s="300">
        <f>[4]prixC2!AI277</f>
        <v>1.7074209459160485</v>
      </c>
      <c r="S172" s="300">
        <f>[4]prixC2!AK277</f>
        <v>9.1694116230218032</v>
      </c>
      <c r="T172" s="300">
        <f>[4]prixC2!AL277</f>
        <v>32.841929334449439</v>
      </c>
      <c r="U172" s="356">
        <f t="shared" si="13"/>
        <v>39.625577453226889</v>
      </c>
      <c r="V172" s="312">
        <f>'[2]Haltung gewichtet'!H147</f>
        <v>0.61781565693837781</v>
      </c>
      <c r="W172" s="356">
        <f t="shared" si="5"/>
        <v>17.298838394274579</v>
      </c>
      <c r="X172" s="300">
        <f>IF(ISBLANK([1]KochtypBerechnung_nichtBio!V141),"",[1]KochtypBerechnung_nichtBio!V141)</f>
        <v>1.3512489999999999</v>
      </c>
      <c r="Y172" s="300">
        <f>IF(ISBLANK([1]KochtypBerechnung_nichtBio!X141),"",[1]KochtypBerechnung_nichtBio!X141)</f>
        <v>1.4593469999999999</v>
      </c>
      <c r="Z172" s="356">
        <f t="shared" ref="Z172:Z203" si="14">SUMPRODUCT($X$19:$Y$19,X172:Y172)</f>
        <v>2.9754490499999999</v>
      </c>
      <c r="AA172" s="312">
        <f>'[7]Nicht-Bio'!C154</f>
        <v>3.4862475218701783</v>
      </c>
      <c r="AB172" s="300">
        <f>'[7]Nicht-Bio'!D154</f>
        <v>2.8848637776331363</v>
      </c>
      <c r="AC172" s="300">
        <f>'[7]Nicht-Bio'!E154</f>
        <v>3.05335006395</v>
      </c>
      <c r="AD172" s="300">
        <f>'[7]Nicht-Bio'!F154</f>
        <v>0.61652278597560184</v>
      </c>
      <c r="AE172" s="356">
        <f t="shared" si="12"/>
        <v>12.950358998281875</v>
      </c>
      <c r="AF172" s="300">
        <f>'[7]Nicht-Bio'!G154</f>
        <v>2.0574638024724079</v>
      </c>
      <c r="AG172" s="300">
        <f>'[7]Nicht-Bio'!I154</f>
        <v>3.5726658607520618</v>
      </c>
      <c r="AH172" s="300">
        <f>'[7]Nicht-Bio'!J154</f>
        <v>1.5609287245179921</v>
      </c>
      <c r="AI172" s="300">
        <f>'[7]Nicht-Bio'!K154</f>
        <v>2.7243576642879006</v>
      </c>
      <c r="AJ172" s="300">
        <f>'[7]Nicht-Bio'!L154</f>
        <v>3.5266083108448179</v>
      </c>
      <c r="AK172" s="300">
        <f>'[7]Nicht-Bio'!M154</f>
        <v>2.5992031302499998</v>
      </c>
      <c r="AL172" s="300">
        <f>'[7]Nicht-Bio'!N154</f>
        <v>3.6850644512345219</v>
      </c>
      <c r="AM172" s="300">
        <f>'[7]Nicht-Bio'!O154</f>
        <v>3.6735206750904901</v>
      </c>
      <c r="AN172" s="300">
        <f>'[7]Nicht-Bio'!P154</f>
        <v>4.3172642579104989</v>
      </c>
      <c r="AO172" s="300">
        <f>'[7]Nicht-Bio'!R154</f>
        <v>4.0306532104071335</v>
      </c>
      <c r="AP172" s="300">
        <f>'[7]Nicht-Bio'!S154</f>
        <v>11.068591870966522</v>
      </c>
      <c r="AQ172" s="300">
        <f>'[7]Nicht-Bio'!T154</f>
        <v>4.0845657494999994</v>
      </c>
      <c r="AR172" s="300">
        <f>'[7]Nicht-Bio'!U154</f>
        <v>4.8056579920000004</v>
      </c>
      <c r="AS172" s="300">
        <f>'[7]Nicht-Bio'!W154</f>
        <v>4.3993758544441821</v>
      </c>
      <c r="AT172" s="300">
        <f>'[7]Nicht-Bio'!X154</f>
        <v>31.771051231000001</v>
      </c>
      <c r="AU172" s="356">
        <f t="shared" si="8"/>
        <v>23.431432919273753</v>
      </c>
      <c r="AV172" s="300"/>
      <c r="AW172" s="300"/>
      <c r="AX172" s="357"/>
      <c r="AY172" s="335"/>
    </row>
    <row r="173" spans="1:51" x14ac:dyDescent="0.25">
      <c r="A173" s="332">
        <v>41153</v>
      </c>
      <c r="B173" s="312">
        <f>'[3]Warenkorb transponiert'!AI60</f>
        <v>1.3325208895933525</v>
      </c>
      <c r="C173" s="300">
        <f>'[3]Warenkorb transponiert'!AJ60</f>
        <v>17.473188802041385</v>
      </c>
      <c r="D173" s="300">
        <f>'[3]Warenkorb transponiert'!AK60</f>
        <v>9.6609079827098991</v>
      </c>
      <c r="E173" s="300">
        <f>'[3]Warenkorb transponiert'!AL60</f>
        <v>14.841450841453689</v>
      </c>
      <c r="F173" s="300">
        <f>'[3]Warenkorb transponiert'!AM60</f>
        <v>14.693603967983218</v>
      </c>
      <c r="G173" s="300">
        <f>'[3]Warenkorb transponiert'!AN60</f>
        <v>6.2383199684248645</v>
      </c>
      <c r="H173" s="300">
        <f>'[3]Warenkorb transponiert'!AO60</f>
        <v>3.4204501660055748</v>
      </c>
      <c r="I173" s="300">
        <f>'[3]Warenkorb transponiert'!AP60</f>
        <v>2.5262754071985225</v>
      </c>
      <c r="J173" s="356">
        <f t="shared" si="11"/>
        <v>26.227287611289849</v>
      </c>
      <c r="K173" s="300">
        <f>[4]prixC2!C278</f>
        <v>68.308091086771498</v>
      </c>
      <c r="L173" s="300">
        <f>[4]prixC2!D278</f>
        <v>46.498973993955765</v>
      </c>
      <c r="M173" s="300">
        <f>[4]prixC2!Q278</f>
        <v>32.145377591661642</v>
      </c>
      <c r="N173" s="300">
        <f>[4]prixC2!R278</f>
        <v>18.440093884182016</v>
      </c>
      <c r="O173" s="300">
        <f>[4]prixC2!T278</f>
        <v>24.358341813030979</v>
      </c>
      <c r="P173" s="300">
        <f>[4]prixC2!AE278</f>
        <v>4.8348727367407784</v>
      </c>
      <c r="Q173" s="300">
        <f>[4]prixC2!AH278</f>
        <v>1.3418930456118514</v>
      </c>
      <c r="R173" s="300">
        <f>[4]prixC2!AI278</f>
        <v>1.7044415540965758</v>
      </c>
      <c r="S173" s="300">
        <f>[4]prixC2!AK278</f>
        <v>8.5615285371327428</v>
      </c>
      <c r="T173" s="300">
        <f>[4]prixC2!AL278</f>
        <v>32.970209356015154</v>
      </c>
      <c r="U173" s="356">
        <f t="shared" si="13"/>
        <v>39.611901999616762</v>
      </c>
      <c r="V173" s="312">
        <f>'[2]Haltung gewichtet'!H148</f>
        <v>0.60231963916758691</v>
      </c>
      <c r="W173" s="356">
        <f t="shared" ref="W173:W236" si="15">SUMPRODUCT($V$19:$V$19,V173:V173)</f>
        <v>16.864949896692433</v>
      </c>
      <c r="X173" s="300">
        <f>IF(ISBLANK([1]KochtypBerechnung_nichtBio!V142),"",[1]KochtypBerechnung_nichtBio!V142)</f>
        <v>1.315844</v>
      </c>
      <c r="Y173" s="300">
        <f>IF(ISBLANK([1]KochtypBerechnung_nichtBio!X142),"",[1]KochtypBerechnung_nichtBio!X142)</f>
        <v>1.48773</v>
      </c>
      <c r="Z173" s="356">
        <f t="shared" si="14"/>
        <v>2.9407904999999999</v>
      </c>
      <c r="AA173" s="312">
        <f>'[7]Nicht-Bio'!C155</f>
        <v>3.2910136314287923</v>
      </c>
      <c r="AB173" s="300">
        <f>'[7]Nicht-Bio'!D155</f>
        <v>2.8563114059368249</v>
      </c>
      <c r="AC173" s="300">
        <f>'[7]Nicht-Bio'!E155</f>
        <v>2.9856549214174151</v>
      </c>
      <c r="AD173" s="300">
        <f>'[7]Nicht-Bio'!F155</f>
        <v>0.60802681318954555</v>
      </c>
      <c r="AE173" s="356">
        <f t="shared" si="12"/>
        <v>12.541751710134029</v>
      </c>
      <c r="AF173" s="300">
        <f>'[7]Nicht-Bio'!G155</f>
        <v>1.8792698422210552</v>
      </c>
      <c r="AG173" s="300">
        <f>'[7]Nicht-Bio'!I155</f>
        <v>3.855239662100205</v>
      </c>
      <c r="AH173" s="300">
        <f>'[7]Nicht-Bio'!J155</f>
        <v>1.6362035494618674</v>
      </c>
      <c r="AI173" s="300">
        <f>'[7]Nicht-Bio'!K155</f>
        <v>3.8870830059374999</v>
      </c>
      <c r="AJ173" s="300">
        <f>'[7]Nicht-Bio'!L155</f>
        <v>3.6615587493124999</v>
      </c>
      <c r="AK173" s="300">
        <f>'[7]Nicht-Bio'!M155</f>
        <v>2.1899940328125003</v>
      </c>
      <c r="AL173" s="300">
        <f>'[7]Nicht-Bio'!N155</f>
        <v>3.4751537716809673</v>
      </c>
      <c r="AM173" s="300">
        <f>'[7]Nicht-Bio'!O155</f>
        <v>3.7700281291562927</v>
      </c>
      <c r="AN173" s="300">
        <f>'[7]Nicht-Bio'!P155</f>
        <v>4.1648633511773223</v>
      </c>
      <c r="AO173" s="300">
        <f>'[7]Nicht-Bio'!R155</f>
        <v>3.5537286044129646</v>
      </c>
      <c r="AP173" s="300">
        <f>'[7]Nicht-Bio'!S155</f>
        <v>10.669918256087968</v>
      </c>
      <c r="AQ173" s="300">
        <f>'[7]Nicht-Bio'!T155</f>
        <v>4.0026334976017823</v>
      </c>
      <c r="AR173" s="300">
        <f>'[7]Nicht-Bio'!U155</f>
        <v>4.0426449078125</v>
      </c>
      <c r="AS173" s="300">
        <f>'[7]Nicht-Bio'!W155</f>
        <v>5.2359624759374999</v>
      </c>
      <c r="AT173" s="300">
        <f>'[7]Nicht-Bio'!X155</f>
        <v>29.930710305756875</v>
      </c>
      <c r="AU173" s="356">
        <f t="shared" si="8"/>
        <v>23.695587933954627</v>
      </c>
      <c r="AV173" s="300"/>
      <c r="AW173" s="300"/>
      <c r="AX173" s="357"/>
      <c r="AY173" s="335"/>
    </row>
    <row r="174" spans="1:51" x14ac:dyDescent="0.25">
      <c r="A174" s="332">
        <v>41183</v>
      </c>
      <c r="B174" s="312">
        <f>'[3]Warenkorb transponiert'!AI61</f>
        <v>1.3325208895933525</v>
      </c>
      <c r="C174" s="300">
        <f>'[3]Warenkorb transponiert'!AJ61</f>
        <v>17.440410987511846</v>
      </c>
      <c r="D174" s="300">
        <f>'[3]Warenkorb transponiert'!AK61</f>
        <v>9.8528798580267178</v>
      </c>
      <c r="E174" s="300">
        <f>'[3]Warenkorb transponiert'!AL61</f>
        <v>15.025801234578443</v>
      </c>
      <c r="F174" s="300">
        <f>'[3]Warenkorb transponiert'!AM61</f>
        <v>14.693603967983218</v>
      </c>
      <c r="G174" s="300">
        <f>'[3]Warenkorb transponiert'!AN61</f>
        <v>6.5741718557747344</v>
      </c>
      <c r="H174" s="300">
        <f>'[3]Warenkorb transponiert'!AO61</f>
        <v>3.4204501660055748</v>
      </c>
      <c r="I174" s="300">
        <f>'[3]Warenkorb transponiert'!AP61</f>
        <v>2.5262754071985225</v>
      </c>
      <c r="J174" s="356">
        <f t="shared" si="11"/>
        <v>26.439832050476632</v>
      </c>
      <c r="K174" s="300">
        <f>[4]prixC2!C279</f>
        <v>63.91285548691765</v>
      </c>
      <c r="L174" s="300">
        <f>[4]prixC2!D279</f>
        <v>45.962231980985052</v>
      </c>
      <c r="M174" s="300">
        <f>[4]prixC2!Q279</f>
        <v>30.474459807909053</v>
      </c>
      <c r="N174" s="300">
        <f>[4]prixC2!R279</f>
        <v>17.946676472750905</v>
      </c>
      <c r="O174" s="300">
        <f>[4]prixC2!T279</f>
        <v>22.858795277497382</v>
      </c>
      <c r="P174" s="300">
        <f>[4]prixC2!AE279</f>
        <v>4.8348727367407776</v>
      </c>
      <c r="Q174" s="300">
        <f>[4]prixC2!AH279</f>
        <v>1.347622669744424</v>
      </c>
      <c r="R174" s="300">
        <f>[4]prixC2!AI279</f>
        <v>1.6618661186492434</v>
      </c>
      <c r="S174" s="300">
        <f>[4]prixC2!AK279</f>
        <v>8.5916336178131942</v>
      </c>
      <c r="T174" s="300">
        <f>[4]prixC2!AL279</f>
        <v>32.842296447902356</v>
      </c>
      <c r="U174" s="356">
        <f t="shared" si="13"/>
        <v>38.356182791915437</v>
      </c>
      <c r="V174" s="312">
        <f>'[2]Haltung gewichtet'!H149</f>
        <v>0.62852497737254698</v>
      </c>
      <c r="W174" s="356">
        <f t="shared" si="15"/>
        <v>17.598699366431315</v>
      </c>
      <c r="X174" s="300">
        <f>IF(ISBLANK([1]KochtypBerechnung_nichtBio!V143),"",[1]KochtypBerechnung_nichtBio!V143)</f>
        <v>1.297742</v>
      </c>
      <c r="Y174" s="300">
        <f>IF(ISBLANK([1]KochtypBerechnung_nichtBio!X143),"",[1]KochtypBerechnung_nichtBio!X143)</f>
        <v>1.496594</v>
      </c>
      <c r="Z174" s="356">
        <f t="shared" si="14"/>
        <v>2.9193990999999997</v>
      </c>
      <c r="AA174" s="312">
        <f>'[7]Nicht-Bio'!C156</f>
        <v>3.137177302393058</v>
      </c>
      <c r="AB174" s="300">
        <f>'[7]Nicht-Bio'!D156</f>
        <v>2.7614500501594561</v>
      </c>
      <c r="AC174" s="300">
        <f>'[7]Nicht-Bio'!E156</f>
        <v>2.9881572368500002</v>
      </c>
      <c r="AD174" s="300">
        <f>'[7]Nicht-Bio'!F156</f>
        <v>0.60137620082845544</v>
      </c>
      <c r="AE174" s="356">
        <f t="shared" si="12"/>
        <v>12.182760207354942</v>
      </c>
      <c r="AF174" s="300">
        <f>'[7]Nicht-Bio'!G156</f>
        <v>2.0356350013684379</v>
      </c>
      <c r="AG174" s="300">
        <f>'[7]Nicht-Bio'!I156</f>
        <v>3.8608884958928322</v>
      </c>
      <c r="AH174" s="300">
        <f>'[7]Nicht-Bio'!J156</f>
        <v>1.5250777160881559</v>
      </c>
      <c r="AI174" s="300">
        <f>'[7]Nicht-Bio'!K156</f>
        <v>3.8966022316391458</v>
      </c>
      <c r="AJ174" s="300">
        <f>'[7]Nicht-Bio'!L156</f>
        <v>3.7918433548378041</v>
      </c>
      <c r="AK174" s="300">
        <f>'[7]Nicht-Bio'!M156</f>
        <v>2.0056460867500001</v>
      </c>
      <c r="AL174" s="300">
        <f>'[7]Nicht-Bio'!N156</f>
        <v>4.1565434294088162</v>
      </c>
      <c r="AM174" s="300">
        <f>'[7]Nicht-Bio'!O156</f>
        <v>3.8253497498095319</v>
      </c>
      <c r="AN174" s="300">
        <f>'[7]Nicht-Bio'!P156</f>
        <v>4.5849108880380198</v>
      </c>
      <c r="AO174" s="300">
        <f>'[7]Nicht-Bio'!R156</f>
        <v>3.4170213400675018</v>
      </c>
      <c r="AP174" s="300">
        <f>'[7]Nicht-Bio'!S156</f>
        <v>11.24758069475098</v>
      </c>
      <c r="AQ174" s="300">
        <f>'[7]Nicht-Bio'!T156</f>
        <v>3.8463936630706597</v>
      </c>
      <c r="AR174" s="300">
        <f>'[7]Nicht-Bio'!U156</f>
        <v>3.6383975945000002</v>
      </c>
      <c r="AS174" s="300">
        <f>'[7]Nicht-Bio'!W156</f>
        <v>4.4932820442499999</v>
      </c>
      <c r="AT174" s="300">
        <f>'[7]Nicht-Bio'!X156</f>
        <v>26.493913985294835</v>
      </c>
      <c r="AU174" s="356">
        <f t="shared" si="8"/>
        <v>23.848134049085463</v>
      </c>
      <c r="AV174" s="300"/>
      <c r="AW174" s="300"/>
      <c r="AX174" s="357"/>
      <c r="AY174" s="335"/>
    </row>
    <row r="175" spans="1:51" x14ac:dyDescent="0.25">
      <c r="A175" s="332">
        <v>41214</v>
      </c>
      <c r="B175" s="312">
        <f>'[3]Warenkorb transponiert'!AI62</f>
        <v>1.332042702605815</v>
      </c>
      <c r="C175" s="300">
        <f>'[3]Warenkorb transponiert'!AJ62</f>
        <v>17.690119482153442</v>
      </c>
      <c r="D175" s="300">
        <f>'[3]Warenkorb transponiert'!AK62</f>
        <v>9.8528798580267178</v>
      </c>
      <c r="E175" s="300">
        <f>'[3]Warenkorb transponiert'!AL62</f>
        <v>14.779825275933295</v>
      </c>
      <c r="F175" s="300">
        <f>'[3]Warenkorb transponiert'!AM62</f>
        <v>14.693603967983218</v>
      </c>
      <c r="G175" s="300">
        <f>'[3]Warenkorb transponiert'!AN62</f>
        <v>6.2383199684248645</v>
      </c>
      <c r="H175" s="300">
        <f>'[3]Warenkorb transponiert'!AO62</f>
        <v>3.3525230380073885</v>
      </c>
      <c r="I175" s="300">
        <f>'[3]Warenkorb transponiert'!AP62</f>
        <v>2.5262754071985225</v>
      </c>
      <c r="J175" s="356">
        <f t="shared" si="11"/>
        <v>26.263668034208823</v>
      </c>
      <c r="K175" s="300">
        <f>[4]prixC2!C280</f>
        <v>62.848200862670573</v>
      </c>
      <c r="L175" s="300">
        <f>[4]prixC2!D280</f>
        <v>47.314765800581618</v>
      </c>
      <c r="M175" s="300">
        <f>[4]prixC2!Q280</f>
        <v>32.510367442664538</v>
      </c>
      <c r="N175" s="300">
        <f>[4]prixC2!R280</f>
        <v>15.992946971134534</v>
      </c>
      <c r="O175" s="300">
        <f>[4]prixC2!T280</f>
        <v>23.719064845006166</v>
      </c>
      <c r="P175" s="300">
        <f>[4]prixC2!AE280</f>
        <v>4.7463460570850939</v>
      </c>
      <c r="Q175" s="300">
        <f>[4]prixC2!AH280</f>
        <v>1.314705835876083</v>
      </c>
      <c r="R175" s="300">
        <f>[4]prixC2!AI280</f>
        <v>1.6405870344839404</v>
      </c>
      <c r="S175" s="300">
        <f>[4]prixC2!AK280</f>
        <v>8.8830759323965278</v>
      </c>
      <c r="T175" s="300">
        <f>[4]prixC2!AL280</f>
        <v>32.390436460168893</v>
      </c>
      <c r="U175" s="356">
        <f t="shared" si="13"/>
        <v>38.564600589719333</v>
      </c>
      <c r="V175" s="312">
        <f>'[2]Haltung gewichtet'!H150</f>
        <v>0.60361973824599446</v>
      </c>
      <c r="W175" s="356">
        <f t="shared" si="15"/>
        <v>16.901352670887846</v>
      </c>
      <c r="X175" s="300">
        <f>IF(ISBLANK([1]KochtypBerechnung_nichtBio!V144),"",[1]KochtypBerechnung_nichtBio!V144)</f>
        <v>1.585018</v>
      </c>
      <c r="Y175" s="300">
        <f>IF(ISBLANK([1]KochtypBerechnung_nichtBio!X144),"",[1]KochtypBerechnung_nichtBio!X144)</f>
        <v>1.6065050000000001</v>
      </c>
      <c r="Z175" s="356">
        <f t="shared" si="14"/>
        <v>3.4217552500000004</v>
      </c>
      <c r="AA175" s="312">
        <f>'[7]Nicht-Bio'!C157</f>
        <v>3.1951001153668201</v>
      </c>
      <c r="AB175" s="300">
        <f>'[7]Nicht-Bio'!D157</f>
        <v>2.6108337423737651</v>
      </c>
      <c r="AC175" s="300">
        <f>'[7]Nicht-Bio'!E157</f>
        <v>2.3822716586935297</v>
      </c>
      <c r="AD175" s="300">
        <f>'[7]Nicht-Bio'!F157</f>
        <v>0.57415889830588984</v>
      </c>
      <c r="AE175" s="356">
        <f t="shared" si="12"/>
        <v>11.481607426429131</v>
      </c>
      <c r="AF175" s="300">
        <f>'[7]Nicht-Bio'!G157</f>
        <v>2.0703613770150548</v>
      </c>
      <c r="AG175" s="300">
        <f>'[7]Nicht-Bio'!I157</f>
        <v>3.6181555255271198</v>
      </c>
      <c r="AH175" s="300">
        <f>'[7]Nicht-Bio'!J157</f>
        <v>1.045707941784993</v>
      </c>
      <c r="AI175" s="300">
        <f>'[7]Nicht-Bio'!K157</f>
        <v>3.7901387926948926</v>
      </c>
      <c r="AJ175" s="300">
        <f>'[7]Nicht-Bio'!L157</f>
        <v>4.273515484346933</v>
      </c>
      <c r="AK175" s="300">
        <f>'[7]Nicht-Bio'!M157</f>
        <v>1.9892552975000002</v>
      </c>
      <c r="AL175" s="300">
        <f>'[7]Nicht-Bio'!N157</f>
        <v>4.2843957221874991</v>
      </c>
      <c r="AM175" s="300">
        <f>'[7]Nicht-Bio'!O157</f>
        <v>3.7016679918775224</v>
      </c>
      <c r="AN175" s="300">
        <f>'[7]Nicht-Bio'!P157</f>
        <v>3.7790755585886577</v>
      </c>
      <c r="AO175" s="300">
        <f>'[7]Nicht-Bio'!R157</f>
        <v>3.5198378636040526</v>
      </c>
      <c r="AP175" s="300">
        <f>'[7]Nicht-Bio'!S157</f>
        <v>11.094042285169875</v>
      </c>
      <c r="AQ175" s="300">
        <f>'[7]Nicht-Bio'!T157</f>
        <v>3.8181055742841501</v>
      </c>
      <c r="AR175" s="300">
        <f>'[7]Nicht-Bio'!U157</f>
        <v>3.5294330574999995</v>
      </c>
      <c r="AS175" s="300">
        <f>'[7]Nicht-Bio'!W157</f>
        <v>3.6106901934375002</v>
      </c>
      <c r="AT175" s="300">
        <f>'[7]Nicht-Bio'!X157</f>
        <v>27.352507627420501</v>
      </c>
      <c r="AU175" s="356">
        <f t="shared" si="8"/>
        <v>23.079513382829809</v>
      </c>
      <c r="AV175" s="300"/>
      <c r="AW175" s="300"/>
      <c r="AX175" s="357"/>
      <c r="AY175" s="335"/>
    </row>
    <row r="176" spans="1:51" x14ac:dyDescent="0.25">
      <c r="A176" s="332">
        <v>41244</v>
      </c>
      <c r="B176" s="312">
        <f>'[3]Warenkorb transponiert'!AI63</f>
        <v>1.3445015727854677</v>
      </c>
      <c r="C176" s="300">
        <f>'[3]Warenkorb transponiert'!AJ63</f>
        <v>17.440410987511846</v>
      </c>
      <c r="D176" s="300">
        <f>'[3]Warenkorb transponiert'!AK63</f>
        <v>9.8528798580267178</v>
      </c>
      <c r="E176" s="300">
        <f>'[3]Warenkorb transponiert'!AL63</f>
        <v>14.842519827838498</v>
      </c>
      <c r="F176" s="300">
        <f>'[3]Warenkorb transponiert'!AM63</f>
        <v>14.693603967983218</v>
      </c>
      <c r="G176" s="300">
        <f>'[3]Warenkorb transponiert'!AN63</f>
        <v>6.5741718557747344</v>
      </c>
      <c r="H176" s="300">
        <f>'[3]Warenkorb transponiert'!AO63</f>
        <v>3.3525230380073885</v>
      </c>
      <c r="I176" s="300">
        <f>'[3]Warenkorb transponiert'!AP63</f>
        <v>2.5262754071985225</v>
      </c>
      <c r="J176" s="356">
        <f t="shared" si="11"/>
        <v>26.481410150918741</v>
      </c>
      <c r="K176" s="300">
        <f>[4]prixC2!C281</f>
        <v>59.303997531638004</v>
      </c>
      <c r="L176" s="300">
        <f>[4]prixC2!D281</f>
        <v>45.002190649743014</v>
      </c>
      <c r="M176" s="300">
        <f>[4]prixC2!Q281</f>
        <v>35.330090595124062</v>
      </c>
      <c r="N176" s="300">
        <f>[4]prixC2!R281</f>
        <v>19.20850810682278</v>
      </c>
      <c r="O176" s="300">
        <f>[4]prixC2!T281</f>
        <v>24.62627000657336</v>
      </c>
      <c r="P176" s="300">
        <f>[4]prixC2!AE281</f>
        <v>4.6775014140445483</v>
      </c>
      <c r="Q176" s="300">
        <f>[4]prixC2!AH281</f>
        <v>1.2819705291861789</v>
      </c>
      <c r="R176" s="300">
        <f>[4]prixC2!AI281</f>
        <v>1.6764351411917824</v>
      </c>
      <c r="S176" s="300">
        <f>[4]prixC2!AK281</f>
        <v>8.8719889608339741</v>
      </c>
      <c r="T176" s="300">
        <f>[4]prixC2!AL281</f>
        <v>31.646581229482578</v>
      </c>
      <c r="U176" s="356">
        <f t="shared" si="13"/>
        <v>39.100150015607028</v>
      </c>
      <c r="V176" s="312">
        <f>'[2]Haltung gewichtet'!H151</f>
        <v>0.60436757680649889</v>
      </c>
      <c r="W176" s="356">
        <f t="shared" si="15"/>
        <v>16.922292150581967</v>
      </c>
      <c r="X176" s="300">
        <f>IF(ISBLANK([1]KochtypBerechnung_nichtBio!V145),"",[1]KochtypBerechnung_nichtBio!V145)</f>
        <v>1.6041110000000001</v>
      </c>
      <c r="Y176" s="300">
        <f>IF(ISBLANK([1]KochtypBerechnung_nichtBio!X145),"",[1]KochtypBerechnung_nichtBio!X145)</f>
        <v>1.597553</v>
      </c>
      <c r="Z176" s="356">
        <f t="shared" si="14"/>
        <v>3.4445759500000004</v>
      </c>
      <c r="AA176" s="312">
        <f>'[7]Nicht-Bio'!C158</f>
        <v>3.5346429654999998</v>
      </c>
      <c r="AB176" s="300">
        <f>'[7]Nicht-Bio'!D158</f>
        <v>2.5282706850000003</v>
      </c>
      <c r="AC176" s="300">
        <f>'[7]Nicht-Bio'!E158</f>
        <v>2.0895737409041075</v>
      </c>
      <c r="AD176" s="300">
        <f>'[7]Nicht-Bio'!F158</f>
        <v>0.52399274097496662</v>
      </c>
      <c r="AE176" s="356">
        <f t="shared" si="12"/>
        <v>11.505899983116175</v>
      </c>
      <c r="AF176" s="300">
        <f>'[7]Nicht-Bio'!G158</f>
        <v>2.1890293112499997</v>
      </c>
      <c r="AG176" s="300">
        <f>'[7]Nicht-Bio'!I158</f>
        <v>3.1743606559832047</v>
      </c>
      <c r="AH176" s="300">
        <f>'[7]Nicht-Bio'!J158</f>
        <v>1.3049381691175301</v>
      </c>
      <c r="AI176" s="300">
        <f>'[7]Nicht-Bio'!K158</f>
        <v>5.0938693375000001</v>
      </c>
      <c r="AJ176" s="300">
        <f>'[7]Nicht-Bio'!L158</f>
        <v>5.210859525812543</v>
      </c>
      <c r="AK176" s="300">
        <f>'[7]Nicht-Bio'!M158</f>
        <v>1.97538226375</v>
      </c>
      <c r="AL176" s="300">
        <f>'[7]Nicht-Bio'!N158</f>
        <v>3.588200079629035</v>
      </c>
      <c r="AM176" s="300">
        <f>'[7]Nicht-Bio'!O158</f>
        <v>2.7518475725759375</v>
      </c>
      <c r="AN176" s="300">
        <f>'[7]Nicht-Bio'!P158</f>
        <v>3.6279882612382224</v>
      </c>
      <c r="AO176" s="300">
        <f>'[7]Nicht-Bio'!R158</f>
        <v>3.7909959740944643</v>
      </c>
      <c r="AP176" s="300">
        <f>'[7]Nicht-Bio'!S158</f>
        <v>11.497435401728627</v>
      </c>
      <c r="AQ176" s="300">
        <f>'[7]Nicht-Bio'!T158</f>
        <v>4.097619345</v>
      </c>
      <c r="AR176" s="300">
        <f>'[7]Nicht-Bio'!U158</f>
        <v>3.4934378459374997</v>
      </c>
      <c r="AS176" s="300">
        <f>'[7]Nicht-Bio'!W158</f>
        <v>4.4391016806249999</v>
      </c>
      <c r="AT176" s="300">
        <f>'[7]Nicht-Bio'!X158</f>
        <v>30.452196164369497</v>
      </c>
      <c r="AU176" s="356">
        <f t="shared" si="8"/>
        <v>24.597388167067333</v>
      </c>
      <c r="AV176" s="300"/>
      <c r="AW176" s="300"/>
      <c r="AX176" s="357"/>
      <c r="AY176" s="335"/>
    </row>
    <row r="177" spans="1:51" x14ac:dyDescent="0.25">
      <c r="A177" s="332">
        <v>41275</v>
      </c>
      <c r="B177" s="312">
        <f>'[3]Warenkorb transponiert'!AI64</f>
        <v>1.3445015727854677</v>
      </c>
      <c r="C177" s="300">
        <f>'[3]Warenkorb transponiert'!AJ64</f>
        <v>17.465283498858554</v>
      </c>
      <c r="D177" s="300">
        <f>'[3]Warenkorb transponiert'!AK64</f>
        <v>9.8513404684679227</v>
      </c>
      <c r="E177" s="300">
        <f>'[3]Warenkorb transponiert'!AL64</f>
        <v>15.053243584088328</v>
      </c>
      <c r="F177" s="300">
        <f>'[3]Warenkorb transponiert'!AM64</f>
        <v>14.693603967983218</v>
      </c>
      <c r="G177" s="300">
        <f>'[3]Warenkorb transponiert'!AN64</f>
        <v>6.5804033913856488</v>
      </c>
      <c r="H177" s="300">
        <f>'[3]Warenkorb transponiert'!AO64</f>
        <v>3.4204501660055748</v>
      </c>
      <c r="I177" s="300">
        <f>'[3]Warenkorb transponiert'!AP64</f>
        <v>2.5262754071985225</v>
      </c>
      <c r="J177" s="356">
        <f t="shared" si="11"/>
        <v>26.554437699842211</v>
      </c>
      <c r="K177" s="300">
        <f>[4]prixC2!C282</f>
        <v>64.100461519620836</v>
      </c>
      <c r="L177" s="300">
        <f>[4]prixC2!D282</f>
        <v>46.612387828735976</v>
      </c>
      <c r="M177" s="300">
        <f>[4]prixC2!Q282</f>
        <v>35.053183026567567</v>
      </c>
      <c r="N177" s="300">
        <f>[4]prixC2!R282</f>
        <v>20.431294079037063</v>
      </c>
      <c r="O177" s="300">
        <f>[4]prixC2!T282</f>
        <v>23.524089068962219</v>
      </c>
      <c r="P177" s="300">
        <f>[4]prixC2!AE282</f>
        <v>4.8526848427753171</v>
      </c>
      <c r="Q177" s="300">
        <f>[4]prixC2!AH282</f>
        <v>1.3808434227564075</v>
      </c>
      <c r="R177" s="300">
        <f>[4]prixC2!AI282</f>
        <v>1.7082448555197751</v>
      </c>
      <c r="S177" s="300">
        <f>[4]prixC2!AK282</f>
        <v>9.0046188681858084</v>
      </c>
      <c r="T177" s="300">
        <f>[4]prixC2!AL282</f>
        <v>33.317310493420315</v>
      </c>
      <c r="U177" s="356">
        <f t="shared" si="13"/>
        <v>40.2704896633674</v>
      </c>
      <c r="V177" s="312">
        <f>'[2]Haltung gewichtet'!H152</f>
        <v>0.61978097035983415</v>
      </c>
      <c r="W177" s="356">
        <f t="shared" si="15"/>
        <v>17.353867170075358</v>
      </c>
      <c r="X177" s="300">
        <f>IF(ISBLANK([1]KochtypBerechnung_nichtBio!V146),"",[1]KochtypBerechnung_nichtBio!V146)</f>
        <v>1.5468919999999999</v>
      </c>
      <c r="Y177" s="300">
        <f>IF(ISBLANK([1]KochtypBerechnung_nichtBio!X146),"",[1]KochtypBerechnung_nichtBio!X146)</f>
        <v>1.5948629999999999</v>
      </c>
      <c r="Z177" s="356">
        <f t="shared" si="14"/>
        <v>3.3569989499999999</v>
      </c>
      <c r="AA177" s="312">
        <f>'[7]Nicht-Bio'!C159</f>
        <v>3.3112696072011887</v>
      </c>
      <c r="AB177" s="300">
        <f>'[7]Nicht-Bio'!D159</f>
        <v>2.5412953880270637</v>
      </c>
      <c r="AC177" s="300">
        <f>'[7]Nicht-Bio'!E159</f>
        <v>2.3962221746186962</v>
      </c>
      <c r="AD177" s="300">
        <f>'[7]Nicht-Bio'!F159</f>
        <v>0.49463400525134454</v>
      </c>
      <c r="AE177" s="356">
        <f t="shared" si="12"/>
        <v>11.385972586152821</v>
      </c>
      <c r="AF177" s="300">
        <f>'[7]Nicht-Bio'!G159</f>
        <v>1.9602723794041037</v>
      </c>
      <c r="AG177" s="300">
        <f>'[7]Nicht-Bio'!I159</f>
        <v>3.9748416620140516</v>
      </c>
      <c r="AH177" s="300">
        <f>'[7]Nicht-Bio'!J159</f>
        <v>1.3773328508369258</v>
      </c>
      <c r="AI177" s="300">
        <f>'[7]Nicht-Bio'!K159</f>
        <v>4.9043977682452882</v>
      </c>
      <c r="AJ177" s="300">
        <f>'[7]Nicht-Bio'!L159</f>
        <v>4.8837972885999994</v>
      </c>
      <c r="AK177" s="300">
        <f>'[7]Nicht-Bio'!M159</f>
        <v>1.93401376475</v>
      </c>
      <c r="AL177" s="300">
        <f>'[7]Nicht-Bio'!N159</f>
        <v>3.4419724415585478</v>
      </c>
      <c r="AM177" s="300">
        <f>'[7]Nicht-Bio'!O159</f>
        <v>3.3158026840041424</v>
      </c>
      <c r="AN177" s="300">
        <f>'[7]Nicht-Bio'!P159</f>
        <v>3.8423204668809361</v>
      </c>
      <c r="AO177" s="300">
        <f>'[7]Nicht-Bio'!R159</f>
        <v>4.311913031897376</v>
      </c>
      <c r="AP177" s="300">
        <f>'[7]Nicht-Bio'!S159</f>
        <v>11.56873618959016</v>
      </c>
      <c r="AQ177" s="300">
        <f>'[7]Nicht-Bio'!T159</f>
        <v>3.9186550249481842</v>
      </c>
      <c r="AR177" s="300">
        <f>'[7]Nicht-Bio'!U159</f>
        <v>3.4954952061228122</v>
      </c>
      <c r="AS177" s="300">
        <f>'[7]Nicht-Bio'!W159</f>
        <v>5.4804875934999995</v>
      </c>
      <c r="AT177" s="300">
        <f>'[7]Nicht-Bio'!X159</f>
        <v>33.712232363128315</v>
      </c>
      <c r="AU177" s="356">
        <f t="shared" si="8"/>
        <v>25.315232174661446</v>
      </c>
      <c r="AV177" s="300"/>
      <c r="AW177" s="300"/>
      <c r="AX177" s="357"/>
      <c r="AY177" s="335"/>
    </row>
    <row r="178" spans="1:51" x14ac:dyDescent="0.25">
      <c r="A178" s="332">
        <v>41306</v>
      </c>
      <c r="B178" s="312">
        <f>'[3]Warenkorb transponiert'!AI65</f>
        <v>1.3266253339187042</v>
      </c>
      <c r="C178" s="300">
        <f>'[3]Warenkorb transponiert'!AJ65</f>
        <v>17.694728200565304</v>
      </c>
      <c r="D178" s="300">
        <f>'[3]Warenkorb transponiert'!AK65</f>
        <v>9.5785035040433986</v>
      </c>
      <c r="E178" s="300">
        <f>'[3]Warenkorb transponiert'!AL65</f>
        <v>14.909003587684518</v>
      </c>
      <c r="F178" s="300">
        <f>'[3]Warenkorb transponiert'!AM65</f>
        <v>14.693603967983218</v>
      </c>
      <c r="G178" s="300">
        <f>'[3]Warenkorb transponiert'!AN65</f>
        <v>6.581725806916797</v>
      </c>
      <c r="H178" s="300">
        <f>'[3]Warenkorb transponiert'!AO65</f>
        <v>3.2176724024778918</v>
      </c>
      <c r="I178" s="300">
        <f>'[3]Warenkorb transponiert'!AP65</f>
        <v>2.5250954587327001</v>
      </c>
      <c r="J178" s="356">
        <f t="shared" si="11"/>
        <v>26.266452447201814</v>
      </c>
      <c r="K178" s="300">
        <f>[4]prixC2!C283</f>
        <v>62.041033023357556</v>
      </c>
      <c r="L178" s="300">
        <f>[4]prixC2!D283</f>
        <v>44.731027216075248</v>
      </c>
      <c r="M178" s="300">
        <f>[4]prixC2!Q283</f>
        <v>35.378222124226333</v>
      </c>
      <c r="N178" s="300">
        <f>[4]prixC2!R283</f>
        <v>21.223635756208562</v>
      </c>
      <c r="O178" s="300">
        <f>[4]prixC2!T283</f>
        <v>24.288946081041392</v>
      </c>
      <c r="P178" s="300">
        <f>[4]prixC2!AE283</f>
        <v>4.7446080125474204</v>
      </c>
      <c r="Q178" s="300">
        <f>[4]prixC2!AH283</f>
        <v>1.3033397509308762</v>
      </c>
      <c r="R178" s="300">
        <f>[4]prixC2!AI283</f>
        <v>1.6733287654640967</v>
      </c>
      <c r="S178" s="300">
        <f>[4]prixC2!AK283</f>
        <v>9.1507381230173763</v>
      </c>
      <c r="T178" s="300">
        <f>[4]prixC2!AL283</f>
        <v>31.666916096203803</v>
      </c>
      <c r="U178" s="356">
        <f t="shared" si="13"/>
        <v>39.986604756445765</v>
      </c>
      <c r="V178" s="312">
        <f>'[2]Haltung gewichtet'!H153</f>
        <v>0.61434509658710501</v>
      </c>
      <c r="W178" s="356">
        <f t="shared" si="15"/>
        <v>17.201662704438942</v>
      </c>
      <c r="X178" s="300">
        <f>IF(ISBLANK([1]KochtypBerechnung_nichtBio!V147),"",[1]KochtypBerechnung_nichtBio!V147)</f>
        <v>1.49909</v>
      </c>
      <c r="Y178" s="300">
        <f>IF(ISBLANK([1]KochtypBerechnung_nichtBio!X147),"",[1]KochtypBerechnung_nichtBio!X147)</f>
        <v>1.5774999999999999</v>
      </c>
      <c r="Z178" s="356">
        <f t="shared" si="14"/>
        <v>3.2740100000000001</v>
      </c>
      <c r="AA178" s="312">
        <f>'[7]Nicht-Bio'!C160</f>
        <v>3.4793135755286695</v>
      </c>
      <c r="AB178" s="300">
        <f>'[7]Nicht-Bio'!D160</f>
        <v>2.63399954231532</v>
      </c>
      <c r="AC178" s="300">
        <f>'[7]Nicht-Bio'!E160</f>
        <v>2.3808689052382048</v>
      </c>
      <c r="AD178" s="300">
        <f>'[7]Nicht-Bio'!F160</f>
        <v>0.483057743996339</v>
      </c>
      <c r="AE178" s="356">
        <f t="shared" si="12"/>
        <v>11.706671651338354</v>
      </c>
      <c r="AF178" s="300">
        <f>'[7]Nicht-Bio'!G160</f>
        <v>2.242181524249665</v>
      </c>
      <c r="AG178" s="300">
        <f>'[7]Nicht-Bio'!I160</f>
        <v>3.7330057714991103</v>
      </c>
      <c r="AH178" s="300">
        <f>'[7]Nicht-Bio'!J160</f>
        <v>1.5179099599999999</v>
      </c>
      <c r="AI178" s="300">
        <f>'[7]Nicht-Bio'!K160</f>
        <v>4.0797705371155804</v>
      </c>
      <c r="AJ178" s="300">
        <f>'[7]Nicht-Bio'!L160</f>
        <v>3.3467166652219049</v>
      </c>
      <c r="AK178" s="300">
        <f>'[7]Nicht-Bio'!M160</f>
        <v>1.9725697338475749</v>
      </c>
      <c r="AL178" s="300">
        <f>'[7]Nicht-Bio'!N160</f>
        <v>3.2008630744683697</v>
      </c>
      <c r="AM178" s="300">
        <f>'[7]Nicht-Bio'!O160</f>
        <v>3.682829977027255</v>
      </c>
      <c r="AN178" s="300">
        <f>'[7]Nicht-Bio'!P160</f>
        <v>3.0403553898591653</v>
      </c>
      <c r="AO178" s="300">
        <f>'[7]Nicht-Bio'!R160</f>
        <v>4.0352089299999996</v>
      </c>
      <c r="AP178" s="300">
        <f>'[7]Nicht-Bio'!S160</f>
        <v>11.482784399747651</v>
      </c>
      <c r="AQ178" s="300">
        <f>'[7]Nicht-Bio'!T160</f>
        <v>4.0882137600000004</v>
      </c>
      <c r="AR178" s="300">
        <f>'[7]Nicht-Bio'!U160</f>
        <v>3.5945567624999999</v>
      </c>
      <c r="AS178" s="300">
        <f>'[7]Nicht-Bio'!W160</f>
        <v>5.5210405131249995</v>
      </c>
      <c r="AT178" s="300">
        <f>'[7]Nicht-Bio'!X160</f>
        <v>33.482747013696155</v>
      </c>
      <c r="AU178" s="356">
        <f t="shared" si="8"/>
        <v>23.605006661172517</v>
      </c>
      <c r="AV178" s="300"/>
      <c r="AW178" s="300"/>
      <c r="AX178" s="357"/>
      <c r="AY178" s="335"/>
    </row>
    <row r="179" spans="1:51" x14ac:dyDescent="0.25">
      <c r="A179" s="332">
        <v>41334</v>
      </c>
      <c r="B179" s="312">
        <f>'[3]Warenkorb transponiert'!AI66</f>
        <v>1.3349917477100242</v>
      </c>
      <c r="C179" s="300">
        <f>'[3]Warenkorb transponiert'!AJ66</f>
        <v>17.433185776490276</v>
      </c>
      <c r="D179" s="300">
        <f>'[3]Warenkorb transponiert'!AK66</f>
        <v>9.5431251330507525</v>
      </c>
      <c r="E179" s="300">
        <f>'[3]Warenkorb transponiert'!AL66</f>
        <v>15.060781079266796</v>
      </c>
      <c r="F179" s="300">
        <f>'[3]Warenkorb transponiert'!AM66</f>
        <v>14.696490798743948</v>
      </c>
      <c r="G179" s="300">
        <f>'[3]Warenkorb transponiert'!AN66</f>
        <v>6.2100541619558562</v>
      </c>
      <c r="H179" s="300">
        <f>'[3]Warenkorb transponiert'!AO66</f>
        <v>3.2170824282449804</v>
      </c>
      <c r="I179" s="300">
        <f>'[3]Warenkorb transponiert'!AP66</f>
        <v>2.5262754071985225</v>
      </c>
      <c r="J179" s="356">
        <f t="shared" si="11"/>
        <v>26.134615592818886</v>
      </c>
      <c r="K179" s="300">
        <f>[4]prixC2!C284</f>
        <v>62.647884345295729</v>
      </c>
      <c r="L179" s="300">
        <f>[4]prixC2!D284</f>
        <v>44.148681638597857</v>
      </c>
      <c r="M179" s="300">
        <f>[4]prixC2!Q284</f>
        <v>36.166494494934625</v>
      </c>
      <c r="N179" s="300">
        <f>[4]prixC2!R284</f>
        <v>20.932836364312511</v>
      </c>
      <c r="O179" s="300">
        <f>[4]prixC2!T284</f>
        <v>25.516969671801053</v>
      </c>
      <c r="P179" s="300">
        <f>[4]prixC2!AE284</f>
        <v>4.7567909899668024</v>
      </c>
      <c r="Q179" s="300">
        <f>[4]prixC2!AH284</f>
        <v>1.4131868643045886</v>
      </c>
      <c r="R179" s="300">
        <f>[4]prixC2!AI284</f>
        <v>1.6022118518031452</v>
      </c>
      <c r="S179" s="300">
        <f>[4]prixC2!AK284</f>
        <v>8.5506316728749603</v>
      </c>
      <c r="T179" s="300">
        <f>[4]prixC2!AL284</f>
        <v>32.778740523826961</v>
      </c>
      <c r="U179" s="356">
        <f t="shared" si="13"/>
        <v>40.042592592625503</v>
      </c>
      <c r="V179" s="312">
        <f>'[2]Haltung gewichtet'!H154</f>
        <v>0.62418546991629376</v>
      </c>
      <c r="W179" s="356">
        <f t="shared" si="15"/>
        <v>17.477193157656224</v>
      </c>
      <c r="X179" s="300">
        <f>IF(ISBLANK([1]KochtypBerechnung_nichtBio!V148),"",[1]KochtypBerechnung_nichtBio!V148)</f>
        <v>1.5265470000000001</v>
      </c>
      <c r="Y179" s="300">
        <f>IF(ISBLANK([1]KochtypBerechnung_nichtBio!X148),"",[1]KochtypBerechnung_nichtBio!X148)</f>
        <v>1.581458</v>
      </c>
      <c r="Z179" s="356">
        <f t="shared" si="14"/>
        <v>3.3177682000000006</v>
      </c>
      <c r="AA179" s="312">
        <f>'[7]Nicht-Bio'!C161</f>
        <v>3.1296350589097255</v>
      </c>
      <c r="AB179" s="300">
        <f>'[7]Nicht-Bio'!D161</f>
        <v>2.88489364214088</v>
      </c>
      <c r="AC179" s="300">
        <f>'[7]Nicht-Bio'!E161</f>
        <v>2.4236550220271598</v>
      </c>
      <c r="AD179" s="300">
        <f>'[7]Nicht-Bio'!F161</f>
        <v>0.49584359685109597</v>
      </c>
      <c r="AE179" s="356">
        <f t="shared" si="12"/>
        <v>11.553278593369587</v>
      </c>
      <c r="AF179" s="300">
        <f>'[7]Nicht-Bio'!G161</f>
        <v>2.0711747569582752</v>
      </c>
      <c r="AG179" s="300">
        <f>'[7]Nicht-Bio'!I161</f>
        <v>3.94613981997193</v>
      </c>
      <c r="AH179" s="300">
        <f>'[7]Nicht-Bio'!J161</f>
        <v>1.4812945567377249</v>
      </c>
      <c r="AI179" s="300">
        <f>'[7]Nicht-Bio'!K161</f>
        <v>3.53882732782915</v>
      </c>
      <c r="AJ179" s="300">
        <f>'[7]Nicht-Bio'!L161</f>
        <v>2.6005322047987898</v>
      </c>
      <c r="AK179" s="300">
        <f>'[7]Nicht-Bio'!M161</f>
        <v>2.0569818937499997</v>
      </c>
      <c r="AL179" s="300">
        <f>'[7]Nicht-Bio'!N161</f>
        <v>3.1076762907772553</v>
      </c>
      <c r="AM179" s="300">
        <f>'[7]Nicht-Bio'!O161</f>
        <v>3.5703176249730801</v>
      </c>
      <c r="AN179" s="300">
        <f>'[7]Nicht-Bio'!P161</f>
        <v>3.2862090012996448</v>
      </c>
      <c r="AO179" s="300">
        <f>'[7]Nicht-Bio'!R161</f>
        <v>4.4996363949999996</v>
      </c>
      <c r="AP179" s="300">
        <f>'[7]Nicht-Bio'!S161</f>
        <v>11.555329922325051</v>
      </c>
      <c r="AQ179" s="300">
        <f>'[7]Nicht-Bio'!T161</f>
        <v>3.9812826485279253</v>
      </c>
      <c r="AR179" s="300">
        <f>'[7]Nicht-Bio'!U161</f>
        <v>3.5711599349999998</v>
      </c>
      <c r="AS179" s="300">
        <f>'[7]Nicht-Bio'!W161</f>
        <v>5.3366368531250004</v>
      </c>
      <c r="AT179" s="300">
        <f>'[7]Nicht-Bio'!X161</f>
        <v>33.541287024431348</v>
      </c>
      <c r="AU179" s="356">
        <f t="shared" si="8"/>
        <v>22.65459573263162</v>
      </c>
      <c r="AV179" s="300"/>
      <c r="AW179" s="300"/>
      <c r="AX179" s="357"/>
      <c r="AY179" s="335"/>
    </row>
    <row r="180" spans="1:51" x14ac:dyDescent="0.25">
      <c r="A180" s="332">
        <v>41365</v>
      </c>
      <c r="B180" s="312">
        <f>'[3]Warenkorb transponiert'!AI67</f>
        <v>1.3100740073507184</v>
      </c>
      <c r="C180" s="300">
        <f>'[3]Warenkorb transponiert'!AJ67</f>
        <v>17.708056777819095</v>
      </c>
      <c r="D180" s="300">
        <f>'[3]Warenkorb transponiert'!AK67</f>
        <v>9.8509556210782208</v>
      </c>
      <c r="E180" s="300">
        <f>'[3]Warenkorb transponiert'!AL67</f>
        <v>14.978654985669611</v>
      </c>
      <c r="F180" s="300">
        <f>'[3]Warenkorb transponiert'!AM67</f>
        <v>14.696490798743948</v>
      </c>
      <c r="G180" s="300">
        <f>'[3]Warenkorb transponiert'!AN67</f>
        <v>6.581725806916797</v>
      </c>
      <c r="H180" s="300">
        <f>'[3]Warenkorb transponiert'!AO67</f>
        <v>3.0432617328691092</v>
      </c>
      <c r="I180" s="300">
        <f>'[3]Warenkorb transponiert'!AP67</f>
        <v>2.5342811579593367</v>
      </c>
      <c r="J180" s="356">
        <f t="shared" si="11"/>
        <v>26.110766619751587</v>
      </c>
      <c r="K180" s="300">
        <f>[4]prixC2!C285</f>
        <v>65.259598142961423</v>
      </c>
      <c r="L180" s="300">
        <f>[4]prixC2!D285</f>
        <v>46.433793922368551</v>
      </c>
      <c r="M180" s="300">
        <f>[4]prixC2!Q285</f>
        <v>37.246236978350993</v>
      </c>
      <c r="N180" s="300">
        <f>[4]prixC2!R285</f>
        <v>21.267959296317024</v>
      </c>
      <c r="O180" s="300">
        <f>[4]prixC2!T285</f>
        <v>27.604579247262521</v>
      </c>
      <c r="P180" s="300">
        <f>[4]prixC2!AE285</f>
        <v>4.8345505501696024</v>
      </c>
      <c r="Q180" s="300">
        <f>[4]prixC2!AH285</f>
        <v>1.3672544688349759</v>
      </c>
      <c r="R180" s="300">
        <f>[4]prixC2!AI285</f>
        <v>1.6181972684581336</v>
      </c>
      <c r="S180" s="300">
        <f>[4]prixC2!AK285</f>
        <v>8.8154996195395263</v>
      </c>
      <c r="T180" s="300">
        <f>[4]prixC2!AL285</f>
        <v>32.118826396416146</v>
      </c>
      <c r="U180" s="356">
        <f t="shared" si="13"/>
        <v>41.298824767468503</v>
      </c>
      <c r="V180" s="312">
        <f>'[2]Haltung gewichtet'!H155</f>
        <v>0.61856902914476286</v>
      </c>
      <c r="W180" s="356">
        <f t="shared" si="15"/>
        <v>17.31993281605336</v>
      </c>
      <c r="X180" s="300">
        <f>IF(ISBLANK([1]KochtypBerechnung_nichtBio!V149),"",[1]KochtypBerechnung_nichtBio!V149)</f>
        <v>1.488745</v>
      </c>
      <c r="Y180" s="300">
        <f>IF(ISBLANK([1]KochtypBerechnung_nichtBio!X149),"",[1]KochtypBerechnung_nichtBio!X149)</f>
        <v>1.5695190000000001</v>
      </c>
      <c r="Z180" s="356">
        <f t="shared" si="14"/>
        <v>3.2533048500000001</v>
      </c>
      <c r="AA180" s="312">
        <f>'[7]Nicht-Bio'!C162</f>
        <v>3.4240344906666129</v>
      </c>
      <c r="AB180" s="300">
        <f>'[7]Nicht-Bio'!D162</f>
        <v>2.8273205088523805</v>
      </c>
      <c r="AC180" s="300">
        <f>'[7]Nicht-Bio'!E162</f>
        <v>2.5803915253124776</v>
      </c>
      <c r="AD180" s="300">
        <f>'[7]Nicht-Bio'!F162</f>
        <v>0.50489364037526696</v>
      </c>
      <c r="AE180" s="356">
        <f t="shared" si="12"/>
        <v>12.087915901348092</v>
      </c>
      <c r="AF180" s="300">
        <f>'[7]Nicht-Bio'!G162</f>
        <v>2.1792761444813724</v>
      </c>
      <c r="AG180" s="300">
        <f>'[7]Nicht-Bio'!I162</f>
        <v>3.9573612867789123</v>
      </c>
      <c r="AH180" s="300">
        <f>'[7]Nicht-Bio'!J162</f>
        <v>1.1460757977783445</v>
      </c>
      <c r="AI180" s="300">
        <f>'[7]Nicht-Bio'!K162</f>
        <v>2.9669047840749325</v>
      </c>
      <c r="AJ180" s="300">
        <f>'[7]Nicht-Bio'!L162</f>
        <v>3.2452002584000672</v>
      </c>
      <c r="AK180" s="300">
        <f>'[7]Nicht-Bio'!M162</f>
        <v>2.1260686237500002</v>
      </c>
      <c r="AL180" s="300">
        <f>'[7]Nicht-Bio'!N162</f>
        <v>3.5446857863875327</v>
      </c>
      <c r="AM180" s="300">
        <f>'[7]Nicht-Bio'!O162</f>
        <v>3.6484168260737722</v>
      </c>
      <c r="AN180" s="300">
        <f>'[7]Nicht-Bio'!P162</f>
        <v>3.7271345591230971</v>
      </c>
      <c r="AO180" s="300">
        <f>'[7]Nicht-Bio'!R162</f>
        <v>5.0785390075946344</v>
      </c>
      <c r="AP180" s="300">
        <f>'[7]Nicht-Bio'!S162</f>
        <v>11.806968937214002</v>
      </c>
      <c r="AQ180" s="300">
        <f>'[7]Nicht-Bio'!T162</f>
        <v>4.0743408414190778</v>
      </c>
      <c r="AR180" s="300">
        <f>'[7]Nicht-Bio'!U162</f>
        <v>3.5482990212500001</v>
      </c>
      <c r="AS180" s="300">
        <f>'[7]Nicht-Bio'!W162</f>
        <v>4.0220583385443298</v>
      </c>
      <c r="AT180" s="300">
        <f>'[7]Nicht-Bio'!X162</f>
        <v>31.259137468074677</v>
      </c>
      <c r="AU180" s="356">
        <f t="shared" si="8"/>
        <v>22.839533224620229</v>
      </c>
      <c r="AV180" s="300"/>
      <c r="AW180" s="300"/>
      <c r="AX180" s="357"/>
      <c r="AY180" s="335"/>
    </row>
    <row r="181" spans="1:51" x14ac:dyDescent="0.25">
      <c r="A181" s="332">
        <v>41395</v>
      </c>
      <c r="B181" s="312">
        <f>'[3]Warenkorb transponiert'!AI68</f>
        <v>1.3230774683089843</v>
      </c>
      <c r="C181" s="300">
        <f>'[3]Warenkorb transponiert'!AJ68</f>
        <v>17.714381020365359</v>
      </c>
      <c r="D181" s="300">
        <f>'[3]Warenkorb transponiert'!AK68</f>
        <v>9.8109445836026534</v>
      </c>
      <c r="E181" s="300">
        <f>'[3]Warenkorb transponiert'!AL68</f>
        <v>14.884053565364455</v>
      </c>
      <c r="F181" s="300">
        <f>'[3]Warenkorb transponiert'!AM68</f>
        <v>14.696490798743948</v>
      </c>
      <c r="G181" s="300">
        <f>'[3]Warenkorb transponiert'!AN68</f>
        <v>6.3362955815457394</v>
      </c>
      <c r="H181" s="300">
        <f>'[3]Warenkorb transponiert'!AO68</f>
        <v>3.0812281722486086</v>
      </c>
      <c r="I181" s="300">
        <f>'[3]Warenkorb transponiert'!AP68</f>
        <v>2.5342811579593367</v>
      </c>
      <c r="J181" s="356">
        <f t="shared" si="11"/>
        <v>26.109808319859056</v>
      </c>
      <c r="K181" s="300">
        <f>[4]prixC2!C286</f>
        <v>63.457174501656056</v>
      </c>
      <c r="L181" s="300">
        <f>[4]prixC2!D286</f>
        <v>45.663843080480852</v>
      </c>
      <c r="M181" s="300">
        <f>[4]prixC2!Q286</f>
        <v>36.936139288483574</v>
      </c>
      <c r="N181" s="300">
        <f>[4]prixC2!R286</f>
        <v>21.438089138702974</v>
      </c>
      <c r="O181" s="300">
        <f>[4]prixC2!T286</f>
        <v>27.87632180536837</v>
      </c>
      <c r="P181" s="300">
        <f>[4]prixC2!AE286</f>
        <v>4.8890896961218475</v>
      </c>
      <c r="Q181" s="300">
        <f>[4]prixC2!AH286</f>
        <v>1.4652595147254528</v>
      </c>
      <c r="R181" s="300">
        <f>[4]prixC2!AI286</f>
        <v>1.6915733934208628</v>
      </c>
      <c r="S181" s="300">
        <f>[4]prixC2!AK286</f>
        <v>9.1946326034242833</v>
      </c>
      <c r="T181" s="300">
        <f>[4]prixC2!AL286</f>
        <v>32.289894003900905</v>
      </c>
      <c r="U181" s="356">
        <f t="shared" si="13"/>
        <v>41.407041206635022</v>
      </c>
      <c r="V181" s="312">
        <f>'[2]Haltung gewichtet'!H156</f>
        <v>0.61406960168660463</v>
      </c>
      <c r="W181" s="356">
        <f t="shared" si="15"/>
        <v>17.193948847224931</v>
      </c>
      <c r="X181" s="300">
        <f>IF(ISBLANK([1]KochtypBerechnung_nichtBio!V150),"",[1]KochtypBerechnung_nichtBio!V150)</f>
        <v>1.584273</v>
      </c>
      <c r="Y181" s="300">
        <f>IF(ISBLANK([1]KochtypBerechnung_nichtBio!X150),"",[1]KochtypBerechnung_nichtBio!X150)</f>
        <v>1.5678879999999999</v>
      </c>
      <c r="Z181" s="356">
        <f t="shared" si="14"/>
        <v>3.3955367000000001</v>
      </c>
      <c r="AA181" s="312">
        <f>'[7]Nicht-Bio'!C163</f>
        <v>3.4560046076034361</v>
      </c>
      <c r="AB181" s="300">
        <f>'[7]Nicht-Bio'!D163</f>
        <v>2.7751553094900778</v>
      </c>
      <c r="AC181" s="300">
        <f>'[7]Nicht-Bio'!E163</f>
        <v>2.8746284491000003</v>
      </c>
      <c r="AD181" s="300">
        <f>'[7]Nicht-Bio'!F163</f>
        <v>0.54481234752576424</v>
      </c>
      <c r="AE181" s="356">
        <f t="shared" si="12"/>
        <v>12.434963949158144</v>
      </c>
      <c r="AF181" s="300">
        <f>'[7]Nicht-Bio'!G163</f>
        <v>2.1060201348697278</v>
      </c>
      <c r="AG181" s="300">
        <f>'[7]Nicht-Bio'!I163</f>
        <v>3.9215640919980084</v>
      </c>
      <c r="AH181" s="300">
        <f>'[7]Nicht-Bio'!J163</f>
        <v>1.4997042726480341</v>
      </c>
      <c r="AI181" s="300">
        <f>'[7]Nicht-Bio'!K163</f>
        <v>3.5504078204579401</v>
      </c>
      <c r="AJ181" s="300">
        <f>'[7]Nicht-Bio'!L163</f>
        <v>4.3052389355425236</v>
      </c>
      <c r="AK181" s="300">
        <f>'[7]Nicht-Bio'!M163</f>
        <v>2.0090075092499999</v>
      </c>
      <c r="AL181" s="300">
        <f>'[7]Nicht-Bio'!N163</f>
        <v>4.5429097603489241</v>
      </c>
      <c r="AM181" s="300">
        <f>'[7]Nicht-Bio'!O163</f>
        <v>4.1719244123416015</v>
      </c>
      <c r="AN181" s="300">
        <f>'[7]Nicht-Bio'!P163</f>
        <v>4.4734416451335619</v>
      </c>
      <c r="AO181" s="300">
        <f>'[7]Nicht-Bio'!R163</f>
        <v>5.0518100400323016</v>
      </c>
      <c r="AP181" s="300">
        <f>'[7]Nicht-Bio'!S163</f>
        <v>11.89203739503634</v>
      </c>
      <c r="AQ181" s="300">
        <f>'[7]Nicht-Bio'!T163</f>
        <v>4.0630057785080753</v>
      </c>
      <c r="AR181" s="300">
        <f>'[7]Nicht-Bio'!U163</f>
        <v>3.5222860409999996</v>
      </c>
      <c r="AS181" s="300">
        <f>'[7]Nicht-Bio'!W163</f>
        <v>3.8513819185757598</v>
      </c>
      <c r="AT181" s="300">
        <f>'[7]Nicht-Bio'!X163</f>
        <v>27.790709048671602</v>
      </c>
      <c r="AU181" s="356">
        <f t="shared" si="8"/>
        <v>24.924911114946319</v>
      </c>
      <c r="AV181" s="300"/>
      <c r="AW181" s="300"/>
      <c r="AX181" s="357"/>
      <c r="AY181" s="335"/>
    </row>
    <row r="182" spans="1:51" x14ac:dyDescent="0.25">
      <c r="A182" s="332">
        <v>41426</v>
      </c>
      <c r="B182" s="312">
        <f>'[3]Warenkorb transponiert'!AI69</f>
        <v>1.3743405024736259</v>
      </c>
      <c r="C182" s="300">
        <f>'[3]Warenkorb transponiert'!AJ69</f>
        <v>17.222713802422319</v>
      </c>
      <c r="D182" s="300">
        <f>'[3]Warenkorb transponiert'!AK69</f>
        <v>9.8176517502400404</v>
      </c>
      <c r="E182" s="300">
        <f>'[3]Warenkorb transponiert'!AL69</f>
        <v>15.062695816363153</v>
      </c>
      <c r="F182" s="300">
        <f>'[3]Warenkorb transponiert'!AM69</f>
        <v>15.163237470962022</v>
      </c>
      <c r="G182" s="300">
        <f>'[3]Warenkorb transponiert'!AN69</f>
        <v>6.325192986933188</v>
      </c>
      <c r="H182" s="300">
        <f>'[3]Warenkorb transponiert'!AO69</f>
        <v>3.2170824282449804</v>
      </c>
      <c r="I182" s="300">
        <f>'[3]Warenkorb transponiert'!AP69</f>
        <v>2.5342811579593367</v>
      </c>
      <c r="J182" s="356">
        <f t="shared" si="11"/>
        <v>26.594814907096541</v>
      </c>
      <c r="K182" s="300">
        <f>[4]prixC2!C287</f>
        <v>68.071450881224408</v>
      </c>
      <c r="L182" s="300">
        <f>[4]prixC2!D287</f>
        <v>48.083807205582836</v>
      </c>
      <c r="M182" s="300">
        <f>[4]prixC2!Q287</f>
        <v>37.045798012910865</v>
      </c>
      <c r="N182" s="300">
        <f>[4]prixC2!R287</f>
        <v>20.820976555980085</v>
      </c>
      <c r="O182" s="300">
        <f>[4]prixC2!T287</f>
        <v>26.415479910841292</v>
      </c>
      <c r="P182" s="300">
        <f>[4]prixC2!AE287</f>
        <v>4.6232053154854862</v>
      </c>
      <c r="Q182" s="300">
        <f>[4]prixC2!AH287</f>
        <v>1.440415474297692</v>
      </c>
      <c r="R182" s="300">
        <f>[4]prixC2!AI287</f>
        <v>1.6594879458877827</v>
      </c>
      <c r="S182" s="300">
        <f>[4]prixC2!AK287</f>
        <v>9.0709740811255877</v>
      </c>
      <c r="T182" s="300">
        <f>[4]prixC2!AL287</f>
        <v>32.049512620089502</v>
      </c>
      <c r="U182" s="356">
        <f t="shared" si="13"/>
        <v>41.657299863670445</v>
      </c>
      <c r="V182" s="312">
        <f>'[2]Haltung gewichtet'!H157</f>
        <v>0.62521160952209376</v>
      </c>
      <c r="W182" s="356">
        <f t="shared" si="15"/>
        <v>17.505925066618627</v>
      </c>
      <c r="X182" s="300">
        <f>IF(ISBLANK([1]KochtypBerechnung_nichtBio!V151),"",[1]KochtypBerechnung_nichtBio!V151)</f>
        <v>1.8205450000000001</v>
      </c>
      <c r="Y182" s="300">
        <f>IF(ISBLANK([1]KochtypBerechnung_nichtBio!X151),"",[1]KochtypBerechnung_nichtBio!X151)</f>
        <v>1.6177600000000001</v>
      </c>
      <c r="Z182" s="356">
        <f t="shared" si="14"/>
        <v>3.7823615000000004</v>
      </c>
      <c r="AA182" s="312">
        <f>'[7]Nicht-Bio'!C164</f>
        <v>3.5908415573750001</v>
      </c>
      <c r="AB182" s="300">
        <f>'[7]Nicht-Bio'!D164</f>
        <v>2.9877099999999999</v>
      </c>
      <c r="AC182" s="300">
        <f>'[7]Nicht-Bio'!E164</f>
        <v>2.9534153285250002</v>
      </c>
      <c r="AD182" s="300">
        <f>'[7]Nicht-Bio'!F164</f>
        <v>0.62068694609387354</v>
      </c>
      <c r="AE182" s="356">
        <f t="shared" si="12"/>
        <v>13.152136453652725</v>
      </c>
      <c r="AF182" s="300">
        <f>'[7]Nicht-Bio'!G164</f>
        <v>2.4308786524917325</v>
      </c>
      <c r="AG182" s="300">
        <f>'[7]Nicht-Bio'!I164</f>
        <v>4.4222804983565451</v>
      </c>
      <c r="AH182" s="300">
        <f>'[7]Nicht-Bio'!J164</f>
        <v>1.7418208042859</v>
      </c>
      <c r="AI182" s="300">
        <f>'[7]Nicht-Bio'!K164</f>
        <v>4.8583346802035674</v>
      </c>
      <c r="AJ182" s="300">
        <f>'[7]Nicht-Bio'!L164</f>
        <v>4.6996563329078898</v>
      </c>
      <c r="AK182" s="300">
        <f>'[7]Nicht-Bio'!M164</f>
        <v>2.3227526756249999</v>
      </c>
      <c r="AL182" s="300">
        <f>'[7]Nicht-Bio'!N164</f>
        <v>5.6778446965015155</v>
      </c>
      <c r="AM182" s="300">
        <f>'[7]Nicht-Bio'!O164</f>
        <v>5.1513083492723526</v>
      </c>
      <c r="AN182" s="300">
        <f>'[7]Nicht-Bio'!P164</f>
        <v>6.072384836875</v>
      </c>
      <c r="AO182" s="300">
        <f>'[7]Nicht-Bio'!R164</f>
        <v>6.4975424796874997</v>
      </c>
      <c r="AP182" s="300">
        <f>'[7]Nicht-Bio'!S164</f>
        <v>11.818213401710976</v>
      </c>
      <c r="AQ182" s="300">
        <f>'[7]Nicht-Bio'!T164</f>
        <v>3.9344131825260749</v>
      </c>
      <c r="AR182" s="300">
        <f>'[7]Nicht-Bio'!U164</f>
        <v>3.84092225875</v>
      </c>
      <c r="AS182" s="300">
        <f>'[7]Nicht-Bio'!W164</f>
        <v>4.4766091044089524</v>
      </c>
      <c r="AT182" s="300">
        <f>'[7]Nicht-Bio'!X164</f>
        <v>32.396326773452223</v>
      </c>
      <c r="AU182" s="356">
        <f t="shared" si="8"/>
        <v>28.722505338740685</v>
      </c>
      <c r="AV182" s="300"/>
      <c r="AW182" s="300"/>
      <c r="AX182" s="357"/>
      <c r="AY182" s="335"/>
    </row>
    <row r="183" spans="1:51" x14ac:dyDescent="0.25">
      <c r="A183" s="332">
        <v>41456</v>
      </c>
      <c r="B183" s="312">
        <f>'[3]Warenkorb transponiert'!AI70</f>
        <v>1.3746937617489849</v>
      </c>
      <c r="C183" s="300">
        <f>'[3]Warenkorb transponiert'!AJ70</f>
        <v>17.714381020365359</v>
      </c>
      <c r="D183" s="300">
        <f>'[3]Warenkorb transponiert'!AK70</f>
        <v>9.8450496293617107</v>
      </c>
      <c r="E183" s="300">
        <f>'[3]Warenkorb transponiert'!AL70</f>
        <v>14.74346799888426</v>
      </c>
      <c r="F183" s="300">
        <f>'[3]Warenkorb transponiert'!AM70</f>
        <v>15.166507189839434</v>
      </c>
      <c r="G183" s="300">
        <f>'[3]Warenkorb transponiert'!AN70</f>
        <v>6.7237294501024341</v>
      </c>
      <c r="H183" s="300">
        <f>'[3]Warenkorb transponiert'!AO70</f>
        <v>3.2170824282449804</v>
      </c>
      <c r="I183" s="300">
        <f>'[3]Warenkorb transponiert'!AP70</f>
        <v>2.5342811579593367</v>
      </c>
      <c r="J183" s="356">
        <f t="shared" si="11"/>
        <v>26.833756839949629</v>
      </c>
      <c r="K183" s="300">
        <f>[4]prixC2!C288</f>
        <v>67.287155956105309</v>
      </c>
      <c r="L183" s="300">
        <f>[4]prixC2!D288</f>
        <v>47.317537979195102</v>
      </c>
      <c r="M183" s="300">
        <f>[4]prixC2!Q288</f>
        <v>36.978940800281457</v>
      </c>
      <c r="N183" s="300">
        <f>[4]prixC2!R288</f>
        <v>21.59895514680484</v>
      </c>
      <c r="O183" s="300">
        <f>[4]prixC2!T288</f>
        <v>27.403810666428399</v>
      </c>
      <c r="P183" s="300">
        <f>[4]prixC2!AE288</f>
        <v>4.8424973363236816</v>
      </c>
      <c r="Q183" s="300">
        <f>[4]prixC2!AH288</f>
        <v>1.5059028586828724</v>
      </c>
      <c r="R183" s="300">
        <f>[4]prixC2!AI288</f>
        <v>1.665470864614095</v>
      </c>
      <c r="S183" s="300">
        <f>[4]prixC2!AK288</f>
        <v>9.1116929671632079</v>
      </c>
      <c r="T183" s="300">
        <f>[4]prixC2!AL288</f>
        <v>32.469003284127226</v>
      </c>
      <c r="U183" s="356">
        <f t="shared" si="13"/>
        <v>41.953559390770202</v>
      </c>
      <c r="V183" s="312">
        <f>'[2]Haltung gewichtet'!H158</f>
        <v>0.62255579964469665</v>
      </c>
      <c r="W183" s="356">
        <f t="shared" si="15"/>
        <v>17.431562390051507</v>
      </c>
      <c r="X183" s="300">
        <f>IF(ISBLANK([1]KochtypBerechnung_nichtBio!V152),"",[1]KochtypBerechnung_nichtBio!V152)</f>
        <v>2.4464459999999999</v>
      </c>
      <c r="Y183" s="300">
        <f>IF(ISBLANK([1]KochtypBerechnung_nichtBio!X152),"",[1]KochtypBerechnung_nichtBio!X152)</f>
        <v>1.802543</v>
      </c>
      <c r="Z183" s="356">
        <f t="shared" si="14"/>
        <v>4.8413219500000002</v>
      </c>
      <c r="AA183" s="312">
        <f>'[7]Nicht-Bio'!C165</f>
        <v>4.0192313842362726</v>
      </c>
      <c r="AB183" s="300">
        <f>'[7]Nicht-Bio'!D165</f>
        <v>2.9606159589301977</v>
      </c>
      <c r="AC183" s="300">
        <f>'[7]Nicht-Bio'!E165</f>
        <v>2.9827556800999999</v>
      </c>
      <c r="AD183" s="300">
        <f>'[7]Nicht-Bio'!F165</f>
        <v>0.62639546838000004</v>
      </c>
      <c r="AE183" s="356">
        <f t="shared" si="12"/>
        <v>13.802595921232221</v>
      </c>
      <c r="AF183" s="300">
        <f>'[7]Nicht-Bio'!G165</f>
        <v>2.6066370900299463</v>
      </c>
      <c r="AG183" s="300">
        <f>'[7]Nicht-Bio'!I165</f>
        <v>3.9823657092340539</v>
      </c>
      <c r="AH183" s="300">
        <f>'[7]Nicht-Bio'!J165</f>
        <v>1.7294121828156119</v>
      </c>
      <c r="AI183" s="300">
        <f>'[7]Nicht-Bio'!K165</f>
        <v>3.9255928250673717</v>
      </c>
      <c r="AJ183" s="300">
        <f>'[7]Nicht-Bio'!L165</f>
        <v>4.2355132243251656</v>
      </c>
      <c r="AK183" s="300">
        <f>'[7]Nicht-Bio'!M165</f>
        <v>2.8202581777997979</v>
      </c>
      <c r="AL183" s="300">
        <f>'[7]Nicht-Bio'!N165</f>
        <v>3.6987668095568935</v>
      </c>
      <c r="AM183" s="300">
        <f>'[7]Nicht-Bio'!O165</f>
        <v>3.8575478624363724</v>
      </c>
      <c r="AN183" s="300">
        <f>'[7]Nicht-Bio'!P165</f>
        <v>4.3043395623253717</v>
      </c>
      <c r="AO183" s="300">
        <f>'[7]Nicht-Bio'!R165</f>
        <v>5.5472779835000008</v>
      </c>
      <c r="AP183" s="300">
        <f>'[7]Nicht-Bio'!S165</f>
        <v>11.698891508876178</v>
      </c>
      <c r="AQ183" s="300">
        <f>'[7]Nicht-Bio'!T165</f>
        <v>4.0998949319999998</v>
      </c>
      <c r="AR183" s="300">
        <f>'[7]Nicht-Bio'!U165</f>
        <v>5.9960567674999998</v>
      </c>
      <c r="AS183" s="300">
        <f>'[7]Nicht-Bio'!W165</f>
        <v>5.1207053686948161</v>
      </c>
      <c r="AT183" s="300">
        <f>'[7]Nicht-Bio'!X165</f>
        <v>32.726277873499996</v>
      </c>
      <c r="AU183" s="356">
        <f t="shared" si="8"/>
        <v>26.689865316909895</v>
      </c>
      <c r="AV183" s="300"/>
      <c r="AW183" s="300"/>
      <c r="AX183" s="357"/>
      <c r="AY183" s="335"/>
    </row>
    <row r="184" spans="1:51" x14ac:dyDescent="0.25">
      <c r="A184" s="332">
        <v>41487</v>
      </c>
      <c r="B184" s="312">
        <f>'[3]Warenkorb transponiert'!AI71</f>
        <v>1.3765004997624086</v>
      </c>
      <c r="C184" s="300">
        <f>'[3]Warenkorb transponiert'!AJ71</f>
        <v>17.475180215840886</v>
      </c>
      <c r="D184" s="300">
        <f>'[3]Warenkorb transponiert'!AK71</f>
        <v>9.6159563751905051</v>
      </c>
      <c r="E184" s="300">
        <f>'[3]Warenkorb transponiert'!AL71</f>
        <v>15.183089084148653</v>
      </c>
      <c r="F184" s="300">
        <f>'[3]Warenkorb transponiert'!AM71</f>
        <v>15.16947811791646</v>
      </c>
      <c r="G184" s="300">
        <f>'[3]Warenkorb transponiert'!AN71</f>
        <v>6.7176088710047344</v>
      </c>
      <c r="H184" s="300">
        <f>'[3]Warenkorb transponiert'!AO71</f>
        <v>3.1491553002467945</v>
      </c>
      <c r="I184" s="300">
        <f>'[3]Warenkorb transponiert'!AP71</f>
        <v>2.5342811579593367</v>
      </c>
      <c r="J184" s="356">
        <f t="shared" si="11"/>
        <v>26.782897182869306</v>
      </c>
      <c r="K184" s="300">
        <f>[4]prixC2!C289</f>
        <v>67.73306384183644</v>
      </c>
      <c r="L184" s="300">
        <f>[4]prixC2!D289</f>
        <v>47.66342512379444</v>
      </c>
      <c r="M184" s="300">
        <f>[4]prixC2!Q289</f>
        <v>37.377301995705807</v>
      </c>
      <c r="N184" s="300">
        <f>[4]prixC2!R289</f>
        <v>21.048487285065058</v>
      </c>
      <c r="O184" s="300">
        <f>[4]prixC2!T289</f>
        <v>27.781237321255368</v>
      </c>
      <c r="P184" s="300">
        <f>[4]prixC2!AE289</f>
        <v>4.9311060853450961</v>
      </c>
      <c r="Q184" s="300">
        <f>[4]prixC2!AH289</f>
        <v>1.4779914301384884</v>
      </c>
      <c r="R184" s="300">
        <f>[4]prixC2!AI289</f>
        <v>1.6975503296158734</v>
      </c>
      <c r="S184" s="300">
        <f>[4]prixC2!AK289</f>
        <v>9.1022381200798694</v>
      </c>
      <c r="T184" s="300">
        <f>[4]prixC2!AL289</f>
        <v>31.368544277940597</v>
      </c>
      <c r="U184" s="356">
        <f t="shared" si="13"/>
        <v>41.892349576377434</v>
      </c>
      <c r="V184" s="312">
        <f>'[2]Haltung gewichtet'!H159</f>
        <v>0.61008809533729214</v>
      </c>
      <c r="W184" s="356">
        <f t="shared" si="15"/>
        <v>17.08246666944418</v>
      </c>
      <c r="X184" s="300">
        <f>IF(ISBLANK([1]KochtypBerechnung_nichtBio!V153),"",[1]KochtypBerechnung_nichtBio!V153)</f>
        <v>1.8585590000000001</v>
      </c>
      <c r="Y184" s="300">
        <f>IF(ISBLANK([1]KochtypBerechnung_nichtBio!X153),"",[1]KochtypBerechnung_nichtBio!X153)</f>
        <v>1.9568760000000001</v>
      </c>
      <c r="Z184" s="356">
        <f t="shared" si="14"/>
        <v>4.0598079000000009</v>
      </c>
      <c r="AA184" s="312">
        <f>'[7]Nicht-Bio'!C166</f>
        <v>4.2588030358146405</v>
      </c>
      <c r="AB184" s="300">
        <f>'[7]Nicht-Bio'!D166</f>
        <v>2.8611979826691223</v>
      </c>
      <c r="AC184" s="300">
        <f>'[7]Nicht-Bio'!E166</f>
        <v>2.7622266170500001</v>
      </c>
      <c r="AD184" s="300">
        <f>'[7]Nicht-Bio'!F166</f>
        <v>0.6290307773259568</v>
      </c>
      <c r="AE184" s="356">
        <f t="shared" si="12"/>
        <v>13.852970783518607</v>
      </c>
      <c r="AF184" s="300">
        <f>'[7]Nicht-Bio'!G166</f>
        <v>2.5243524851603096</v>
      </c>
      <c r="AG184" s="300">
        <f>'[7]Nicht-Bio'!I166</f>
        <v>3.2260184191724752</v>
      </c>
      <c r="AH184" s="300">
        <f>'[7]Nicht-Bio'!J166</f>
        <v>1.6801830882956876</v>
      </c>
      <c r="AI184" s="300">
        <f>'[7]Nicht-Bio'!K166</f>
        <v>2.94339636141006</v>
      </c>
      <c r="AJ184" s="300">
        <f>'[7]Nicht-Bio'!L166</f>
        <v>4.7979410194140302</v>
      </c>
      <c r="AK184" s="300">
        <f>'[7]Nicht-Bio'!M166</f>
        <v>2.7692650513122476</v>
      </c>
      <c r="AL184" s="300">
        <f>'[7]Nicht-Bio'!N166</f>
        <v>3.7447457666987725</v>
      </c>
      <c r="AM184" s="300">
        <f>'[7]Nicht-Bio'!O166</f>
        <v>3.9387590973355477</v>
      </c>
      <c r="AN184" s="300">
        <f>'[7]Nicht-Bio'!P166</f>
        <v>4.7748061509375006</v>
      </c>
      <c r="AO184" s="300">
        <f>'[7]Nicht-Bio'!R166</f>
        <v>4.3877843084374994</v>
      </c>
      <c r="AP184" s="300">
        <f>'[7]Nicht-Bio'!S166</f>
        <v>11.932882855933725</v>
      </c>
      <c r="AQ184" s="300">
        <f>'[7]Nicht-Bio'!T166</f>
        <v>4.1186605968750003</v>
      </c>
      <c r="AR184" s="300">
        <f>'[7]Nicht-Bio'!U166</f>
        <v>6.4626610334374996</v>
      </c>
      <c r="AS184" s="300">
        <f>'[7]Nicht-Bio'!W166</f>
        <v>4.0187839767581854</v>
      </c>
      <c r="AT184" s="300">
        <f>'[7]Nicht-Bio'!X166</f>
        <v>35.14740824375</v>
      </c>
      <c r="AU184" s="356">
        <f t="shared" si="8"/>
        <v>26.094052136376288</v>
      </c>
      <c r="AV184" s="300"/>
      <c r="AW184" s="300"/>
      <c r="AX184" s="357"/>
      <c r="AY184" s="335"/>
    </row>
    <row r="185" spans="1:51" x14ac:dyDescent="0.25">
      <c r="A185" s="332">
        <v>41518</v>
      </c>
      <c r="B185" s="312">
        <f>'[3]Warenkorb transponiert'!AI72</f>
        <v>1.3755441257873338</v>
      </c>
      <c r="C185" s="300">
        <f>'[3]Warenkorb transponiert'!AJ72</f>
        <v>17.453970915193601</v>
      </c>
      <c r="D185" s="300">
        <f>'[3]Warenkorb transponiert'!AK72</f>
        <v>9.8530301212326865</v>
      </c>
      <c r="E185" s="300">
        <f>'[3]Warenkorb transponiert'!AL72</f>
        <v>15.010649683684509</v>
      </c>
      <c r="F185" s="300">
        <f>'[3]Warenkorb transponiert'!AM72</f>
        <v>14.988280532572967</v>
      </c>
      <c r="G185" s="300">
        <f>'[3]Warenkorb transponiert'!AN72</f>
        <v>6.7239719285845911</v>
      </c>
      <c r="H185" s="300">
        <f>'[3]Warenkorb transponiert'!AO72</f>
        <v>3.0812281722486086</v>
      </c>
      <c r="I185" s="300">
        <f>'[3]Warenkorb transponiert'!AP72</f>
        <v>2.5338484465970188</v>
      </c>
      <c r="J185" s="356">
        <f t="shared" si="11"/>
        <v>26.743166711700685</v>
      </c>
      <c r="K185" s="300">
        <f>[4]prixC2!C290</f>
        <v>71.511929188095237</v>
      </c>
      <c r="L185" s="300">
        <f>[4]prixC2!D290</f>
        <v>49.605894373800616</v>
      </c>
      <c r="M185" s="300">
        <f>[4]prixC2!Q290</f>
        <v>40.199429773761381</v>
      </c>
      <c r="N185" s="300">
        <f>[4]prixC2!R290</f>
        <v>22.063233370411634</v>
      </c>
      <c r="O185" s="300">
        <f>[4]prixC2!T290</f>
        <v>28.016555319323505</v>
      </c>
      <c r="P185" s="300">
        <f>[4]prixC2!AE290</f>
        <v>4.905886396805859</v>
      </c>
      <c r="Q185" s="300">
        <f>[4]prixC2!AH290</f>
        <v>1.4443466520055581</v>
      </c>
      <c r="R185" s="300">
        <f>[4]prixC2!AI290</f>
        <v>1.775737073173735</v>
      </c>
      <c r="S185" s="300">
        <f>[4]prixC2!AK290</f>
        <v>9.5146652657339654</v>
      </c>
      <c r="T185" s="300">
        <f>[4]prixC2!AL290</f>
        <v>32.215046729407106</v>
      </c>
      <c r="U185" s="356">
        <f t="shared" si="13"/>
        <v>43.731964233047044</v>
      </c>
      <c r="V185" s="312">
        <f>'[2]Haltung gewichtet'!H160</f>
        <v>0.6252560286132145</v>
      </c>
      <c r="W185" s="356">
        <f t="shared" si="15"/>
        <v>17.507168801170007</v>
      </c>
      <c r="X185" s="300">
        <f>IF(ISBLANK([1]KochtypBerechnung_nichtBio!V154),"",[1]KochtypBerechnung_nichtBio!V154)</f>
        <v>1.542978</v>
      </c>
      <c r="Y185" s="300">
        <f>IF(ISBLANK([1]KochtypBerechnung_nichtBio!X154),"",[1]KochtypBerechnung_nichtBio!X154)</f>
        <v>1.517663</v>
      </c>
      <c r="Z185" s="356">
        <f t="shared" si="14"/>
        <v>3.3009479500000003</v>
      </c>
      <c r="AA185" s="312">
        <f>'[7]Nicht-Bio'!C167</f>
        <v>3.5564135693392576</v>
      </c>
      <c r="AB185" s="300">
        <f>'[7]Nicht-Bio'!D167</f>
        <v>2.8878030683847502</v>
      </c>
      <c r="AC185" s="300">
        <f>'[7]Nicht-Bio'!E167</f>
        <v>2.8790216878374997</v>
      </c>
      <c r="AD185" s="300">
        <f>'[7]Nicht-Bio'!F167</f>
        <v>0.6344939037488132</v>
      </c>
      <c r="AE185" s="356">
        <f t="shared" si="12"/>
        <v>12.948921329326081</v>
      </c>
      <c r="AF185" s="300">
        <f>'[7]Nicht-Bio'!G167</f>
        <v>2.5138098747040947</v>
      </c>
      <c r="AG185" s="300">
        <f>'[7]Nicht-Bio'!I167</f>
        <v>3.8447915261899053</v>
      </c>
      <c r="AH185" s="300">
        <f>'[7]Nicht-Bio'!J167</f>
        <v>1.795880339375</v>
      </c>
      <c r="AI185" s="300">
        <f>'[7]Nicht-Bio'!K167</f>
        <v>5.0208360840196002</v>
      </c>
      <c r="AJ185" s="300">
        <f>'[7]Nicht-Bio'!L167</f>
        <v>4.6843370801526527</v>
      </c>
      <c r="AK185" s="300">
        <f>'[7]Nicht-Bio'!M167</f>
        <v>2.7021862240624999</v>
      </c>
      <c r="AL185" s="300">
        <f>'[7]Nicht-Bio'!N167</f>
        <v>5.5682209018207454</v>
      </c>
      <c r="AM185" s="300">
        <f>'[7]Nicht-Bio'!O167</f>
        <v>4.3365485366399374</v>
      </c>
      <c r="AN185" s="300">
        <f>'[7]Nicht-Bio'!P167</f>
        <v>5.8000291384931622</v>
      </c>
      <c r="AO185" s="300">
        <f>'[7]Nicht-Bio'!R167</f>
        <v>3.9978888656868277</v>
      </c>
      <c r="AP185" s="300">
        <f>'[7]Nicht-Bio'!S167</f>
        <v>11.602454691364251</v>
      </c>
      <c r="AQ185" s="300">
        <f>'[7]Nicht-Bio'!T167</f>
        <v>4.0331351352557201</v>
      </c>
      <c r="AR185" s="300">
        <f>'[7]Nicht-Bio'!U167</f>
        <v>5.9142549468749994</v>
      </c>
      <c r="AS185" s="300">
        <f>'[7]Nicht-Bio'!W167</f>
        <v>5.1920832268749999</v>
      </c>
      <c r="AT185" s="300">
        <f>'[7]Nicht-Bio'!X167</f>
        <v>33.148411419906871</v>
      </c>
      <c r="AU185" s="356">
        <f t="shared" si="8"/>
        <v>28.239282366140998</v>
      </c>
      <c r="AV185" s="300"/>
      <c r="AW185" s="300"/>
      <c r="AX185" s="357"/>
      <c r="AY185" s="335"/>
    </row>
    <row r="186" spans="1:51" x14ac:dyDescent="0.25">
      <c r="A186" s="332">
        <v>41548</v>
      </c>
      <c r="B186" s="312">
        <f>'[3]Warenkorb transponiert'!AI73</f>
        <v>1.3595720489064864</v>
      </c>
      <c r="C186" s="300">
        <f>'[3]Warenkorb transponiert'!AJ73</f>
        <v>17.715120548562545</v>
      </c>
      <c r="D186" s="300">
        <f>'[3]Warenkorb transponiert'!AK73</f>
        <v>9.8884084922253308</v>
      </c>
      <c r="E186" s="300">
        <f>'[3]Warenkorb transponiert'!AL73</f>
        <v>15.415571634378301</v>
      </c>
      <c r="F186" s="300">
        <f>'[3]Warenkorb transponiert'!AM73</f>
        <v>14.989047986465241</v>
      </c>
      <c r="G186" s="300">
        <f>'[3]Warenkorb transponiert'!AN73</f>
        <v>6.7239719285845911</v>
      </c>
      <c r="H186" s="300">
        <f>'[3]Warenkorb transponiert'!AO73</f>
        <v>3.2170824282449804</v>
      </c>
      <c r="I186" s="300">
        <f>'[3]Warenkorb transponiert'!AP73</f>
        <v>2.5338484465970188</v>
      </c>
      <c r="J186" s="356">
        <f t="shared" si="11"/>
        <v>26.794216075638044</v>
      </c>
      <c r="K186" s="300">
        <f>[4]prixC2!C291</f>
        <v>67.683625434983114</v>
      </c>
      <c r="L186" s="300">
        <f>[4]prixC2!D291</f>
        <v>46.50488816045813</v>
      </c>
      <c r="M186" s="300">
        <f>[4]prixC2!Q291</f>
        <v>36.305431903121942</v>
      </c>
      <c r="N186" s="300">
        <f>[4]prixC2!R291</f>
        <v>20.254455527612684</v>
      </c>
      <c r="O186" s="300">
        <f>[4]prixC2!T291</f>
        <v>26.037783505109143</v>
      </c>
      <c r="P186" s="300">
        <f>[4]prixC2!AE291</f>
        <v>4.9271024387512892</v>
      </c>
      <c r="Q186" s="300">
        <f>[4]prixC2!AH291</f>
        <v>1.4919234640190904</v>
      </c>
      <c r="R186" s="300">
        <f>[4]prixC2!AI291</f>
        <v>1.6955533609790352</v>
      </c>
      <c r="S186" s="300">
        <f>[4]prixC2!AK291</f>
        <v>8.6100526727278801</v>
      </c>
      <c r="T186" s="300">
        <f>[4]prixC2!AL291</f>
        <v>30.765547354096977</v>
      </c>
      <c r="U186" s="356">
        <f t="shared" si="13"/>
        <v>40.65998403311859</v>
      </c>
      <c r="V186" s="312">
        <f>'[2]Haltung gewichtet'!H161</f>
        <v>0.62067335294890447</v>
      </c>
      <c r="W186" s="356">
        <f t="shared" si="15"/>
        <v>17.378853882569324</v>
      </c>
      <c r="X186" s="300">
        <f>IF(ISBLANK([1]KochtypBerechnung_nichtBio!V155),"",[1]KochtypBerechnung_nichtBio!V155)</f>
        <v>1.4217059999999999</v>
      </c>
      <c r="Y186" s="300">
        <f>IF(ISBLANK([1]KochtypBerechnung_nichtBio!X155),"",[1]KochtypBerechnung_nichtBio!X155)</f>
        <v>1.5442359999999999</v>
      </c>
      <c r="Z186" s="356">
        <f t="shared" si="14"/>
        <v>3.1363123999999996</v>
      </c>
      <c r="AA186" s="312">
        <f>'[7]Nicht-Bio'!C168</f>
        <v>3.3167949817162281</v>
      </c>
      <c r="AB186" s="300">
        <f>'[7]Nicht-Bio'!D168</f>
        <v>2.7245752453662702</v>
      </c>
      <c r="AC186" s="300">
        <f>'[7]Nicht-Bio'!E168</f>
        <v>2.8342914817599993</v>
      </c>
      <c r="AD186" s="300">
        <f>'[7]Nicht-Bio'!F168</f>
        <v>0.65122962206558899</v>
      </c>
      <c r="AE186" s="356">
        <f t="shared" si="12"/>
        <v>12.395659317192512</v>
      </c>
      <c r="AF186" s="300">
        <f>'[7]Nicht-Bio'!G168</f>
        <v>2.4874646144253001</v>
      </c>
      <c r="AG186" s="300">
        <f>'[7]Nicht-Bio'!I168</f>
        <v>3.6312664327140221</v>
      </c>
      <c r="AH186" s="300">
        <f>'[7]Nicht-Bio'!J168</f>
        <v>1.5267024035000001</v>
      </c>
      <c r="AI186" s="300">
        <f>'[7]Nicht-Bio'!K168</f>
        <v>3.673440263689888</v>
      </c>
      <c r="AJ186" s="300">
        <f>'[7]Nicht-Bio'!L168</f>
        <v>3.9857764013999999</v>
      </c>
      <c r="AK186" s="300">
        <f>'[7]Nicht-Bio'!M168</f>
        <v>2.6645549892500004</v>
      </c>
      <c r="AL186" s="300">
        <f>'[7]Nicht-Bio'!N168</f>
        <v>4.3345185259589716</v>
      </c>
      <c r="AM186" s="300">
        <f>'[7]Nicht-Bio'!O168</f>
        <v>3.7327676076547762</v>
      </c>
      <c r="AN186" s="300">
        <f>'[7]Nicht-Bio'!P168</f>
        <v>5.1037713902308219</v>
      </c>
      <c r="AO186" s="300">
        <f>'[7]Nicht-Bio'!R168</f>
        <v>3.6396081499498663</v>
      </c>
      <c r="AP186" s="300">
        <f>'[7]Nicht-Bio'!S168</f>
        <v>11.96911042844674</v>
      </c>
      <c r="AQ186" s="300">
        <f>'[7]Nicht-Bio'!T168</f>
        <v>3.9814863960423965</v>
      </c>
      <c r="AR186" s="300">
        <f>'[7]Nicht-Bio'!U168</f>
        <v>5.3366223542237563</v>
      </c>
      <c r="AS186" s="300">
        <f>'[7]Nicht-Bio'!W168</f>
        <v>4.1123048625000003</v>
      </c>
      <c r="AT186" s="300">
        <f>'[7]Nicht-Bio'!X168</f>
        <v>27.354674163713561</v>
      </c>
      <c r="AU186" s="356">
        <f t="shared" si="8"/>
        <v>25.080673553099111</v>
      </c>
      <c r="AV186" s="300"/>
      <c r="AW186" s="300"/>
      <c r="AX186" s="357"/>
      <c r="AY186" s="335"/>
    </row>
    <row r="187" spans="1:51" x14ac:dyDescent="0.25">
      <c r="A187" s="332">
        <v>41579</v>
      </c>
      <c r="B187" s="312">
        <f>'[3]Warenkorb transponiert'!AI74</f>
        <v>1.3751456366310526</v>
      </c>
      <c r="C187" s="300">
        <f>'[3]Warenkorb transponiert'!AJ74</f>
        <v>17.715120548562545</v>
      </c>
      <c r="D187" s="300">
        <f>'[3]Warenkorb transponiert'!AK74</f>
        <v>9.8884084922253308</v>
      </c>
      <c r="E187" s="300">
        <f>'[3]Warenkorb transponiert'!AL74</f>
        <v>16.092794997147443</v>
      </c>
      <c r="F187" s="300">
        <f>'[3]Warenkorb transponiert'!AM74</f>
        <v>14.989047986465241</v>
      </c>
      <c r="G187" s="300">
        <f>'[3]Warenkorb transponiert'!AN74</f>
        <v>6.6344225345569106</v>
      </c>
      <c r="H187" s="300">
        <f>'[3]Warenkorb transponiert'!AO74</f>
        <v>3.2170824282449804</v>
      </c>
      <c r="I187" s="300">
        <f>'[3]Warenkorb transponiert'!AP74</f>
        <v>2.5338484465970188</v>
      </c>
      <c r="J187" s="356">
        <f t="shared" si="11"/>
        <v>26.989435207172232</v>
      </c>
      <c r="K187" s="300">
        <f>[4]prixC2!C292</f>
        <v>66.396066340730442</v>
      </c>
      <c r="L187" s="300">
        <f>[4]prixC2!D292</f>
        <v>45.882864696719686</v>
      </c>
      <c r="M187" s="300">
        <f>[4]prixC2!Q292</f>
        <v>34.439881499241729</v>
      </c>
      <c r="N187" s="300">
        <f>[4]prixC2!R292</f>
        <v>19.722607860900158</v>
      </c>
      <c r="O187" s="300">
        <f>[4]prixC2!T292</f>
        <v>26.70766011917442</v>
      </c>
      <c r="P187" s="300">
        <f>[4]prixC2!AE292</f>
        <v>4.9271024387512838</v>
      </c>
      <c r="Q187" s="300">
        <f>[4]prixC2!AH292</f>
        <v>1.46844086639329</v>
      </c>
      <c r="R187" s="300">
        <f>[4]prixC2!AI292</f>
        <v>1.727095240883237</v>
      </c>
      <c r="S187" s="300">
        <f>[4]prixC2!AK292</f>
        <v>9.1327206363965736</v>
      </c>
      <c r="T187" s="300">
        <f>[4]prixC2!AL292</f>
        <v>30.909607360238109</v>
      </c>
      <c r="U187" s="356">
        <f t="shared" si="13"/>
        <v>40.541936420411915</v>
      </c>
      <c r="V187" s="312">
        <f>'[2]Haltung gewichtet'!H162</f>
        <v>0.60082881499040786</v>
      </c>
      <c r="W187" s="356">
        <f t="shared" si="15"/>
        <v>16.823206819731421</v>
      </c>
      <c r="X187" s="300">
        <f>IF(ISBLANK([1]KochtypBerechnung_nichtBio!V156),"",[1]KochtypBerechnung_nichtBio!V156)</f>
        <v>1.6451169999999999</v>
      </c>
      <c r="Y187" s="300">
        <f>IF(ISBLANK([1]KochtypBerechnung_nichtBio!X156),"",[1]KochtypBerechnung_nichtBio!X156)</f>
        <v>1.660801</v>
      </c>
      <c r="Z187" s="356">
        <f t="shared" si="14"/>
        <v>3.54719615</v>
      </c>
      <c r="AA187" s="312">
        <f>'[7]Nicht-Bio'!C169</f>
        <v>3.7385207926795703</v>
      </c>
      <c r="AB187" s="300">
        <f>'[7]Nicht-Bio'!D169</f>
        <v>2.7244624655214951</v>
      </c>
      <c r="AC187" s="300">
        <f>'[7]Nicht-Bio'!E169</f>
        <v>2.3666475600542123</v>
      </c>
      <c r="AD187" s="300">
        <f>'[7]Nicht-Bio'!F169</f>
        <v>0.62309008017151157</v>
      </c>
      <c r="AE187" s="356">
        <f t="shared" si="12"/>
        <v>12.541544200098748</v>
      </c>
      <c r="AF187" s="300">
        <f>'[7]Nicht-Bio'!G169</f>
        <v>2.4792189572741403</v>
      </c>
      <c r="AG187" s="300">
        <f>'[7]Nicht-Bio'!I169</f>
        <v>3.3191717412899648</v>
      </c>
      <c r="AH187" s="300">
        <f>'[7]Nicht-Bio'!J169</f>
        <v>0.94778761055518146</v>
      </c>
      <c r="AI187" s="300">
        <f>'[7]Nicht-Bio'!K169</f>
        <v>4.0691752020742022</v>
      </c>
      <c r="AJ187" s="300">
        <f>'[7]Nicht-Bio'!L169</f>
        <v>3.2468704556621599</v>
      </c>
      <c r="AK187" s="300">
        <f>'[7]Nicht-Bio'!M169</f>
        <v>2.5741641221875002</v>
      </c>
      <c r="AL187" s="300">
        <f>'[7]Nicht-Bio'!N169</f>
        <v>3.9453827564179473</v>
      </c>
      <c r="AM187" s="300">
        <f>'[7]Nicht-Bio'!O169</f>
        <v>3.6275815187001825</v>
      </c>
      <c r="AN187" s="300">
        <f>'[7]Nicht-Bio'!P169</f>
        <v>4.1832908218850955</v>
      </c>
      <c r="AO187" s="300">
        <f>'[7]Nicht-Bio'!R169</f>
        <v>3.4628890524726623</v>
      </c>
      <c r="AP187" s="300">
        <f>'[7]Nicht-Bio'!S169</f>
        <v>12.043569335464326</v>
      </c>
      <c r="AQ187" s="300">
        <f>'[7]Nicht-Bio'!T169</f>
        <v>3.9386293802447847</v>
      </c>
      <c r="AR187" s="300">
        <f>'[7]Nicht-Bio'!U169</f>
        <v>4.8136991975761276</v>
      </c>
      <c r="AS187" s="300">
        <f>'[7]Nicht-Bio'!W169</f>
        <v>3.78579256625</v>
      </c>
      <c r="AT187" s="300">
        <f>'[7]Nicht-Bio'!X169</f>
        <v>25.146611708766251</v>
      </c>
      <c r="AU187" s="356">
        <f t="shared" si="8"/>
        <v>22.639278467850843</v>
      </c>
      <c r="AV187" s="300"/>
      <c r="AW187" s="300"/>
      <c r="AX187" s="357"/>
      <c r="AY187" s="335"/>
    </row>
    <row r="188" spans="1:51" x14ac:dyDescent="0.25">
      <c r="A188" s="332">
        <v>41609</v>
      </c>
      <c r="B188" s="312">
        <f>'[3]Warenkorb transponiert'!AI75</f>
        <v>1.3751456366310526</v>
      </c>
      <c r="C188" s="300">
        <f>'[3]Warenkorb transponiert'!AJ75</f>
        <v>17.704448389265721</v>
      </c>
      <c r="D188" s="300">
        <f>'[3]Warenkorb transponiert'!AK75</f>
        <v>9.8884084922253308</v>
      </c>
      <c r="E188" s="300">
        <f>'[3]Warenkorb transponiert'!AL75</f>
        <v>16.74720848296344</v>
      </c>
      <c r="F188" s="300">
        <f>'[3]Warenkorb transponiert'!AM75</f>
        <v>14.982891436827106</v>
      </c>
      <c r="G188" s="300">
        <f>'[3]Warenkorb transponiert'!AN75</f>
        <v>6.3881200412347221</v>
      </c>
      <c r="H188" s="300">
        <f>'[3]Warenkorb transponiert'!AO75</f>
        <v>3.2170824282449804</v>
      </c>
      <c r="I188" s="300">
        <f>'[3]Warenkorb transponiert'!AP75</f>
        <v>2.5338484465970188</v>
      </c>
      <c r="J188" s="356">
        <f t="shared" si="11"/>
        <v>26.973949455730086</v>
      </c>
      <c r="K188" s="300">
        <f>[4]prixC2!C293</f>
        <v>59.978098388141724</v>
      </c>
      <c r="L188" s="300">
        <f>[4]prixC2!D293</f>
        <v>47.221728783296676</v>
      </c>
      <c r="M188" s="300">
        <f>[4]prixC2!Q293</f>
        <v>32.497457390739783</v>
      </c>
      <c r="N188" s="300">
        <f>[4]prixC2!R293</f>
        <v>20.503989689130968</v>
      </c>
      <c r="O188" s="300">
        <f>[4]prixC2!T293</f>
        <v>28.084296332321113</v>
      </c>
      <c r="P188" s="300">
        <f>[4]prixC2!AE293</f>
        <v>4.9271024387512892</v>
      </c>
      <c r="Q188" s="300">
        <f>[4]prixC2!AH293</f>
        <v>1.4487071367957762</v>
      </c>
      <c r="R188" s="300">
        <f>[4]prixC2!AI293</f>
        <v>1.6494418939920779</v>
      </c>
      <c r="S188" s="300">
        <f>[4]prixC2!AK293</f>
        <v>9.3604696875660238</v>
      </c>
      <c r="T188" s="300">
        <f>[4]prixC2!AL293</f>
        <v>31.366951118290306</v>
      </c>
      <c r="U188" s="356">
        <f t="shared" si="13"/>
        <v>40.181879067524797</v>
      </c>
      <c r="V188" s="312">
        <f>'[2]Haltung gewichtet'!H163</f>
        <v>0.62321717928416642</v>
      </c>
      <c r="W188" s="356">
        <f t="shared" si="15"/>
        <v>17.450081019956659</v>
      </c>
      <c r="X188" s="300">
        <f>IF(ISBLANK([1]KochtypBerechnung_nichtBio!V157),"",[1]KochtypBerechnung_nichtBio!V157)</f>
        <v>1.7309190000000001</v>
      </c>
      <c r="Y188" s="300">
        <f>IF(ISBLANK([1]KochtypBerechnung_nichtBio!X157),"",[1]KochtypBerechnung_nichtBio!X157)</f>
        <v>1.7677099999999999</v>
      </c>
      <c r="Z188" s="356">
        <f t="shared" si="14"/>
        <v>3.7453900000000004</v>
      </c>
      <c r="AA188" s="312">
        <f>'[7]Nicht-Bio'!C170</f>
        <v>3.1427186535500722</v>
      </c>
      <c r="AB188" s="300">
        <f>'[7]Nicht-Bio'!D170</f>
        <v>2.8504075102249526</v>
      </c>
      <c r="AC188" s="300">
        <f>'[7]Nicht-Bio'!E170</f>
        <v>2.2949262156587622</v>
      </c>
      <c r="AD188" s="300">
        <f>'[7]Nicht-Bio'!F170</f>
        <v>0.53440748985331021</v>
      </c>
      <c r="AE188" s="356">
        <f t="shared" si="12"/>
        <v>11.513384406511598</v>
      </c>
      <c r="AF188" s="300">
        <f>'[7]Nicht-Bio'!G170</f>
        <v>2.5114840915313774</v>
      </c>
      <c r="AG188" s="300">
        <f>'[7]Nicht-Bio'!I170</f>
        <v>3.8668592843947653</v>
      </c>
      <c r="AH188" s="300">
        <f>'[7]Nicht-Bio'!J170</f>
        <v>1.2403737735502225</v>
      </c>
      <c r="AI188" s="300">
        <f>'[7]Nicht-Bio'!K170</f>
        <v>5.4954484317938253</v>
      </c>
      <c r="AJ188" s="300">
        <f>'[7]Nicht-Bio'!L170</f>
        <v>3.4065895204761101</v>
      </c>
      <c r="AK188" s="300">
        <f>'[7]Nicht-Bio'!M170</f>
        <v>2.5122290203125002</v>
      </c>
      <c r="AL188" s="300">
        <f>'[7]Nicht-Bio'!N170</f>
        <v>3.5613056058731498</v>
      </c>
      <c r="AM188" s="300">
        <f>'[7]Nicht-Bio'!O170</f>
        <v>2.8987164988341574</v>
      </c>
      <c r="AN188" s="300">
        <f>'[7]Nicht-Bio'!P170</f>
        <v>4.124606219228613</v>
      </c>
      <c r="AO188" s="300">
        <f>'[7]Nicht-Bio'!R170</f>
        <v>3.6149535528125001</v>
      </c>
      <c r="AP188" s="300">
        <f>'[7]Nicht-Bio'!S170</f>
        <v>12.095068645000001</v>
      </c>
      <c r="AQ188" s="300">
        <f>'[7]Nicht-Bio'!T170</f>
        <v>4.0229478264417899</v>
      </c>
      <c r="AR188" s="300">
        <f>'[7]Nicht-Bio'!U170</f>
        <v>4.6622029324684551</v>
      </c>
      <c r="AS188" s="300">
        <f>'[7]Nicht-Bio'!W170</f>
        <v>5.3421170162500005</v>
      </c>
      <c r="AT188" s="300">
        <f>'[7]Nicht-Bio'!X170</f>
        <v>29.304050118481825</v>
      </c>
      <c r="AU188" s="356">
        <f t="shared" si="8"/>
        <v>24.462917196996646</v>
      </c>
      <c r="AV188" s="300"/>
      <c r="AW188" s="300"/>
      <c r="AX188" s="357"/>
      <c r="AY188" s="335"/>
    </row>
    <row r="189" spans="1:51" x14ac:dyDescent="0.25">
      <c r="A189" s="332">
        <v>41640</v>
      </c>
      <c r="B189" s="312">
        <f>'[3]Warenkorb transponiert'!AI76</f>
        <v>1.3909244074908491</v>
      </c>
      <c r="C189" s="300">
        <f>'[3]Warenkorb transponiert'!AJ76</f>
        <v>17.092342072501356</v>
      </c>
      <c r="D189" s="300">
        <f>'[3]Warenkorb transponiert'!AK76</f>
        <v>10.257143080346673</v>
      </c>
      <c r="E189" s="300">
        <f>'[3]Warenkorb transponiert'!AL76</f>
        <v>16.466066987129061</v>
      </c>
      <c r="F189" s="300">
        <f>'[3]Warenkorb transponiert'!AM76</f>
        <v>15.165011447074699</v>
      </c>
      <c r="G189" s="300">
        <f>'[3]Warenkorb transponiert'!AN76</f>
        <v>6.8105426586371571</v>
      </c>
      <c r="H189" s="300">
        <f>'[3]Warenkorb transponiert'!AO76</f>
        <v>3.050472930485665</v>
      </c>
      <c r="I189" s="300">
        <f>'[3]Warenkorb transponiert'!AP76</f>
        <v>2.5338484465970188</v>
      </c>
      <c r="J189" s="356">
        <f t="shared" si="11"/>
        <v>27.14930729098046</v>
      </c>
      <c r="K189" s="300">
        <f>[4]prixC2!C294</f>
        <v>66.130632212087946</v>
      </c>
      <c r="L189" s="300">
        <f>[4]prixC2!D294</f>
        <v>44.015497632829209</v>
      </c>
      <c r="M189" s="300">
        <f>[4]prixC2!Q294</f>
        <v>34.368631654213431</v>
      </c>
      <c r="N189" s="300">
        <f>[4]prixC2!R294</f>
        <v>20.297650912099826</v>
      </c>
      <c r="O189" s="300">
        <f>[4]prixC2!T294</f>
        <v>25.873524643831363</v>
      </c>
      <c r="P189" s="300">
        <f>[4]prixC2!AE294</f>
        <v>4.9453416531902947</v>
      </c>
      <c r="Q189" s="300">
        <f>[4]prixC2!AH294</f>
        <v>1.486895756785751</v>
      </c>
      <c r="R189" s="300">
        <f>[4]prixC2!AI294</f>
        <v>1.7182740673355918</v>
      </c>
      <c r="S189" s="300">
        <f>[4]prixC2!AK294</f>
        <v>8.7625341943034805</v>
      </c>
      <c r="T189" s="300">
        <f>[4]prixC2!AL294</f>
        <v>32.28168348181773</v>
      </c>
      <c r="U189" s="356">
        <f t="shared" si="13"/>
        <v>40.237881942876243</v>
      </c>
      <c r="V189" s="312">
        <f>'[2]Haltung gewichtet'!H164</f>
        <v>0.63631739766474105</v>
      </c>
      <c r="W189" s="356">
        <f t="shared" si="15"/>
        <v>17.816887134612749</v>
      </c>
      <c r="X189" s="300">
        <f>IF(ISBLANK([1]KochtypBerechnung_nichtBio!V158),"",[1]KochtypBerechnung_nichtBio!V158)</f>
        <v>1.712952</v>
      </c>
      <c r="Y189" s="300">
        <f>IF(ISBLANK([1]KochtypBerechnung_nichtBio!X158),"",[1]KochtypBerechnung_nichtBio!X158)</f>
        <v>1.7253259999999999</v>
      </c>
      <c r="Z189" s="356">
        <f t="shared" si="14"/>
        <v>3.6908899000000002</v>
      </c>
      <c r="AA189" s="312">
        <f>'[7]Nicht-Bio'!C171</f>
        <v>3.3118898034415438</v>
      </c>
      <c r="AB189" s="300">
        <f>'[7]Nicht-Bio'!D171</f>
        <v>2.8223067093009342</v>
      </c>
      <c r="AC189" s="300">
        <f>'[7]Nicht-Bio'!E171</f>
        <v>2.4404522266311437</v>
      </c>
      <c r="AD189" s="300">
        <f>'[7]Nicht-Bio'!F171</f>
        <v>0.50579550577973376</v>
      </c>
      <c r="AE189" s="356">
        <f t="shared" si="12"/>
        <v>11.791391529242595</v>
      </c>
      <c r="AF189" s="300">
        <f>'[7]Nicht-Bio'!G171</f>
        <v>2.2176232490879979</v>
      </c>
      <c r="AG189" s="300">
        <f>'[7]Nicht-Bio'!I171</f>
        <v>4.3449878666488697</v>
      </c>
      <c r="AH189" s="300">
        <f>'[7]Nicht-Bio'!J171</f>
        <v>1.3534738513092062</v>
      </c>
      <c r="AI189" s="300">
        <f>'[7]Nicht-Bio'!K171</f>
        <v>5.0283240270914735</v>
      </c>
      <c r="AJ189" s="300">
        <f>'[7]Nicht-Bio'!L171</f>
        <v>3.5890583644632081</v>
      </c>
      <c r="AK189" s="300">
        <f>'[7]Nicht-Bio'!M171</f>
        <v>2.4666222802000002</v>
      </c>
      <c r="AL189" s="300">
        <f>'[7]Nicht-Bio'!N171</f>
        <v>3.2286603227185635</v>
      </c>
      <c r="AM189" s="300">
        <f>'[7]Nicht-Bio'!O171</f>
        <v>3.5872376557775958</v>
      </c>
      <c r="AN189" s="300">
        <f>'[7]Nicht-Bio'!P171</f>
        <v>4.2380696058826715</v>
      </c>
      <c r="AO189" s="300">
        <f>'[7]Nicht-Bio'!R171</f>
        <v>3.7830403234795598</v>
      </c>
      <c r="AP189" s="300">
        <f>'[7]Nicht-Bio'!S171</f>
        <v>12.026178349015279</v>
      </c>
      <c r="AQ189" s="300">
        <f>'[7]Nicht-Bio'!T171</f>
        <v>3.9383925386581842</v>
      </c>
      <c r="AR189" s="300">
        <f>'[7]Nicht-Bio'!U171</f>
        <v>4.5140663322242123</v>
      </c>
      <c r="AS189" s="300">
        <f>'[7]Nicht-Bio'!W171</f>
        <v>5.2830081997333362</v>
      </c>
      <c r="AT189" s="300">
        <f>'[7]Nicht-Bio'!X171</f>
        <v>30.087134846076744</v>
      </c>
      <c r="AU189" s="356">
        <f t="shared" si="8"/>
        <v>24.820027868129426</v>
      </c>
      <c r="AV189" s="300">
        <f>[6]Tabelle1!B2</f>
        <v>1.776914446002805</v>
      </c>
      <c r="AW189" s="300"/>
      <c r="AX189" s="357">
        <f t="shared" ref="AX189:AX212" si="16">SUMPRODUCT($AV$19:$AW$19,AV189:AW189)</f>
        <v>2.4876802244039267</v>
      </c>
      <c r="AY189" s="335">
        <f t="shared" ref="AY189:AY220" si="17">SUM(J189,U189,W189,Z189,AE189,AU189,AX189)</f>
        <v>127.99406589024541</v>
      </c>
    </row>
    <row r="190" spans="1:51" x14ac:dyDescent="0.25">
      <c r="A190" s="332">
        <v>41671</v>
      </c>
      <c r="B190" s="312">
        <f>'[3]Warenkorb transponiert'!AI77</f>
        <v>1.4166519350813147</v>
      </c>
      <c r="C190" s="300">
        <f>'[3]Warenkorb transponiert'!AJ77</f>
        <v>17.876902972741188</v>
      </c>
      <c r="D190" s="300">
        <f>'[3]Warenkorb transponiert'!AK77</f>
        <v>10.438828859218466</v>
      </c>
      <c r="E190" s="300">
        <f>'[3]Warenkorb transponiert'!AL77</f>
        <v>16.761063477367529</v>
      </c>
      <c r="F190" s="300">
        <f>'[3]Warenkorb transponiert'!AM77</f>
        <v>15.310161469353178</v>
      </c>
      <c r="G190" s="300">
        <f>'[3]Warenkorb transponiert'!AN77</f>
        <v>6.6005525331119781</v>
      </c>
      <c r="H190" s="300">
        <f>'[3]Warenkorb transponiert'!AO77</f>
        <v>3.1368553188709938</v>
      </c>
      <c r="I190" s="300">
        <f>'[3]Warenkorb transponiert'!AP77</f>
        <v>2.5338499183189072</v>
      </c>
      <c r="J190" s="356">
        <f t="shared" si="11"/>
        <v>27.574542350664906</v>
      </c>
      <c r="K190" s="300">
        <f>[4]prixC2!C295</f>
        <v>65.126628758149479</v>
      </c>
      <c r="L190" s="300">
        <f>[4]prixC2!D295</f>
        <v>43.907987198173515</v>
      </c>
      <c r="M190" s="300">
        <f>[4]prixC2!Q295</f>
        <v>37.479604526081786</v>
      </c>
      <c r="N190" s="300">
        <f>[4]prixC2!R295</f>
        <v>19.99609910333249</v>
      </c>
      <c r="O190" s="300">
        <f>[4]prixC2!T295</f>
        <v>27.079801661292791</v>
      </c>
      <c r="P190" s="300">
        <f>[4]prixC2!AE295</f>
        <v>4.6373446108762231</v>
      </c>
      <c r="Q190" s="300">
        <f>[4]prixC2!AH295</f>
        <v>1.4300472927896744</v>
      </c>
      <c r="R190" s="300">
        <f>[4]prixC2!AI295</f>
        <v>1.7281919380902315</v>
      </c>
      <c r="S190" s="300">
        <f>[4]prixC2!AK295</f>
        <v>9.1016356341701741</v>
      </c>
      <c r="T190" s="300">
        <f>[4]prixC2!AL295</f>
        <v>30.052876438016554</v>
      </c>
      <c r="U190" s="356">
        <f t="shared" si="13"/>
        <v>40.639262378184206</v>
      </c>
      <c r="V190" s="312">
        <f>'[2]Haltung gewichtet'!H165</f>
        <v>0.63213576194105492</v>
      </c>
      <c r="W190" s="356">
        <f t="shared" si="15"/>
        <v>17.699801334349537</v>
      </c>
      <c r="X190" s="300">
        <f>IF(ISBLANK([1]KochtypBerechnung_nichtBio!V159),"",[1]KochtypBerechnung_nichtBio!V159)</f>
        <v>1.72908</v>
      </c>
      <c r="Y190" s="300">
        <f>IF(ISBLANK([1]KochtypBerechnung_nichtBio!X159),"",[1]KochtypBerechnung_nichtBio!X159)</f>
        <v>1.7151110000000001</v>
      </c>
      <c r="Z190" s="356">
        <f t="shared" si="14"/>
        <v>3.7084421500000002</v>
      </c>
      <c r="AA190" s="312">
        <f>'[7]Nicht-Bio'!C172</f>
        <v>3.69337554179614</v>
      </c>
      <c r="AB190" s="300">
        <f>'[7]Nicht-Bio'!D172</f>
        <v>2.8564333285302599</v>
      </c>
      <c r="AC190" s="300">
        <f>'[7]Nicht-Bio'!E172</f>
        <v>2.5100699741259147</v>
      </c>
      <c r="AD190" s="300">
        <f>'[7]Nicht-Bio'!F172</f>
        <v>0.51738170043720455</v>
      </c>
      <c r="AE190" s="356">
        <f t="shared" si="12"/>
        <v>12.495504177172325</v>
      </c>
      <c r="AF190" s="300">
        <f>'[7]Nicht-Bio'!G172</f>
        <v>2.4211980466331648</v>
      </c>
      <c r="AG190" s="300">
        <f>'[7]Nicht-Bio'!I172</f>
        <v>4.2693461868114051</v>
      </c>
      <c r="AH190" s="300">
        <f>'[7]Nicht-Bio'!J172</f>
        <v>1.3185659559440199</v>
      </c>
      <c r="AI190" s="300">
        <f>'[7]Nicht-Bio'!K172</f>
        <v>3.7695798395521649</v>
      </c>
      <c r="AJ190" s="300">
        <f>'[7]Nicht-Bio'!L172</f>
        <v>2.307831101721165</v>
      </c>
      <c r="AK190" s="300">
        <f>'[7]Nicht-Bio'!M172</f>
        <v>2.5240888816666649</v>
      </c>
      <c r="AL190" s="300">
        <f>'[7]Nicht-Bio'!N172</f>
        <v>2.8125651435623449</v>
      </c>
      <c r="AM190" s="300">
        <f>'[7]Nicht-Bio'!O172</f>
        <v>3.4674622097394048</v>
      </c>
      <c r="AN190" s="300">
        <f>'[7]Nicht-Bio'!P172</f>
        <v>3.0812925471501251</v>
      </c>
      <c r="AO190" s="300">
        <f>'[7]Nicht-Bio'!R172</f>
        <v>3.0209525350008497</v>
      </c>
      <c r="AP190" s="300">
        <f>'[7]Nicht-Bio'!S172</f>
        <v>12.08738583333335</v>
      </c>
      <c r="AQ190" s="300">
        <f>'[7]Nicht-Bio'!T172</f>
        <v>3.9956736299999998</v>
      </c>
      <c r="AR190" s="300">
        <f>'[7]Nicht-Bio'!U172</f>
        <v>4.4641243497495751</v>
      </c>
      <c r="AS190" s="300">
        <f>'[7]Nicht-Bio'!W172</f>
        <v>4.5046019599166698</v>
      </c>
      <c r="AT190" s="300">
        <f>'[7]Nicht-Bio'!X172</f>
        <v>30.745124872891598</v>
      </c>
      <c r="AU190" s="356">
        <f t="shared" si="8"/>
        <v>22.569401283333626</v>
      </c>
      <c r="AV190" s="300">
        <f>[6]Tabelle1!B3</f>
        <v>1.776914446002805</v>
      </c>
      <c r="AW190" s="300"/>
      <c r="AX190" s="357">
        <f t="shared" si="16"/>
        <v>2.4876802244039267</v>
      </c>
      <c r="AY190" s="335">
        <f t="shared" si="17"/>
        <v>127.17463389810851</v>
      </c>
    </row>
    <row r="191" spans="1:51" x14ac:dyDescent="0.25">
      <c r="A191" s="332">
        <v>41699</v>
      </c>
      <c r="B191" s="312">
        <f>'[3]Warenkorb transponiert'!AI78</f>
        <v>1.4022455281890733</v>
      </c>
      <c r="C191" s="300">
        <f>'[3]Warenkorb transponiert'!AJ78</f>
        <v>18.163540838037278</v>
      </c>
      <c r="D191" s="300">
        <f>'[3]Warenkorb transponiert'!AK78</f>
        <v>10.09016170027226</v>
      </c>
      <c r="E191" s="300">
        <f>'[3]Warenkorb transponiert'!AL78</f>
        <v>16.893391662313622</v>
      </c>
      <c r="F191" s="300">
        <f>'[3]Warenkorb transponiert'!AM78</f>
        <v>15.287579009281899</v>
      </c>
      <c r="G191" s="300">
        <f>'[3]Warenkorb transponiert'!AN78</f>
        <v>6.8581614282852552</v>
      </c>
      <c r="H191" s="300">
        <f>'[3]Warenkorb transponiert'!AO78</f>
        <v>3.1710048234053647</v>
      </c>
      <c r="I191" s="300">
        <f>'[3]Warenkorb transponiert'!AP78</f>
        <v>2.4375796758090433</v>
      </c>
      <c r="J191" s="356">
        <f t="shared" si="11"/>
        <v>27.551424048422923</v>
      </c>
      <c r="K191" s="300">
        <f>[4]prixC2!C296</f>
        <v>65.294950164084213</v>
      </c>
      <c r="L191" s="300">
        <f>[4]prixC2!D296</f>
        <v>43.387253265051974</v>
      </c>
      <c r="M191" s="300">
        <f>[4]prixC2!Q296</f>
        <v>36.935743934243476</v>
      </c>
      <c r="N191" s="300">
        <f>[4]prixC2!R296</f>
        <v>20.226452284147847</v>
      </c>
      <c r="O191" s="300">
        <f>[4]prixC2!T296</f>
        <v>27.513747761879088</v>
      </c>
      <c r="P191" s="300">
        <f>[4]prixC2!AE296</f>
        <v>4.9495663253123201</v>
      </c>
      <c r="Q191" s="300">
        <f>[4]prixC2!AH296</f>
        <v>1.4829277173604321</v>
      </c>
      <c r="R191" s="300">
        <f>[4]prixC2!AI296</f>
        <v>1.7817309051988395</v>
      </c>
      <c r="S191" s="300">
        <f>[4]prixC2!AK296</f>
        <v>8.7126081485922473</v>
      </c>
      <c r="T191" s="300">
        <f>[4]prixC2!AL296</f>
        <v>29.430325032010565</v>
      </c>
      <c r="U191" s="356">
        <f t="shared" si="13"/>
        <v>40.328241687784264</v>
      </c>
      <c r="V191" s="312">
        <f>'[2]Haltung gewichtet'!H166</f>
        <v>0.6388007192794416</v>
      </c>
      <c r="W191" s="356">
        <f t="shared" si="15"/>
        <v>17.886420139824367</v>
      </c>
      <c r="X191" s="300">
        <f>IF(ISBLANK([1]KochtypBerechnung_nichtBio!V160),"",[1]KochtypBerechnung_nichtBio!V160)</f>
        <v>1.6709229999999999</v>
      </c>
      <c r="Y191" s="300">
        <f>IF(ISBLANK([1]KochtypBerechnung_nichtBio!X160),"",[1]KochtypBerechnung_nichtBio!X160)</f>
        <v>1.7499130000000001</v>
      </c>
      <c r="Z191" s="356">
        <f t="shared" si="14"/>
        <v>3.6438279499999999</v>
      </c>
      <c r="AA191" s="312">
        <f>'[7]Nicht-Bio'!C173</f>
        <v>3.1694672648870004</v>
      </c>
      <c r="AB191" s="300">
        <f>'[7]Nicht-Bio'!D173</f>
        <v>2.8183483417969901</v>
      </c>
      <c r="AC191" s="300">
        <f>'[7]Nicht-Bio'!E173</f>
        <v>2.5504523649610897</v>
      </c>
      <c r="AD191" s="300">
        <f>'[7]Nicht-Bio'!F173</f>
        <v>0.51568561919764899</v>
      </c>
      <c r="AE191" s="356">
        <f t="shared" si="12"/>
        <v>11.695638904778262</v>
      </c>
      <c r="AF191" s="300">
        <f>'[7]Nicht-Bio'!G173</f>
        <v>2.4682768627086999</v>
      </c>
      <c r="AG191" s="300">
        <f>'[7]Nicht-Bio'!I173</f>
        <v>4.2623362947499999</v>
      </c>
      <c r="AH191" s="300">
        <f>'[7]Nicht-Bio'!J173</f>
        <v>1.2624560166764951</v>
      </c>
      <c r="AI191" s="300">
        <f>'[7]Nicht-Bio'!K173</f>
        <v>2.9069468911544849</v>
      </c>
      <c r="AJ191" s="300">
        <f>'[7]Nicht-Bio'!L173</f>
        <v>2.3068972563263399</v>
      </c>
      <c r="AK191" s="300">
        <f>'[7]Nicht-Bio'!M173</f>
        <v>2.4988478340000002</v>
      </c>
      <c r="AL191" s="300">
        <f>'[7]Nicht-Bio'!N173</f>
        <v>2.7885073921755748</v>
      </c>
      <c r="AM191" s="300">
        <f>'[7]Nicht-Bio'!O173</f>
        <v>3.4627193929558948</v>
      </c>
      <c r="AN191" s="300">
        <f>'[7]Nicht-Bio'!P173</f>
        <v>2.9771163009728951</v>
      </c>
      <c r="AO191" s="300">
        <f>'[7]Nicht-Bio'!R173</f>
        <v>4.0101159326168352</v>
      </c>
      <c r="AP191" s="300">
        <f>'[7]Nicht-Bio'!S173</f>
        <v>11.777415644558502</v>
      </c>
      <c r="AQ191" s="300">
        <f>'[7]Nicht-Bio'!T173</f>
        <v>3.8217255239100947</v>
      </c>
      <c r="AR191" s="300">
        <f>'[7]Nicht-Bio'!U173</f>
        <v>4.4438960645000005</v>
      </c>
      <c r="AS191" s="300">
        <f>'[7]Nicht-Bio'!W173</f>
        <v>3.9872551695833351</v>
      </c>
      <c r="AT191" s="300">
        <f>'[7]Nicht-Bio'!X173</f>
        <v>25.7379880072858</v>
      </c>
      <c r="AU191" s="356">
        <f t="shared" si="8"/>
        <v>21.854650149735079</v>
      </c>
      <c r="AV191" s="300">
        <f>[6]Tabelle1!B4</f>
        <v>1.776914446002805</v>
      </c>
      <c r="AW191" s="300"/>
      <c r="AX191" s="357">
        <f t="shared" si="16"/>
        <v>2.4876802244039267</v>
      </c>
      <c r="AY191" s="335">
        <f t="shared" si="17"/>
        <v>125.44788310494883</v>
      </c>
    </row>
    <row r="192" spans="1:51" x14ac:dyDescent="0.25">
      <c r="A192" s="332">
        <v>41730</v>
      </c>
      <c r="B192" s="312">
        <f>'[3]Warenkorb transponiert'!AI79</f>
        <v>1.4174903866491664</v>
      </c>
      <c r="C192" s="300">
        <f>'[3]Warenkorb transponiert'!AJ79</f>
        <v>17.906519049385313</v>
      </c>
      <c r="D192" s="300">
        <f>'[3]Warenkorb transponiert'!AK79</f>
        <v>10.255556377055763</v>
      </c>
      <c r="E192" s="300">
        <f>'[3]Warenkorb transponiert'!AL79</f>
        <v>17.175082190944426</v>
      </c>
      <c r="F192" s="300">
        <f>'[3]Warenkorb transponiert'!AM79</f>
        <v>15.287579009281899</v>
      </c>
      <c r="G192" s="300">
        <f>'[3]Warenkorb transponiert'!AN79</f>
        <v>6.6001591791621381</v>
      </c>
      <c r="H192" s="300">
        <f>'[3]Warenkorb transponiert'!AO79</f>
        <v>3.1847633395021373</v>
      </c>
      <c r="I192" s="300">
        <f>'[3]Warenkorb transponiert'!AP79</f>
        <v>2.4103670429462101</v>
      </c>
      <c r="J192" s="356">
        <f t="shared" si="11"/>
        <v>27.58936575930948</v>
      </c>
      <c r="K192" s="300">
        <f>[4]prixC2!C297</f>
        <v>62.767009982503936</v>
      </c>
      <c r="L192" s="300">
        <f>[4]prixC2!D297</f>
        <v>46.765381659169947</v>
      </c>
      <c r="M192" s="300">
        <f>[4]prixC2!Q297</f>
        <v>36.567479237530279</v>
      </c>
      <c r="N192" s="300">
        <f>[4]prixC2!R297</f>
        <v>21.912217338728134</v>
      </c>
      <c r="O192" s="300">
        <f>[4]prixC2!T297</f>
        <v>26.196191912627793</v>
      </c>
      <c r="P192" s="300">
        <f>[4]prixC2!AE297</f>
        <v>5.112526351381117</v>
      </c>
      <c r="Q192" s="300">
        <f>[4]prixC2!AH297</f>
        <v>1.5234614065908025</v>
      </c>
      <c r="R192" s="300">
        <f>[4]prixC2!AI297</f>
        <v>1.7559424162241069</v>
      </c>
      <c r="S192" s="300">
        <f>[4]prixC2!AK297</f>
        <v>8.1696582232387129</v>
      </c>
      <c r="T192" s="300">
        <f>[4]prixC2!AL297</f>
        <v>29.027317232166435</v>
      </c>
      <c r="U192" s="356">
        <f t="shared" si="13"/>
        <v>39.975023777260994</v>
      </c>
      <c r="V192" s="312">
        <f>'[2]Haltung gewichtet'!H167</f>
        <v>0.64111287298461972</v>
      </c>
      <c r="W192" s="356">
        <f t="shared" si="15"/>
        <v>17.951160443569353</v>
      </c>
      <c r="X192" s="300">
        <f>IF(ISBLANK([1]KochtypBerechnung_nichtBio!V161),"",[1]KochtypBerechnung_nichtBio!V161)</f>
        <v>1.6955849999999999</v>
      </c>
      <c r="Y192" s="300">
        <f>IF(ISBLANK([1]KochtypBerechnung_nichtBio!X161),"",[1]KochtypBerechnung_nichtBio!X161)</f>
        <v>1.7484230000000001</v>
      </c>
      <c r="Z192" s="356">
        <f t="shared" si="14"/>
        <v>3.6798524500000003</v>
      </c>
      <c r="AA192" s="312">
        <f>'[7]Nicht-Bio'!C174</f>
        <v>3.3629785722352694</v>
      </c>
      <c r="AB192" s="300">
        <f>'[7]Nicht-Bio'!D174</f>
        <v>2.8735728990685514</v>
      </c>
      <c r="AC192" s="300">
        <f>'[7]Nicht-Bio'!E174</f>
        <v>2.5810196489166661</v>
      </c>
      <c r="AD192" s="300">
        <f>'[7]Nicht-Bio'!F174</f>
        <v>0.55273333765373656</v>
      </c>
      <c r="AE192" s="356">
        <f t="shared" si="12"/>
        <v>12.172021306162783</v>
      </c>
      <c r="AF192" s="300">
        <f>'[7]Nicht-Bio'!G174</f>
        <v>2.4352713489050641</v>
      </c>
      <c r="AG192" s="300">
        <f>'[7]Nicht-Bio'!I174</f>
        <v>4.0676003606487079</v>
      </c>
      <c r="AH192" s="300">
        <f>'[7]Nicht-Bio'!J174</f>
        <v>1.0548999414493641</v>
      </c>
      <c r="AI192" s="300">
        <f>'[7]Nicht-Bio'!K174</f>
        <v>2.6274658281726762</v>
      </c>
      <c r="AJ192" s="300">
        <f>'[7]Nicht-Bio'!L174</f>
        <v>2.8135062770505117</v>
      </c>
      <c r="AK192" s="300">
        <f>'[7]Nicht-Bio'!M174</f>
        <v>2.5097916505333324</v>
      </c>
      <c r="AL192" s="300">
        <f>'[7]Nicht-Bio'!N174</f>
        <v>3.244011575926784</v>
      </c>
      <c r="AM192" s="300">
        <f>'[7]Nicht-Bio'!O174</f>
        <v>3.4024825338090023</v>
      </c>
      <c r="AN192" s="300">
        <f>'[7]Nicht-Bio'!P174</f>
        <v>3.4051244094033399</v>
      </c>
      <c r="AO192" s="300">
        <f>'[7]Nicht-Bio'!R174</f>
        <v>3.8008902584999982</v>
      </c>
      <c r="AP192" s="300">
        <f>'[7]Nicht-Bio'!S174</f>
        <v>11.98722200574284</v>
      </c>
      <c r="AQ192" s="300">
        <f>'[7]Nicht-Bio'!T174</f>
        <v>3.9153833546008499</v>
      </c>
      <c r="AR192" s="300">
        <f>'[7]Nicht-Bio'!U174</f>
        <v>4.4249574034000005</v>
      </c>
      <c r="AS192" s="300">
        <f>'[7]Nicht-Bio'!W174</f>
        <v>3.9683345196543236</v>
      </c>
      <c r="AT192" s="300">
        <f>'[7]Nicht-Bio'!X174</f>
        <v>23.973100177467082</v>
      </c>
      <c r="AU192" s="356">
        <f t="shared" ref="AU192:AU237" si="18">SUMPRODUCT($AF$19:$AT$19,AF192:AT192)</f>
        <v>21.891109064881864</v>
      </c>
      <c r="AV192" s="300">
        <f>[6]Tabelle1!B5</f>
        <v>1.776914446002805</v>
      </c>
      <c r="AW192" s="300"/>
      <c r="AX192" s="357">
        <f t="shared" si="16"/>
        <v>2.4876802244039267</v>
      </c>
      <c r="AY192" s="335">
        <f t="shared" si="17"/>
        <v>125.7462130255884</v>
      </c>
    </row>
    <row r="193" spans="1:51" x14ac:dyDescent="0.25">
      <c r="A193" s="332">
        <v>41760</v>
      </c>
      <c r="B193" s="312">
        <f>'[3]Warenkorb transponiert'!AI80</f>
        <v>1.414751977014022</v>
      </c>
      <c r="C193" s="300">
        <f>'[3]Warenkorb transponiert'!AJ80</f>
        <v>17.906519049385313</v>
      </c>
      <c r="D193" s="300">
        <f>'[3]Warenkorb transponiert'!AK80</f>
        <v>9.8072084036921314</v>
      </c>
      <c r="E193" s="300">
        <f>'[3]Warenkorb transponiert'!AL80</f>
        <v>16.980823847445997</v>
      </c>
      <c r="F193" s="300">
        <f>'[3]Warenkorb transponiert'!AM80</f>
        <v>15.195815583347292</v>
      </c>
      <c r="G193" s="300">
        <f>'[3]Warenkorb transponiert'!AN80</f>
        <v>6.8626194186230212</v>
      </c>
      <c r="H193" s="300">
        <f>'[3]Warenkorb transponiert'!AO80</f>
        <v>3.0576037751200911</v>
      </c>
      <c r="I193" s="300">
        <f>'[3]Warenkorb transponiert'!AP80</f>
        <v>2.411954699559542</v>
      </c>
      <c r="J193" s="356">
        <f t="shared" si="11"/>
        <v>27.487512639044347</v>
      </c>
      <c r="K193" s="300">
        <f>[4]prixC2!C298</f>
        <v>70.147440342150588</v>
      </c>
      <c r="L193" s="300">
        <f>[4]prixC2!D298</f>
        <v>44.522105560386713</v>
      </c>
      <c r="M193" s="300">
        <f>[4]prixC2!Q298</f>
        <v>39.194758169472678</v>
      </c>
      <c r="N193" s="300">
        <f>[4]prixC2!R298</f>
        <v>20.524350411414087</v>
      </c>
      <c r="O193" s="300">
        <f>[4]prixC2!T298</f>
        <v>26.218228550613983</v>
      </c>
      <c r="P193" s="300">
        <f>[4]prixC2!AE298</f>
        <v>5.1025653775492712</v>
      </c>
      <c r="Q193" s="300">
        <f>[4]prixC2!AH298</f>
        <v>1.5765226051429948</v>
      </c>
      <c r="R193" s="300">
        <f>[4]prixC2!AI298</f>
        <v>1.6921438356170104</v>
      </c>
      <c r="S193" s="300">
        <f>[4]prixC2!AK298</f>
        <v>8.6979303377539559</v>
      </c>
      <c r="T193" s="300">
        <f>[4]prixC2!AL298</f>
        <v>29.738975467685311</v>
      </c>
      <c r="U193" s="356">
        <f t="shared" si="13"/>
        <v>41.275387769965334</v>
      </c>
      <c r="V193" s="312">
        <f>'[2]Haltung gewichtet'!H168</f>
        <v>0.63935045245537958</v>
      </c>
      <c r="W193" s="356">
        <f t="shared" si="15"/>
        <v>17.90181266875063</v>
      </c>
      <c r="X193" s="300">
        <f>IF(ISBLANK([1]KochtypBerechnung_nichtBio!V162),"",[1]KochtypBerechnung_nichtBio!V162)</f>
        <v>1.666148</v>
      </c>
      <c r="Y193" s="300">
        <f>IF(ISBLANK([1]KochtypBerechnung_nichtBio!X162),"",[1]KochtypBerechnung_nichtBio!X162)</f>
        <v>1.7390969999999999</v>
      </c>
      <c r="Z193" s="356">
        <f t="shared" si="14"/>
        <v>3.6296350500000001</v>
      </c>
      <c r="AA193" s="312">
        <f>'[7]Nicht-Bio'!C175</f>
        <v>3.5106525511388673</v>
      </c>
      <c r="AB193" s="300">
        <f>'[7]Nicht-Bio'!D175</f>
        <v>2.8173948521118675</v>
      </c>
      <c r="AC193" s="300">
        <f>'[7]Nicht-Bio'!E175</f>
        <v>2.7633480437916673</v>
      </c>
      <c r="AD193" s="300">
        <f>'[7]Nicht-Bio'!F175</f>
        <v>0.62024820375</v>
      </c>
      <c r="AE193" s="356">
        <f t="shared" si="12"/>
        <v>12.657217769476683</v>
      </c>
      <c r="AF193" s="300">
        <f>'[7]Nicht-Bio'!G175</f>
        <v>2.2314107596552155</v>
      </c>
      <c r="AG193" s="300">
        <f>'[7]Nicht-Bio'!I175</f>
        <v>3.7234610364285423</v>
      </c>
      <c r="AH193" s="300">
        <f>'[7]Nicht-Bio'!J175</f>
        <v>1.4795806680748824</v>
      </c>
      <c r="AI193" s="300">
        <f>'[7]Nicht-Bio'!K175</f>
        <v>3.3799283430830451</v>
      </c>
      <c r="AJ193" s="300">
        <f>'[7]Nicht-Bio'!L175</f>
        <v>4.2328840610930198</v>
      </c>
      <c r="AK193" s="300">
        <f>'[7]Nicht-Bio'!M175</f>
        <v>2.4994295243333324</v>
      </c>
      <c r="AL193" s="300">
        <f>'[7]Nicht-Bio'!N175</f>
        <v>4.3104698126650973</v>
      </c>
      <c r="AM193" s="300">
        <f>'[7]Nicht-Bio'!O175</f>
        <v>4.8987504121592664</v>
      </c>
      <c r="AN193" s="300">
        <f>'[7]Nicht-Bio'!P175</f>
        <v>4.8544518277526381</v>
      </c>
      <c r="AO193" s="300">
        <f>'[7]Nicht-Bio'!R175</f>
        <v>3.7689887104166653</v>
      </c>
      <c r="AP193" s="300">
        <f>'[7]Nicht-Bio'!S175</f>
        <v>11.954390623417074</v>
      </c>
      <c r="AQ193" s="300">
        <f>'[7]Nicht-Bio'!T175</f>
        <v>3.9596676020540724</v>
      </c>
      <c r="AR193" s="300">
        <f>'[7]Nicht-Bio'!U175</f>
        <v>4.5210385132083317</v>
      </c>
      <c r="AS193" s="300">
        <f>'[7]Nicht-Bio'!W175</f>
        <v>3.7782713185079921</v>
      </c>
      <c r="AT193" s="300">
        <f>'[7]Nicht-Bio'!X175</f>
        <v>28.777820704030425</v>
      </c>
      <c r="AU193" s="356">
        <f t="shared" si="18"/>
        <v>25.04394062815058</v>
      </c>
      <c r="AV193" s="300">
        <f>[6]Tabelle1!B6</f>
        <v>1.776914446002805</v>
      </c>
      <c r="AW193" s="300"/>
      <c r="AX193" s="357">
        <f t="shared" si="16"/>
        <v>2.4876802244039267</v>
      </c>
      <c r="AY193" s="335">
        <f t="shared" si="17"/>
        <v>130.48318674979151</v>
      </c>
    </row>
    <row r="194" spans="1:51" x14ac:dyDescent="0.25">
      <c r="A194" s="332">
        <v>41791</v>
      </c>
      <c r="B194" s="312">
        <f>'[3]Warenkorb transponiert'!AI81</f>
        <v>1.3904898773769763</v>
      </c>
      <c r="C194" s="300">
        <f>'[3]Warenkorb transponiert'!AJ81</f>
        <v>17.942125070826528</v>
      </c>
      <c r="D194" s="300">
        <f>'[3]Warenkorb transponiert'!AK81</f>
        <v>10.151482574250519</v>
      </c>
      <c r="E194" s="300">
        <f>'[3]Warenkorb transponiert'!AL81</f>
        <v>16.869738168840946</v>
      </c>
      <c r="F194" s="300">
        <f>'[3]Warenkorb transponiert'!AM81</f>
        <v>15.195815583347292</v>
      </c>
      <c r="G194" s="300">
        <f>'[3]Warenkorb transponiert'!AN81</f>
        <v>6.5381032537955273</v>
      </c>
      <c r="H194" s="300">
        <f>'[3]Warenkorb transponiert'!AO81</f>
        <v>3.2184363801048077</v>
      </c>
      <c r="I194" s="300">
        <f>'[3]Warenkorb transponiert'!AP81</f>
        <v>2.411954699559542</v>
      </c>
      <c r="J194" s="356">
        <f t="shared" si="11"/>
        <v>27.275998538800483</v>
      </c>
      <c r="K194" s="300">
        <f>[4]prixC2!C299</f>
        <v>64.940973418030325</v>
      </c>
      <c r="L194" s="300">
        <f>[4]prixC2!D299</f>
        <v>44.99696986309322</v>
      </c>
      <c r="M194" s="300">
        <f>[4]prixC2!Q299</f>
        <v>38.150008813100321</v>
      </c>
      <c r="N194" s="300">
        <f>[4]prixC2!R299</f>
        <v>21.574628112216011</v>
      </c>
      <c r="O194" s="300">
        <f>[4]prixC2!T299</f>
        <v>27.713606906739813</v>
      </c>
      <c r="P194" s="300">
        <f>[4]prixC2!AE299</f>
        <v>4.7029967489328177</v>
      </c>
      <c r="Q194" s="300">
        <f>[4]prixC2!AH299</f>
        <v>1.5587132521052081</v>
      </c>
      <c r="R194" s="300">
        <f>[4]prixC2!AI299</f>
        <v>1.6668661921042647</v>
      </c>
      <c r="S194" s="300">
        <f>[4]prixC2!AK299</f>
        <v>9.4875289917294552</v>
      </c>
      <c r="T194" s="300">
        <f>[4]prixC2!AL299</f>
        <v>29.200085104338076</v>
      </c>
      <c r="U194" s="356">
        <f t="shared" ref="U194:U225" si="19">SUMPRODUCT($K$19:$T$19,K194:T194)</f>
        <v>41.44313889057409</v>
      </c>
      <c r="V194" s="312">
        <f>'[2]Haltung gewichtet'!H169</f>
        <v>0.63115968084373808</v>
      </c>
      <c r="W194" s="356">
        <f t="shared" si="15"/>
        <v>17.672471063624666</v>
      </c>
      <c r="X194" s="300">
        <f>IF(ISBLANK([1]KochtypBerechnung_nichtBio!V163),"",[1]KochtypBerechnung_nichtBio!V163)</f>
        <v>1.6761790000000001</v>
      </c>
      <c r="Y194" s="300">
        <f>IF(ISBLANK([1]KochtypBerechnung_nichtBio!X163),"",[1]KochtypBerechnung_nichtBio!X163)</f>
        <v>1.7704070000000001</v>
      </c>
      <c r="Z194" s="356">
        <f t="shared" si="14"/>
        <v>3.6650330499999999</v>
      </c>
      <c r="AA194" s="312">
        <f>'[7]Nicht-Bio'!C176</f>
        <v>3.4928514805229627</v>
      </c>
      <c r="AB194" s="300">
        <f>'[7]Nicht-Bio'!D176</f>
        <v>2.9630899999999998</v>
      </c>
      <c r="AC194" s="300">
        <f>'[7]Nicht-Bio'!E176</f>
        <v>2.8427331025015903</v>
      </c>
      <c r="AD194" s="300">
        <f>'[7]Nicht-Bio'!F176</f>
        <v>0.69935606906381398</v>
      </c>
      <c r="AE194" s="356">
        <f t="shared" si="12"/>
        <v>13.073819240593373</v>
      </c>
      <c r="AF194" s="300">
        <f>'[7]Nicht-Bio'!G176</f>
        <v>2.7160222856787546</v>
      </c>
      <c r="AG194" s="300">
        <f>'[7]Nicht-Bio'!I176</f>
        <v>3.9744528858170973</v>
      </c>
      <c r="AH194" s="300">
        <f>'[7]Nicht-Bio'!J176</f>
        <v>1.4712419308263702</v>
      </c>
      <c r="AI194" s="300">
        <f>'[7]Nicht-Bio'!K176</f>
        <v>4.5332170906375948</v>
      </c>
      <c r="AJ194" s="300">
        <f>'[7]Nicht-Bio'!L176</f>
        <v>3.8770205176878072</v>
      </c>
      <c r="AK194" s="300">
        <f>'[7]Nicht-Bio'!M176</f>
        <v>2.6300920132083325</v>
      </c>
      <c r="AL194" s="300">
        <f>'[7]Nicht-Bio'!N176</f>
        <v>3.8850610766126223</v>
      </c>
      <c r="AM194" s="300">
        <f>'[7]Nicht-Bio'!O176</f>
        <v>4.5154835313676731</v>
      </c>
      <c r="AN194" s="300">
        <f>'[7]Nicht-Bio'!P176</f>
        <v>4.7330016259141878</v>
      </c>
      <c r="AO194" s="300">
        <f>'[7]Nicht-Bio'!R176</f>
        <v>6.9042681269166675</v>
      </c>
      <c r="AP194" s="300">
        <f>'[7]Nicht-Bio'!S176</f>
        <v>11.935595753055999</v>
      </c>
      <c r="AQ194" s="300">
        <f>'[7]Nicht-Bio'!T176</f>
        <v>3.9711252966666652</v>
      </c>
      <c r="AR194" s="300">
        <f>'[7]Nicht-Bio'!U176</f>
        <v>4.7819023672499998</v>
      </c>
      <c r="AS194" s="300">
        <f>'[7]Nicht-Bio'!W176</f>
        <v>4.8678251328258924</v>
      </c>
      <c r="AT194" s="300">
        <f>'[7]Nicht-Bio'!X176</f>
        <v>32.898535179113722</v>
      </c>
      <c r="AU194" s="356">
        <f t="shared" si="18"/>
        <v>26.620212377975527</v>
      </c>
      <c r="AV194" s="300">
        <f>[6]Tabelle1!B7</f>
        <v>1.776914446002805</v>
      </c>
      <c r="AW194" s="300"/>
      <c r="AX194" s="357">
        <f t="shared" si="16"/>
        <v>2.4876802244039267</v>
      </c>
      <c r="AY194" s="335">
        <f t="shared" si="17"/>
        <v>132.23835338597206</v>
      </c>
    </row>
    <row r="195" spans="1:51" x14ac:dyDescent="0.25">
      <c r="A195" s="332">
        <v>41821</v>
      </c>
      <c r="B195" s="312">
        <f>'[3]Warenkorb transponiert'!AI82</f>
        <v>1.4142981183671619</v>
      </c>
      <c r="C195" s="300">
        <f>'[3]Warenkorb transponiert'!AJ82</f>
        <v>17.845403104958759</v>
      </c>
      <c r="D195" s="300">
        <f>'[3]Warenkorb transponiert'!AK82</f>
        <v>10.12121774146491</v>
      </c>
      <c r="E195" s="300">
        <f>'[3]Warenkorb transponiert'!AL82</f>
        <v>17.301492893463806</v>
      </c>
      <c r="F195" s="300">
        <f>'[3]Warenkorb transponiert'!AM82</f>
        <v>15.195815583347292</v>
      </c>
      <c r="G195" s="300">
        <f>'[3]Warenkorb transponiert'!AN82</f>
        <v>6.515721699159184</v>
      </c>
      <c r="H195" s="300">
        <f>'[3]Warenkorb transponiert'!AO82</f>
        <v>3.1847633395021373</v>
      </c>
      <c r="I195" s="300">
        <f>'[3]Warenkorb transponiert'!AP82</f>
        <v>2.411954699559542</v>
      </c>
      <c r="J195" s="356">
        <f t="shared" si="11"/>
        <v>27.492904392063291</v>
      </c>
      <c r="K195" s="300">
        <f>[4]prixC2!C300</f>
        <v>68.059190414819895</v>
      </c>
      <c r="L195" s="300">
        <f>[4]prixC2!D300</f>
        <v>46.858119931340504</v>
      </c>
      <c r="M195" s="300">
        <f>[4]prixC2!Q300</f>
        <v>38.69894171757155</v>
      </c>
      <c r="N195" s="300">
        <f>[4]prixC2!R300</f>
        <v>21.840758204069736</v>
      </c>
      <c r="O195" s="300">
        <f>[4]prixC2!T300</f>
        <v>27.267249316886009</v>
      </c>
      <c r="P195" s="300">
        <f>[4]prixC2!AE300</f>
        <v>5.0424136551983842</v>
      </c>
      <c r="Q195" s="300">
        <f>[4]prixC2!AH300</f>
        <v>1.5618838689023979</v>
      </c>
      <c r="R195" s="300">
        <f>[4]prixC2!AI300</f>
        <v>1.6953548600272736</v>
      </c>
      <c r="S195" s="300">
        <f>[4]prixC2!AK300</f>
        <v>9.1138301897331147</v>
      </c>
      <c r="T195" s="300">
        <f>[4]prixC2!AL300</f>
        <v>28.861209416334656</v>
      </c>
      <c r="U195" s="356">
        <f t="shared" si="19"/>
        <v>41.790544154003548</v>
      </c>
      <c r="V195" s="312">
        <f>'[2]Haltung gewichtet'!H170</f>
        <v>0.63906672432910416</v>
      </c>
      <c r="W195" s="356">
        <f t="shared" si="15"/>
        <v>17.893868281214917</v>
      </c>
      <c r="X195" s="300">
        <f>IF(ISBLANK([1]KochtypBerechnung_nichtBio!V164),"",[1]KochtypBerechnung_nichtBio!V164)</f>
        <v>1.5274270000000001</v>
      </c>
      <c r="Y195" s="300">
        <f>IF(ISBLANK([1]KochtypBerechnung_nichtBio!X164),"",[1]KochtypBerechnung_nichtBio!X164)</f>
        <v>1.724504</v>
      </c>
      <c r="Z195" s="356">
        <f t="shared" si="14"/>
        <v>3.4120680999999999</v>
      </c>
      <c r="AA195" s="312">
        <f>'[7]Nicht-Bio'!C177</f>
        <v>3.5071957575411923</v>
      </c>
      <c r="AB195" s="300">
        <f>'[7]Nicht-Bio'!D177</f>
        <v>2.9562797907488059</v>
      </c>
      <c r="AC195" s="300">
        <f>'[7]Nicht-Bio'!E177</f>
        <v>2.8267222209499998</v>
      </c>
      <c r="AD195" s="300">
        <f>'[7]Nicht-Bio'!F177</f>
        <v>0.74611143575652705</v>
      </c>
      <c r="AE195" s="356">
        <f t="shared" si="12"/>
        <v>13.18982964032703</v>
      </c>
      <c r="AF195" s="300">
        <f>'[7]Nicht-Bio'!G177</f>
        <v>2.5611798107626802</v>
      </c>
      <c r="AG195" s="300">
        <f>'[7]Nicht-Bio'!I177</f>
        <v>3.5050464064747162</v>
      </c>
      <c r="AH195" s="300">
        <f>'[7]Nicht-Bio'!J177</f>
        <v>1.3895593696344579</v>
      </c>
      <c r="AI195" s="300">
        <f>'[7]Nicht-Bio'!K177</f>
        <v>3.4093460178355159</v>
      </c>
      <c r="AJ195" s="300">
        <f>'[7]Nicht-Bio'!L177</f>
        <v>3.7546429552876242</v>
      </c>
      <c r="AK195" s="300">
        <f>'[7]Nicht-Bio'!M177</f>
        <v>2.6921092174999979</v>
      </c>
      <c r="AL195" s="300">
        <f>'[7]Nicht-Bio'!N177</f>
        <v>3.9412893415038055</v>
      </c>
      <c r="AM195" s="300">
        <f>'[7]Nicht-Bio'!O177</f>
        <v>4.0685130121934723</v>
      </c>
      <c r="AN195" s="300">
        <f>'[7]Nicht-Bio'!P177</f>
        <v>4.8058235295297722</v>
      </c>
      <c r="AO195" s="300">
        <f>'[7]Nicht-Bio'!R177</f>
        <v>5.4851434347333337</v>
      </c>
      <c r="AP195" s="300">
        <f>'[7]Nicht-Bio'!S177</f>
        <v>12.11828324371808</v>
      </c>
      <c r="AQ195" s="300">
        <f>'[7]Nicht-Bio'!T177</f>
        <v>4.009089222666665</v>
      </c>
      <c r="AR195" s="300">
        <f>'[7]Nicht-Bio'!U177</f>
        <v>6.2730067953333339</v>
      </c>
      <c r="AS195" s="300">
        <f>'[7]Nicht-Bio'!W177</f>
        <v>5.0475076120247682</v>
      </c>
      <c r="AT195" s="300">
        <f>'[7]Nicht-Bio'!X177</f>
        <v>32.609575564400004</v>
      </c>
      <c r="AU195" s="356">
        <f t="shared" si="18"/>
        <v>25.337780585881209</v>
      </c>
      <c r="AV195" s="300">
        <f>[6]Tabelle1!B8</f>
        <v>1.776914446002805</v>
      </c>
      <c r="AW195" s="300"/>
      <c r="AX195" s="357">
        <f t="shared" si="16"/>
        <v>2.4876802244039267</v>
      </c>
      <c r="AY195" s="335">
        <f t="shared" si="17"/>
        <v>131.60467537789393</v>
      </c>
    </row>
    <row r="196" spans="1:51" x14ac:dyDescent="0.25">
      <c r="A196" s="332">
        <v>41852</v>
      </c>
      <c r="B196" s="312">
        <f>'[3]Warenkorb transponiert'!AI83</f>
        <v>1.4155410958880847</v>
      </c>
      <c r="C196" s="300">
        <f>'[3]Warenkorb transponiert'!AJ83</f>
        <v>17.680834462360522</v>
      </c>
      <c r="D196" s="300">
        <f>'[3]Warenkorb transponiert'!AK83</f>
        <v>10.125109965172129</v>
      </c>
      <c r="E196" s="300">
        <f>'[3]Warenkorb transponiert'!AL83</f>
        <v>17.034243070617329</v>
      </c>
      <c r="F196" s="300">
        <f>'[3]Warenkorb transponiert'!AM83</f>
        <v>15.218756439830942</v>
      </c>
      <c r="G196" s="300">
        <f>'[3]Warenkorb transponiert'!AN83</f>
        <v>6.7867643846783539</v>
      </c>
      <c r="H196" s="300">
        <f>'[3]Warenkorb transponiert'!AO83</f>
        <v>3.0837442176941239</v>
      </c>
      <c r="I196" s="300">
        <f>'[3]Warenkorb transponiert'!AP83</f>
        <v>2.4375796758090433</v>
      </c>
      <c r="J196" s="356">
        <f t="shared" si="11"/>
        <v>27.514362047255272</v>
      </c>
      <c r="K196" s="300">
        <f>[4]prixC2!C301</f>
        <v>71.193378476978069</v>
      </c>
      <c r="L196" s="300">
        <f>[4]prixC2!D301</f>
        <v>47.907042267390423</v>
      </c>
      <c r="M196" s="300">
        <f>[4]prixC2!Q301</f>
        <v>38.9477394305178</v>
      </c>
      <c r="N196" s="300">
        <f>[4]prixC2!R301</f>
        <v>20.888864073820631</v>
      </c>
      <c r="O196" s="300">
        <f>[4]prixC2!T301</f>
        <v>26.700409362118084</v>
      </c>
      <c r="P196" s="300">
        <f>[4]prixC2!AE301</f>
        <v>5.0540607813260472</v>
      </c>
      <c r="Q196" s="300">
        <f>[4]prixC2!AH301</f>
        <v>1.5369199409717436</v>
      </c>
      <c r="R196" s="300">
        <f>[4]prixC2!AI301</f>
        <v>1.7087434574091123</v>
      </c>
      <c r="S196" s="300">
        <f>[4]prixC2!AK301</f>
        <v>8.5855350336367184</v>
      </c>
      <c r="T196" s="300">
        <f>[4]prixC2!AL301</f>
        <v>29.850467033039294</v>
      </c>
      <c r="U196" s="356">
        <f t="shared" si="19"/>
        <v>41.789299906542347</v>
      </c>
      <c r="V196" s="312">
        <f>'[2]Haltung gewichtet'!H171</f>
        <v>0.62489954413592774</v>
      </c>
      <c r="W196" s="356">
        <f t="shared" si="15"/>
        <v>17.497187235805978</v>
      </c>
      <c r="X196" s="300">
        <f>IF(ISBLANK([1]KochtypBerechnung_nichtBio!V165),"",[1]KochtypBerechnung_nichtBio!V165)</f>
        <v>1.4977339999999999</v>
      </c>
      <c r="Y196" s="300">
        <f>IF(ISBLANK([1]KochtypBerechnung_nichtBio!X165),"",[1]KochtypBerechnung_nichtBio!X165)</f>
        <v>1.6068290000000001</v>
      </c>
      <c r="Z196" s="356">
        <f t="shared" si="14"/>
        <v>3.2910398500000002</v>
      </c>
      <c r="AA196" s="312">
        <f>'[7]Nicht-Bio'!C178</f>
        <v>3.5574024534421778</v>
      </c>
      <c r="AB196" s="300">
        <f>'[7]Nicht-Bio'!D178</f>
        <v>2.8841885131749372</v>
      </c>
      <c r="AC196" s="300">
        <f>'[7]Nicht-Bio'!E178</f>
        <v>2.8182177650833324</v>
      </c>
      <c r="AD196" s="300">
        <f>'[7]Nicht-Bio'!F178</f>
        <v>0.73211978560583657</v>
      </c>
      <c r="AE196" s="356">
        <f t="shared" si="12"/>
        <v>13.136073829609364</v>
      </c>
      <c r="AF196" s="300">
        <f>'[7]Nicht-Bio'!G178</f>
        <v>2.4606717367227526</v>
      </c>
      <c r="AG196" s="300">
        <f>'[7]Nicht-Bio'!I178</f>
        <v>3.5904434439427853</v>
      </c>
      <c r="AH196" s="300">
        <f>'[7]Nicht-Bio'!J178</f>
        <v>1.5519744054264799</v>
      </c>
      <c r="AI196" s="300">
        <f>'[7]Nicht-Bio'!K178</f>
        <v>4.116625076134965</v>
      </c>
      <c r="AJ196" s="300">
        <f>'[7]Nicht-Bio'!L178</f>
        <v>5.2968789399986047</v>
      </c>
      <c r="AK196" s="300">
        <f>'[7]Nicht-Bio'!M178</f>
        <v>2.4719441227500001</v>
      </c>
      <c r="AL196" s="300">
        <f>'[7]Nicht-Bio'!N178</f>
        <v>4.4178131585063598</v>
      </c>
      <c r="AM196" s="300">
        <f>'[7]Nicht-Bio'!O178</f>
        <v>4.7009867406293502</v>
      </c>
      <c r="AN196" s="300">
        <f>'[7]Nicht-Bio'!P178</f>
        <v>5.61445896625</v>
      </c>
      <c r="AO196" s="300">
        <f>'[7]Nicht-Bio'!R178</f>
        <v>4.8667870302400331</v>
      </c>
      <c r="AP196" s="300">
        <f>'[7]Nicht-Bio'!S178</f>
        <v>12.176281389583348</v>
      </c>
      <c r="AQ196" s="300">
        <f>'[7]Nicht-Bio'!T178</f>
        <v>3.9754076699999978</v>
      </c>
      <c r="AR196" s="300">
        <f>'[7]Nicht-Bio'!U178</f>
        <v>5.9551545865833324</v>
      </c>
      <c r="AS196" s="300">
        <f>'[7]Nicht-Bio'!W178</f>
        <v>4.8256060570248076</v>
      </c>
      <c r="AT196" s="300">
        <f>'[7]Nicht-Bio'!X178</f>
        <v>32.796000196666697</v>
      </c>
      <c r="AU196" s="356">
        <f t="shared" si="18"/>
        <v>27.650538989427524</v>
      </c>
      <c r="AV196" s="300">
        <f>[6]Tabelle1!B9</f>
        <v>1.776914446002805</v>
      </c>
      <c r="AW196" s="300"/>
      <c r="AX196" s="357">
        <f t="shared" si="16"/>
        <v>2.4876802244039267</v>
      </c>
      <c r="AY196" s="335">
        <f t="shared" si="17"/>
        <v>133.36618208304441</v>
      </c>
    </row>
    <row r="197" spans="1:51" x14ac:dyDescent="0.25">
      <c r="A197" s="332">
        <v>41883</v>
      </c>
      <c r="B197" s="312">
        <f>'[3]Warenkorb transponiert'!AI84</f>
        <v>1.414881650913125</v>
      </c>
      <c r="C197" s="300">
        <f>'[3]Warenkorb transponiert'!AJ84</f>
        <v>18.164444291699361</v>
      </c>
      <c r="D197" s="300">
        <f>'[3]Warenkorb transponiert'!AK84</f>
        <v>10.124227696760023</v>
      </c>
      <c r="E197" s="300">
        <f>'[3]Warenkorb transponiert'!AL84</f>
        <v>17.075808306439018</v>
      </c>
      <c r="F197" s="300">
        <f>'[3]Warenkorb transponiert'!AM84</f>
        <v>15.195815583347292</v>
      </c>
      <c r="G197" s="300">
        <f>'[3]Warenkorb transponiert'!AN84</f>
        <v>6.7913214462119216</v>
      </c>
      <c r="H197" s="300">
        <f>'[3]Warenkorb transponiert'!AO84</f>
        <v>3.1847633395021373</v>
      </c>
      <c r="I197" s="300">
        <f>'[3]Warenkorb transponiert'!AP84</f>
        <v>2.411954699559542</v>
      </c>
      <c r="J197" s="356">
        <f t="shared" si="11"/>
        <v>27.65253029803868</v>
      </c>
      <c r="K197" s="300">
        <f>[4]prixC2!C302</f>
        <v>67.36499668466432</v>
      </c>
      <c r="L197" s="300">
        <f>[4]prixC2!D302</f>
        <v>45.820368164112431</v>
      </c>
      <c r="M197" s="300">
        <f>[4]prixC2!Q302</f>
        <v>35.245064053446342</v>
      </c>
      <c r="N197" s="300">
        <f>[4]prixC2!R302</f>
        <v>18.609620654399858</v>
      </c>
      <c r="O197" s="300">
        <f>[4]prixC2!T302</f>
        <v>26.718546065375008</v>
      </c>
      <c r="P197" s="300">
        <f>[4]prixC2!AE302</f>
        <v>4.9953131771452188</v>
      </c>
      <c r="Q197" s="300">
        <f>[4]prixC2!AH302</f>
        <v>1.5195610700549878</v>
      </c>
      <c r="R197" s="300">
        <f>[4]prixC2!AI302</f>
        <v>1.7987857707195611</v>
      </c>
      <c r="S197" s="300">
        <f>[4]prixC2!AK302</f>
        <v>8.8665586157559186</v>
      </c>
      <c r="T197" s="300">
        <f>[4]prixC2!AL302</f>
        <v>30.799668276344974</v>
      </c>
      <c r="U197" s="356">
        <f t="shared" si="19"/>
        <v>40.402843362534632</v>
      </c>
      <c r="V197" s="312">
        <f>'[2]Haltung gewichtet'!H172</f>
        <v>0.62489954413592774</v>
      </c>
      <c r="W197" s="356">
        <f t="shared" si="15"/>
        <v>17.497187235805978</v>
      </c>
      <c r="X197" s="300">
        <f>IF(ISBLANK([1]KochtypBerechnung_nichtBio!V166),"",[1]KochtypBerechnung_nichtBio!V166)</f>
        <v>1.2265680000000001</v>
      </c>
      <c r="Y197" s="300">
        <f>IF(ISBLANK([1]KochtypBerechnung_nichtBio!X166),"",[1]KochtypBerechnung_nichtBio!X166)</f>
        <v>1.329642</v>
      </c>
      <c r="Z197" s="356">
        <f t="shared" si="14"/>
        <v>2.7041193000000003</v>
      </c>
      <c r="AA197" s="312">
        <f>'[7]Nicht-Bio'!C179</f>
        <v>3.0535381875145697</v>
      </c>
      <c r="AB197" s="300">
        <f>'[7]Nicht-Bio'!D179</f>
        <v>2.9013924681383974</v>
      </c>
      <c r="AC197" s="300">
        <f>'[7]Nicht-Bio'!E179</f>
        <v>3.1772368750833326</v>
      </c>
      <c r="AD197" s="300">
        <f>'[7]Nicht-Bio'!F179</f>
        <v>0.7467233288468933</v>
      </c>
      <c r="AE197" s="356">
        <f t="shared" si="12"/>
        <v>12.756966632996299</v>
      </c>
      <c r="AF197" s="300">
        <f>'[7]Nicht-Bio'!G179</f>
        <v>2.5022366195963897</v>
      </c>
      <c r="AG197" s="300">
        <f>'[7]Nicht-Bio'!I179</f>
        <v>4.1476392229761796</v>
      </c>
      <c r="AH197" s="300">
        <f>'[7]Nicht-Bio'!J179</f>
        <v>1.6949722384999999</v>
      </c>
      <c r="AI197" s="300">
        <f>'[7]Nicht-Bio'!K179</f>
        <v>5.4940398832099424</v>
      </c>
      <c r="AJ197" s="300">
        <f>'[7]Nicht-Bio'!L179</f>
        <v>4.2254888214166675</v>
      </c>
      <c r="AK197" s="300">
        <f>'[7]Nicht-Bio'!M179</f>
        <v>2.3235080168333324</v>
      </c>
      <c r="AL197" s="300">
        <f>'[7]Nicht-Bio'!N179</f>
        <v>4.9842843113196578</v>
      </c>
      <c r="AM197" s="300">
        <f>'[7]Nicht-Bio'!O179</f>
        <v>5.551254184830305</v>
      </c>
      <c r="AN197" s="300">
        <f>'[7]Nicht-Bio'!P179</f>
        <v>6.3030318739270097</v>
      </c>
      <c r="AO197" s="300">
        <f>'[7]Nicht-Bio'!R179</f>
        <v>4.3591409236295569</v>
      </c>
      <c r="AP197" s="300">
        <f>'[7]Nicht-Bio'!S179</f>
        <v>12.005406321135325</v>
      </c>
      <c r="AQ197" s="300">
        <f>'[7]Nicht-Bio'!T179</f>
        <v>3.8764399425829104</v>
      </c>
      <c r="AR197" s="300">
        <f>'[7]Nicht-Bio'!U179</f>
        <v>5.1733033637691896</v>
      </c>
      <c r="AS197" s="300">
        <f>'[7]Nicht-Bio'!W179</f>
        <v>5.7436455131250002</v>
      </c>
      <c r="AT197" s="300">
        <f>'[7]Nicht-Bio'!X179</f>
        <v>31.328128586882649</v>
      </c>
      <c r="AU197" s="356">
        <f t="shared" si="18"/>
        <v>28.197078002554523</v>
      </c>
      <c r="AV197" s="300">
        <f>[6]Tabelle1!B10</f>
        <v>1.776914446002805</v>
      </c>
      <c r="AW197" s="300"/>
      <c r="AX197" s="357">
        <f t="shared" si="16"/>
        <v>2.4876802244039267</v>
      </c>
      <c r="AY197" s="335">
        <f t="shared" si="17"/>
        <v>131.69840505633405</v>
      </c>
    </row>
    <row r="198" spans="1:51" x14ac:dyDescent="0.25">
      <c r="A198" s="332">
        <v>41913</v>
      </c>
      <c r="B198" s="312">
        <f>'[3]Warenkorb transponiert'!AI85</f>
        <v>1.3993774446548262</v>
      </c>
      <c r="C198" s="300">
        <f>'[3]Warenkorb transponiert'!AJ85</f>
        <v>17.906519049385313</v>
      </c>
      <c r="D198" s="300">
        <f>'[3]Warenkorb transponiert'!AK85</f>
        <v>10.154327249711178</v>
      </c>
      <c r="E198" s="300">
        <f>'[3]Warenkorb transponiert'!AL85</f>
        <v>17.075808306439018</v>
      </c>
      <c r="F198" s="300">
        <f>'[3]Warenkorb transponiert'!AM85</f>
        <v>15.195815583347292</v>
      </c>
      <c r="G198" s="300">
        <f>'[3]Warenkorb transponiert'!AN85</f>
        <v>6.5331855552412819</v>
      </c>
      <c r="H198" s="300">
        <f>'[3]Warenkorb transponiert'!AO85</f>
        <v>3.0885807316083196</v>
      </c>
      <c r="I198" s="300">
        <f>'[3]Warenkorb transponiert'!AP85</f>
        <v>2.411954699559542</v>
      </c>
      <c r="J198" s="356">
        <f t="shared" si="11"/>
        <v>27.309677526990544</v>
      </c>
      <c r="K198" s="300">
        <f>[4]prixC2!C303</f>
        <v>70.376469359983147</v>
      </c>
      <c r="L198" s="300">
        <f>[4]prixC2!D303</f>
        <v>45.434937750197342</v>
      </c>
      <c r="M198" s="300">
        <f>[4]prixC2!Q303</f>
        <v>35.371373137119619</v>
      </c>
      <c r="N198" s="300">
        <f>[4]prixC2!R303</f>
        <v>18.277595374253291</v>
      </c>
      <c r="O198" s="300">
        <f>[4]prixC2!T303</f>
        <v>25.153590482191383</v>
      </c>
      <c r="P198" s="300">
        <f>[4]prixC2!AE303</f>
        <v>5.0004383981121352</v>
      </c>
      <c r="Q198" s="300">
        <f>[4]prixC2!AH303</f>
        <v>1.4471384961331768</v>
      </c>
      <c r="R198" s="300">
        <f>[4]prixC2!AI303</f>
        <v>1.7811180707073395</v>
      </c>
      <c r="S198" s="300">
        <f>[4]prixC2!AK303</f>
        <v>8.4235584678343542</v>
      </c>
      <c r="T198" s="300">
        <f>[4]prixC2!AL303</f>
        <v>29.424788538446784</v>
      </c>
      <c r="U198" s="356">
        <f t="shared" si="19"/>
        <v>39.826446608790611</v>
      </c>
      <c r="V198" s="312">
        <f>'[2]Haltung gewichtet'!H173</f>
        <v>0.6274698306268558</v>
      </c>
      <c r="W198" s="356">
        <f t="shared" si="15"/>
        <v>17.569155257551962</v>
      </c>
      <c r="X198" s="300">
        <f>IF(ISBLANK([1]KochtypBerechnung_nichtBio!V167),"",[1]KochtypBerechnung_nichtBio!V167)</f>
        <v>1.206547</v>
      </c>
      <c r="Y198" s="300">
        <f>IF(ISBLANK([1]KochtypBerechnung_nichtBio!X167),"",[1]KochtypBerechnung_nichtBio!X167)</f>
        <v>1.3019309999999999</v>
      </c>
      <c r="Z198" s="356">
        <f t="shared" si="14"/>
        <v>2.65607565</v>
      </c>
      <c r="AA198" s="312">
        <f>'[7]Nicht-Bio'!C180</f>
        <v>3.0935697627747203</v>
      </c>
      <c r="AB198" s="300">
        <f>'[7]Nicht-Bio'!D180</f>
        <v>2.8534508177361797</v>
      </c>
      <c r="AC198" s="300">
        <f>'[7]Nicht-Bio'!E180</f>
        <v>3.02185303126944</v>
      </c>
      <c r="AD198" s="300">
        <f>'[7]Nicht-Bio'!F180</f>
        <v>0.80629768903455956</v>
      </c>
      <c r="AE198" s="356">
        <f t="shared" si="12"/>
        <v>12.770163338619952</v>
      </c>
      <c r="AF198" s="300">
        <f>'[7]Nicht-Bio'!G180</f>
        <v>2.477950613558102</v>
      </c>
      <c r="AG198" s="300">
        <f>'[7]Nicht-Bio'!I180</f>
        <v>3.3848615246804661</v>
      </c>
      <c r="AH198" s="300">
        <f>'[7]Nicht-Bio'!J180</f>
        <v>1.6068703716666679</v>
      </c>
      <c r="AI198" s="300">
        <f>'[7]Nicht-Bio'!K180</f>
        <v>4.5369259741427923</v>
      </c>
      <c r="AJ198" s="300">
        <f>'[7]Nicht-Bio'!L180</f>
        <v>3.1005521357200019</v>
      </c>
      <c r="AK198" s="300">
        <f>'[7]Nicht-Bio'!M180</f>
        <v>2.0984758123999976</v>
      </c>
      <c r="AL198" s="300">
        <f>'[7]Nicht-Bio'!N180</f>
        <v>4.1089896447424259</v>
      </c>
      <c r="AM198" s="300">
        <f>'[7]Nicht-Bio'!O180</f>
        <v>4.176880607907294</v>
      </c>
      <c r="AN198" s="300">
        <f>'[7]Nicht-Bio'!P180</f>
        <v>5.0083892058731134</v>
      </c>
      <c r="AO198" s="300">
        <f>'[7]Nicht-Bio'!R180</f>
        <v>3.9712565479585544</v>
      </c>
      <c r="AP198" s="300">
        <f>'[7]Nicht-Bio'!S180</f>
        <v>12.028206746195</v>
      </c>
      <c r="AQ198" s="300">
        <f>'[7]Nicht-Bio'!T180</f>
        <v>3.8949308251713277</v>
      </c>
      <c r="AR198" s="300">
        <f>'[7]Nicht-Bio'!U180</f>
        <v>4.5605459207333343</v>
      </c>
      <c r="AS198" s="300">
        <f>'[7]Nicht-Bio'!W180</f>
        <v>4.4820350047000002</v>
      </c>
      <c r="AT198" s="300">
        <f>'[7]Nicht-Bio'!X180</f>
        <v>26.277429921789622</v>
      </c>
      <c r="AU198" s="356">
        <f t="shared" si="18"/>
        <v>24.207924630999916</v>
      </c>
      <c r="AV198" s="300">
        <f>[6]Tabelle1!B11</f>
        <v>1.776914446002805</v>
      </c>
      <c r="AW198" s="300"/>
      <c r="AX198" s="357">
        <f t="shared" si="16"/>
        <v>2.4876802244039267</v>
      </c>
      <c r="AY198" s="335">
        <f t="shared" si="17"/>
        <v>126.82712323735691</v>
      </c>
    </row>
    <row r="199" spans="1:51" x14ac:dyDescent="0.25">
      <c r="A199" s="332">
        <v>41944</v>
      </c>
      <c r="B199" s="312">
        <f>'[3]Warenkorb transponiert'!AI86</f>
        <v>1.390295366528322</v>
      </c>
      <c r="C199" s="300">
        <f>'[3]Warenkorb transponiert'!AJ86</f>
        <v>18.164444291699361</v>
      </c>
      <c r="D199" s="300">
        <f>'[3]Warenkorb transponiert'!AK86</f>
        <v>10.154327249711178</v>
      </c>
      <c r="E199" s="300">
        <f>'[3]Warenkorb transponiert'!AL86</f>
        <v>16.897042046866698</v>
      </c>
      <c r="F199" s="300">
        <f>'[3]Warenkorb transponiert'!AM86</f>
        <v>15.195815583347292</v>
      </c>
      <c r="G199" s="300">
        <f>'[3]Warenkorb transponiert'!AN86</f>
        <v>6.6106263225324735</v>
      </c>
      <c r="H199" s="300">
        <f>'[3]Warenkorb transponiert'!AO86</f>
        <v>3.1147211741823515</v>
      </c>
      <c r="I199" s="300">
        <f>'[3]Warenkorb transponiert'!AP86</f>
        <v>2.411954699559542</v>
      </c>
      <c r="J199" s="356">
        <f t="shared" si="11"/>
        <v>27.304260331197625</v>
      </c>
      <c r="K199" s="300">
        <f>[4]prixC2!C304</f>
        <v>73.105673019642296</v>
      </c>
      <c r="L199" s="300">
        <f>[4]prixC2!D304</f>
        <v>44.465004299738574</v>
      </c>
      <c r="M199" s="300">
        <f>[4]prixC2!Q304</f>
        <v>32.623939517623398</v>
      </c>
      <c r="N199" s="300">
        <f>[4]prixC2!R304</f>
        <v>16.38572066203777</v>
      </c>
      <c r="O199" s="300">
        <f>[4]prixC2!T304</f>
        <v>23.57507212505865</v>
      </c>
      <c r="P199" s="300">
        <f>[4]prixC2!AE304</f>
        <v>4.5665159536652444</v>
      </c>
      <c r="Q199" s="300">
        <f>[4]prixC2!AH304</f>
        <v>1.4032653209719557</v>
      </c>
      <c r="R199" s="300">
        <f>[4]prixC2!AI304</f>
        <v>1.753900427318712</v>
      </c>
      <c r="S199" s="300">
        <f>[4]prixC2!AK304</f>
        <v>8.9481733892807913</v>
      </c>
      <c r="T199" s="300">
        <f>[4]prixC2!AL304</f>
        <v>29.07674155974183</v>
      </c>
      <c r="U199" s="356">
        <f t="shared" si="19"/>
        <v>39.169395448340588</v>
      </c>
      <c r="V199" s="312">
        <f>'[2]Haltung gewichtet'!H174</f>
        <v>0.62224411249843115</v>
      </c>
      <c r="W199" s="356">
        <f t="shared" si="15"/>
        <v>17.422835149956072</v>
      </c>
      <c r="X199" s="300">
        <f>IF(ISBLANK([1]KochtypBerechnung_nichtBio!V168),"",[1]KochtypBerechnung_nichtBio!V168)</f>
        <v>1.3122469999999999</v>
      </c>
      <c r="Y199" s="300">
        <f>IF(ISBLANK([1]KochtypBerechnung_nichtBio!X168),"",[1]KochtypBerechnung_nichtBio!X168)</f>
        <v>1.4201220000000001</v>
      </c>
      <c r="Z199" s="356">
        <f t="shared" si="14"/>
        <v>2.8914497999999997</v>
      </c>
      <c r="AA199" s="312">
        <f>'[7]Nicht-Bio'!C181</f>
        <v>3.4925102085309776</v>
      </c>
      <c r="AB199" s="300">
        <f>'[7]Nicht-Bio'!D181</f>
        <v>2.9452137607344251</v>
      </c>
      <c r="AC199" s="300">
        <f>'[7]Nicht-Bio'!E181</f>
        <v>2.4467959009515301</v>
      </c>
      <c r="AD199" s="300">
        <f>'[7]Nicht-Bio'!F181</f>
        <v>0.67994660166819942</v>
      </c>
      <c r="AE199" s="356">
        <f t="shared" si="12"/>
        <v>12.650936650284354</v>
      </c>
      <c r="AF199" s="300">
        <f>'[7]Nicht-Bio'!G181</f>
        <v>2.3792831353147799</v>
      </c>
      <c r="AG199" s="300">
        <f>'[7]Nicht-Bio'!I181</f>
        <v>3.7331468118860922</v>
      </c>
      <c r="AH199" s="300">
        <f>'[7]Nicht-Bio'!J181</f>
        <v>0.97008899486323141</v>
      </c>
      <c r="AI199" s="300">
        <f>'[7]Nicht-Bio'!K181</f>
        <v>2.9855490021538125</v>
      </c>
      <c r="AJ199" s="300">
        <f>'[7]Nicht-Bio'!L181</f>
        <v>2.6636885730080575</v>
      </c>
      <c r="AK199" s="300">
        <f>'[7]Nicht-Bio'!M181</f>
        <v>1.99433937458333</v>
      </c>
      <c r="AL199" s="300">
        <f>'[7]Nicht-Bio'!N181</f>
        <v>4.1024716630249376</v>
      </c>
      <c r="AM199" s="300">
        <f>'[7]Nicht-Bio'!O181</f>
        <v>3.8090402427131052</v>
      </c>
      <c r="AN199" s="300">
        <f>'[7]Nicht-Bio'!P181</f>
        <v>4.2766506390825425</v>
      </c>
      <c r="AO199" s="300">
        <f>'[7]Nicht-Bio'!R181</f>
        <v>3.7149149144462474</v>
      </c>
      <c r="AP199" s="300">
        <f>'[7]Nicht-Bio'!S181</f>
        <v>12.268048555</v>
      </c>
      <c r="AQ199" s="300">
        <f>'[7]Nicht-Bio'!T181</f>
        <v>4.0399685655989375</v>
      </c>
      <c r="AR199" s="300">
        <f>'[7]Nicht-Bio'!U181</f>
        <v>4.4007472562916679</v>
      </c>
      <c r="AS199" s="300">
        <f>'[7]Nicht-Bio'!W181</f>
        <v>3.4797639768749975</v>
      </c>
      <c r="AT199" s="300">
        <f>'[7]Nicht-Bio'!X181</f>
        <v>22.958750649048923</v>
      </c>
      <c r="AU199" s="356">
        <f t="shared" si="18"/>
        <v>21.791123589319326</v>
      </c>
      <c r="AV199" s="300">
        <f>[6]Tabelle1!B12</f>
        <v>1.776914446002805</v>
      </c>
      <c r="AW199" s="300"/>
      <c r="AX199" s="357">
        <f t="shared" si="16"/>
        <v>2.4876802244039267</v>
      </c>
      <c r="AY199" s="335">
        <f t="shared" si="17"/>
        <v>123.71768119350189</v>
      </c>
    </row>
    <row r="200" spans="1:51" x14ac:dyDescent="0.25">
      <c r="A200" s="332">
        <v>41974</v>
      </c>
      <c r="B200" s="312">
        <f>'[3]Warenkorb transponiert'!AI87</f>
        <v>1.390425040427425</v>
      </c>
      <c r="C200" s="300">
        <f>'[3]Warenkorb transponiert'!AJ87</f>
        <v>18.164444291699361</v>
      </c>
      <c r="D200" s="300">
        <f>'[3]Warenkorb transponiert'!AK87</f>
        <v>10.154327249711178</v>
      </c>
      <c r="E200" s="300">
        <f>'[3]Warenkorb transponiert'!AL87</f>
        <v>17.322907380723638</v>
      </c>
      <c r="F200" s="300">
        <f>'[3]Warenkorb transponiert'!AM87</f>
        <v>15.195815583347292</v>
      </c>
      <c r="G200" s="300">
        <f>'[3]Warenkorb transponiert'!AN87</f>
        <v>6.7714613426265391</v>
      </c>
      <c r="H200" s="300">
        <f>'[3]Warenkorb transponiert'!AO87</f>
        <v>3.1847633395021373</v>
      </c>
      <c r="I200" s="300">
        <f>'[3]Warenkorb transponiert'!AP87</f>
        <v>2.411954699559542</v>
      </c>
      <c r="J200" s="356">
        <f t="shared" si="11"/>
        <v>27.476652168510675</v>
      </c>
      <c r="K200" s="300">
        <f>[4]prixC2!C305</f>
        <v>61.608774649704586</v>
      </c>
      <c r="L200" s="300">
        <f>[4]prixC2!D305</f>
        <v>47.633943840885401</v>
      </c>
      <c r="M200" s="300">
        <f>[4]prixC2!Q305</f>
        <v>31.985481468206263</v>
      </c>
      <c r="N200" s="300">
        <f>[4]prixC2!R305</f>
        <v>17.313241956901948</v>
      </c>
      <c r="O200" s="300">
        <f>[4]prixC2!T305</f>
        <v>25.0286132296206</v>
      </c>
      <c r="P200" s="300">
        <f>[4]prixC2!AE305</f>
        <v>4.8899479637624435</v>
      </c>
      <c r="Q200" s="300">
        <f>[4]prixC2!AH305</f>
        <v>1.453941860233287</v>
      </c>
      <c r="R200" s="300">
        <f>[4]prixC2!AI305</f>
        <v>1.6728579802461274</v>
      </c>
      <c r="S200" s="300">
        <f>[4]prixC2!AK305</f>
        <v>8.8562405638873756</v>
      </c>
      <c r="T200" s="300">
        <f>[4]prixC2!AL305</f>
        <v>29.805188117239265</v>
      </c>
      <c r="U200" s="356">
        <f t="shared" si="19"/>
        <v>38.508394753175466</v>
      </c>
      <c r="V200" s="312">
        <f>'[2]Haltung gewichtet'!H175</f>
        <v>0.63376212112808583</v>
      </c>
      <c r="W200" s="356">
        <f t="shared" si="15"/>
        <v>17.745339391586402</v>
      </c>
      <c r="X200" s="300">
        <f>IF(ISBLANK([1]KochtypBerechnung_nichtBio!V169),"",[1]KochtypBerechnung_nichtBio!V169)</f>
        <v>1.5067839999999999</v>
      </c>
      <c r="Y200" s="300">
        <f>IF(ISBLANK([1]KochtypBerechnung_nichtBio!X169),"",[1]KochtypBerechnung_nichtBio!X169)</f>
        <v>1.5470109999999999</v>
      </c>
      <c r="Z200" s="356">
        <f t="shared" si="14"/>
        <v>3.26573315</v>
      </c>
      <c r="AA200" s="312">
        <f>'[7]Nicht-Bio'!C182</f>
        <v>2.9194060181039601</v>
      </c>
      <c r="AB200" s="300">
        <f>'[7]Nicht-Bio'!D182</f>
        <v>2.9291749030712797</v>
      </c>
      <c r="AC200" s="300">
        <f>'[7]Nicht-Bio'!E182</f>
        <v>2.3459925385634604</v>
      </c>
      <c r="AD200" s="300">
        <f>'[7]Nicht-Bio'!F182</f>
        <v>0.58985154461304301</v>
      </c>
      <c r="AE200" s="356">
        <f t="shared" si="12"/>
        <v>11.457028103192394</v>
      </c>
      <c r="AF200" s="300">
        <f>'[7]Nicht-Bio'!G182</f>
        <v>2.4141921779583324</v>
      </c>
      <c r="AG200" s="300">
        <f>'[7]Nicht-Bio'!I182</f>
        <v>3.6463999359799626</v>
      </c>
      <c r="AH200" s="300">
        <f>'[7]Nicht-Bio'!J182</f>
        <v>0.85194259495492064</v>
      </c>
      <c r="AI200" s="300">
        <f>'[7]Nicht-Bio'!K182</f>
        <v>3.3718419648333349</v>
      </c>
      <c r="AJ200" s="300">
        <f>'[7]Nicht-Bio'!L182</f>
        <v>2.2553729770818474</v>
      </c>
      <c r="AK200" s="300">
        <f>'[7]Nicht-Bio'!M182</f>
        <v>2.030856825833335</v>
      </c>
      <c r="AL200" s="300">
        <f>'[7]Nicht-Bio'!N182</f>
        <v>3.5293322197146977</v>
      </c>
      <c r="AM200" s="300">
        <f>'[7]Nicht-Bio'!O182</f>
        <v>3.5516360871510999</v>
      </c>
      <c r="AN200" s="300">
        <f>'[7]Nicht-Bio'!P182</f>
        <v>3.7912630611131251</v>
      </c>
      <c r="AO200" s="300">
        <f>'[7]Nicht-Bio'!R182</f>
        <v>3.6516945529083973</v>
      </c>
      <c r="AP200" s="300">
        <f>'[7]Nicht-Bio'!S182</f>
        <v>12.290326816666651</v>
      </c>
      <c r="AQ200" s="300">
        <f>'[7]Nicht-Bio'!T182</f>
        <v>4.0735908867684483</v>
      </c>
      <c r="AR200" s="300">
        <f>'[7]Nicht-Bio'!U182</f>
        <v>4.3040347013750004</v>
      </c>
      <c r="AS200" s="300">
        <f>'[7]Nicht-Bio'!W182</f>
        <v>3.2500536535000024</v>
      </c>
      <c r="AT200" s="300">
        <f>'[7]Nicht-Bio'!X182</f>
        <v>28.899268632372127</v>
      </c>
      <c r="AU200" s="356">
        <f t="shared" si="18"/>
        <v>21.251380670485034</v>
      </c>
      <c r="AV200" s="300">
        <f>[6]Tabelle1!B13</f>
        <v>1.776914446002805</v>
      </c>
      <c r="AW200" s="300"/>
      <c r="AX200" s="357">
        <f t="shared" si="16"/>
        <v>2.4876802244039267</v>
      </c>
      <c r="AY200" s="335">
        <f t="shared" si="17"/>
        <v>122.19220846135391</v>
      </c>
    </row>
    <row r="201" spans="1:51" x14ac:dyDescent="0.25">
      <c r="A201" s="332">
        <v>42005</v>
      </c>
      <c r="B201" s="312">
        <f>'[3]Warenkorb transponiert'!AI88</f>
        <v>1.4010724054966595</v>
      </c>
      <c r="C201" s="300">
        <f>'[3]Warenkorb transponiert'!AJ88</f>
        <v>17.680834462360522</v>
      </c>
      <c r="D201" s="300">
        <f>'[3]Warenkorb transponiert'!AK88</f>
        <v>10.130247607350258</v>
      </c>
      <c r="E201" s="300">
        <f>'[3]Warenkorb transponiert'!AL88</f>
        <v>17.097222793698851</v>
      </c>
      <c r="F201" s="300">
        <f>'[3]Warenkorb transponiert'!AM88</f>
        <v>15.073361180566126</v>
      </c>
      <c r="G201" s="300">
        <f>'[3]Warenkorb transponiert'!AN88</f>
        <v>6.6545895462464131</v>
      </c>
      <c r="H201" s="300">
        <f>'[3]Warenkorb transponiert'!AO88</f>
        <v>3.1682531201860096</v>
      </c>
      <c r="I201" s="300">
        <f>'[3]Warenkorb transponiert'!AP88</f>
        <v>2.411954699559542</v>
      </c>
      <c r="J201" s="356">
        <f t="shared" si="11"/>
        <v>27.358270726953762</v>
      </c>
      <c r="K201" s="300">
        <f>[4]prixC2!C306</f>
        <v>67.81596141409706</v>
      </c>
      <c r="L201" s="300">
        <f>[4]prixC2!D306</f>
        <v>46.306337101199119</v>
      </c>
      <c r="M201" s="300">
        <f>[4]prixC2!Q306</f>
        <v>32.41636316750354</v>
      </c>
      <c r="N201" s="300">
        <f>[4]prixC2!R306</f>
        <v>16.90603292380937</v>
      </c>
      <c r="O201" s="300">
        <f>[4]prixC2!T306</f>
        <v>24.63348460987326</v>
      </c>
      <c r="P201" s="300">
        <f>[4]prixC2!AE306</f>
        <v>4.8598612676762452</v>
      </c>
      <c r="Q201" s="300">
        <f>[4]prixC2!AH306</f>
        <v>1.423308030067719</v>
      </c>
      <c r="R201" s="300">
        <f>[4]prixC2!AI306</f>
        <v>1.7273851843743682</v>
      </c>
      <c r="S201" s="300">
        <f>[4]prixC2!AK306</f>
        <v>8.7314936252983397</v>
      </c>
      <c r="T201" s="300">
        <f>[4]prixC2!AL306</f>
        <v>31.011886322578508</v>
      </c>
      <c r="U201" s="356">
        <f t="shared" si="19"/>
        <v>39.154087611282726</v>
      </c>
      <c r="V201" s="312">
        <f>'[2]Haltung gewichtet'!H176</f>
        <v>0.63640960375543876</v>
      </c>
      <c r="W201" s="356">
        <f t="shared" si="15"/>
        <v>17.819468905152284</v>
      </c>
      <c r="X201" s="300">
        <f>IF(ISBLANK([1]KochtypBerechnung_nichtBio!V170),"",[1]KochtypBerechnung_nichtBio!V170)</f>
        <v>1.4654940000000001</v>
      </c>
      <c r="Y201" s="300">
        <f>IF(ISBLANK([1]KochtypBerechnung_nichtBio!X170),"",[1]KochtypBerechnung_nichtBio!X170)</f>
        <v>1.585304</v>
      </c>
      <c r="Z201" s="356">
        <f t="shared" si="14"/>
        <v>3.2286886000000004</v>
      </c>
      <c r="AA201" s="300">
        <f>'[7]Nicht-Bio'!C183</f>
        <v>3.4200090690280698</v>
      </c>
      <c r="AB201" s="300">
        <f>'[7]Nicht-Bio'!D183</f>
        <v>2.840680833270699</v>
      </c>
      <c r="AC201" s="300">
        <f>'[7]Nicht-Bio'!E183</f>
        <v>2.6321553013272792</v>
      </c>
      <c r="AD201" s="300">
        <f>'[7]Nicht-Bio'!F183</f>
        <v>0.64181901139330777</v>
      </c>
      <c r="AE201" s="356">
        <f t="shared" si="12"/>
        <v>12.48637389072643</v>
      </c>
      <c r="AF201" s="300">
        <f>'[7]Nicht-Bio'!G183</f>
        <v>2.3871354868426611</v>
      </c>
      <c r="AG201" s="300">
        <f>'[7]Nicht-Bio'!I183</f>
        <v>4.2407902576496026</v>
      </c>
      <c r="AH201" s="300">
        <f>'[7]Nicht-Bio'!J183</f>
        <v>1.0515826200496545</v>
      </c>
      <c r="AI201" s="300">
        <f>'[7]Nicht-Bio'!K183</f>
        <v>4.4781531185064178</v>
      </c>
      <c r="AJ201" s="300">
        <f>'[7]Nicht-Bio'!L183</f>
        <v>3.0503232789574999</v>
      </c>
      <c r="AK201" s="300">
        <f>'[7]Nicht-Bio'!M183</f>
        <v>2.0025871884750002</v>
      </c>
      <c r="AL201" s="300">
        <f>'[7]Nicht-Bio'!N183</f>
        <v>3.5537376248824195</v>
      </c>
      <c r="AM201" s="300">
        <f>'[7]Nicht-Bio'!O183</f>
        <v>3.4659600444184853</v>
      </c>
      <c r="AN201" s="300">
        <f>'[7]Nicht-Bio'!P183</f>
        <v>3.8677813677214297</v>
      </c>
      <c r="AO201" s="300">
        <f>'[7]Nicht-Bio'!R183</f>
        <v>3.8150982555048314</v>
      </c>
      <c r="AP201" s="300">
        <f>'[7]Nicht-Bio'!S183</f>
        <v>12.408093505977021</v>
      </c>
      <c r="AQ201" s="300">
        <f>'[7]Nicht-Bio'!T183</f>
        <v>4.1449114860319929</v>
      </c>
      <c r="AR201" s="300">
        <f>'[7]Nicht-Bio'!U183</f>
        <v>4.3541156452500003</v>
      </c>
      <c r="AS201" s="300">
        <f>'[7]Nicht-Bio'!W183</f>
        <v>4.6583028257999999</v>
      </c>
      <c r="AT201" s="300">
        <f>'[7]Nicht-Bio'!X183</f>
        <v>34.684562149542238</v>
      </c>
      <c r="AU201" s="356">
        <f t="shared" si="18"/>
        <v>23.885978173551457</v>
      </c>
      <c r="AV201" s="300">
        <f>[6]Tabelle1!B14</f>
        <v>1.776914446002805</v>
      </c>
      <c r="AW201" s="300"/>
      <c r="AX201" s="357">
        <f t="shared" si="16"/>
        <v>2.4876802244039267</v>
      </c>
      <c r="AY201" s="335">
        <f t="shared" si="17"/>
        <v>126.42054813207059</v>
      </c>
    </row>
    <row r="202" spans="1:51" x14ac:dyDescent="0.25">
      <c r="A202" s="332">
        <v>42036</v>
      </c>
      <c r="B202" s="312">
        <f>'[3]Warenkorb transponiert'!AI89</f>
        <v>1.3597167888187123</v>
      </c>
      <c r="C202" s="300">
        <f>'[3]Warenkorb transponiert'!AJ89</f>
        <v>17.906519049385313</v>
      </c>
      <c r="D202" s="300">
        <f>'[3]Warenkorb transponiert'!AK89</f>
        <v>10.130247607350258</v>
      </c>
      <c r="E202" s="300">
        <f>'[3]Warenkorb transponiert'!AL89</f>
        <v>16.903778861963318</v>
      </c>
      <c r="F202" s="300">
        <f>'[3]Warenkorb transponiert'!AM89</f>
        <v>15.073361180566126</v>
      </c>
      <c r="G202" s="300">
        <f>'[3]Warenkorb transponiert'!AN89</f>
        <v>6.6545895462464131</v>
      </c>
      <c r="H202" s="300">
        <f>'[3]Warenkorb transponiert'!AO89</f>
        <v>3.1714827183200636</v>
      </c>
      <c r="I202" s="300">
        <f>'[3]Warenkorb transponiert'!AP89</f>
        <v>2.411954699559542</v>
      </c>
      <c r="J202" s="356">
        <f t="shared" si="11"/>
        <v>27.020347550235073</v>
      </c>
      <c r="K202" s="300">
        <f>[4]prixC2!C307</f>
        <v>69.467881132920567</v>
      </c>
      <c r="L202" s="300">
        <f>[4]prixC2!D307</f>
        <v>44.896090188872542</v>
      </c>
      <c r="M202" s="300">
        <f>[4]prixC2!Q307</f>
        <v>33.523951447703354</v>
      </c>
      <c r="N202" s="300">
        <f>[4]prixC2!R307</f>
        <v>18.309832217471548</v>
      </c>
      <c r="O202" s="300">
        <f>[4]prixC2!T307</f>
        <v>25.04075021415208</v>
      </c>
      <c r="P202" s="300">
        <f>[4]prixC2!AE307</f>
        <v>4.78432276282168</v>
      </c>
      <c r="Q202" s="300">
        <f>[4]prixC2!AH307</f>
        <v>1.4436429952783458</v>
      </c>
      <c r="R202" s="300">
        <f>[4]prixC2!AI307</f>
        <v>1.7387945461492573</v>
      </c>
      <c r="S202" s="300">
        <f>[4]prixC2!AK307</f>
        <v>8.4918234871169584</v>
      </c>
      <c r="T202" s="300">
        <f>[4]prixC2!AL307</f>
        <v>29.209603077965642</v>
      </c>
      <c r="U202" s="356">
        <f t="shared" si="19"/>
        <v>39.312384294614581</v>
      </c>
      <c r="V202" s="312">
        <f>'[2]Haltung gewichtet'!H177</f>
        <v>0.62537834425468286</v>
      </c>
      <c r="W202" s="356">
        <f t="shared" si="15"/>
        <v>17.51059363913112</v>
      </c>
      <c r="X202" s="300">
        <f>IF(ISBLANK([1]KochtypBerechnung_nichtBio!V171),"",[1]KochtypBerechnung_nichtBio!V171)</f>
        <v>1.53844</v>
      </c>
      <c r="Y202" s="300">
        <f>IF(ISBLANK([1]KochtypBerechnung_nichtBio!X171),"",[1]KochtypBerechnung_nichtBio!X171)</f>
        <v>1.6495919999999999</v>
      </c>
      <c r="Z202" s="356">
        <f t="shared" si="14"/>
        <v>3.3798948000000002</v>
      </c>
      <c r="AA202" s="300">
        <f>'[7]Nicht-Bio'!C184</f>
        <v>3.4940112061222046</v>
      </c>
      <c r="AB202" s="300">
        <f>'[7]Nicht-Bio'!D184</f>
        <v>2.8886952687499998</v>
      </c>
      <c r="AC202" s="300">
        <f>'[7]Nicht-Bio'!E184</f>
        <v>2.2959695585628923</v>
      </c>
      <c r="AD202" s="300">
        <f>'[7]Nicht-Bio'!F184</f>
        <v>0.5718562480041256</v>
      </c>
      <c r="AE202" s="356">
        <f t="shared" si="12"/>
        <v>12.180841044842833</v>
      </c>
      <c r="AF202" s="300">
        <f>'[7]Nicht-Bio'!G184</f>
        <v>2.5072333032509109</v>
      </c>
      <c r="AG202" s="300">
        <f>'[7]Nicht-Bio'!I184</f>
        <v>3.9657223000790816</v>
      </c>
      <c r="AH202" s="300">
        <f>'[7]Nicht-Bio'!J184</f>
        <v>1.0851843750000001</v>
      </c>
      <c r="AI202" s="300">
        <f>'[7]Nicht-Bio'!K184</f>
        <v>6.2768690380602283</v>
      </c>
      <c r="AJ202" s="300">
        <f>'[7]Nicht-Bio'!L184</f>
        <v>2.8945001829141406</v>
      </c>
      <c r="AK202" s="300">
        <f>'[7]Nicht-Bio'!M184</f>
        <v>1.9944077507044149</v>
      </c>
      <c r="AL202" s="300">
        <f>'[7]Nicht-Bio'!N184</f>
        <v>3.3832087323933502</v>
      </c>
      <c r="AM202" s="300">
        <f>'[7]Nicht-Bio'!O184</f>
        <v>3.1746605231349112</v>
      </c>
      <c r="AN202" s="300">
        <f>'[7]Nicht-Bio'!P184</f>
        <v>3.2409059433217187</v>
      </c>
      <c r="AO202" s="300">
        <f>'[7]Nicht-Bio'!R184</f>
        <v>3.3193106399375001</v>
      </c>
      <c r="AP202" s="300">
        <f>'[7]Nicht-Bio'!S184</f>
        <v>12.462714024312499</v>
      </c>
      <c r="AQ202" s="300">
        <f>'[7]Nicht-Bio'!T184</f>
        <v>4.2097479052895661</v>
      </c>
      <c r="AR202" s="300">
        <f>'[7]Nicht-Bio'!U184</f>
        <v>4.2919596364213053</v>
      </c>
      <c r="AS202" s="300">
        <f>'[7]Nicht-Bio'!W184</f>
        <v>5.1998934426250001</v>
      </c>
      <c r="AT202" s="300">
        <f>'[7]Nicht-Bio'!X184</f>
        <v>34.362074030452533</v>
      </c>
      <c r="AU202" s="356">
        <f t="shared" si="18"/>
        <v>24.0484372425549</v>
      </c>
      <c r="AV202" s="300">
        <f>[6]Tabelle1!B15</f>
        <v>1.8003305950711277</v>
      </c>
      <c r="AW202" s="300"/>
      <c r="AX202" s="357">
        <f t="shared" si="16"/>
        <v>2.5204628330995784</v>
      </c>
      <c r="AY202" s="335">
        <f t="shared" si="17"/>
        <v>125.97296140447808</v>
      </c>
    </row>
    <row r="203" spans="1:51" x14ac:dyDescent="0.25">
      <c r="A203" s="332">
        <v>42064</v>
      </c>
      <c r="B203" s="312">
        <f>'[3]Warenkorb transponiert'!AI90</f>
        <v>1.3880216659589226</v>
      </c>
      <c r="C203" s="300">
        <f>'[3]Warenkorb transponiert'!AJ90</f>
        <v>17.905677707847325</v>
      </c>
      <c r="D203" s="300">
        <f>'[3]Warenkorb transponiert'!AK90</f>
        <v>9.6497442103082509</v>
      </c>
      <c r="E203" s="300">
        <f>'[3]Warenkorb transponiert'!AL90</f>
        <v>16.974672620511502</v>
      </c>
      <c r="F203" s="300">
        <f>'[3]Warenkorb transponiert'!AM90</f>
        <v>15.073361180566126</v>
      </c>
      <c r="G203" s="300">
        <f>'[3]Warenkorb transponiert'!AN90</f>
        <v>6.2621091122252732</v>
      </c>
      <c r="H203" s="300">
        <f>'[3]Warenkorb transponiert'!AO90</f>
        <v>3.1682531201860096</v>
      </c>
      <c r="I203" s="300">
        <f>'[3]Warenkorb transponiert'!AP90</f>
        <v>2.411954699559542</v>
      </c>
      <c r="J203" s="356">
        <f t="shared" si="11"/>
        <v>26.995098581360146</v>
      </c>
      <c r="K203" s="300">
        <f>[4]prixC2!C308</f>
        <v>66.57339480536703</v>
      </c>
      <c r="L203" s="300">
        <f>[4]prixC2!D308</f>
        <v>43.876426939501151</v>
      </c>
      <c r="M203" s="300">
        <f>[4]prixC2!Q308</f>
        <v>32.760603856687943</v>
      </c>
      <c r="N203" s="300">
        <f>[4]prixC2!R308</f>
        <v>17.245027570731331</v>
      </c>
      <c r="O203" s="300">
        <f>[4]prixC2!T308</f>
        <v>24.054463004302676</v>
      </c>
      <c r="P203" s="300">
        <f>[4]prixC2!AE308</f>
        <v>4.8752531332984104</v>
      </c>
      <c r="Q203" s="300">
        <f>[4]prixC2!AH308</f>
        <v>1.3556101370563962</v>
      </c>
      <c r="R203" s="300">
        <f>[4]prixC2!AI308</f>
        <v>1.7711811712221626</v>
      </c>
      <c r="S203" s="300">
        <f>[4]prixC2!AK308</f>
        <v>8.6226364012650123</v>
      </c>
      <c r="T203" s="300">
        <f>[4]prixC2!AL308</f>
        <v>29.00380171648608</v>
      </c>
      <c r="U203" s="356">
        <f t="shared" si="19"/>
        <v>38.388632884033527</v>
      </c>
      <c r="V203" s="312">
        <f>'[2]Haltung gewichtet'!H178</f>
        <v>0.63794707295192954</v>
      </c>
      <c r="W203" s="356">
        <f t="shared" si="15"/>
        <v>17.862518042654028</v>
      </c>
      <c r="X203" s="300">
        <f>IF(ISBLANK([1]KochtypBerechnung_nichtBio!V172),"",[1]KochtypBerechnung_nichtBio!V172)</f>
        <v>1.5096229999999999</v>
      </c>
      <c r="Y203" s="300">
        <f>IF(ISBLANK([1]KochtypBerechnung_nichtBio!X172),"",[1]KochtypBerechnung_nichtBio!X172)</f>
        <v>1.640314</v>
      </c>
      <c r="Z203" s="356">
        <f t="shared" si="14"/>
        <v>3.3306386000000003</v>
      </c>
      <c r="AA203" s="300">
        <f>'[7]Nicht-Bio'!C185</f>
        <v>3.3521980242268237</v>
      </c>
      <c r="AB203" s="300">
        <f>'[7]Nicht-Bio'!D185</f>
        <v>2.7947890466142122</v>
      </c>
      <c r="AC203" s="300">
        <f>'[7]Nicht-Bio'!E185</f>
        <v>2.5311239969670902</v>
      </c>
      <c r="AD203" s="300">
        <f>'[7]Nicht-Bio'!F185</f>
        <v>0.62057238257924563</v>
      </c>
      <c r="AE203" s="356">
        <f t="shared" si="12"/>
        <v>12.186540248604103</v>
      </c>
      <c r="AF203" s="300">
        <f>'[7]Nicht-Bio'!G185</f>
        <v>2.413903681640547</v>
      </c>
      <c r="AG203" s="300">
        <f>'[7]Nicht-Bio'!I185</f>
        <v>3.7135817150790018</v>
      </c>
      <c r="AH203" s="300">
        <f>'[7]Nicht-Bio'!J185</f>
        <v>1.1851493580313943</v>
      </c>
      <c r="AI203" s="300">
        <f>'[7]Nicht-Bio'!K185</f>
        <v>4.6144347961139651</v>
      </c>
      <c r="AJ203" s="300">
        <f>'[7]Nicht-Bio'!L185</f>
        <v>2.5018727634062499</v>
      </c>
      <c r="AK203" s="300">
        <f>'[7]Nicht-Bio'!M185</f>
        <v>2.0263218665624998</v>
      </c>
      <c r="AL203" s="300">
        <f>'[7]Nicht-Bio'!N185</f>
        <v>3.3382174078616922</v>
      </c>
      <c r="AM203" s="300">
        <f>'[7]Nicht-Bio'!O185</f>
        <v>3.2433852781738626</v>
      </c>
      <c r="AN203" s="300">
        <f>'[7]Nicht-Bio'!P185</f>
        <v>2.937367885338066</v>
      </c>
      <c r="AO203" s="300">
        <f>'[7]Nicht-Bio'!R185</f>
        <v>3.7358495527601949</v>
      </c>
      <c r="AP203" s="300">
        <f>'[7]Nicht-Bio'!S185</f>
        <v>12.324419627247087</v>
      </c>
      <c r="AQ203" s="300">
        <f>'[7]Nicht-Bio'!T185</f>
        <v>4.2344829815625005</v>
      </c>
      <c r="AR203" s="300">
        <f>'[7]Nicht-Bio'!U185</f>
        <v>4.2974014365000004</v>
      </c>
      <c r="AS203" s="300">
        <f>'[7]Nicht-Bio'!W185</f>
        <v>4.5158044950625005</v>
      </c>
      <c r="AT203" s="300">
        <f>'[7]Nicht-Bio'!X185</f>
        <v>31.295558999797137</v>
      </c>
      <c r="AU203" s="356">
        <f t="shared" si="18"/>
        <v>22.543132687211425</v>
      </c>
      <c r="AV203" s="300">
        <f>[6]Tabelle1!B16</f>
        <v>1.8003305950711277</v>
      </c>
      <c r="AW203" s="300"/>
      <c r="AX203" s="357">
        <f t="shared" si="16"/>
        <v>2.5204628330995784</v>
      </c>
      <c r="AY203" s="335">
        <f t="shared" si="17"/>
        <v>123.82702387696281</v>
      </c>
    </row>
    <row r="204" spans="1:51" x14ac:dyDescent="0.25">
      <c r="A204" s="332">
        <v>42095</v>
      </c>
      <c r="B204" s="312">
        <f>'[3]Warenkorb transponiert'!AI91</f>
        <v>1.3674369231685939</v>
      </c>
      <c r="C204" s="300">
        <f>'[3]Warenkorb transponiert'!AJ91</f>
        <v>18.177905756307183</v>
      </c>
      <c r="D204" s="300">
        <f>'[3]Warenkorb transponiert'!AK91</f>
        <v>9.9222350605787391</v>
      </c>
      <c r="E204" s="300">
        <f>'[3]Warenkorb transponiert'!AL91</f>
        <v>17.057196230017524</v>
      </c>
      <c r="F204" s="300">
        <f>'[3]Warenkorb transponiert'!AM91</f>
        <v>14.94536539483085</v>
      </c>
      <c r="G204" s="300">
        <f>'[3]Warenkorb transponiert'!AN91</f>
        <v>6.2618692668814004</v>
      </c>
      <c r="H204" s="300">
        <f>'[3]Warenkorb transponiert'!AO91</f>
        <v>3.1847633395021373</v>
      </c>
      <c r="I204" s="300">
        <f>'[3]Warenkorb transponiert'!AP91</f>
        <v>2.4375796758090433</v>
      </c>
      <c r="J204" s="356">
        <f t="shared" si="11"/>
        <v>26.945153407547771</v>
      </c>
      <c r="K204" s="300">
        <f>[4]prixC2!C309</f>
        <v>68.449263351396823</v>
      </c>
      <c r="L204" s="300">
        <f>[4]prixC2!D309</f>
        <v>48.120423909900133</v>
      </c>
      <c r="M204" s="300">
        <f>[4]prixC2!Q309</f>
        <v>33.152086131545417</v>
      </c>
      <c r="N204" s="300">
        <f>[4]prixC2!R309</f>
        <v>20.37734077824377</v>
      </c>
      <c r="O204" s="300">
        <f>[4]prixC2!T309</f>
        <v>23.508861888991525</v>
      </c>
      <c r="P204" s="300">
        <f>[4]prixC2!AE309</f>
        <v>4.9254644278236057</v>
      </c>
      <c r="Q204" s="300">
        <f>[4]prixC2!AH309</f>
        <v>1.4642294152873758</v>
      </c>
      <c r="R204" s="300">
        <f>[4]prixC2!AI309</f>
        <v>1.7938857548199965</v>
      </c>
      <c r="S204" s="300">
        <f>[4]prixC2!AK309</f>
        <v>8.5012424895724763</v>
      </c>
      <c r="T204" s="300">
        <f>[4]prixC2!AL309</f>
        <v>29.095699498603494</v>
      </c>
      <c r="U204" s="356">
        <f t="shared" si="19"/>
        <v>39.639926428969133</v>
      </c>
      <c r="V204" s="312">
        <f>'[2]Haltung gewichtet'!H179</f>
        <v>0.6110846366232352</v>
      </c>
      <c r="W204" s="356">
        <f t="shared" si="15"/>
        <v>17.110369825450586</v>
      </c>
      <c r="X204" s="300">
        <f>IF(ISBLANK([1]KochtypBerechnung_nichtBio!V173),"",[1]KochtypBerechnung_nichtBio!V173)</f>
        <v>1.5009650000000001</v>
      </c>
      <c r="Y204" s="300">
        <f>IF(ISBLANK([1]KochtypBerechnung_nichtBio!X173),"",[1]KochtypBerechnung_nichtBio!X173)</f>
        <v>1.596984</v>
      </c>
      <c r="Z204" s="356">
        <f t="shared" ref="Z204:Z235" si="20">SUMPRODUCT($X$19:$Y$19,X204:Y204)</f>
        <v>3.2894871000000006</v>
      </c>
      <c r="AA204" s="300">
        <f>'[7]Nicht-Bio'!C186</f>
        <v>3.4744250173389899</v>
      </c>
      <c r="AB204" s="300">
        <f>'[7]Nicht-Bio'!D186</f>
        <v>2.7746213075786561</v>
      </c>
      <c r="AC204" s="300">
        <f>'[7]Nicht-Bio'!E186</f>
        <v>2.6504853811228157</v>
      </c>
      <c r="AD204" s="300">
        <f>'[7]Nicht-Bio'!F186</f>
        <v>0.60244521965287823</v>
      </c>
      <c r="AE204" s="356">
        <f t="shared" si="12"/>
        <v>12.406582512975344</v>
      </c>
      <c r="AF204" s="300">
        <f>'[7]Nicht-Bio'!G186</f>
        <v>2.3124674071186062</v>
      </c>
      <c r="AG204" s="300">
        <f>'[7]Nicht-Bio'!I186</f>
        <v>3.7421744947094084</v>
      </c>
      <c r="AH204" s="300">
        <f>'[7]Nicht-Bio'!J186</f>
        <v>1.0879628580188936</v>
      </c>
      <c r="AI204" s="300">
        <f>'[7]Nicht-Bio'!K186</f>
        <v>3.9717910980803248</v>
      </c>
      <c r="AJ204" s="300">
        <f>'[7]Nicht-Bio'!L186</f>
        <v>2.6018973794987006</v>
      </c>
      <c r="AK204" s="300">
        <f>'[7]Nicht-Bio'!M186</f>
        <v>2.0547493829375001</v>
      </c>
      <c r="AL204" s="300">
        <f>'[7]Nicht-Bio'!N186</f>
        <v>3.236112168703241</v>
      </c>
      <c r="AM204" s="300">
        <f>'[7]Nicht-Bio'!O186</f>
        <v>3.3836844160445927</v>
      </c>
      <c r="AN204" s="300">
        <f>'[7]Nicht-Bio'!P186</f>
        <v>3.3122378592579302</v>
      </c>
      <c r="AO204" s="300">
        <f>'[7]Nicht-Bio'!R186</f>
        <v>4.792001707563541</v>
      </c>
      <c r="AP204" s="300">
        <f>'[7]Nicht-Bio'!S186</f>
        <v>12.485713433840504</v>
      </c>
      <c r="AQ204" s="300">
        <f>'[7]Nicht-Bio'!T186</f>
        <v>4.205760833921051</v>
      </c>
      <c r="AR204" s="300">
        <f>'[7]Nicht-Bio'!U186</f>
        <v>4.3402285794999997</v>
      </c>
      <c r="AS204" s="300">
        <f>'[7]Nicht-Bio'!W186</f>
        <v>4.0016617678302255</v>
      </c>
      <c r="AT204" s="300">
        <f>'[7]Nicht-Bio'!X186</f>
        <v>26.2824413077435</v>
      </c>
      <c r="AU204" s="356">
        <f t="shared" si="18"/>
        <v>22.092810205007368</v>
      </c>
      <c r="AV204" s="300">
        <f>[6]Tabelle1!B17</f>
        <v>1.8003305950711277</v>
      </c>
      <c r="AW204" s="300"/>
      <c r="AX204" s="357">
        <f t="shared" si="16"/>
        <v>2.5204628330995784</v>
      </c>
      <c r="AY204" s="335">
        <f t="shared" si="17"/>
        <v>124.00479231304979</v>
      </c>
    </row>
    <row r="205" spans="1:51" x14ac:dyDescent="0.25">
      <c r="A205" s="332">
        <v>42125</v>
      </c>
      <c r="B205" s="312">
        <f>'[3]Warenkorb transponiert'!AI92</f>
        <v>1.3847607462888711</v>
      </c>
      <c r="C205" s="300">
        <f>'[3]Warenkorb transponiert'!AJ92</f>
        <v>17.861174639963942</v>
      </c>
      <c r="D205" s="300">
        <f>'[3]Warenkorb transponiert'!AK92</f>
        <v>9.6611229121508835</v>
      </c>
      <c r="E205" s="300">
        <f>'[3]Warenkorb transponiert'!AL92</f>
        <v>17.58981504316651</v>
      </c>
      <c r="F205" s="300">
        <f>'[3]Warenkorb transponiert'!AM92</f>
        <v>14.94536539483085</v>
      </c>
      <c r="G205" s="300">
        <f>'[3]Warenkorb transponiert'!AN92</f>
        <v>6.5822522440118663</v>
      </c>
      <c r="H205" s="300">
        <f>'[3]Warenkorb transponiert'!AO92</f>
        <v>3.1847633395021373</v>
      </c>
      <c r="I205" s="300">
        <f>'[3]Warenkorb transponiert'!AP92</f>
        <v>2.411954699559542</v>
      </c>
      <c r="J205" s="356">
        <f t="shared" si="11"/>
        <v>27.19105493193738</v>
      </c>
      <c r="K205" s="300">
        <f>[4]prixC2!C310</f>
        <v>66.926724765264055</v>
      </c>
      <c r="L205" s="300">
        <f>[4]prixC2!D310</f>
        <v>47.085232857096294</v>
      </c>
      <c r="M205" s="300">
        <f>[4]prixC2!Q310</f>
        <v>36.941339610901387</v>
      </c>
      <c r="N205" s="300">
        <f>[4]prixC2!R310</f>
        <v>19.687793856512531</v>
      </c>
      <c r="O205" s="300">
        <f>[4]prixC2!T310</f>
        <v>24.784598641224147</v>
      </c>
      <c r="P205" s="300">
        <f>[4]prixC2!AE310</f>
        <v>4.7292409152311379</v>
      </c>
      <c r="Q205" s="300">
        <f>[4]prixC2!AH310</f>
        <v>1.4655148590526967</v>
      </c>
      <c r="R205" s="300">
        <f>[4]prixC2!AI310</f>
        <v>1.8369653928058083</v>
      </c>
      <c r="S205" s="300">
        <f>[4]prixC2!AK310</f>
        <v>9.0699303082227924</v>
      </c>
      <c r="T205" s="300">
        <f>[4]prixC2!AL310</f>
        <v>29.513692014055078</v>
      </c>
      <c r="U205" s="356">
        <f t="shared" si="19"/>
        <v>40.563985614995303</v>
      </c>
      <c r="V205" s="312">
        <f>'[2]Haltung gewichtet'!H180</f>
        <v>0.62415138857708385</v>
      </c>
      <c r="W205" s="356">
        <f t="shared" si="15"/>
        <v>17.476238880158348</v>
      </c>
      <c r="X205" s="300">
        <f>IF(ISBLANK([1]KochtypBerechnung_nichtBio!V174),"",[1]KochtypBerechnung_nichtBio!V174)</f>
        <v>1.551922</v>
      </c>
      <c r="Y205" s="300">
        <f>IF(ISBLANK([1]KochtypBerechnung_nichtBio!X174),"",[1]KochtypBerechnung_nichtBio!X174)</f>
        <v>1.5808139999999999</v>
      </c>
      <c r="Z205" s="356">
        <f t="shared" si="20"/>
        <v>3.3554120999999997</v>
      </c>
      <c r="AA205" s="300">
        <f>'[7]Nicht-Bio'!C187</f>
        <v>3.6107769277134243</v>
      </c>
      <c r="AB205" s="300">
        <f>'[7]Nicht-Bio'!D187</f>
        <v>2.7288750885060824</v>
      </c>
      <c r="AC205" s="300">
        <f>'[7]Nicht-Bio'!E187</f>
        <v>2.8141925039687492</v>
      </c>
      <c r="AD205" s="300">
        <f>'[7]Nicht-Bio'!F187</f>
        <v>0.64557636389375006</v>
      </c>
      <c r="AE205" s="356">
        <f t="shared" si="12"/>
        <v>12.809767486846287</v>
      </c>
      <c r="AF205" s="300">
        <f>'[7]Nicht-Bio'!G187</f>
        <v>2.1143360522386825</v>
      </c>
      <c r="AG205" s="300">
        <f>'[7]Nicht-Bio'!I187</f>
        <v>3.8738818734484628</v>
      </c>
      <c r="AH205" s="300">
        <f>'[7]Nicht-Bio'!J187</f>
        <v>1.5563553032605237</v>
      </c>
      <c r="AI205" s="300">
        <f>'[7]Nicht-Bio'!K187</f>
        <v>3.492392554719113</v>
      </c>
      <c r="AJ205" s="300">
        <f>'[7]Nicht-Bio'!L187</f>
        <v>3.8601498735632136</v>
      </c>
      <c r="AK205" s="300">
        <f>'[7]Nicht-Bio'!M187</f>
        <v>2.0339288367499999</v>
      </c>
      <c r="AL205" s="300">
        <f>'[7]Nicht-Bio'!N187</f>
        <v>4.3481281801875005</v>
      </c>
      <c r="AM205" s="300">
        <f>'[7]Nicht-Bio'!O187</f>
        <v>4.4674043782187507</v>
      </c>
      <c r="AN205" s="300">
        <f>'[7]Nicht-Bio'!P187</f>
        <v>4.7324083897187501</v>
      </c>
      <c r="AO205" s="300">
        <f>'[7]Nicht-Bio'!R187</f>
        <v>4.9162067144062505</v>
      </c>
      <c r="AP205" s="300">
        <f>'[7]Nicht-Bio'!S187</f>
        <v>12.636573235009418</v>
      </c>
      <c r="AQ205" s="300">
        <f>'[7]Nicht-Bio'!T187</f>
        <v>4.2255699592187499</v>
      </c>
      <c r="AR205" s="300">
        <f>'[7]Nicht-Bio'!U187</f>
        <v>4.3874793969687493</v>
      </c>
      <c r="AS205" s="300">
        <f>'[7]Nicht-Bio'!W187</f>
        <v>4.1258688428424248</v>
      </c>
      <c r="AT205" s="300">
        <f>'[7]Nicht-Bio'!X187</f>
        <v>27.375718738069569</v>
      </c>
      <c r="AU205" s="356">
        <f t="shared" si="18"/>
        <v>24.903826736121616</v>
      </c>
      <c r="AV205" s="300">
        <f>[6]Tabelle1!B18</f>
        <v>1.8003305950711277</v>
      </c>
      <c r="AW205" s="300"/>
      <c r="AX205" s="357">
        <f t="shared" si="16"/>
        <v>2.5204628330995784</v>
      </c>
      <c r="AY205" s="335">
        <f t="shared" si="17"/>
        <v>128.82074858315852</v>
      </c>
    </row>
    <row r="206" spans="1:51" x14ac:dyDescent="0.25">
      <c r="A206" s="332">
        <v>42156</v>
      </c>
      <c r="B206" s="312">
        <f>'[3]Warenkorb transponiert'!AI93</f>
        <v>1.3695158878287783</v>
      </c>
      <c r="C206" s="300">
        <f>'[3]Warenkorb transponiert'!AJ93</f>
        <v>17.932028972370659</v>
      </c>
      <c r="D206" s="300">
        <f>'[3]Warenkorb transponiert'!AK93</f>
        <v>9.5516890386602693</v>
      </c>
      <c r="E206" s="300">
        <f>'[3]Warenkorb transponiert'!AL93</f>
        <v>17.309445916115816</v>
      </c>
      <c r="F206" s="300">
        <f>'[3]Warenkorb transponiert'!AM93</f>
        <v>14.94536539483085</v>
      </c>
      <c r="G206" s="300">
        <f>'[3]Warenkorb transponiert'!AN93</f>
        <v>6.4099068533473851</v>
      </c>
      <c r="H206" s="300">
        <f>'[3]Warenkorb transponiert'!AO93</f>
        <v>3.1847633395021373</v>
      </c>
      <c r="I206" s="300">
        <f>'[3]Warenkorb transponiert'!AP93</f>
        <v>2.411954699559542</v>
      </c>
      <c r="J206" s="356">
        <f t="shared" si="11"/>
        <v>26.93152810737228</v>
      </c>
      <c r="K206" s="300">
        <f>[4]prixC2!C311</f>
        <v>64.018912651738503</v>
      </c>
      <c r="L206" s="300">
        <f>[4]prixC2!D311</f>
        <v>45.044096754954403</v>
      </c>
      <c r="M206" s="300">
        <f>[4]prixC2!Q311</f>
        <v>36.919764432238793</v>
      </c>
      <c r="N206" s="300">
        <f>[4]prixC2!R311</f>
        <v>19.526582633322139</v>
      </c>
      <c r="O206" s="300">
        <f>[4]prixC2!T311</f>
        <v>23.567497901027991</v>
      </c>
      <c r="P206" s="300">
        <f>[4]prixC2!AE311</f>
        <v>4.946002148569705</v>
      </c>
      <c r="Q206" s="300">
        <f>[4]prixC2!AH311</f>
        <v>1.4540299476505543</v>
      </c>
      <c r="R206" s="300">
        <f>[4]prixC2!AI311</f>
        <v>1.7887425264966808</v>
      </c>
      <c r="S206" s="300">
        <f>[4]prixC2!AK311</f>
        <v>9.2481973253625842</v>
      </c>
      <c r="T206" s="300">
        <f>[4]prixC2!AL311</f>
        <v>28.990253288167054</v>
      </c>
      <c r="U206" s="356">
        <f t="shared" si="19"/>
        <v>39.790052165845815</v>
      </c>
      <c r="V206" s="312">
        <f>'[2]Haltung gewichtet'!H181</f>
        <v>0.62332532667932916</v>
      </c>
      <c r="W206" s="356">
        <f t="shared" si="15"/>
        <v>17.453109147021216</v>
      </c>
      <c r="X206" s="300">
        <f>IF(ISBLANK([1]KochtypBerechnung_nichtBio!V175),"",[1]KochtypBerechnung_nichtBio!V175)</f>
        <v>1.5488649999999999</v>
      </c>
      <c r="Y206" s="300">
        <f>IF(ISBLANK([1]KochtypBerechnung_nichtBio!X175),"",[1]KochtypBerechnung_nichtBio!X175)</f>
        <v>1.631559</v>
      </c>
      <c r="Z206" s="356">
        <f t="shared" si="20"/>
        <v>3.3838108499999997</v>
      </c>
      <c r="AA206" s="300">
        <f>'[7]Nicht-Bio'!C188</f>
        <v>3.599304940437499</v>
      </c>
      <c r="AB206" s="300">
        <f>'[7]Nicht-Bio'!D188</f>
        <v>2.7232629950205132</v>
      </c>
      <c r="AC206" s="300">
        <f>'[7]Nicht-Bio'!E188</f>
        <v>2.8208081623375008</v>
      </c>
      <c r="AD206" s="300">
        <f>'[7]Nicht-Bio'!F188</f>
        <v>0.69616502886248699</v>
      </c>
      <c r="AE206" s="356">
        <f t="shared" si="12"/>
        <v>12.918214350157964</v>
      </c>
      <c r="AF206" s="300">
        <f>'[7]Nicht-Bio'!G188</f>
        <v>2.5592120104859659</v>
      </c>
      <c r="AG206" s="300">
        <f>'[7]Nicht-Bio'!I188</f>
        <v>4.2929704233220081</v>
      </c>
      <c r="AH206" s="300">
        <f>'[7]Nicht-Bio'!J188</f>
        <v>1.5326378743291846</v>
      </c>
      <c r="AI206" s="300">
        <f>'[7]Nicht-Bio'!K188</f>
        <v>4.9186422178321232</v>
      </c>
      <c r="AJ206" s="300">
        <f>'[7]Nicht-Bio'!L188</f>
        <v>3.6326382999655267</v>
      </c>
      <c r="AK206" s="300">
        <f>'[7]Nicht-Bio'!M188</f>
        <v>2.3007212036562499</v>
      </c>
      <c r="AL206" s="300">
        <f>'[7]Nicht-Bio'!N188</f>
        <v>4.4284719891109878</v>
      </c>
      <c r="AM206" s="300">
        <f>'[7]Nicht-Bio'!O188</f>
        <v>5.3637639747826178</v>
      </c>
      <c r="AN206" s="300">
        <f>'[7]Nicht-Bio'!P188</f>
        <v>5.9615669531383437</v>
      </c>
      <c r="AO206" s="300">
        <f>'[7]Nicht-Bio'!R188</f>
        <v>6.5750793587499992</v>
      </c>
      <c r="AP206" s="300">
        <f>'[7]Nicht-Bio'!S188</f>
        <v>12.819824400497954</v>
      </c>
      <c r="AQ206" s="300">
        <f>'[7]Nicht-Bio'!T188</f>
        <v>4.2208795119400602</v>
      </c>
      <c r="AR206" s="300">
        <f>'[7]Nicht-Bio'!U188</f>
        <v>4.4668217145312514</v>
      </c>
      <c r="AS206" s="300">
        <f>'[7]Nicht-Bio'!W188</f>
        <v>4.6966967730151339</v>
      </c>
      <c r="AT206" s="300">
        <f>'[7]Nicht-Bio'!X188</f>
        <v>32.260596643756251</v>
      </c>
      <c r="AU206" s="356">
        <f t="shared" si="18"/>
        <v>27.403966240967886</v>
      </c>
      <c r="AV206" s="300">
        <f>[6]Tabelle1!B19</f>
        <v>1.8003305950711277</v>
      </c>
      <c r="AW206" s="300"/>
      <c r="AX206" s="357">
        <f t="shared" si="16"/>
        <v>2.5204628330995784</v>
      </c>
      <c r="AY206" s="335">
        <f t="shared" si="17"/>
        <v>130.40114369446474</v>
      </c>
    </row>
    <row r="207" spans="1:51" x14ac:dyDescent="0.25">
      <c r="A207" s="332">
        <v>42186</v>
      </c>
      <c r="B207" s="312">
        <f>'[3]Warenkorb transponiert'!AI94</f>
        <v>1.3603689727527226</v>
      </c>
      <c r="C207" s="300">
        <f>'[3]Warenkorb transponiert'!AJ94</f>
        <v>17.899788317081402</v>
      </c>
      <c r="D207" s="300">
        <f>'[3]Warenkorb transponiert'!AK94</f>
        <v>9.9597921085933709</v>
      </c>
      <c r="E207" s="300">
        <f>'[3]Warenkorb transponiert'!AL94</f>
        <v>17.083761329091029</v>
      </c>
      <c r="F207" s="300">
        <f>'[3]Warenkorb transponiert'!AM94</f>
        <v>14.94536539483085</v>
      </c>
      <c r="G207" s="300">
        <f>'[3]Warenkorb transponiert'!AN94</f>
        <v>6.6029623680522853</v>
      </c>
      <c r="H207" s="300">
        <f>'[3]Warenkorb transponiert'!AO94</f>
        <v>3.1847633395021373</v>
      </c>
      <c r="I207" s="300">
        <f>'[3]Warenkorb transponiert'!AP94</f>
        <v>2.411954699559542</v>
      </c>
      <c r="J207" s="356">
        <f t="shared" si="11"/>
        <v>26.985140444909788</v>
      </c>
      <c r="K207" s="300">
        <f>[4]prixC2!C312</f>
        <v>70.374274099938233</v>
      </c>
      <c r="L207" s="300">
        <f>[4]prixC2!D312</f>
        <v>45.438679351667197</v>
      </c>
      <c r="M207" s="300">
        <f>[4]prixC2!Q312</f>
        <v>35.832708884726173</v>
      </c>
      <c r="N207" s="300">
        <f>[4]prixC2!R312</f>
        <v>20.76563181010896</v>
      </c>
      <c r="O207" s="300">
        <f>[4]prixC2!T312</f>
        <v>23.48556818209072</v>
      </c>
      <c r="P207" s="300">
        <f>[4]prixC2!AE312</f>
        <v>4.9692136584774396</v>
      </c>
      <c r="Q207" s="300">
        <f>[4]prixC2!AH312</f>
        <v>1.4936199702834418</v>
      </c>
      <c r="R207" s="300">
        <f>[4]prixC2!AI312</f>
        <v>1.7578900932118984</v>
      </c>
      <c r="S207" s="300">
        <f>[4]prixC2!AK312</f>
        <v>8.6396900594039128</v>
      </c>
      <c r="T207" s="300">
        <f>[4]prixC2!AL312</f>
        <v>28.110629302348492</v>
      </c>
      <c r="U207" s="356">
        <f t="shared" si="19"/>
        <v>40.073571448884202</v>
      </c>
      <c r="V207" s="312">
        <f>'[2]Haltung gewichtet'!H182</f>
        <v>0.63643733829910853</v>
      </c>
      <c r="W207" s="356">
        <f t="shared" si="15"/>
        <v>17.820245472375039</v>
      </c>
      <c r="X207" s="300">
        <f>IF(ISBLANK([1]KochtypBerechnung_nichtBio!V176),"",[1]KochtypBerechnung_nichtBio!V176)</f>
        <v>1.582163</v>
      </c>
      <c r="Y207" s="300">
        <f>IF(ISBLANK([1]KochtypBerechnung_nichtBio!X176),"",[1]KochtypBerechnung_nichtBio!X176)</f>
        <v>1.719549</v>
      </c>
      <c r="Z207" s="356">
        <f t="shared" si="20"/>
        <v>3.4909513500000005</v>
      </c>
      <c r="AA207" s="300">
        <f>'[7]Nicht-Bio'!C189</f>
        <v>3.5056661562750002</v>
      </c>
      <c r="AB207" s="300">
        <f>'[7]Nicht-Bio'!D189</f>
        <v>2.8391395208288941</v>
      </c>
      <c r="AC207" s="300">
        <f>'[7]Nicht-Bio'!E189</f>
        <v>2.9455596713583327</v>
      </c>
      <c r="AD207" s="300">
        <f>'[7]Nicht-Bio'!F189</f>
        <v>0.70895529764416665</v>
      </c>
      <c r="AE207" s="356">
        <f t="shared" si="12"/>
        <v>13.059820043554531</v>
      </c>
      <c r="AF207" s="300">
        <f>'[7]Nicht-Bio'!G189</f>
        <v>2.6349801836715905</v>
      </c>
      <c r="AG207" s="300">
        <f>'[7]Nicht-Bio'!I189</f>
        <v>4.0561858714370631</v>
      </c>
      <c r="AH207" s="300">
        <f>'[7]Nicht-Bio'!J189</f>
        <v>1.3974294563765777</v>
      </c>
      <c r="AI207" s="300">
        <f>'[7]Nicht-Bio'!K189</f>
        <v>3.3325132157477944</v>
      </c>
      <c r="AJ207" s="300">
        <f>'[7]Nicht-Bio'!L189</f>
        <v>3.5792433607917644</v>
      </c>
      <c r="AK207" s="300">
        <f>'[7]Nicht-Bio'!M189</f>
        <v>2.8567492216250003</v>
      </c>
      <c r="AL207" s="300">
        <f>'[7]Nicht-Bio'!N189</f>
        <v>4.5499728419510488</v>
      </c>
      <c r="AM207" s="300">
        <f>'[7]Nicht-Bio'!O189</f>
        <v>4.6509689292624996</v>
      </c>
      <c r="AN207" s="300">
        <f>'[7]Nicht-Bio'!P189</f>
        <v>6.0221864241624994</v>
      </c>
      <c r="AO207" s="300">
        <f>'[7]Nicht-Bio'!R189</f>
        <v>5.8915988682374998</v>
      </c>
      <c r="AP207" s="300">
        <f>'[7]Nicht-Bio'!S189</f>
        <v>12.825215486809</v>
      </c>
      <c r="AQ207" s="300">
        <f>'[7]Nicht-Bio'!T189</f>
        <v>4.2236322764999992</v>
      </c>
      <c r="AR207" s="300">
        <f>'[7]Nicht-Bio'!U189</f>
        <v>5.8376742221000013</v>
      </c>
      <c r="AS207" s="300">
        <f>'[7]Nicht-Bio'!W189</f>
        <v>5.1996240433664429</v>
      </c>
      <c r="AT207" s="300">
        <f>'[7]Nicht-Bio'!X189</f>
        <v>31.638194956375003</v>
      </c>
      <c r="AU207" s="356">
        <f t="shared" si="18"/>
        <v>26.577619734873576</v>
      </c>
      <c r="AV207" s="300">
        <f>[6]Tabelle1!B20</f>
        <v>1.8003305950711277</v>
      </c>
      <c r="AW207" s="300"/>
      <c r="AX207" s="357">
        <f t="shared" si="16"/>
        <v>2.5204628330995784</v>
      </c>
      <c r="AY207" s="335">
        <f t="shared" si="17"/>
        <v>130.5278113276967</v>
      </c>
    </row>
    <row r="208" spans="1:51" x14ac:dyDescent="0.25">
      <c r="A208" s="332">
        <v>42217</v>
      </c>
      <c r="B208" s="312">
        <f>'[3]Warenkorb transponiert'!AI95</f>
        <v>1.3814998266188194</v>
      </c>
      <c r="C208" s="300">
        <f>'[3]Warenkorb transponiert'!AJ95</f>
        <v>17.674637258358572</v>
      </c>
      <c r="D208" s="300">
        <f>'[3]Warenkorb transponiert'!AK95</f>
        <v>9.9559992079791613</v>
      </c>
      <c r="E208" s="300">
        <f>'[3]Warenkorb transponiert'!AL95</f>
        <v>17.280745935872339</v>
      </c>
      <c r="F208" s="300">
        <f>'[3]Warenkorb transponiert'!AM95</f>
        <v>14.94536539483085</v>
      </c>
      <c r="G208" s="300">
        <f>'[3]Warenkorb transponiert'!AN95</f>
        <v>6.2673857097904548</v>
      </c>
      <c r="H208" s="300">
        <f>'[3]Warenkorb transponiert'!AO95</f>
        <v>3.0184829471836232</v>
      </c>
      <c r="I208" s="300">
        <f>'[3]Warenkorb transponiert'!AP95</f>
        <v>2.4092586154450988</v>
      </c>
      <c r="J208" s="356">
        <f t="shared" si="11"/>
        <v>26.915493436484727</v>
      </c>
      <c r="K208" s="300">
        <f>[4]prixC2!C313</f>
        <v>74.798779570067865</v>
      </c>
      <c r="L208" s="300">
        <f>[4]prixC2!D313</f>
        <v>45.172280119733244</v>
      </c>
      <c r="M208" s="300">
        <f>[4]prixC2!Q313</f>
        <v>37.2178511929229</v>
      </c>
      <c r="N208" s="300">
        <f>[4]prixC2!R313</f>
        <v>21.788337930751375</v>
      </c>
      <c r="O208" s="300">
        <f>[4]prixC2!T313</f>
        <v>24.565632610635721</v>
      </c>
      <c r="P208" s="300">
        <f>[4]prixC2!AE313</f>
        <v>4.8951224418402015</v>
      </c>
      <c r="Q208" s="300">
        <f>[4]prixC2!AH313</f>
        <v>1.4739087286678274</v>
      </c>
      <c r="R208" s="300">
        <f>[4]prixC2!AI313</f>
        <v>1.7558301631226063</v>
      </c>
      <c r="S208" s="300">
        <f>[4]prixC2!AK313</f>
        <v>9.1481048535340275</v>
      </c>
      <c r="T208" s="300">
        <f>[4]prixC2!AL313</f>
        <v>28.661014907015581</v>
      </c>
      <c r="U208" s="356">
        <f t="shared" si="19"/>
        <v>41.663640656119441</v>
      </c>
      <c r="V208" s="312">
        <f>'[2]Haltung gewichtet'!H183</f>
        <v>0.6276722649801727</v>
      </c>
      <c r="W208" s="356">
        <f t="shared" si="15"/>
        <v>17.574823419444837</v>
      </c>
      <c r="X208" s="300">
        <f>IF(ISBLANK([1]KochtypBerechnung_nichtBio!V177),"",[1]KochtypBerechnung_nichtBio!V177)</f>
        <v>1.598635</v>
      </c>
      <c r="Y208" s="300">
        <f>IF(ISBLANK([1]KochtypBerechnung_nichtBio!X177),"",[1]KochtypBerechnung_nichtBio!X177)</f>
        <v>1.7064589999999999</v>
      </c>
      <c r="Z208" s="356">
        <f t="shared" si="20"/>
        <v>3.5071508500000004</v>
      </c>
      <c r="AA208" s="300">
        <f>'[7]Nicht-Bio'!C190</f>
        <v>4.2901940451017007</v>
      </c>
      <c r="AB208" s="300">
        <f>'[7]Nicht-Bio'!D190</f>
        <v>2.7519605713922446</v>
      </c>
      <c r="AC208" s="300">
        <f>'[7]Nicht-Bio'!E190</f>
        <v>3.0244987164531256</v>
      </c>
      <c r="AD208" s="300">
        <f>'[7]Nicht-Bio'!F190</f>
        <v>0.69882965057916657</v>
      </c>
      <c r="AE208" s="356">
        <f t="shared" si="12"/>
        <v>14.176932813679489</v>
      </c>
      <c r="AF208" s="300">
        <f>'[7]Nicht-Bio'!G190</f>
        <v>2.4324491839210651</v>
      </c>
      <c r="AG208" s="300">
        <f>'[7]Nicht-Bio'!I190</f>
        <v>3.77804936656679</v>
      </c>
      <c r="AH208" s="300">
        <f>'[7]Nicht-Bio'!J190</f>
        <v>1.3856098239368211</v>
      </c>
      <c r="AI208" s="300">
        <f>'[7]Nicht-Bio'!K190</f>
        <v>2.8859556797456087</v>
      </c>
      <c r="AJ208" s="300">
        <f>'[7]Nicht-Bio'!L190</f>
        <v>4.0218855701263614</v>
      </c>
      <c r="AK208" s="300">
        <f>'[7]Nicht-Bio'!M190</f>
        <v>2.6814109570625</v>
      </c>
      <c r="AL208" s="300">
        <f>'[7]Nicht-Bio'!N190</f>
        <v>4.4388637026260209</v>
      </c>
      <c r="AM208" s="300">
        <f>'[7]Nicht-Bio'!O190</f>
        <v>5.3511294983437496</v>
      </c>
      <c r="AN208" s="300">
        <f>'[7]Nicht-Bio'!P190</f>
        <v>6.0524268894375002</v>
      </c>
      <c r="AO208" s="300">
        <f>'[7]Nicht-Bio'!R190</f>
        <v>4.6983525249116376</v>
      </c>
      <c r="AP208" s="300">
        <f>'[7]Nicht-Bio'!S190</f>
        <v>12.762546174343699</v>
      </c>
      <c r="AQ208" s="300">
        <f>'[7]Nicht-Bio'!T190</f>
        <v>4.2108133817187499</v>
      </c>
      <c r="AR208" s="300">
        <f>'[7]Nicht-Bio'!U190</f>
        <v>5.6285578725625003</v>
      </c>
      <c r="AS208" s="300">
        <f>'[7]Nicht-Bio'!W190</f>
        <v>4.3595713271815901</v>
      </c>
      <c r="AT208" s="300">
        <f>'[7]Nicht-Bio'!X190</f>
        <v>34.848404116875003</v>
      </c>
      <c r="AU208" s="356">
        <f t="shared" si="18"/>
        <v>26.283611237337844</v>
      </c>
      <c r="AV208" s="300">
        <f>[6]Tabelle1!B21</f>
        <v>1.8476377479463029</v>
      </c>
      <c r="AW208" s="300"/>
      <c r="AX208" s="357">
        <f t="shared" si="16"/>
        <v>2.5866928471248238</v>
      </c>
      <c r="AY208" s="335">
        <f t="shared" si="17"/>
        <v>132.70834526019115</v>
      </c>
    </row>
    <row r="209" spans="1:53" x14ac:dyDescent="0.25">
      <c r="A209" s="332">
        <v>42248</v>
      </c>
      <c r="B209" s="312">
        <f>'[3]Warenkorb transponiert'!AI96</f>
        <v>1.3601744619040681</v>
      </c>
      <c r="C209" s="300">
        <f>'[3]Warenkorb transponiert'!AJ96</f>
        <v>17.930879817596637</v>
      </c>
      <c r="D209" s="300">
        <f>'[3]Warenkorb transponiert'!AK96</f>
        <v>9.9559992079791613</v>
      </c>
      <c r="E209" s="300">
        <f>'[3]Warenkorb transponiert'!AL96</f>
        <v>17.576353578558688</v>
      </c>
      <c r="F209" s="300">
        <f>'[3]Warenkorb transponiert'!AM96</f>
        <v>14.94536539483085</v>
      </c>
      <c r="G209" s="300">
        <f>'[3]Warenkorb transponiert'!AN96</f>
        <v>6.6029623680522853</v>
      </c>
      <c r="H209" s="300">
        <f>'[3]Warenkorb transponiert'!AO96</f>
        <v>3.0857020236053732</v>
      </c>
      <c r="I209" s="300">
        <f>'[3]Warenkorb transponiert'!AP96</f>
        <v>2.3018865707853595</v>
      </c>
      <c r="J209" s="356">
        <f t="shared" si="11"/>
        <v>26.97472377698622</v>
      </c>
      <c r="K209" s="300">
        <f>[4]prixC2!C314</f>
        <v>74.356997381205957</v>
      </c>
      <c r="L209" s="300">
        <f>[4]prixC2!D314</f>
        <v>47.800072803446781</v>
      </c>
      <c r="M209" s="300">
        <f>[4]prixC2!Q314</f>
        <v>32.466133424078947</v>
      </c>
      <c r="N209" s="300">
        <f>[4]prixC2!R314</f>
        <v>18.877667588610766</v>
      </c>
      <c r="O209" s="300">
        <f>[4]prixC2!T314</f>
        <v>21.860571977995018</v>
      </c>
      <c r="P209" s="300">
        <f>[4]prixC2!AE314</f>
        <v>4.9894144934110303</v>
      </c>
      <c r="Q209" s="300">
        <f>[4]prixC2!AH314</f>
        <v>1.3847370206656551</v>
      </c>
      <c r="R209" s="300">
        <f>[4]prixC2!AI314</f>
        <v>1.805738015352202</v>
      </c>
      <c r="S209" s="300">
        <f>[4]prixC2!AK314</f>
        <v>8.8234602464560528</v>
      </c>
      <c r="T209" s="300">
        <f>[4]prixC2!AL314</f>
        <v>30.413447226258253</v>
      </c>
      <c r="U209" s="356">
        <f t="shared" si="19"/>
        <v>40.017464234574625</v>
      </c>
      <c r="V209" s="312">
        <f>'[2]Haltung gewichtet'!H184</f>
        <v>0.62994872270990987</v>
      </c>
      <c r="W209" s="356">
        <f t="shared" si="15"/>
        <v>17.638564235877475</v>
      </c>
      <c r="X209" s="300">
        <f>IF(ISBLANK([1]KochtypBerechnung_nichtBio!V178),"",[1]KochtypBerechnung_nichtBio!V178)</f>
        <v>1.499349</v>
      </c>
      <c r="Y209" s="300">
        <f>IF(ISBLANK([1]KochtypBerechnung_nichtBio!X178),"",[1]KochtypBerechnung_nichtBio!X178)</f>
        <v>1.542257</v>
      </c>
      <c r="Z209" s="356">
        <f t="shared" si="20"/>
        <v>3.2514905499999998</v>
      </c>
      <c r="AA209" s="300">
        <f>'[7]Nicht-Bio'!C191</f>
        <v>3.5983246334661865</v>
      </c>
      <c r="AB209" s="300">
        <f>'[7]Nicht-Bio'!D191</f>
        <v>2.7736361849532898</v>
      </c>
      <c r="AC209" s="300">
        <f>'[7]Nicht-Bio'!E191</f>
        <v>2.9824304838666662</v>
      </c>
      <c r="AD209" s="300">
        <f>'[7]Nicht-Bio'!F191</f>
        <v>0.70234641647254181</v>
      </c>
      <c r="AE209" s="356">
        <f t="shared" si="12"/>
        <v>13.13649268891678</v>
      </c>
      <c r="AF209" s="300">
        <f>'[7]Nicht-Bio'!G191</f>
        <v>2.2905058999958481</v>
      </c>
      <c r="AG209" s="300">
        <f>'[7]Nicht-Bio'!I191</f>
        <v>4.3620169581917603</v>
      </c>
      <c r="AH209" s="300">
        <f>'[7]Nicht-Bio'!J191</f>
        <v>1.6583187336058134</v>
      </c>
      <c r="AI209" s="300">
        <f>'[7]Nicht-Bio'!K191</f>
        <v>4.7749638573249999</v>
      </c>
      <c r="AJ209" s="300">
        <f>'[7]Nicht-Bio'!L191</f>
        <v>4.1451119563892131</v>
      </c>
      <c r="AK209" s="300">
        <f>'[7]Nicht-Bio'!M191</f>
        <v>2.5606766871</v>
      </c>
      <c r="AL209" s="300">
        <f>'[7]Nicht-Bio'!N191</f>
        <v>5.4653689947269219</v>
      </c>
      <c r="AM209" s="300">
        <f>'[7]Nicht-Bio'!O191</f>
        <v>5.9761979692966012</v>
      </c>
      <c r="AN209" s="300">
        <f>'[7]Nicht-Bio'!P191</f>
        <v>5.8059088960259508</v>
      </c>
      <c r="AO209" s="300">
        <f>'[7]Nicht-Bio'!R191</f>
        <v>4.3909115212210947</v>
      </c>
      <c r="AP209" s="300">
        <f>'[7]Nicht-Bio'!S191</f>
        <v>12.591799916989087</v>
      </c>
      <c r="AQ209" s="300">
        <f>'[7]Nicht-Bio'!T191</f>
        <v>4.147552200286766</v>
      </c>
      <c r="AR209" s="300">
        <f>'[7]Nicht-Bio'!U191</f>
        <v>5.5153914868000005</v>
      </c>
      <c r="AS209" s="300">
        <f>'[7]Nicht-Bio'!W191</f>
        <v>5.5699382599250011</v>
      </c>
      <c r="AT209" s="300">
        <f>'[7]Nicht-Bio'!X191</f>
        <v>33.582068743524545</v>
      </c>
      <c r="AU209" s="356">
        <f t="shared" si="18"/>
        <v>28.273806433310217</v>
      </c>
      <c r="AV209" s="300">
        <f>[6]Tabelle1!B22</f>
        <v>1.8476377479463029</v>
      </c>
      <c r="AW209" s="300"/>
      <c r="AX209" s="357">
        <f t="shared" si="16"/>
        <v>2.5866928471248238</v>
      </c>
      <c r="AY209" s="335">
        <f t="shared" si="17"/>
        <v>131.87923476679015</v>
      </c>
    </row>
    <row r="210" spans="1:53" x14ac:dyDescent="0.25">
      <c r="A210" s="332">
        <v>42278</v>
      </c>
      <c r="B210" s="312">
        <f>'[3]Warenkorb transponiert'!AI97</f>
        <v>1.3847607462888711</v>
      </c>
      <c r="C210" s="300">
        <f>'[3]Warenkorb transponiert'!AJ97</f>
        <v>17.769676541150361</v>
      </c>
      <c r="D210" s="300">
        <f>'[3]Warenkorb transponiert'!AK97</f>
        <v>9.9664296846682419</v>
      </c>
      <c r="E210" s="300">
        <f>'[3]Warenkorb transponiert'!AL97</f>
        <v>17.576222548620159</v>
      </c>
      <c r="F210" s="300">
        <f>'[3]Warenkorb transponiert'!AM97</f>
        <v>14.908889182917111</v>
      </c>
      <c r="G210" s="300">
        <f>'[3]Warenkorb transponiert'!AN97</f>
        <v>6.2673857097904548</v>
      </c>
      <c r="H210" s="300">
        <f>'[3]Warenkorb transponiert'!AO97</f>
        <v>3.0774469139473095</v>
      </c>
      <c r="I210" s="300">
        <f>'[3]Warenkorb transponiert'!AP97</f>
        <v>2.3018865707853595</v>
      </c>
      <c r="J210" s="356">
        <f t="shared" si="11"/>
        <v>26.996946478662835</v>
      </c>
      <c r="K210" s="300">
        <f>[4]prixC2!C315</f>
        <v>65.01374771304252</v>
      </c>
      <c r="L210" s="300">
        <f>[4]prixC2!D315</f>
        <v>43.815277935412574</v>
      </c>
      <c r="M210" s="300">
        <f>[4]prixC2!Q315</f>
        <v>34.575613573367953</v>
      </c>
      <c r="N210" s="300">
        <f>[4]prixC2!R315</f>
        <v>20.098705124452607</v>
      </c>
      <c r="O210" s="300">
        <f>[4]prixC2!T315</f>
        <v>23.643110869353293</v>
      </c>
      <c r="P210" s="300">
        <f>[4]prixC2!AE315</f>
        <v>4.8760587330262624</v>
      </c>
      <c r="Q210" s="300">
        <f>[4]prixC2!AH315</f>
        <v>1.381620988427108</v>
      </c>
      <c r="R210" s="300">
        <f>[4]prixC2!AI315</f>
        <v>1.8211804681071813</v>
      </c>
      <c r="S210" s="300">
        <f>[4]prixC2!AK315</f>
        <v>9.2406645937650929</v>
      </c>
      <c r="T210" s="300">
        <f>[4]prixC2!AL315</f>
        <v>27.785594767444788</v>
      </c>
      <c r="U210" s="356">
        <f t="shared" si="19"/>
        <v>39.31083555456447</v>
      </c>
      <c r="V210" s="312">
        <f>'[2]Haltung gewichtet'!H185</f>
        <v>0.62093757396568627</v>
      </c>
      <c r="W210" s="356">
        <f t="shared" si="15"/>
        <v>17.386252071039216</v>
      </c>
      <c r="X210" s="300">
        <f>IF(ISBLANK([1]KochtypBerechnung_nichtBio!V179),"",[1]KochtypBerechnung_nichtBio!V179)</f>
        <v>1.5459670000000001</v>
      </c>
      <c r="Y210" s="300">
        <f>IF(ISBLANK([1]KochtypBerechnung_nichtBio!X179),"",[1]KochtypBerechnung_nichtBio!X179)</f>
        <v>1.545812</v>
      </c>
      <c r="Z210" s="356">
        <f t="shared" si="20"/>
        <v>3.3237283</v>
      </c>
      <c r="AA210" s="300">
        <f>'[7]Nicht-Bio'!C192</f>
        <v>3.4270472641292269</v>
      </c>
      <c r="AB210" s="300">
        <f>'[7]Nicht-Bio'!D192</f>
        <v>2.8096323180660061</v>
      </c>
      <c r="AC210" s="300">
        <f>'[7]Nicht-Bio'!E192</f>
        <v>2.8010775238802097</v>
      </c>
      <c r="AD210" s="300">
        <f>'[7]Nicht-Bio'!F192</f>
        <v>0.70164162343862579</v>
      </c>
      <c r="AE210" s="356">
        <f t="shared" si="12"/>
        <v>12.759605463089727</v>
      </c>
      <c r="AF210" s="300">
        <f>'[7]Nicht-Bio'!G192</f>
        <v>2.2722920861642679</v>
      </c>
      <c r="AG210" s="300">
        <f>'[7]Nicht-Bio'!I192</f>
        <v>4.1815041302127245</v>
      </c>
      <c r="AH210" s="300">
        <f>'[7]Nicht-Bio'!J192</f>
        <v>1.48622139353125</v>
      </c>
      <c r="AI210" s="300">
        <f>'[7]Nicht-Bio'!K192</f>
        <v>4.1461021130315467</v>
      </c>
      <c r="AJ210" s="300">
        <f>'[7]Nicht-Bio'!L192</f>
        <v>3.4128731282725497</v>
      </c>
      <c r="AK210" s="300">
        <f>'[7]Nicht-Bio'!M192</f>
        <v>2.4381507123125004</v>
      </c>
      <c r="AL210" s="300">
        <f>'[7]Nicht-Bio'!N192</f>
        <v>3.9070310849979228</v>
      </c>
      <c r="AM210" s="300">
        <f>'[7]Nicht-Bio'!O192</f>
        <v>5.4831850633023489</v>
      </c>
      <c r="AN210" s="300">
        <f>'[7]Nicht-Bio'!P192</f>
        <v>5.2811048473554907</v>
      </c>
      <c r="AO210" s="300">
        <f>'[7]Nicht-Bio'!R192</f>
        <v>4.1324851247269088</v>
      </c>
      <c r="AP210" s="300">
        <f>'[7]Nicht-Bio'!S192</f>
        <v>12.550740653740638</v>
      </c>
      <c r="AQ210" s="300">
        <f>'[7]Nicht-Bio'!T192</f>
        <v>4.1931496596874993</v>
      </c>
      <c r="AR210" s="300">
        <f>'[7]Nicht-Bio'!U192</f>
        <v>5.0289826659532872</v>
      </c>
      <c r="AS210" s="300">
        <f>'[7]Nicht-Bio'!W192</f>
        <v>4.1906089446562502</v>
      </c>
      <c r="AT210" s="300">
        <f>'[7]Nicht-Bio'!X192</f>
        <v>26.917634482371266</v>
      </c>
      <c r="AU210" s="356">
        <f t="shared" si="18"/>
        <v>25.341318956112534</v>
      </c>
      <c r="AV210" s="300">
        <f>[6]Tabelle1!B23</f>
        <v>1.8476377479463029</v>
      </c>
      <c r="AW210" s="300"/>
      <c r="AX210" s="357">
        <f t="shared" si="16"/>
        <v>2.5866928471248238</v>
      </c>
      <c r="AY210" s="335">
        <f t="shared" si="17"/>
        <v>127.70537967059362</v>
      </c>
    </row>
    <row r="211" spans="1:53" x14ac:dyDescent="0.25">
      <c r="A211" s="332">
        <v>42309</v>
      </c>
      <c r="B211" s="312">
        <f>'[3]Warenkorb transponiert'!AI98</f>
        <v>1.3847607462888711</v>
      </c>
      <c r="C211" s="300">
        <f>'[3]Warenkorb transponiert'!AJ98</f>
        <v>17.834157851728872</v>
      </c>
      <c r="D211" s="300">
        <f>'[3]Warenkorb transponiert'!AK98</f>
        <v>9.9656524435711535</v>
      </c>
      <c r="E211" s="300">
        <f>'[3]Warenkorb transponiert'!AL98</f>
        <v>17.350668991533901</v>
      </c>
      <c r="F211" s="300">
        <f>'[3]Warenkorb transponiert'!AM98</f>
        <v>14.908889182917111</v>
      </c>
      <c r="G211" s="300">
        <f>'[3]Warenkorb transponiert'!AN98</f>
        <v>6.5822522440118663</v>
      </c>
      <c r="H211" s="300">
        <f>'[3]Warenkorb transponiert'!AO98</f>
        <v>3.0857020236053732</v>
      </c>
      <c r="I211" s="300">
        <f>'[3]Warenkorb transponiert'!AP98</f>
        <v>2.3018865707853595</v>
      </c>
      <c r="J211" s="356">
        <f t="shared" si="11"/>
        <v>27.121663981813874</v>
      </c>
      <c r="K211" s="300">
        <f>[4]prixC2!C316</f>
        <v>74.741594082804014</v>
      </c>
      <c r="L211" s="300">
        <f>[4]prixC2!D316</f>
        <v>46.226638247542247</v>
      </c>
      <c r="M211" s="300">
        <f>[4]prixC2!Q316</f>
        <v>34.522453444084867</v>
      </c>
      <c r="N211" s="300">
        <f>[4]prixC2!R316</f>
        <v>18.587081315699855</v>
      </c>
      <c r="O211" s="300">
        <f>[4]prixC2!T316</f>
        <v>22.879327523232476</v>
      </c>
      <c r="P211" s="300">
        <f>[4]prixC2!AE316</f>
        <v>5.0184140710201213</v>
      </c>
      <c r="Q211" s="300">
        <f>[4]prixC2!AH316</f>
        <v>1.4430099251053565</v>
      </c>
      <c r="R211" s="300">
        <f>[4]prixC2!AI316</f>
        <v>1.7594194233339953</v>
      </c>
      <c r="S211" s="300">
        <f>[4]prixC2!AK316</f>
        <v>9.4120245573430505</v>
      </c>
      <c r="T211" s="300">
        <f>[4]prixC2!AL316</f>
        <v>28.249412527463083</v>
      </c>
      <c r="U211" s="356">
        <f t="shared" si="19"/>
        <v>40.454335247776285</v>
      </c>
      <c r="V211" s="312">
        <f>'[2]Haltung gewichtet'!H186</f>
        <v>0.61808693300136219</v>
      </c>
      <c r="W211" s="356">
        <f t="shared" si="15"/>
        <v>17.306434124038141</v>
      </c>
      <c r="X211" s="300">
        <f>IF(ISBLANK([1]KochtypBerechnung_nichtBio!V180),"",[1]KochtypBerechnung_nichtBio!V180)</f>
        <v>1.4509669999999999</v>
      </c>
      <c r="Y211" s="300">
        <f>IF(ISBLANK([1]KochtypBerechnung_nichtBio!X180),"",[1]KochtypBerechnung_nichtBio!X180)</f>
        <v>1.626555</v>
      </c>
      <c r="Z211" s="356">
        <f t="shared" si="20"/>
        <v>3.2337112499999998</v>
      </c>
      <c r="AA211" s="300">
        <f>'[7]Nicht-Bio'!C193</f>
        <v>3.6322910827273458</v>
      </c>
      <c r="AB211" s="300">
        <f>'[7]Nicht-Bio'!D193</f>
        <v>2.7421798050487141</v>
      </c>
      <c r="AC211" s="300">
        <f>'[7]Nicht-Bio'!E193</f>
        <v>2.3580786247577632</v>
      </c>
      <c r="AD211" s="300">
        <f>'[7]Nicht-Bio'!F193</f>
        <v>0.66687077122202654</v>
      </c>
      <c r="AE211" s="356">
        <f t="shared" si="12"/>
        <v>12.505311571163199</v>
      </c>
      <c r="AF211" s="300">
        <f>'[7]Nicht-Bio'!G193</f>
        <v>2.2000177070211104</v>
      </c>
      <c r="AG211" s="300">
        <f>'[7]Nicht-Bio'!I193</f>
        <v>3.546421452049711</v>
      </c>
      <c r="AH211" s="300">
        <f>'[7]Nicht-Bio'!J193</f>
        <v>1.1389493959923982</v>
      </c>
      <c r="AI211" s="300">
        <f>'[7]Nicht-Bio'!K193</f>
        <v>4.4172057215937492</v>
      </c>
      <c r="AJ211" s="300">
        <f>'[7]Nicht-Bio'!L193</f>
        <v>3.5907672948794218</v>
      </c>
      <c r="AK211" s="300">
        <f>'[7]Nicht-Bio'!M193</f>
        <v>2.3787296954999997</v>
      </c>
      <c r="AL211" s="300">
        <f>'[7]Nicht-Bio'!N193</f>
        <v>3.6007958570308607</v>
      </c>
      <c r="AM211" s="300">
        <f>'[7]Nicht-Bio'!O193</f>
        <v>4.9146927620196346</v>
      </c>
      <c r="AN211" s="300">
        <f>'[7]Nicht-Bio'!P193</f>
        <v>4.9697307781489295</v>
      </c>
      <c r="AO211" s="300">
        <f>'[7]Nicht-Bio'!R193</f>
        <v>4.2212471651744767</v>
      </c>
      <c r="AP211" s="300">
        <f>'[7]Nicht-Bio'!S193</f>
        <v>12.80060168987502</v>
      </c>
      <c r="AQ211" s="300">
        <f>'[7]Nicht-Bio'!T193</f>
        <v>4.0949378221733275</v>
      </c>
      <c r="AR211" s="300">
        <f>'[7]Nicht-Bio'!U193</f>
        <v>4.5722168260782885</v>
      </c>
      <c r="AS211" s="300">
        <f>'[7]Nicht-Bio'!W193</f>
        <v>3.5223929572187505</v>
      </c>
      <c r="AT211" s="300">
        <f>'[7]Nicht-Bio'!X193</f>
        <v>25.258539890242492</v>
      </c>
      <c r="AU211" s="356">
        <f t="shared" si="18"/>
        <v>23.878883701718912</v>
      </c>
      <c r="AV211" s="300">
        <f>[6]Tabelle1!B24</f>
        <v>1.8476377479463029</v>
      </c>
      <c r="AW211" s="300"/>
      <c r="AX211" s="357">
        <f t="shared" si="16"/>
        <v>2.5866928471248238</v>
      </c>
      <c r="AY211" s="335">
        <f t="shared" si="17"/>
        <v>127.08703272363525</v>
      </c>
    </row>
    <row r="212" spans="1:53" x14ac:dyDescent="0.25">
      <c r="A212" s="332">
        <v>42339</v>
      </c>
      <c r="B212" s="312">
        <f>'[3]Warenkorb transponiert'!AI99</f>
        <v>1.3847607462888711</v>
      </c>
      <c r="C212" s="300">
        <f>'[3]Warenkorb transponiert'!AJ99</f>
        <v>17.901163186921345</v>
      </c>
      <c r="D212" s="300">
        <f>'[3]Warenkorb transponiert'!AK99</f>
        <v>9.9656524435711535</v>
      </c>
      <c r="E212" s="300">
        <f>'[3]Warenkorb transponiert'!AL99</f>
        <v>17.576353578558688</v>
      </c>
      <c r="F212" s="300">
        <f>'[3]Warenkorb transponiert'!AM99</f>
        <v>14.94536539483085</v>
      </c>
      <c r="G212" s="300">
        <f>'[3]Warenkorb transponiert'!AN99</f>
        <v>6.1645758159694806</v>
      </c>
      <c r="H212" s="300">
        <f>'[3]Warenkorb transponiert'!AO99</f>
        <v>3.0183559424000306</v>
      </c>
      <c r="I212" s="300">
        <f>'[3]Warenkorb transponiert'!AP99</f>
        <v>2.3018865707853595</v>
      </c>
      <c r="J212" s="356">
        <f t="shared" si="11"/>
        <v>26.95130268699485</v>
      </c>
      <c r="K212" s="300">
        <f>[4]prixC2!C317</f>
        <v>67.175175690537131</v>
      </c>
      <c r="L212" s="300">
        <f>[4]prixC2!D317</f>
        <v>44.403850062958831</v>
      </c>
      <c r="M212" s="300">
        <f>[4]prixC2!Q317</f>
        <v>33.919569902923705</v>
      </c>
      <c r="N212" s="300">
        <f>[4]prixC2!R317</f>
        <v>18.618152442017688</v>
      </c>
      <c r="O212" s="300">
        <f>[4]prixC2!T317</f>
        <v>23.733072269246389</v>
      </c>
      <c r="P212" s="300">
        <f>[4]prixC2!AE317</f>
        <v>4.9391256389167966</v>
      </c>
      <c r="Q212" s="300">
        <f>[4]prixC2!AH317</f>
        <v>1.3967475130772371</v>
      </c>
      <c r="R212" s="300">
        <f>[4]prixC2!AI317</f>
        <v>1.8600680726498595</v>
      </c>
      <c r="S212" s="300">
        <f>[4]prixC2!AK317</f>
        <v>9.0639534155099124</v>
      </c>
      <c r="T212" s="300">
        <f>[4]prixC2!AL317</f>
        <v>28.044310208579855</v>
      </c>
      <c r="U212" s="356">
        <f t="shared" si="19"/>
        <v>39.164987860798064</v>
      </c>
      <c r="V212" s="312">
        <f>'[2]Haltung gewichtet'!H187</f>
        <v>0.62385393187709515</v>
      </c>
      <c r="W212" s="356">
        <f t="shared" si="15"/>
        <v>17.467910092558665</v>
      </c>
      <c r="X212" s="300">
        <f>IF(ISBLANK([1]KochtypBerechnung_nichtBio!V181),"",[1]KochtypBerechnung_nichtBio!V181)</f>
        <v>1.677475</v>
      </c>
      <c r="Y212" s="300">
        <f>IF(ISBLANK([1]KochtypBerechnung_nichtBio!X181),"",[1]KochtypBerechnung_nichtBio!X181)</f>
        <v>1.7446109999999999</v>
      </c>
      <c r="Z212" s="356">
        <f t="shared" si="20"/>
        <v>3.6502096499999999</v>
      </c>
      <c r="AA212" s="300">
        <f>'[7]Nicht-Bio'!C194</f>
        <v>3.61422133843215</v>
      </c>
      <c r="AB212" s="300">
        <f>'[7]Nicht-Bio'!D194</f>
        <v>2.7342836817403291</v>
      </c>
      <c r="AC212" s="300">
        <f>'[7]Nicht-Bio'!E194</f>
        <v>2.0686369331815997</v>
      </c>
      <c r="AD212" s="300">
        <f>'[7]Nicht-Bio'!F194</f>
        <v>0.57350299952499995</v>
      </c>
      <c r="AE212" s="356">
        <f t="shared" si="12"/>
        <v>11.977654149786346</v>
      </c>
      <c r="AF212" s="300">
        <f>'[7]Nicht-Bio'!G194</f>
        <v>2.2399351281620441</v>
      </c>
      <c r="AG212" s="300">
        <f>'[7]Nicht-Bio'!I194</f>
        <v>3.5455719878505598</v>
      </c>
      <c r="AH212" s="300">
        <f>'[7]Nicht-Bio'!J194</f>
        <v>0.96122283541187026</v>
      </c>
      <c r="AI212" s="300">
        <f>'[7]Nicht-Bio'!K194</f>
        <v>3.9399222843427517</v>
      </c>
      <c r="AJ212" s="300">
        <f>'[7]Nicht-Bio'!L194</f>
        <v>3.4934854375374997</v>
      </c>
      <c r="AK212" s="300">
        <f>'[7]Nicht-Bio'!M194</f>
        <v>2.3868061228749999</v>
      </c>
      <c r="AL212" s="300">
        <f>'[7]Nicht-Bio'!N194</f>
        <v>3.3593839892307322</v>
      </c>
      <c r="AM212" s="300">
        <f>'[7]Nicht-Bio'!O194</f>
        <v>2.8157062215669204</v>
      </c>
      <c r="AN212" s="300">
        <f>'[7]Nicht-Bio'!P194</f>
        <v>3.5998278209282888</v>
      </c>
      <c r="AO212" s="300">
        <f>'[7]Nicht-Bio'!R194</f>
        <v>4.1023762038738507</v>
      </c>
      <c r="AP212" s="300">
        <f>'[7]Nicht-Bio'!S194</f>
        <v>12.755208055931435</v>
      </c>
      <c r="AQ212" s="300">
        <f>'[7]Nicht-Bio'!T194</f>
        <v>4.1229743702386621</v>
      </c>
      <c r="AR212" s="300">
        <f>'[7]Nicht-Bio'!U194</f>
        <v>4.324018889325</v>
      </c>
      <c r="AS212" s="300">
        <f>'[7]Nicht-Bio'!W194</f>
        <v>4.0688921460000005</v>
      </c>
      <c r="AT212" s="300">
        <f>'[7]Nicht-Bio'!X194</f>
        <v>19.598901441840965</v>
      </c>
      <c r="AU212" s="356">
        <f t="shared" si="18"/>
        <v>22.10068272643332</v>
      </c>
      <c r="AV212" s="300">
        <f>[6]Tabelle1!B25</f>
        <v>1.8476377479463029</v>
      </c>
      <c r="AW212" s="300"/>
      <c r="AX212" s="357">
        <f t="shared" si="16"/>
        <v>2.5866928471248238</v>
      </c>
      <c r="AY212" s="335">
        <f t="shared" si="17"/>
        <v>123.89944001369606</v>
      </c>
    </row>
    <row r="213" spans="1:53" x14ac:dyDescent="0.25">
      <c r="A213" s="332">
        <v>42370</v>
      </c>
      <c r="B213" s="312">
        <f>'[3]Warenkorb transponiert'!AI100</f>
        <v>1.380195458750799</v>
      </c>
      <c r="C213" s="300">
        <f>'[3]Warenkorb transponiert'!AJ100</f>
        <v>18.156564404621427</v>
      </c>
      <c r="D213" s="300">
        <f>'[3]Warenkorb transponiert'!AK100</f>
        <v>9.9536126223906916</v>
      </c>
      <c r="E213" s="300">
        <f>'[3]Warenkorb transponiert'!AL100</f>
        <v>17.253947025666136</v>
      </c>
      <c r="F213" s="300">
        <f>'[3]Warenkorb transponiert'!AM100</f>
        <v>14.94536539483085</v>
      </c>
      <c r="G213" s="300">
        <f>'[3]Warenkorb transponiert'!AN100</f>
        <v>6.4351740389213701</v>
      </c>
      <c r="H213" s="300">
        <f>'[3]Warenkorb transponiert'!AO100</f>
        <v>3.0059740159227712</v>
      </c>
      <c r="I213" s="300">
        <f>'[3]Warenkorb transponiert'!AP100</f>
        <v>2.3018865707853595</v>
      </c>
      <c r="J213" s="356">
        <f t="shared" si="11"/>
        <v>27.027810349415393</v>
      </c>
      <c r="K213" s="300">
        <f>[4]prixC2!C318</f>
        <v>73.756305380057611</v>
      </c>
      <c r="L213" s="300">
        <f>[4]prixC2!D318</f>
        <v>47.843792735959731</v>
      </c>
      <c r="M213" s="300">
        <f>[4]prixC2!Q318</f>
        <v>36.08500550156802</v>
      </c>
      <c r="N213" s="300">
        <f>[4]prixC2!R318</f>
        <v>19.555690918874316</v>
      </c>
      <c r="O213" s="300">
        <f>[4]prixC2!T318</f>
        <v>24.251614752108743</v>
      </c>
      <c r="P213" s="300">
        <f>[4]prixC2!AE318</f>
        <v>4.7043636363059447</v>
      </c>
      <c r="Q213" s="300">
        <f>[4]prixC2!AH318</f>
        <v>1.3595398264457996</v>
      </c>
      <c r="R213" s="300">
        <f>[4]prixC2!AI318</f>
        <v>1.9241127820645085</v>
      </c>
      <c r="S213" s="300">
        <f>[4]prixC2!AK318</f>
        <v>9.0212685586256089</v>
      </c>
      <c r="T213" s="300">
        <f>[4]prixC2!AL318</f>
        <v>29.368088276561402</v>
      </c>
      <c r="U213" s="356">
        <f t="shared" si="19"/>
        <v>41.137919533945883</v>
      </c>
      <c r="V213" s="312">
        <f>'[2]Haltung gewichtet'!H188</f>
        <v>0.61399828100461218</v>
      </c>
      <c r="W213" s="356">
        <f t="shared" si="15"/>
        <v>17.191951868129141</v>
      </c>
      <c r="X213" s="300">
        <f>IF(ISBLANK([1]KochtypBerechnung_nichtBio!V182),"",[1]KochtypBerechnung_nichtBio!V182)</f>
        <v>1.679994</v>
      </c>
      <c r="Y213" s="300">
        <f>IF(ISBLANK([1]KochtypBerechnung_nichtBio!X182),"",[1]KochtypBerechnung_nichtBio!X182)</f>
        <v>1.7464759999999999</v>
      </c>
      <c r="Z213" s="356">
        <f t="shared" si="20"/>
        <v>3.6552004</v>
      </c>
      <c r="AA213" s="300">
        <f>'[7]Nicht-Bio'!C195</f>
        <v>3.702230339861722</v>
      </c>
      <c r="AB213" s="300">
        <f>'[7]Nicht-Bio'!D195</f>
        <v>2.7066329019844479</v>
      </c>
      <c r="AC213" s="300">
        <f>'[7]Nicht-Bio'!E195</f>
        <v>2.3552997726501483</v>
      </c>
      <c r="AD213" s="300">
        <f>'[7]Nicht-Bio'!F195</f>
        <v>0.57682170905415553</v>
      </c>
      <c r="AE213" s="356">
        <f t="shared" si="12"/>
        <v>12.339915369355621</v>
      </c>
      <c r="AF213" s="300">
        <f>'[7]Nicht-Bio'!G195</f>
        <v>2.2429795649016309</v>
      </c>
      <c r="AG213" s="300">
        <f>'[7]Nicht-Bio'!I195</f>
        <v>3.7133564230032752</v>
      </c>
      <c r="AH213" s="300">
        <f>'[7]Nicht-Bio'!J195</f>
        <v>0.91401712568261251</v>
      </c>
      <c r="AI213" s="300">
        <f>'[7]Nicht-Bio'!K195</f>
        <v>3.8588630606982077</v>
      </c>
      <c r="AJ213" s="300">
        <f>'[7]Nicht-Bio'!L195</f>
        <v>2.8508381396391327</v>
      </c>
      <c r="AK213" s="300">
        <f>'[7]Nicht-Bio'!M195</f>
        <v>2.3791730777128821</v>
      </c>
      <c r="AL213" s="300">
        <f>'[7]Nicht-Bio'!N195</f>
        <v>3.1269560771604992</v>
      </c>
      <c r="AM213" s="300">
        <f>'[7]Nicht-Bio'!O195</f>
        <v>3.0740461151273322</v>
      </c>
      <c r="AN213" s="300">
        <f>'[7]Nicht-Bio'!P195</f>
        <v>3.0565640249486496</v>
      </c>
      <c r="AO213" s="300">
        <f>'[7]Nicht-Bio'!R195</f>
        <v>3.8291251745222539</v>
      </c>
      <c r="AP213" s="300">
        <f>'[7]Nicht-Bio'!S195</f>
        <v>12.7087606763582</v>
      </c>
      <c r="AQ213" s="300">
        <f>'[7]Nicht-Bio'!T195</f>
        <v>4.001041211966994</v>
      </c>
      <c r="AR213" s="300">
        <f>'[7]Nicht-Bio'!U195</f>
        <v>4.0422930051875001</v>
      </c>
      <c r="AS213" s="300">
        <f>'[7]Nicht-Bio'!W195</f>
        <v>3.9676392669891767</v>
      </c>
      <c r="AT213" s="300">
        <f>'[7]Nicht-Bio'!X195</f>
        <v>25.764002693568379</v>
      </c>
      <c r="AU213" s="356">
        <f t="shared" si="18"/>
        <v>21.601593373796337</v>
      </c>
      <c r="AV213" s="300">
        <f>[6]Tabelle1!B26</f>
        <v>1.8476377479463029</v>
      </c>
      <c r="AW213" s="300"/>
      <c r="AX213" s="357">
        <f t="shared" ref="AX213:AX248" si="21">SUMPRODUCT($AV$19:$AW$19,AV213:AW213)</f>
        <v>2.5866928471248238</v>
      </c>
      <c r="AY213" s="335">
        <f t="shared" si="17"/>
        <v>125.5410837417672</v>
      </c>
      <c r="BA213" s="300"/>
    </row>
    <row r="214" spans="1:53" x14ac:dyDescent="0.25">
      <c r="A214" s="332">
        <v>42401</v>
      </c>
      <c r="B214" s="312">
        <f>'[3]Warenkorb transponiert'!AI101</f>
        <v>1.3847607462888711</v>
      </c>
      <c r="C214" s="300">
        <f>'[3]Warenkorb transponiert'!AJ101</f>
        <v>17.930879817596637</v>
      </c>
      <c r="D214" s="300">
        <f>'[3]Warenkorb transponiert'!AK101</f>
        <v>9.9536126223906916</v>
      </c>
      <c r="E214" s="300">
        <f>'[3]Warenkorb transponiert'!AL101</f>
        <v>17.576353578558688</v>
      </c>
      <c r="F214" s="300">
        <f>'[3]Warenkorb transponiert'!AM101</f>
        <v>14.94536539483085</v>
      </c>
      <c r="G214" s="300">
        <f>'[3]Warenkorb transponiert'!AN101</f>
        <v>6.6029623680522853</v>
      </c>
      <c r="H214" s="300">
        <f>'[3]Warenkorb transponiert'!AO101</f>
        <v>3.0857020236053732</v>
      </c>
      <c r="I214" s="300">
        <f>'[3]Warenkorb transponiert'!AP101</f>
        <v>2.3018865707853595</v>
      </c>
      <c r="J214" s="356">
        <f t="shared" si="11"/>
        <v>27.185664639721946</v>
      </c>
      <c r="K214" s="300">
        <f>[4]prixC2!C319</f>
        <v>70.266383718485798</v>
      </c>
      <c r="L214" s="300">
        <f>[4]prixC2!D319</f>
        <v>47.651791784991332</v>
      </c>
      <c r="M214" s="300">
        <f>[4]prixC2!Q319</f>
        <v>33.913977270208626</v>
      </c>
      <c r="N214" s="300">
        <f>[4]prixC2!R319</f>
        <v>20.122049194707493</v>
      </c>
      <c r="O214" s="300">
        <f>[4]prixC2!T319</f>
        <v>23.715797901126802</v>
      </c>
      <c r="P214" s="300">
        <f>[4]prixC2!AE319</f>
        <v>5.0124945498915068</v>
      </c>
      <c r="Q214" s="300">
        <f>[4]prixC2!AH319</f>
        <v>1.4298798663048806</v>
      </c>
      <c r="R214" s="300">
        <f>[4]prixC2!AI319</f>
        <v>1.9293639652102963</v>
      </c>
      <c r="S214" s="300">
        <f>[4]prixC2!AK319</f>
        <v>9.2324818796304928</v>
      </c>
      <c r="T214" s="300">
        <f>[4]prixC2!AL319</f>
        <v>30.605223234930829</v>
      </c>
      <c r="U214" s="356">
        <f t="shared" si="19"/>
        <v>40.752281370861859</v>
      </c>
      <c r="V214" s="312">
        <f>'[2]Haltung gewichtet'!H189</f>
        <v>0.6174907384997339</v>
      </c>
      <c r="W214" s="356">
        <f t="shared" si="15"/>
        <v>17.289740677992548</v>
      </c>
      <c r="X214" s="300">
        <f>IF(ISBLANK([1]KochtypBerechnung_nichtBio!V183),"",[1]KochtypBerechnung_nichtBio!V183)</f>
        <v>1.661686</v>
      </c>
      <c r="Y214" s="300">
        <f>IF(ISBLANK([1]KochtypBerechnung_nichtBio!X183),"",[1]KochtypBerechnung_nichtBio!X183)</f>
        <v>1.704637</v>
      </c>
      <c r="Z214" s="356">
        <f t="shared" si="20"/>
        <v>3.6005430500000002</v>
      </c>
      <c r="AA214" s="300">
        <f>'[7]Nicht-Bio'!C196</f>
        <v>3.7478439633465759</v>
      </c>
      <c r="AB214" s="300">
        <f>'[7]Nicht-Bio'!D196</f>
        <v>2.7187833722111447</v>
      </c>
      <c r="AC214" s="300">
        <f>'[7]Nicht-Bio'!E196</f>
        <v>2.4300436803138683</v>
      </c>
      <c r="AD214" s="300">
        <f>'[7]Nicht-Bio'!F196</f>
        <v>0.62298331156803888</v>
      </c>
      <c r="AE214" s="356">
        <f t="shared" si="12"/>
        <v>12.604869606844188</v>
      </c>
      <c r="AF214" s="300">
        <f>'[7]Nicht-Bio'!G196</f>
        <v>2.2298804264738301</v>
      </c>
      <c r="AG214" s="300">
        <f>'[7]Nicht-Bio'!I196</f>
        <v>3.6913787578844039</v>
      </c>
      <c r="AH214" s="300">
        <f>'[7]Nicht-Bio'!J196</f>
        <v>1.2183761838749998</v>
      </c>
      <c r="AI214" s="300">
        <f>'[7]Nicht-Bio'!K196</f>
        <v>3.6181403230144658</v>
      </c>
      <c r="AJ214" s="300">
        <f>'[7]Nicht-Bio'!L196</f>
        <v>2.9866167667625003</v>
      </c>
      <c r="AK214" s="300">
        <f>'[7]Nicht-Bio'!M196</f>
        <v>2.4253043917753816</v>
      </c>
      <c r="AL214" s="300">
        <f>'[7]Nicht-Bio'!N196</f>
        <v>2.7502177363569276</v>
      </c>
      <c r="AM214" s="300">
        <f>'[7]Nicht-Bio'!O196</f>
        <v>3.1402335728821029</v>
      </c>
      <c r="AN214" s="300">
        <f>'[7]Nicht-Bio'!P196</f>
        <v>2.9582111553104422</v>
      </c>
      <c r="AO214" s="300">
        <f>'[7]Nicht-Bio'!R196</f>
        <v>3.2537771545005194</v>
      </c>
      <c r="AP214" s="300">
        <f>'[7]Nicht-Bio'!S196</f>
        <v>12.576699373953836</v>
      </c>
      <c r="AQ214" s="300">
        <f>'[7]Nicht-Bio'!T196</f>
        <v>4.1008691485298483</v>
      </c>
      <c r="AR214" s="300">
        <f>'[7]Nicht-Bio'!U196</f>
        <v>3.891477585172094</v>
      </c>
      <c r="AS214" s="300">
        <f>'[7]Nicht-Bio'!W196</f>
        <v>3.7178942739266763</v>
      </c>
      <c r="AT214" s="300">
        <f>'[7]Nicht-Bio'!X196</f>
        <v>27.32706198074446</v>
      </c>
      <c r="AU214" s="356">
        <f t="shared" si="18"/>
        <v>21.881607192397244</v>
      </c>
      <c r="AV214" s="300">
        <f>[6]Tabelle1!B27</f>
        <v>1.8476377479463029</v>
      </c>
      <c r="AW214" s="300"/>
      <c r="AX214" s="357">
        <f t="shared" si="21"/>
        <v>2.5866928471248238</v>
      </c>
      <c r="AY214" s="335">
        <f t="shared" si="17"/>
        <v>125.90139938494259</v>
      </c>
    </row>
    <row r="215" spans="1:53" x14ac:dyDescent="0.25">
      <c r="A215" s="332">
        <v>42430</v>
      </c>
      <c r="B215" s="312">
        <f>'[3]Warenkorb transponiert'!AI102</f>
        <v>1.3847607462888711</v>
      </c>
      <c r="C215" s="300">
        <f>'[3]Warenkorb transponiert'!AJ102</f>
        <v>18.156400617198258</v>
      </c>
      <c r="D215" s="300">
        <f>'[3]Warenkorb transponiert'!AK102</f>
        <v>9.895178053312593</v>
      </c>
      <c r="E215" s="300">
        <f>'[3]Warenkorb transponiert'!AL102</f>
        <v>17.308183903808832</v>
      </c>
      <c r="F215" s="300">
        <f>'[3]Warenkorb transponiert'!AM102</f>
        <v>14.94536539483085</v>
      </c>
      <c r="G215" s="300">
        <f>'[3]Warenkorb transponiert'!AN102</f>
        <v>6.4351740389213701</v>
      </c>
      <c r="H215" s="300">
        <f>'[3]Warenkorb transponiert'!AO102</f>
        <v>3.0156598582855878</v>
      </c>
      <c r="I215" s="300">
        <f>'[3]Warenkorb transponiert'!AP102</f>
        <v>2.3018865707853595</v>
      </c>
      <c r="J215" s="356">
        <f t="shared" si="11"/>
        <v>27.067746258154589</v>
      </c>
      <c r="K215" s="300">
        <f>[4]prixC2!C320</f>
        <v>70.085245490913167</v>
      </c>
      <c r="L215" s="300">
        <f>[4]prixC2!D320</f>
        <v>45.869976535887183</v>
      </c>
      <c r="M215" s="300">
        <f>[4]prixC2!Q320</f>
        <v>36.538025739182856</v>
      </c>
      <c r="N215" s="300">
        <f>[4]prixC2!R320</f>
        <v>20.033954482132536</v>
      </c>
      <c r="O215" s="300">
        <f>[4]prixC2!T320</f>
        <v>24.093508637958415</v>
      </c>
      <c r="P215" s="300">
        <f>[4]prixC2!AE320</f>
        <v>4.9886732921865171</v>
      </c>
      <c r="Q215" s="300">
        <f>[4]prixC2!AH320</f>
        <v>1.4230816377399991</v>
      </c>
      <c r="R215" s="300">
        <f>[4]prixC2!AI320</f>
        <v>1.8640582483033656</v>
      </c>
      <c r="S215" s="300">
        <f>[4]prixC2!AK320</f>
        <v>9.7026520590889973</v>
      </c>
      <c r="T215" s="300">
        <f>[4]prixC2!AL320</f>
        <v>28.573634631486559</v>
      </c>
      <c r="U215" s="356">
        <f t="shared" si="19"/>
        <v>41.026701055598565</v>
      </c>
      <c r="V215" s="312">
        <f>'[2]Haltung gewichtet'!H190</f>
        <v>0.61125370146282909</v>
      </c>
      <c r="W215" s="356">
        <f t="shared" si="15"/>
        <v>17.115103640959216</v>
      </c>
      <c r="X215" s="300">
        <f>IF(ISBLANK([1]KochtypBerechnung_nichtBio!V184),"",[1]KochtypBerechnung_nichtBio!V184)</f>
        <v>1.627559</v>
      </c>
      <c r="Y215" s="300">
        <f>IF(ISBLANK([1]KochtypBerechnung_nichtBio!X184),"",[1]KochtypBerechnung_nichtBio!X184)</f>
        <v>1.714634</v>
      </c>
      <c r="Z215" s="356">
        <f t="shared" si="20"/>
        <v>3.5558506000000003</v>
      </c>
      <c r="AA215" s="300">
        <f>'[7]Nicht-Bio'!C197</f>
        <v>3.6958368281800231</v>
      </c>
      <c r="AB215" s="300">
        <f>'[7]Nicht-Bio'!D197</f>
        <v>2.8082055698635076</v>
      </c>
      <c r="AC215" s="300">
        <f>'[7]Nicht-Bio'!E197</f>
        <v>2.5293167521000002</v>
      </c>
      <c r="AD215" s="300">
        <f>'[7]Nicht-Bio'!F197</f>
        <v>0.66020773713333325</v>
      </c>
      <c r="AE215" s="356">
        <f t="shared" si="12"/>
        <v>12.815601535801006</v>
      </c>
      <c r="AF215" s="300">
        <f>'[7]Nicht-Bio'!G197</f>
        <v>2.1798157938347993</v>
      </c>
      <c r="AG215" s="300">
        <f>'[7]Nicht-Bio'!I197</f>
        <v>3.8605220487519682</v>
      </c>
      <c r="AH215" s="300">
        <f>'[7]Nicht-Bio'!J197</f>
        <v>1.3056638279000001</v>
      </c>
      <c r="AI215" s="300">
        <f>'[7]Nicht-Bio'!K197</f>
        <v>3.2396725933212593</v>
      </c>
      <c r="AJ215" s="300">
        <f>'[7]Nicht-Bio'!L197</f>
        <v>3.4440750323183109</v>
      </c>
      <c r="AK215" s="300">
        <f>'[7]Nicht-Bio'!M197</f>
        <v>2.4143119951500003</v>
      </c>
      <c r="AL215" s="300">
        <f>'[7]Nicht-Bio'!N197</f>
        <v>3.4515710454434467</v>
      </c>
      <c r="AM215" s="300">
        <f>'[7]Nicht-Bio'!O197</f>
        <v>3.2607482207811236</v>
      </c>
      <c r="AN215" s="300">
        <f>'[7]Nicht-Bio'!P197</f>
        <v>3.2398474667044512</v>
      </c>
      <c r="AO215" s="300">
        <f>'[7]Nicht-Bio'!R197</f>
        <v>4.2895796274039144</v>
      </c>
      <c r="AP215" s="300">
        <f>'[7]Nicht-Bio'!S197</f>
        <v>12.775864169510189</v>
      </c>
      <c r="AQ215" s="300">
        <f>'[7]Nicht-Bio'!T197</f>
        <v>4.1229029370238788</v>
      </c>
      <c r="AR215" s="300">
        <f>'[7]Nicht-Bio'!U197</f>
        <v>3.8508997502376756</v>
      </c>
      <c r="AS215" s="300">
        <f>'[7]Nicht-Bio'!W197</f>
        <v>3.6766368743500002</v>
      </c>
      <c r="AT215" s="300">
        <f>'[7]Nicht-Bio'!X197</f>
        <v>26.550864449354965</v>
      </c>
      <c r="AU215" s="356">
        <f t="shared" si="18"/>
        <v>22.905629476142426</v>
      </c>
      <c r="AV215" s="300">
        <f>[6]Tabelle1!B28</f>
        <v>1.8476377479463029</v>
      </c>
      <c r="AW215" s="300"/>
      <c r="AX215" s="357">
        <f t="shared" si="21"/>
        <v>2.5866928471248238</v>
      </c>
      <c r="AY215" s="335">
        <f t="shared" si="17"/>
        <v>127.07332541378062</v>
      </c>
    </row>
    <row r="216" spans="1:53" x14ac:dyDescent="0.25">
      <c r="A216" s="332">
        <v>42461</v>
      </c>
      <c r="B216" s="312">
        <f>'[3]Warenkorb transponiert'!AI103</f>
        <v>1.3310103314589976</v>
      </c>
      <c r="C216" s="300">
        <f>'[3]Warenkorb transponiert'!AJ103</f>
        <v>17.54305816060192</v>
      </c>
      <c r="D216" s="300">
        <f>'[3]Warenkorb transponiert'!AK103</f>
        <v>9.793840774002895</v>
      </c>
      <c r="E216" s="300">
        <f>'[3]Warenkorb transponiert'!AL103</f>
        <v>17.437141101521238</v>
      </c>
      <c r="F216" s="300">
        <f>'[3]Warenkorb transponiert'!AM103</f>
        <v>14.939607699967201</v>
      </c>
      <c r="G216" s="300">
        <f>'[3]Warenkorb transponiert'!AN103</f>
        <v>6.2709812695801359</v>
      </c>
      <c r="H216" s="300">
        <f>'[3]Warenkorb transponiert'!AO103</f>
        <v>3.0748710437459539</v>
      </c>
      <c r="I216" s="300">
        <f>'[3]Warenkorb transponiert'!AP103</f>
        <v>2.3020101978997194</v>
      </c>
      <c r="J216" s="356">
        <f t="shared" si="11"/>
        <v>26.43601571988189</v>
      </c>
      <c r="K216" s="300">
        <f>[4]prixC2!C321</f>
        <v>73.529982093463786</v>
      </c>
      <c r="L216" s="300">
        <f>[4]prixC2!D321</f>
        <v>44.621535827490391</v>
      </c>
      <c r="M216" s="300">
        <f>[4]prixC2!Q321</f>
        <v>36.262772873879761</v>
      </c>
      <c r="N216" s="300">
        <f>[4]prixC2!R321</f>
        <v>20.242475794105872</v>
      </c>
      <c r="O216" s="300">
        <f>[4]prixC2!T321</f>
        <v>25.853744217350776</v>
      </c>
      <c r="P216" s="300">
        <f>[4]prixC2!AE321</f>
        <v>4.7119986693010993</v>
      </c>
      <c r="Q216" s="300">
        <f>[4]prixC2!AH321</f>
        <v>1.4975570607571063</v>
      </c>
      <c r="R216" s="300">
        <f>[4]prixC2!AI321</f>
        <v>1.8788692568681664</v>
      </c>
      <c r="S216" s="300">
        <f>[4]prixC2!AK321</f>
        <v>9.0493151571964123</v>
      </c>
      <c r="T216" s="300">
        <f>[4]prixC2!AL321</f>
        <v>28.687503035004813</v>
      </c>
      <c r="U216" s="356">
        <f t="shared" si="19"/>
        <v>41.18479523029864</v>
      </c>
      <c r="V216" s="312">
        <f>'[2]Haltung gewichtet'!H191</f>
        <v>0.60601324224343311</v>
      </c>
      <c r="W216" s="356">
        <f t="shared" si="15"/>
        <v>16.968370782816127</v>
      </c>
      <c r="X216" s="300">
        <f>IF(ISBLANK([1]KochtypBerechnung_nichtBio!V185),"",[1]KochtypBerechnung_nichtBio!V185)</f>
        <v>1.681875</v>
      </c>
      <c r="Y216" s="300">
        <f>IF(ISBLANK([1]KochtypBerechnung_nichtBio!X185),"",[1]KochtypBerechnung_nichtBio!X185)</f>
        <v>1.722348</v>
      </c>
      <c r="Z216" s="356">
        <f t="shared" si="20"/>
        <v>3.6423387000000003</v>
      </c>
      <c r="AA216" s="300">
        <f>'[7]Nicht-Bio'!C198</f>
        <v>3.5955983775125011</v>
      </c>
      <c r="AB216" s="300">
        <f>'[7]Nicht-Bio'!D198</f>
        <v>2.7594562822705209</v>
      </c>
      <c r="AC216" s="300">
        <f>'[7]Nicht-Bio'!E198</f>
        <v>2.5053352116666665</v>
      </c>
      <c r="AD216" s="300">
        <f>'[7]Nicht-Bio'!F198</f>
        <v>0.61107652828724324</v>
      </c>
      <c r="AE216" s="356">
        <f t="shared" si="12"/>
        <v>12.462544220876163</v>
      </c>
      <c r="AF216" s="300">
        <f>'[7]Nicht-Bio'!G198</f>
        <v>2.1917295839723594</v>
      </c>
      <c r="AG216" s="300">
        <f>'[7]Nicht-Bio'!I198</f>
        <v>3.6271139753092689</v>
      </c>
      <c r="AH216" s="300">
        <f>'[7]Nicht-Bio'!J198</f>
        <v>1.2182234330382766</v>
      </c>
      <c r="AI216" s="300">
        <f>'[7]Nicht-Bio'!K198</f>
        <v>2.9084357545454815</v>
      </c>
      <c r="AJ216" s="300">
        <f>'[7]Nicht-Bio'!L198</f>
        <v>3.9121848315874996</v>
      </c>
      <c r="AK216" s="300">
        <f>'[7]Nicht-Bio'!M198</f>
        <v>2.391852465375</v>
      </c>
      <c r="AL216" s="300">
        <f>'[7]Nicht-Bio'!N198</f>
        <v>3.9542014459168064</v>
      </c>
      <c r="AM216" s="300">
        <f>'[7]Nicht-Bio'!O198</f>
        <v>3.1783988539454642</v>
      </c>
      <c r="AN216" s="300">
        <f>'[7]Nicht-Bio'!P198</f>
        <v>3.7568455125446092</v>
      </c>
      <c r="AO216" s="300">
        <f>'[7]Nicht-Bio'!R198</f>
        <v>4.1215372442156317</v>
      </c>
      <c r="AP216" s="300">
        <f>'[7]Nicht-Bio'!S198</f>
        <v>12.607971354777863</v>
      </c>
      <c r="AQ216" s="300">
        <f>'[7]Nicht-Bio'!T198</f>
        <v>4.1367416517177942</v>
      </c>
      <c r="AR216" s="300">
        <f>'[7]Nicht-Bio'!U198</f>
        <v>3.8532074310625006</v>
      </c>
      <c r="AS216" s="300">
        <f>'[7]Nicht-Bio'!W198</f>
        <v>3.7961493012893581</v>
      </c>
      <c r="AT216" s="300">
        <f>'[7]Nicht-Bio'!X198</f>
        <v>27.646444087252615</v>
      </c>
      <c r="AU216" s="356">
        <f t="shared" si="18"/>
        <v>23.216629778628221</v>
      </c>
      <c r="AV216" s="300">
        <f>[6]Tabelle1!B29</f>
        <v>1.8476377479463029</v>
      </c>
      <c r="AW216" s="300"/>
      <c r="AX216" s="357">
        <f t="shared" si="21"/>
        <v>2.5866928471248238</v>
      </c>
      <c r="AY216" s="335">
        <f t="shared" si="17"/>
        <v>126.49738727962585</v>
      </c>
    </row>
    <row r="217" spans="1:53" x14ac:dyDescent="0.25">
      <c r="A217" s="332">
        <v>42491</v>
      </c>
      <c r="B217" s="312">
        <f>'[3]Warenkorb transponiert'!AI104</f>
        <v>1.3420960459140305</v>
      </c>
      <c r="C217" s="300">
        <f>'[3]Warenkorb transponiert'!AJ104</f>
        <v>17.804149770091374</v>
      </c>
      <c r="D217" s="300">
        <f>'[3]Warenkorb transponiert'!AK104</f>
        <v>9.7991452828599357</v>
      </c>
      <c r="E217" s="300">
        <f>'[3]Warenkorb transponiert'!AL104</f>
        <v>17.208820640473103</v>
      </c>
      <c r="F217" s="300">
        <f>'[3]Warenkorb transponiert'!AM104</f>
        <v>14.711646632981518</v>
      </c>
      <c r="G217" s="300">
        <f>'[3]Warenkorb transponiert'!AN104</f>
        <v>6.4493986968254351</v>
      </c>
      <c r="H217" s="300">
        <f>'[3]Warenkorb transponiert'!AO104</f>
        <v>3.0874134325233906</v>
      </c>
      <c r="I217" s="300">
        <f>'[3]Warenkorb transponiert'!AP104</f>
        <v>2.3020101978997194</v>
      </c>
      <c r="J217" s="356">
        <f t="shared" si="11"/>
        <v>26.611920383076498</v>
      </c>
      <c r="K217" s="300">
        <f>[4]prixC2!C322</f>
        <v>72.76249430015578</v>
      </c>
      <c r="L217" s="300">
        <f>[4]prixC2!D322</f>
        <v>48.839333657707272</v>
      </c>
      <c r="M217" s="300">
        <f>[4]prixC2!Q322</f>
        <v>37.314346303948838</v>
      </c>
      <c r="N217" s="300">
        <f>[4]prixC2!R322</f>
        <v>23.054762958759017</v>
      </c>
      <c r="O217" s="300">
        <f>[4]prixC2!T322</f>
        <v>26.981656343253903</v>
      </c>
      <c r="P217" s="300">
        <f>[4]prixC2!AE322</f>
        <v>5.0124945498915068</v>
      </c>
      <c r="Q217" s="300">
        <f>[4]prixC2!AH322</f>
        <v>1.4975304215305194</v>
      </c>
      <c r="R217" s="300">
        <f>[4]prixC2!AI322</f>
        <v>1.9182638463876596</v>
      </c>
      <c r="S217" s="300">
        <f>[4]prixC2!AK322</f>
        <v>9.5712559161505606</v>
      </c>
      <c r="T217" s="300">
        <f>[4]prixC2!AL322</f>
        <v>29.383183979841462</v>
      </c>
      <c r="U217" s="356">
        <f t="shared" si="19"/>
        <v>43.016501615456846</v>
      </c>
      <c r="V217" s="312">
        <f>'[2]Haltung gewichtet'!H192</f>
        <v>0.61812197407796221</v>
      </c>
      <c r="W217" s="356">
        <f t="shared" si="15"/>
        <v>17.307415274182944</v>
      </c>
      <c r="X217" s="300">
        <f>IF(ISBLANK([1]KochtypBerechnung_nichtBio!V186),"",[1]KochtypBerechnung_nichtBio!V186)</f>
        <v>1.756413</v>
      </c>
      <c r="Y217" s="300">
        <f>IF(ISBLANK([1]KochtypBerechnung_nichtBio!X186),"",[1]KochtypBerechnung_nichtBio!X186)</f>
        <v>1.7704789999999999</v>
      </c>
      <c r="Z217" s="356">
        <f t="shared" si="20"/>
        <v>3.78543085</v>
      </c>
      <c r="AA217" s="300">
        <f>'[7]Nicht-Bio'!C199</f>
        <v>3.6083510126787921</v>
      </c>
      <c r="AB217" s="300">
        <f>'[7]Nicht-Bio'!D199</f>
        <v>2.7085213706871549</v>
      </c>
      <c r="AC217" s="300">
        <f>'[7]Nicht-Bio'!E199</f>
        <v>2.5661561995</v>
      </c>
      <c r="AD217" s="300">
        <f>'[7]Nicht-Bio'!F199</f>
        <v>0.59633798134214444</v>
      </c>
      <c r="AE217" s="356">
        <f t="shared" si="12"/>
        <v>12.437826921800982</v>
      </c>
      <c r="AF217" s="300">
        <f>'[7]Nicht-Bio'!G199</f>
        <v>2.1642604306473974</v>
      </c>
      <c r="AG217" s="300">
        <f>'[7]Nicht-Bio'!I199</f>
        <v>3.7225340150403552</v>
      </c>
      <c r="AH217" s="300">
        <f>'[7]Nicht-Bio'!J199</f>
        <v>1.5578050678577324</v>
      </c>
      <c r="AI217" s="300">
        <f>'[7]Nicht-Bio'!K199</f>
        <v>3.1003239675400303</v>
      </c>
      <c r="AJ217" s="300">
        <f>'[7]Nicht-Bio'!L199</f>
        <v>4.9164348417904806</v>
      </c>
      <c r="AK217" s="300">
        <f>'[7]Nicht-Bio'!M199</f>
        <v>2.3934980550833327</v>
      </c>
      <c r="AL217" s="300">
        <f>'[7]Nicht-Bio'!N199</f>
        <v>5.3317862620683227</v>
      </c>
      <c r="AM217" s="300">
        <f>'[7]Nicht-Bio'!O199</f>
        <v>3.4764815838985776</v>
      </c>
      <c r="AN217" s="300">
        <f>'[7]Nicht-Bio'!P199</f>
        <v>4.3003281815833319</v>
      </c>
      <c r="AO217" s="300">
        <f>'[7]Nicht-Bio'!R199</f>
        <v>3.4063687910252525</v>
      </c>
      <c r="AP217" s="300">
        <f>'[7]Nicht-Bio'!S199</f>
        <v>12.266161968999999</v>
      </c>
      <c r="AQ217" s="300">
        <f>'[7]Nicht-Bio'!T199</f>
        <v>4.0814304426349306</v>
      </c>
      <c r="AR217" s="300">
        <f>'[7]Nicht-Bio'!U199</f>
        <v>3.5367536171666676</v>
      </c>
      <c r="AS217" s="300">
        <f>'[7]Nicht-Bio'!W199</f>
        <v>3.5960481370616524</v>
      </c>
      <c r="AT217" s="300">
        <f>'[7]Nicht-Bio'!X199</f>
        <v>25.622654094999351</v>
      </c>
      <c r="AU217" s="356">
        <f t="shared" si="18"/>
        <v>25.128594390914159</v>
      </c>
      <c r="AV217" s="300">
        <f>[6]Tabelle1!B30</f>
        <v>1.8476377479463029</v>
      </c>
      <c r="AW217" s="300"/>
      <c r="AX217" s="357">
        <f t="shared" si="21"/>
        <v>2.5866928471248238</v>
      </c>
      <c r="AY217" s="335">
        <f t="shared" si="17"/>
        <v>130.87438228255624</v>
      </c>
    </row>
    <row r="218" spans="1:53" x14ac:dyDescent="0.25">
      <c r="A218" s="332">
        <v>42522</v>
      </c>
      <c r="B218" s="312">
        <f>'[3]Warenkorb transponiert'!AI105</f>
        <v>1.3453076616408963</v>
      </c>
      <c r="C218" s="300">
        <f>'[3]Warenkorb transponiert'!AJ105</f>
        <v>17.800496033054202</v>
      </c>
      <c r="D218" s="300">
        <f>'[3]Warenkorb transponiert'!AK105</f>
        <v>9.7999131139976416</v>
      </c>
      <c r="E218" s="300">
        <f>'[3]Warenkorb transponiert'!AL105</f>
        <v>17.437141101521238</v>
      </c>
      <c r="F218" s="300">
        <f>'[3]Warenkorb transponiert'!AM105</f>
        <v>14.690911076423935</v>
      </c>
      <c r="G218" s="300">
        <f>'[3]Warenkorb transponiert'!AN105</f>
        <v>6.2315983332536105</v>
      </c>
      <c r="H218" s="300">
        <f>'[3]Warenkorb transponiert'!AO105</f>
        <v>3.0748710437459539</v>
      </c>
      <c r="I218" s="300">
        <f>'[3]Warenkorb transponiert'!AP105</f>
        <v>2.3020101978997194</v>
      </c>
      <c r="J218" s="356">
        <f t="shared" ref="J218:J248" si="22">SUMPRODUCT($B$19:$I$19,B218:I218)</f>
        <v>26.566656575398873</v>
      </c>
      <c r="K218" s="300">
        <f>[4]prixC2!C323</f>
        <v>73.372783869626758</v>
      </c>
      <c r="L218" s="300">
        <f>[4]prixC2!D323</f>
        <v>49.490086818841135</v>
      </c>
      <c r="M218" s="300">
        <f>[4]prixC2!Q323</f>
        <v>37.645774115572053</v>
      </c>
      <c r="N218" s="300">
        <f>[4]prixC2!R323</f>
        <v>22.054244787557934</v>
      </c>
      <c r="O218" s="300">
        <f>[4]prixC2!T323</f>
        <v>26.340655206213484</v>
      </c>
      <c r="P218" s="300">
        <f>[4]prixC2!AE323</f>
        <v>4.9354135796398522</v>
      </c>
      <c r="Q218" s="300">
        <f>[4]prixC2!AH323</f>
        <v>1.5038268783942392</v>
      </c>
      <c r="R218" s="300">
        <f>[4]prixC2!AI323</f>
        <v>1.8142855799725608</v>
      </c>
      <c r="S218" s="300">
        <f>[4]prixC2!AK323</f>
        <v>9.1413254109688769</v>
      </c>
      <c r="T218" s="300">
        <f>[4]prixC2!AL323</f>
        <v>29.297581494286717</v>
      </c>
      <c r="U218" s="356">
        <f t="shared" si="19"/>
        <v>42.509334664636143</v>
      </c>
      <c r="V218" s="312">
        <f>'[2]Haltung gewichtet'!H193</f>
        <v>0.61271362946751928</v>
      </c>
      <c r="W218" s="356">
        <f t="shared" si="15"/>
        <v>17.15598162509054</v>
      </c>
      <c r="X218" s="300">
        <f>IF(ISBLANK([1]KochtypBerechnung_nichtBio!V187),"",[1]KochtypBerechnung_nichtBio!V187)</f>
        <v>2.1265019999999999</v>
      </c>
      <c r="Y218" s="300">
        <f>IF(ISBLANK([1]KochtypBerechnung_nichtBio!X187),"",[1]KochtypBerechnung_nichtBio!X187)</f>
        <v>2.048073</v>
      </c>
      <c r="Z218" s="356">
        <f t="shared" si="20"/>
        <v>4.5210004499999998</v>
      </c>
      <c r="AA218" s="300">
        <f>'[7]Nicht-Bio'!C200</f>
        <v>3.6276171599282576</v>
      </c>
      <c r="AB218" s="300">
        <f>'[7]Nicht-Bio'!D200</f>
        <v>2.7291208205671582</v>
      </c>
      <c r="AC218" s="300">
        <f>'[7]Nicht-Bio'!E200</f>
        <v>2.6242814619999999</v>
      </c>
      <c r="AD218" s="300">
        <f>'[7]Nicht-Bio'!F200</f>
        <v>0.64423192368000004</v>
      </c>
      <c r="AE218" s="356">
        <f t="shared" ref="AE218:AE237" si="23">SUMPRODUCT($AA$19:$AD$19,AA218:AD218)</f>
        <v>12.662939994908081</v>
      </c>
      <c r="AF218" s="300">
        <f>'[7]Nicht-Bio'!G200</f>
        <v>2.527629809241398</v>
      </c>
      <c r="AG218" s="300">
        <f>'[7]Nicht-Bio'!I200</f>
        <v>4.3034521487848423</v>
      </c>
      <c r="AH218" s="300">
        <f>'[7]Nicht-Bio'!J200</f>
        <v>1.6292682468013102</v>
      </c>
      <c r="AI218" s="300">
        <f>'[7]Nicht-Bio'!K200</f>
        <v>4.5015655179111764</v>
      </c>
      <c r="AJ218" s="300">
        <f>'[7]Nicht-Bio'!L200</f>
        <v>4.7193499077817895</v>
      </c>
      <c r="AK218" s="300">
        <f>'[7]Nicht-Bio'!M200</f>
        <v>2.7304007566000021</v>
      </c>
      <c r="AL218" s="300">
        <f>'[7]Nicht-Bio'!N200</f>
        <v>4.1154611940621582</v>
      </c>
      <c r="AM218" s="300">
        <f>'[7]Nicht-Bio'!O200</f>
        <v>4.6101168022677177</v>
      </c>
      <c r="AN218" s="300">
        <f>'[7]Nicht-Bio'!P200</f>
        <v>6.0204421649101771</v>
      </c>
      <c r="AO218" s="300">
        <f>'[7]Nicht-Bio'!R200</f>
        <v>5.9407633475333341</v>
      </c>
      <c r="AP218" s="300">
        <f>'[7]Nicht-Bio'!S200</f>
        <v>12.081686134776021</v>
      </c>
      <c r="AQ218" s="300">
        <f>'[7]Nicht-Bio'!T200</f>
        <v>4.0847920280000007</v>
      </c>
      <c r="AR218" s="300">
        <f>'[7]Nicht-Bio'!U200</f>
        <v>4.0186706932666656</v>
      </c>
      <c r="AS218" s="300">
        <f>'[7]Nicht-Bio'!W200</f>
        <v>4.5226398567323418</v>
      </c>
      <c r="AT218" s="300">
        <f>'[7]Nicht-Bio'!X200</f>
        <v>25.07253647344</v>
      </c>
      <c r="AU218" s="356">
        <f t="shared" si="18"/>
        <v>27.466151964059147</v>
      </c>
      <c r="AV218" s="300">
        <f>[6]Tabelle1!B31</f>
        <v>1.8476377479463029</v>
      </c>
      <c r="AW218" s="300"/>
      <c r="AX218" s="357">
        <f t="shared" si="21"/>
        <v>2.5866928471248238</v>
      </c>
      <c r="AY218" s="335">
        <f t="shared" si="17"/>
        <v>133.4687581212176</v>
      </c>
    </row>
    <row r="219" spans="1:53" x14ac:dyDescent="0.25">
      <c r="A219" s="332">
        <v>42552</v>
      </c>
      <c r="B219" s="312">
        <f>'[3]Warenkorb transponiert'!AI106</f>
        <v>1.3321468402253982</v>
      </c>
      <c r="C219" s="300">
        <f>'[3]Warenkorb transponiert'!AJ106</f>
        <v>18.028816494102337</v>
      </c>
      <c r="D219" s="300">
        <f>'[3]Warenkorb transponiert'!AK106</f>
        <v>9.3843076295675569</v>
      </c>
      <c r="E219" s="300">
        <f>'[3]Warenkorb transponiert'!AL106</f>
        <v>17.208820640473103</v>
      </c>
      <c r="F219" s="300">
        <f>'[3]Warenkorb transponiert'!AM106</f>
        <v>14.690911076423935</v>
      </c>
      <c r="G219" s="300">
        <f>'[3]Warenkorb transponiert'!AN106</f>
        <v>6.4527741062471087</v>
      </c>
      <c r="H219" s="300">
        <f>'[3]Warenkorb transponiert'!AO106</f>
        <v>3.0211095369206031</v>
      </c>
      <c r="I219" s="300">
        <f>'[3]Warenkorb transponiert'!AP106</f>
        <v>2.3020101978997194</v>
      </c>
      <c r="J219" s="356">
        <f t="shared" si="22"/>
        <v>26.450260726982076</v>
      </c>
      <c r="K219" s="300">
        <f>[4]prixC2!C324</f>
        <v>74.892817394291086</v>
      </c>
      <c r="L219" s="300">
        <f>[4]prixC2!D324</f>
        <v>49.50675394860297</v>
      </c>
      <c r="M219" s="300">
        <f>[4]prixC2!Q324</f>
        <v>39.147444772340634</v>
      </c>
      <c r="N219" s="300">
        <f>[4]prixC2!R324</f>
        <v>23.146774478208716</v>
      </c>
      <c r="O219" s="300">
        <f>[4]prixC2!T324</f>
        <v>27.228327331073736</v>
      </c>
      <c r="P219" s="300">
        <f>[4]prixC2!AE324</f>
        <v>5.0124945498914935</v>
      </c>
      <c r="Q219" s="300">
        <f>[4]prixC2!AH324</f>
        <v>1.5425195873498347</v>
      </c>
      <c r="R219" s="300">
        <f>[4]prixC2!AI324</f>
        <v>1.8499016134902304</v>
      </c>
      <c r="S219" s="300">
        <f>[4]prixC2!AK324</f>
        <v>9.2851160233941812</v>
      </c>
      <c r="T219" s="300">
        <f>[4]prixC2!AL324</f>
        <v>30.373708096479142</v>
      </c>
      <c r="U219" s="356">
        <f t="shared" si="19"/>
        <v>43.648511880180884</v>
      </c>
      <c r="V219" s="312">
        <f>'[2]Haltung gewichtet'!H194</f>
        <v>0.61509757798975973</v>
      </c>
      <c r="W219" s="356">
        <f t="shared" si="15"/>
        <v>17.222732183713273</v>
      </c>
      <c r="X219" s="300">
        <f>IF(ISBLANK([1]KochtypBerechnung_nichtBio!V188),"",[1]KochtypBerechnung_nichtBio!V188)</f>
        <v>2.1941649999999999</v>
      </c>
      <c r="Y219" s="300">
        <f>IF(ISBLANK([1]KochtypBerechnung_nichtBio!X188),"",[1]KochtypBerechnung_nichtBio!X188)</f>
        <v>2.2361409999999999</v>
      </c>
      <c r="Z219" s="356">
        <f t="shared" si="20"/>
        <v>4.74473915</v>
      </c>
      <c r="AA219" s="300">
        <f>'[7]Nicht-Bio'!C201</f>
        <v>3.6881305420000001</v>
      </c>
      <c r="AB219" s="300">
        <f>'[7]Nicht-Bio'!D201</f>
        <v>2.7406000000000001</v>
      </c>
      <c r="AC219" s="300">
        <f>'[7]Nicht-Bio'!E201</f>
        <v>2.9015143960000001</v>
      </c>
      <c r="AD219" s="300">
        <f>'[7]Nicht-Bio'!F201</f>
        <v>0.62582820819999996</v>
      </c>
      <c r="AE219" s="356">
        <f t="shared" si="23"/>
        <v>12.968202280180119</v>
      </c>
      <c r="AF219" s="300">
        <f>'[7]Nicht-Bio'!G201</f>
        <v>2.7032552449741605</v>
      </c>
      <c r="AG219" s="300">
        <f>'[7]Nicht-Bio'!I201</f>
        <v>4.1384049406620527</v>
      </c>
      <c r="AH219" s="300">
        <f>'[7]Nicht-Bio'!J201</f>
        <v>1.43885933997285</v>
      </c>
      <c r="AI219" s="300">
        <f>'[7]Nicht-Bio'!K201</f>
        <v>3.5531321873320598</v>
      </c>
      <c r="AJ219" s="300">
        <f>'[7]Nicht-Bio'!L201</f>
        <v>4.4608435386317256</v>
      </c>
      <c r="AK219" s="300">
        <f>'[7]Nicht-Bio'!M201</f>
        <v>2.6909226953489025</v>
      </c>
      <c r="AL219" s="300">
        <f>'[7]Nicht-Bio'!N201</f>
        <v>4.9291500570833326</v>
      </c>
      <c r="AM219" s="300">
        <f>'[7]Nicht-Bio'!O201</f>
        <v>4.9335804099949723</v>
      </c>
      <c r="AN219" s="300">
        <f>'[7]Nicht-Bio'!P201</f>
        <v>6.7986368666666648</v>
      </c>
      <c r="AO219" s="300">
        <f>'[7]Nicht-Bio'!R201</f>
        <v>5.8313917777024242</v>
      </c>
      <c r="AP219" s="300">
        <f>'[7]Nicht-Bio'!S201</f>
        <v>12.271036872732301</v>
      </c>
      <c r="AQ219" s="300">
        <f>'[7]Nicht-Bio'!T201</f>
        <v>4.0877953455000009</v>
      </c>
      <c r="AR219" s="300">
        <f>'[7]Nicht-Bio'!U201</f>
        <v>5.9341958861666679</v>
      </c>
      <c r="AS219" s="300">
        <f>'[7]Nicht-Bio'!W201</f>
        <v>5.3443276254531522</v>
      </c>
      <c r="AT219" s="300">
        <f>'[7]Nicht-Bio'!X201</f>
        <v>30.016979792645753</v>
      </c>
      <c r="AU219" s="356">
        <f t="shared" si="18"/>
        <v>27.900430389453099</v>
      </c>
      <c r="AV219" s="300">
        <f>[6]Tabelle1!B32</f>
        <v>1.8476377479463029</v>
      </c>
      <c r="AW219" s="300"/>
      <c r="AX219" s="357">
        <f t="shared" si="21"/>
        <v>2.5866928471248238</v>
      </c>
      <c r="AY219" s="335">
        <f t="shared" si="17"/>
        <v>135.52156945763429</v>
      </c>
    </row>
    <row r="220" spans="1:53" x14ac:dyDescent="0.25">
      <c r="A220" s="332">
        <v>42583</v>
      </c>
      <c r="B220" s="312">
        <f>'[3]Warenkorb transponiert'!AI107</f>
        <v>1.3299962916023533</v>
      </c>
      <c r="C220" s="300">
        <f>'[3]Warenkorb transponiert'!AJ107</f>
        <v>17.767886926423579</v>
      </c>
      <c r="D220" s="300">
        <f>'[3]Warenkorb transponiert'!AK107</f>
        <v>9.8052879319615798</v>
      </c>
      <c r="E220" s="300">
        <f>'[3]Warenkorb transponiert'!AL107</f>
        <v>17.437825925783567</v>
      </c>
      <c r="F220" s="300">
        <f>'[3]Warenkorb transponiert'!AM107</f>
        <v>14.690911076423935</v>
      </c>
      <c r="G220" s="300">
        <f>'[3]Warenkorb transponiert'!AN107</f>
        <v>6.267324643268509</v>
      </c>
      <c r="H220" s="300">
        <f>'[3]Warenkorb transponiert'!AO107</f>
        <v>3.0874134325233906</v>
      </c>
      <c r="I220" s="300">
        <f>'[3]Warenkorb transponiert'!AP107</f>
        <v>2.3020101978997194</v>
      </c>
      <c r="J220" s="356">
        <f t="shared" si="22"/>
        <v>26.452036441048481</v>
      </c>
      <c r="K220" s="300">
        <f>[4]prixC2!C325</f>
        <v>72.572943831443993</v>
      </c>
      <c r="L220" s="300">
        <f>[4]prixC2!D325</f>
        <v>47.338636162077812</v>
      </c>
      <c r="M220" s="300">
        <f>[4]prixC2!Q325</f>
        <v>38.222198917733245</v>
      </c>
      <c r="N220" s="300">
        <f>[4]prixC2!R325</f>
        <v>21.46191607483383</v>
      </c>
      <c r="O220" s="300">
        <f>[4]prixC2!T325</f>
        <v>26.898576558008649</v>
      </c>
      <c r="P220" s="300">
        <f>[4]prixC2!AE325</f>
        <v>4.830401355174331</v>
      </c>
      <c r="Q220" s="300">
        <f>[4]prixC2!AH325</f>
        <v>1.4468020834613671</v>
      </c>
      <c r="R220" s="300">
        <f>[4]prixC2!AI325</f>
        <v>1.9185464459430466</v>
      </c>
      <c r="S220" s="300">
        <f>[4]prixC2!AK325</f>
        <v>9.2317284571918421</v>
      </c>
      <c r="T220" s="300">
        <f>[4]prixC2!AL325</f>
        <v>28.238023358758717</v>
      </c>
      <c r="U220" s="356">
        <f t="shared" si="19"/>
        <v>42.190722658612096</v>
      </c>
      <c r="V220" s="312">
        <f>'[2]Haltung gewichtet'!H195</f>
        <v>0.61388787103474385</v>
      </c>
      <c r="W220" s="356">
        <f t="shared" si="15"/>
        <v>17.188860388972827</v>
      </c>
      <c r="X220" s="300">
        <f>IF(ISBLANK([1]KochtypBerechnung_nichtBio!V189),"",[1]KochtypBerechnung_nichtBio!V189)</f>
        <v>1.7591870000000001</v>
      </c>
      <c r="Y220" s="300">
        <f>IF(ISBLANK([1]KochtypBerechnung_nichtBio!X189),"",[1]KochtypBerechnung_nichtBio!X189)</f>
        <v>1.9800359999999999</v>
      </c>
      <c r="Z220" s="356">
        <f t="shared" si="20"/>
        <v>3.9258039</v>
      </c>
      <c r="AA220" s="300">
        <f>'[7]Nicht-Bio'!C202</f>
        <v>3.7748492959907161</v>
      </c>
      <c r="AB220" s="300">
        <f>'[7]Nicht-Bio'!D202</f>
        <v>2.7340595175413158</v>
      </c>
      <c r="AC220" s="300">
        <f>'[7]Nicht-Bio'!E202</f>
        <v>2.9239448815999998</v>
      </c>
      <c r="AD220" s="300">
        <f>'[7]Nicht-Bio'!F202</f>
        <v>0.64308028791999994</v>
      </c>
      <c r="AE220" s="356">
        <f t="shared" si="23"/>
        <v>13.153535311981958</v>
      </c>
      <c r="AF220" s="300">
        <f>'[7]Nicht-Bio'!G202</f>
        <v>2.4818456471284422</v>
      </c>
      <c r="AG220" s="300">
        <f>'[7]Nicht-Bio'!I202</f>
        <v>3.934483162257238</v>
      </c>
      <c r="AH220" s="300">
        <f>'[7]Nicht-Bio'!J202</f>
        <v>1.3353019850737879</v>
      </c>
      <c r="AI220" s="300">
        <f>'[7]Nicht-Bio'!K202</f>
        <v>3.3029633822203879</v>
      </c>
      <c r="AJ220" s="300">
        <f>'[7]Nicht-Bio'!L202</f>
        <v>4.4726472304263343</v>
      </c>
      <c r="AK220" s="300">
        <f>'[7]Nicht-Bio'!M202</f>
        <v>2.4820061868000005</v>
      </c>
      <c r="AL220" s="300">
        <f>'[7]Nicht-Bio'!N202</f>
        <v>5.1558275749375095</v>
      </c>
      <c r="AM220" s="300">
        <f>'[7]Nicht-Bio'!O202</f>
        <v>5.3578626959127682</v>
      </c>
      <c r="AN220" s="300">
        <f>'[7]Nicht-Bio'!P202</f>
        <v>6.6603675238029298</v>
      </c>
      <c r="AO220" s="300">
        <f>'[7]Nicht-Bio'!R202</f>
        <v>4.7752977558666654</v>
      </c>
      <c r="AP220" s="300">
        <f>'[7]Nicht-Bio'!S202</f>
        <v>12.393696327999979</v>
      </c>
      <c r="AQ220" s="300">
        <f>'[7]Nicht-Bio'!T202</f>
        <v>4.0797280255999997</v>
      </c>
      <c r="AR220" s="300">
        <f>'[7]Nicht-Bio'!U202</f>
        <v>4.9078519594666661</v>
      </c>
      <c r="AS220" s="300">
        <f>'[7]Nicht-Bio'!W202</f>
        <v>4.7849288302383401</v>
      </c>
      <c r="AT220" s="300">
        <f>'[7]Nicht-Bio'!X202</f>
        <v>32.420018607060982</v>
      </c>
      <c r="AU220" s="356">
        <f t="shared" si="18"/>
        <v>27.076831204416617</v>
      </c>
      <c r="AV220" s="300">
        <f>[6]Tabelle1!B33</f>
        <v>1.8476377479463029</v>
      </c>
      <c r="AW220" s="300"/>
      <c r="AX220" s="357">
        <f t="shared" si="21"/>
        <v>2.5866928471248238</v>
      </c>
      <c r="AY220" s="335">
        <f t="shared" si="17"/>
        <v>132.5744827521568</v>
      </c>
    </row>
    <row r="221" spans="1:53" x14ac:dyDescent="0.25">
      <c r="A221" s="332">
        <v>42614</v>
      </c>
      <c r="B221" s="312">
        <f>'[3]Warenkorb transponiert'!AI108</f>
        <v>1.3445179234228353</v>
      </c>
      <c r="C221" s="300">
        <f>'[3]Warenkorb transponiert'!AJ108</f>
        <v>18.029880280328264</v>
      </c>
      <c r="D221" s="300">
        <f>'[3]Warenkorb transponiert'!AK108</f>
        <v>9.8057311631406971</v>
      </c>
      <c r="E221" s="300">
        <f>'[3]Warenkorb transponiert'!AL108</f>
        <v>17.437121084179065</v>
      </c>
      <c r="F221" s="300">
        <f>'[3]Warenkorb transponiert'!AM108</f>
        <v>14.691527247277927</v>
      </c>
      <c r="G221" s="300">
        <f>'[3]Warenkorb transponiert'!AN108</f>
        <v>6.3871523500230918</v>
      </c>
      <c r="H221" s="300">
        <f>'[3]Warenkorb transponiert'!AO108</f>
        <v>3.0865077956589113</v>
      </c>
      <c r="I221" s="300">
        <f>'[3]Warenkorb transponiert'!AP108</f>
        <v>2.3008781518191199</v>
      </c>
      <c r="J221" s="356">
        <f t="shared" si="22"/>
        <v>26.682449710065555</v>
      </c>
      <c r="K221" s="300">
        <f>[4]prixC2!C326</f>
        <v>73.208525777815169</v>
      </c>
      <c r="L221" s="300">
        <f>[4]prixC2!D326</f>
        <v>50.032123646651222</v>
      </c>
      <c r="M221" s="300">
        <f>[4]prixC2!Q326</f>
        <v>36.954333915104307</v>
      </c>
      <c r="N221" s="300">
        <f>[4]prixC2!R326</f>
        <v>21.09762803740718</v>
      </c>
      <c r="O221" s="300">
        <f>[4]prixC2!T326</f>
        <v>26.509425993411263</v>
      </c>
      <c r="P221" s="300">
        <f>[4]prixC2!AE326</f>
        <v>4.6558918037906505</v>
      </c>
      <c r="Q221" s="300">
        <f>[4]prixC2!AH326</f>
        <v>1.4655283870616689</v>
      </c>
      <c r="R221" s="300">
        <f>[4]prixC2!AI326</f>
        <v>1.8618912707366397</v>
      </c>
      <c r="S221" s="300">
        <f>[4]prixC2!AK326</f>
        <v>9.1827355150440795</v>
      </c>
      <c r="T221" s="300">
        <f>[4]prixC2!AL326</f>
        <v>28.860311952031331</v>
      </c>
      <c r="U221" s="356">
        <f t="shared" si="19"/>
        <v>42.203764314935547</v>
      </c>
      <c r="V221" s="312">
        <f>'[2]Haltung gewichtet'!H196</f>
        <v>0.61241843965229537</v>
      </c>
      <c r="W221" s="356">
        <f t="shared" si="15"/>
        <v>17.147716310264272</v>
      </c>
      <c r="X221" s="300">
        <f>IF(ISBLANK([1]KochtypBerechnung_nichtBio!V190),"",[1]KochtypBerechnung_nichtBio!V190)</f>
        <v>1.5813809999999999</v>
      </c>
      <c r="Y221" s="300">
        <f>IF(ISBLANK([1]KochtypBerechnung_nichtBio!X190),"",[1]KochtypBerechnung_nichtBio!X190)</f>
        <v>1.753422</v>
      </c>
      <c r="Z221" s="356">
        <f t="shared" si="20"/>
        <v>3.5117957999999998</v>
      </c>
      <c r="AA221" s="300">
        <f>'[7]Nicht-Bio'!C203</f>
        <v>3.5635699576663051</v>
      </c>
      <c r="AB221" s="300">
        <f>'[7]Nicht-Bio'!D203</f>
        <v>2.7338003157540998</v>
      </c>
      <c r="AC221" s="300">
        <f>'[7]Nicht-Bio'!E203</f>
        <v>2.8677082270000001</v>
      </c>
      <c r="AD221" s="300">
        <f>'[7]Nicht-Bio'!F203</f>
        <v>0.64584489047983196</v>
      </c>
      <c r="AE221" s="356">
        <f t="shared" si="23"/>
        <v>12.793167772393062</v>
      </c>
      <c r="AF221" s="300">
        <f>'[7]Nicht-Bio'!G203</f>
        <v>2.38682116790465</v>
      </c>
      <c r="AG221" s="300">
        <f>'[7]Nicht-Bio'!I203</f>
        <v>4.1492489412925799</v>
      </c>
      <c r="AH221" s="300">
        <f>'[7]Nicht-Bio'!J203</f>
        <v>1.7360749538471598</v>
      </c>
      <c r="AI221" s="300">
        <f>'[7]Nicht-Bio'!K203</f>
        <v>3.5316110077652723</v>
      </c>
      <c r="AJ221" s="300">
        <f>'[7]Nicht-Bio'!L203</f>
        <v>3.9938521311272548</v>
      </c>
      <c r="AK221" s="300">
        <f>'[7]Nicht-Bio'!M203</f>
        <v>2.2739272638333325</v>
      </c>
      <c r="AL221" s="300">
        <f>'[7]Nicht-Bio'!N203</f>
        <v>4.2396093807683899</v>
      </c>
      <c r="AM221" s="300">
        <f>'[7]Nicht-Bio'!O203</f>
        <v>4.4001125001554273</v>
      </c>
      <c r="AN221" s="300">
        <f>'[7]Nicht-Bio'!P203</f>
        <v>4.8111298378504275</v>
      </c>
      <c r="AO221" s="300">
        <f>'[7]Nicht-Bio'!R203</f>
        <v>3.9730043348497981</v>
      </c>
      <c r="AP221" s="300">
        <f>'[7]Nicht-Bio'!S203</f>
        <v>12.1674060274841</v>
      </c>
      <c r="AQ221" s="300">
        <f>'[7]Nicht-Bio'!T203</f>
        <v>3.9316268074619005</v>
      </c>
      <c r="AR221" s="300">
        <f>'[7]Nicht-Bio'!U203</f>
        <v>4.5073017978333354</v>
      </c>
      <c r="AS221" s="300">
        <f>'[7]Nicht-Bio'!W203</f>
        <v>5.2074081851666678</v>
      </c>
      <c r="AT221" s="300">
        <f>'[7]Nicht-Bio'!X203</f>
        <v>32.1267572834481</v>
      </c>
      <c r="AU221" s="356">
        <f t="shared" si="18"/>
        <v>26.083923067557109</v>
      </c>
      <c r="AV221" s="300">
        <f>[6]Tabelle1!B34</f>
        <v>1.8476377479463029</v>
      </c>
      <c r="AW221" s="300"/>
      <c r="AX221" s="357">
        <f t="shared" si="21"/>
        <v>2.5866928471248238</v>
      </c>
      <c r="AY221" s="335">
        <f t="shared" ref="AY221:AY252" si="24">SUM(J221,U221,W221,Z221,AE221,AU221,AX221)</f>
        <v>131.00950982234036</v>
      </c>
    </row>
    <row r="222" spans="1:53" x14ac:dyDescent="0.25">
      <c r="A222" s="332">
        <v>42644</v>
      </c>
      <c r="B222" s="312">
        <f>'[3]Warenkorb transponiert'!AI109</f>
        <v>1.3438468166438842</v>
      </c>
      <c r="C222" s="300">
        <f>'[3]Warenkorb transponiert'!AJ109</f>
        <v>18.02962101343115</v>
      </c>
      <c r="D222" s="300">
        <f>'[3]Warenkorb transponiert'!AK109</f>
        <v>9.8055095475511411</v>
      </c>
      <c r="E222" s="300">
        <f>'[3]Warenkorb transponiert'!AL109</f>
        <v>16.937967420321634</v>
      </c>
      <c r="F222" s="300">
        <f>'[3]Warenkorb transponiert'!AM109</f>
        <v>14.691527247277927</v>
      </c>
      <c r="G222" s="300">
        <f>'[3]Warenkorb transponiert'!AN109</f>
        <v>6.2149191396731256</v>
      </c>
      <c r="H222" s="300">
        <f>'[3]Warenkorb transponiert'!AO109</f>
        <v>3.0780846421201584</v>
      </c>
      <c r="I222" s="300">
        <f>'[3]Warenkorb transponiert'!AP109</f>
        <v>2.3008781518191199</v>
      </c>
      <c r="J222" s="356">
        <f t="shared" si="22"/>
        <v>26.519990228107865</v>
      </c>
      <c r="K222" s="300">
        <f>[4]prixC2!C327</f>
        <v>76.244963589288616</v>
      </c>
      <c r="L222" s="300">
        <f>[4]prixC2!D327</f>
        <v>50.889573438890501</v>
      </c>
      <c r="M222" s="300">
        <f>[4]prixC2!Q327</f>
        <v>35.666853439284566</v>
      </c>
      <c r="N222" s="300">
        <f>[4]prixC2!R327</f>
        <v>19.551983345281588</v>
      </c>
      <c r="O222" s="300">
        <f>[4]prixC2!T327</f>
        <v>25.881574849369127</v>
      </c>
      <c r="P222" s="300">
        <f>[4]prixC2!AE327</f>
        <v>4.944290291023953</v>
      </c>
      <c r="Q222" s="300">
        <f>[4]prixC2!AH327</f>
        <v>1.4319654378700182</v>
      </c>
      <c r="R222" s="300">
        <f>[4]prixC2!AI327</f>
        <v>1.9054148402327209</v>
      </c>
      <c r="S222" s="300">
        <f>[4]prixC2!AK327</f>
        <v>9.1137826511371696</v>
      </c>
      <c r="T222" s="300">
        <f>[4]prixC2!AL327</f>
        <v>28.209042404509368</v>
      </c>
      <c r="U222" s="356">
        <f t="shared" si="19"/>
        <v>41.876685812148907</v>
      </c>
      <c r="V222" s="312">
        <f>'[2]Haltung gewichtet'!H197</f>
        <v>0.6122038792249761</v>
      </c>
      <c r="W222" s="356">
        <f t="shared" si="15"/>
        <v>17.141708618299329</v>
      </c>
      <c r="X222" s="300">
        <f>IF(ISBLANK([1]KochtypBerechnung_nichtBio!V191),"",[1]KochtypBerechnung_nichtBio!V191)</f>
        <v>1.52319</v>
      </c>
      <c r="Y222" s="300">
        <f>IF(ISBLANK([1]KochtypBerechnung_nichtBio!X191),"",[1]KochtypBerechnung_nichtBio!X191)</f>
        <v>1.6709540000000001</v>
      </c>
      <c r="Z222" s="356">
        <f t="shared" si="20"/>
        <v>3.3709051000000003</v>
      </c>
      <c r="AA222" s="300">
        <f>'[7]Nicht-Bio'!C204</f>
        <v>3.3779805181387776</v>
      </c>
      <c r="AB222" s="300">
        <f>'[7]Nicht-Bio'!D204</f>
        <v>2.6792770966653023</v>
      </c>
      <c r="AC222" s="300">
        <f>'[7]Nicht-Bio'!E204</f>
        <v>2.906764527</v>
      </c>
      <c r="AD222" s="300">
        <f>'[7]Nicht-Bio'!F204</f>
        <v>0.65066790119999995</v>
      </c>
      <c r="AE222" s="356">
        <f t="shared" si="23"/>
        <v>12.496176221060763</v>
      </c>
      <c r="AF222" s="300">
        <f>'[7]Nicht-Bio'!G204</f>
        <v>2.3449204833544401</v>
      </c>
      <c r="AG222" s="300">
        <f>'[7]Nicht-Bio'!I204</f>
        <v>3.9419027541696852</v>
      </c>
      <c r="AH222" s="300">
        <f>'[7]Nicht-Bio'!J204</f>
        <v>1.460963642064965</v>
      </c>
      <c r="AI222" s="300">
        <f>'[7]Nicht-Bio'!K204</f>
        <v>3.3345553771333298</v>
      </c>
      <c r="AJ222" s="300">
        <f>'[7]Nicht-Bio'!L204</f>
        <v>3.7919354181292224</v>
      </c>
      <c r="AK222" s="300">
        <f>'[7]Nicht-Bio'!M204</f>
        <v>2.0735195263333348</v>
      </c>
      <c r="AL222" s="300">
        <f>'[7]Nicht-Bio'!N204</f>
        <v>3.6632420008584399</v>
      </c>
      <c r="AM222" s="300">
        <f>'[7]Nicht-Bio'!O204</f>
        <v>3.3679020155738524</v>
      </c>
      <c r="AN222" s="300">
        <f>'[7]Nicht-Bio'!P204</f>
        <v>4.6677859977366332</v>
      </c>
      <c r="AO222" s="300">
        <f>'[7]Nicht-Bio'!R204</f>
        <v>3.5937709547353371</v>
      </c>
      <c r="AP222" s="300">
        <f>'[7]Nicht-Bio'!S204</f>
        <v>12.28672850266665</v>
      </c>
      <c r="AQ222" s="300">
        <f>'[7]Nicht-Bio'!T204</f>
        <v>4.0847643229999999</v>
      </c>
      <c r="AR222" s="300">
        <f>'[7]Nicht-Bio'!U204</f>
        <v>4.0432869653912826</v>
      </c>
      <c r="AS222" s="300">
        <f>'[7]Nicht-Bio'!W204</f>
        <v>4.4395527032500022</v>
      </c>
      <c r="AT222" s="300">
        <f>'[7]Nicht-Bio'!X204</f>
        <v>31.84739438989925</v>
      </c>
      <c r="AU222" s="356">
        <f t="shared" si="18"/>
        <v>24.406512408585378</v>
      </c>
      <c r="AV222" s="300">
        <f>[6]Tabelle1!B35</f>
        <v>1.8476377479463029</v>
      </c>
      <c r="AW222" s="300"/>
      <c r="AX222" s="357">
        <f t="shared" si="21"/>
        <v>2.5866928471248238</v>
      </c>
      <c r="AY222" s="335">
        <f t="shared" si="24"/>
        <v>128.39867123532707</v>
      </c>
    </row>
    <row r="223" spans="1:53" x14ac:dyDescent="0.25">
      <c r="A223" s="332">
        <v>42675</v>
      </c>
      <c r="B223" s="312">
        <f>'[3]Warenkorb transponiert'!AI110</f>
        <v>1.3476045909993133</v>
      </c>
      <c r="C223" s="300">
        <f>'[3]Warenkorb transponiert'!AJ110</f>
        <v>17.801254336157438</v>
      </c>
      <c r="D223" s="300">
        <f>'[3]Warenkorb transponiert'!AK110</f>
        <v>9.8057311631406971</v>
      </c>
      <c r="E223" s="300">
        <f>'[3]Warenkorb transponiert'!AL110</f>
        <v>17.208156104412101</v>
      </c>
      <c r="F223" s="300">
        <f>'[3]Warenkorb transponiert'!AM110</f>
        <v>14.687859335934281</v>
      </c>
      <c r="G223" s="300">
        <f>'[3]Warenkorb transponiert'!AN110</f>
        <v>6.1848094247084271</v>
      </c>
      <c r="H223" s="300">
        <f>'[3]Warenkorb transponiert'!AO110</f>
        <v>3.0733664035175834</v>
      </c>
      <c r="I223" s="300">
        <f>'[3]Warenkorb transponiert'!AP110</f>
        <v>2.3002791484552283</v>
      </c>
      <c r="J223" s="356">
        <f t="shared" si="22"/>
        <v>26.530686981536629</v>
      </c>
      <c r="K223" s="300">
        <f>[4]prixC2!C328</f>
        <v>77.752380815808891</v>
      </c>
      <c r="L223" s="300">
        <f>[4]prixC2!D328</f>
        <v>50.131917776797415</v>
      </c>
      <c r="M223" s="300">
        <f>[4]prixC2!Q328</f>
        <v>37.731308689497531</v>
      </c>
      <c r="N223" s="300">
        <f>[4]prixC2!R328</f>
        <v>21.315977207452519</v>
      </c>
      <c r="O223" s="300">
        <f>[4]prixC2!T328</f>
        <v>24.563438323724046</v>
      </c>
      <c r="P223" s="300">
        <f>[4]prixC2!AE328</f>
        <v>4.7571894328999846</v>
      </c>
      <c r="Q223" s="300">
        <f>[4]prixC2!AH328</f>
        <v>1.5174499570688749</v>
      </c>
      <c r="R223" s="300">
        <f>[4]prixC2!AI328</f>
        <v>1.8711872286492528</v>
      </c>
      <c r="S223" s="300">
        <f>[4]prixC2!AK328</f>
        <v>9.1967206646717479</v>
      </c>
      <c r="T223" s="300">
        <f>[4]prixC2!AL328</f>
        <v>29.058224884322474</v>
      </c>
      <c r="U223" s="356">
        <f t="shared" si="19"/>
        <v>42.656971563470499</v>
      </c>
      <c r="V223" s="312">
        <f>'[2]Haltung gewichtet'!H198</f>
        <v>0.612047090710375</v>
      </c>
      <c r="W223" s="356">
        <f t="shared" si="15"/>
        <v>17.137318539890501</v>
      </c>
      <c r="X223" s="300">
        <f>IF(ISBLANK([1]KochtypBerechnung_nichtBio!V192),"",[1]KochtypBerechnung_nichtBio!V192)</f>
        <v>1.512675</v>
      </c>
      <c r="Y223" s="300">
        <f>IF(ISBLANK([1]KochtypBerechnung_nichtBio!X192),"",[1]KochtypBerechnung_nichtBio!X192)</f>
        <v>1.824422</v>
      </c>
      <c r="Z223" s="356">
        <f t="shared" si="20"/>
        <v>3.4548868000000001</v>
      </c>
      <c r="AA223" s="300">
        <f>'[7]Nicht-Bio'!C205</f>
        <v>3.7366727255999996</v>
      </c>
      <c r="AB223" s="300">
        <f>'[7]Nicht-Bio'!D205</f>
        <v>2.7343868648049923</v>
      </c>
      <c r="AC223" s="300">
        <f>'[7]Nicht-Bio'!E205</f>
        <v>2.6638727561371041</v>
      </c>
      <c r="AD223" s="300">
        <f>'[7]Nicht-Bio'!F205</f>
        <v>0.62962426136307281</v>
      </c>
      <c r="AE223" s="356">
        <f t="shared" si="23"/>
        <v>12.83155109974826</v>
      </c>
      <c r="AF223" s="300">
        <f>'[7]Nicht-Bio'!G205</f>
        <v>2.2413826055999997</v>
      </c>
      <c r="AG223" s="300">
        <f>'[7]Nicht-Bio'!I205</f>
        <v>3.2267094071122964</v>
      </c>
      <c r="AH223" s="300">
        <f>'[7]Nicht-Bio'!J205</f>
        <v>1.3418696571333322</v>
      </c>
      <c r="AI223" s="300">
        <f>'[7]Nicht-Bio'!K205</f>
        <v>3.2048075916786578</v>
      </c>
      <c r="AJ223" s="300">
        <f>'[7]Nicht-Bio'!L205</f>
        <v>4.0805274093530928</v>
      </c>
      <c r="AK223" s="300">
        <f>'[7]Nicht-Bio'!M205</f>
        <v>1.9592975952165941</v>
      </c>
      <c r="AL223" s="300">
        <f>'[7]Nicht-Bio'!N205</f>
        <v>4.5054891716305034</v>
      </c>
      <c r="AM223" s="300">
        <f>'[7]Nicht-Bio'!O205</f>
        <v>3.8824649095115049</v>
      </c>
      <c r="AN223" s="300">
        <f>'[7]Nicht-Bio'!P205</f>
        <v>4.9035456512</v>
      </c>
      <c r="AO223" s="300">
        <f>'[7]Nicht-Bio'!R205</f>
        <v>3.6226151632666643</v>
      </c>
      <c r="AP223" s="300">
        <f>'[7]Nicht-Bio'!S205</f>
        <v>12.307268998356939</v>
      </c>
      <c r="AQ223" s="300">
        <f>'[7]Nicht-Bio'!T205</f>
        <v>4.0300138544348343</v>
      </c>
      <c r="AR223" s="300">
        <f>'[7]Nicht-Bio'!U205</f>
        <v>4.0312702087283441</v>
      </c>
      <c r="AS223" s="300">
        <f>'[7]Nicht-Bio'!W205</f>
        <v>3.8102960408000022</v>
      </c>
      <c r="AT223" s="300">
        <f>'[7]Nicht-Bio'!X205</f>
        <v>30.507112203387816</v>
      </c>
      <c r="AU223" s="356">
        <f t="shared" si="18"/>
        <v>23.965860413923828</v>
      </c>
      <c r="AV223" s="300">
        <f>[6]Tabelle1!B36</f>
        <v>1.8476377479463029</v>
      </c>
      <c r="AW223" s="300"/>
      <c r="AX223" s="357">
        <f t="shared" si="21"/>
        <v>2.5866928471248238</v>
      </c>
      <c r="AY223" s="335">
        <f t="shared" si="24"/>
        <v>129.16396824569452</v>
      </c>
    </row>
    <row r="224" spans="1:53" x14ac:dyDescent="0.25">
      <c r="A224" s="332">
        <v>42705</v>
      </c>
      <c r="B224" s="312">
        <f>'[3]Warenkorb transponiert'!AI111</f>
        <v>1.332349023452958</v>
      </c>
      <c r="C224" s="300">
        <f>'[3]Warenkorb transponiert'!AJ111</f>
        <v>18.030273044343147</v>
      </c>
      <c r="D224" s="300">
        <f>'[3]Warenkorb transponiert'!AK111</f>
        <v>9.8057311631406971</v>
      </c>
      <c r="E224" s="300">
        <f>'[3]Warenkorb transponiert'!AL111</f>
        <v>17.436476565460236</v>
      </c>
      <c r="F224" s="300">
        <f>'[3]Warenkorb transponiert'!AM111</f>
        <v>14.687859335934281</v>
      </c>
      <c r="G224" s="300">
        <f>'[3]Warenkorb transponiert'!AN111</f>
        <v>6.3390692252817518</v>
      </c>
      <c r="H224" s="300">
        <f>'[3]Warenkorb transponiert'!AO111</f>
        <v>3.0859087922950201</v>
      </c>
      <c r="I224" s="300">
        <f>'[3]Warenkorb transponiert'!AP111</f>
        <v>2.3002791484552283</v>
      </c>
      <c r="J224" s="356">
        <f t="shared" si="22"/>
        <v>26.55522901607905</v>
      </c>
      <c r="K224" s="300">
        <f>[4]prixC2!C329</f>
        <v>73.29404689154191</v>
      </c>
      <c r="L224" s="300">
        <f>[4]prixC2!D329</f>
        <v>49.770140202826632</v>
      </c>
      <c r="M224" s="300">
        <f>[4]prixC2!Q329</f>
        <v>33.232285254259253</v>
      </c>
      <c r="N224" s="300">
        <f>[4]prixC2!R329</f>
        <v>19.260122153771079</v>
      </c>
      <c r="O224" s="300">
        <f>[4]prixC2!T329</f>
        <v>26.59213819043029</v>
      </c>
      <c r="P224" s="300">
        <f>[4]prixC2!AE329</f>
        <v>4.9438113522553779</v>
      </c>
      <c r="Q224" s="300">
        <f>[4]prixC2!AH329</f>
        <v>1.4293799762364099</v>
      </c>
      <c r="R224" s="300">
        <f>[4]prixC2!AI329</f>
        <v>1.9062423572717715</v>
      </c>
      <c r="S224" s="300">
        <f>[4]prixC2!AK329</f>
        <v>9.2645752610190524</v>
      </c>
      <c r="T224" s="300">
        <f>[4]prixC2!AL329</f>
        <v>30.526723493958229</v>
      </c>
      <c r="U224" s="356">
        <f t="shared" si="19"/>
        <v>41.542315222759626</v>
      </c>
      <c r="V224" s="312">
        <f>'[2]Haltung gewichtet'!H199</f>
        <v>0.611538123289044</v>
      </c>
      <c r="W224" s="356">
        <f t="shared" si="15"/>
        <v>17.123067452093231</v>
      </c>
      <c r="X224" s="300">
        <f>IF(ISBLANK([1]KochtypBerechnung_nichtBio!V193),"",[1]KochtypBerechnung_nichtBio!V193)</f>
        <v>1.7969440000000001</v>
      </c>
      <c r="Y224" s="300">
        <f>IF(ISBLANK([1]KochtypBerechnung_nichtBio!X193),"",[1]KochtypBerechnung_nichtBio!X193)</f>
        <v>1.871745</v>
      </c>
      <c r="Z224" s="356">
        <f t="shared" si="20"/>
        <v>3.9120502500000001</v>
      </c>
      <c r="AA224" s="300">
        <f>'[7]Nicht-Bio'!C206</f>
        <v>3.7297143735000002</v>
      </c>
      <c r="AB224" s="300">
        <f>'[7]Nicht-Bio'!D206</f>
        <v>2.7453395890000003</v>
      </c>
      <c r="AC224" s="300">
        <f>'[7]Nicht-Bio'!E206</f>
        <v>2.5118577900000001</v>
      </c>
      <c r="AD224" s="300">
        <f>'[7]Nicht-Bio'!F206</f>
        <v>0.63187626819999998</v>
      </c>
      <c r="AE224" s="356">
        <f t="shared" si="23"/>
        <v>12.704594862572471</v>
      </c>
      <c r="AF224" s="300">
        <f>'[7]Nicht-Bio'!G206</f>
        <v>2.261282985000002</v>
      </c>
      <c r="AG224" s="300">
        <f>'[7]Nicht-Bio'!I206</f>
        <v>3.8877076270887927</v>
      </c>
      <c r="AH224" s="300">
        <f>'[7]Nicht-Bio'!J206</f>
        <v>1.7490343972500024</v>
      </c>
      <c r="AI224" s="300">
        <f>'[7]Nicht-Bio'!K206</f>
        <v>4.4449027706532052</v>
      </c>
      <c r="AJ224" s="300">
        <f>'[7]Nicht-Bio'!L206</f>
        <v>2.3319323234647578</v>
      </c>
      <c r="AK224" s="300">
        <f>'[7]Nicht-Bio'!M206</f>
        <v>2.01243014616667</v>
      </c>
      <c r="AL224" s="300">
        <f>'[7]Nicht-Bio'!N206</f>
        <v>3.4510545012881302</v>
      </c>
      <c r="AM224" s="300">
        <f>'[7]Nicht-Bio'!O206</f>
        <v>2.7998462090911573</v>
      </c>
      <c r="AN224" s="300">
        <f>'[7]Nicht-Bio'!P206</f>
        <v>3.8115720197499998</v>
      </c>
      <c r="AO224" s="300">
        <f>'[7]Nicht-Bio'!R206</f>
        <v>3.6424803914999999</v>
      </c>
      <c r="AP224" s="300">
        <f>'[7]Nicht-Bio'!S206</f>
        <v>12.517473470833325</v>
      </c>
      <c r="AQ224" s="300">
        <f>'[7]Nicht-Bio'!T206</f>
        <v>4.0119294637102074</v>
      </c>
      <c r="AR224" s="300">
        <f>'[7]Nicht-Bio'!U206</f>
        <v>4.0669267570000027</v>
      </c>
      <c r="AS224" s="300">
        <f>'[7]Nicht-Bio'!W206</f>
        <v>5.84166123091667</v>
      </c>
      <c r="AT224" s="300">
        <f>'[7]Nicht-Bio'!X206</f>
        <v>32.264569143399626</v>
      </c>
      <c r="AU224" s="356">
        <f t="shared" si="18"/>
        <v>23.476864687099461</v>
      </c>
      <c r="AV224" s="300">
        <f>[6]Tabelle1!B37</f>
        <v>1.8476377479463029</v>
      </c>
      <c r="AW224" s="300"/>
      <c r="AX224" s="357">
        <f t="shared" si="21"/>
        <v>2.5866928471248238</v>
      </c>
      <c r="AY224" s="335">
        <f t="shared" si="24"/>
        <v>127.90081433772866</v>
      </c>
    </row>
    <row r="225" spans="1:51" x14ac:dyDescent="0.25">
      <c r="A225" s="332">
        <v>42736</v>
      </c>
      <c r="B225" s="312">
        <f>'[3]Warenkorb transponiert'!AI112</f>
        <v>1.3411813595455819</v>
      </c>
      <c r="C225" s="300">
        <f>'[3]Warenkorb transponiert'!AJ112</f>
        <v>17.801559819280129</v>
      </c>
      <c r="D225" s="300">
        <f>'[3]Warenkorb transponiert'!AK112</f>
        <v>9.8057311631406971</v>
      </c>
      <c r="E225" s="300">
        <f>'[3]Warenkorb transponiert'!AL112</f>
        <v>17.16564336265094</v>
      </c>
      <c r="F225" s="300">
        <f>'[3]Warenkorb transponiert'!AM112</f>
        <v>14.687859335934281</v>
      </c>
      <c r="G225" s="300">
        <f>'[3]Warenkorb transponiert'!AN112</f>
        <v>6.3827547195189229</v>
      </c>
      <c r="H225" s="300">
        <f>'[3]Warenkorb transponiert'!AO112</f>
        <v>3.0649432499788301</v>
      </c>
      <c r="I225" s="300">
        <f>'[3]Warenkorb transponiert'!AP112</f>
        <v>2.3002791484552283</v>
      </c>
      <c r="J225" s="356">
        <f t="shared" si="22"/>
        <v>26.553995182290247</v>
      </c>
      <c r="K225" s="300">
        <f>[4]prixC2!C330</f>
        <v>75.199631135833897</v>
      </c>
      <c r="L225" s="300">
        <f>[4]prixC2!D330</f>
        <v>49.636245894401171</v>
      </c>
      <c r="M225" s="300">
        <f>[4]prixC2!Q330</f>
        <v>34.793327934832796</v>
      </c>
      <c r="N225" s="300">
        <f>[4]prixC2!R330</f>
        <v>19.507984525521604</v>
      </c>
      <c r="O225" s="300">
        <f>[4]prixC2!T330</f>
        <v>25.519185515716185</v>
      </c>
      <c r="P225" s="300">
        <f>[4]prixC2!AE330</f>
        <v>4.6929159640213971</v>
      </c>
      <c r="Q225" s="300">
        <f>[4]prixC2!AH330</f>
        <v>1.5019876506585945</v>
      </c>
      <c r="R225" s="300">
        <f>[4]prixC2!AI330</f>
        <v>1.8644267144319357</v>
      </c>
      <c r="S225" s="300">
        <f>[4]prixC2!AK330</f>
        <v>9.2643950113820885</v>
      </c>
      <c r="T225" s="300">
        <f>[4]prixC2!AL330</f>
        <v>31.177417945809598</v>
      </c>
      <c r="U225" s="356">
        <f t="shared" si="19"/>
        <v>41.968657501983735</v>
      </c>
      <c r="V225" s="312">
        <f>'[2]Haltung gewichtet'!H200</f>
        <v>0.60819842235679844</v>
      </c>
      <c r="W225" s="356">
        <f t="shared" si="15"/>
        <v>17.029555825990357</v>
      </c>
      <c r="X225" s="300">
        <f>IF(ISBLANK([1]KochtypBerechnung_nichtBio!V194),"",[1]KochtypBerechnung_nichtBio!V194)</f>
        <v>1.7533350000000001</v>
      </c>
      <c r="Y225" s="300">
        <f>IF(ISBLANK([1]KochtypBerechnung_nichtBio!X194),"",[1]KochtypBerechnung_nichtBio!X194)</f>
        <v>1.898247</v>
      </c>
      <c r="Z225" s="356">
        <f t="shared" si="20"/>
        <v>3.86386305</v>
      </c>
      <c r="AA225" s="312">
        <f>'[7]Nicht-Bio'!C207</f>
        <v>3.7311129694999998</v>
      </c>
      <c r="AB225" s="300">
        <f>'[7]Nicht-Bio'!D207</f>
        <v>2.3610138283617426</v>
      </c>
      <c r="AC225" s="300">
        <f>'[7]Nicht-Bio'!E207</f>
        <v>2.5129239030833324</v>
      </c>
      <c r="AD225" s="300">
        <f>'[7]Nicht-Bio'!F207</f>
        <v>0.60812865382708448</v>
      </c>
      <c r="AE225" s="356">
        <f t="shared" si="23"/>
        <v>12.187067679333515</v>
      </c>
      <c r="AF225" s="300">
        <f>'[7]Nicht-Bio'!G207</f>
        <v>2.1444610882646575</v>
      </c>
      <c r="AG225" s="300">
        <f>'[7]Nicht-Bio'!I207</f>
        <v>4.1717247662047727</v>
      </c>
      <c r="AH225" s="300">
        <f>'[7]Nicht-Bio'!J207</f>
        <v>1.7351261284038424</v>
      </c>
      <c r="AI225" s="300">
        <f>'[7]Nicht-Bio'!K207</f>
        <v>6.3582393248333346</v>
      </c>
      <c r="AJ225" s="300">
        <f>'[7]Nicht-Bio'!L207</f>
        <v>3.5811514848908601</v>
      </c>
      <c r="AK225" s="300">
        <f>'[7]Nicht-Bio'!M207</f>
        <v>2.0100955431666678</v>
      </c>
      <c r="AL225" s="300">
        <f>'[7]Nicht-Bio'!N207</f>
        <v>3.7041433046666672</v>
      </c>
      <c r="AM225" s="300">
        <f>'[7]Nicht-Bio'!O207</f>
        <v>3.5940700469844127</v>
      </c>
      <c r="AN225" s="300">
        <f>'[7]Nicht-Bio'!P207</f>
        <v>4.394431809632307</v>
      </c>
      <c r="AO225" s="300">
        <f>'[7]Nicht-Bio'!R207</f>
        <v>3.907960641743037</v>
      </c>
      <c r="AP225" s="300">
        <f>'[7]Nicht-Bio'!S207</f>
        <v>12.490153362500024</v>
      </c>
      <c r="AQ225" s="300">
        <f>'[7]Nicht-Bio'!T207</f>
        <v>4.0826067517500002</v>
      </c>
      <c r="AR225" s="300">
        <f>'[7]Nicht-Bio'!U207</f>
        <v>3.9650269251666677</v>
      </c>
      <c r="AS225" s="300">
        <f>'[7]Nicht-Bio'!W207</f>
        <v>6.1484978105000003</v>
      </c>
      <c r="AT225" s="300">
        <f>'[7]Nicht-Bio'!X207</f>
        <v>36.328914695844702</v>
      </c>
      <c r="AU225" s="356">
        <f t="shared" si="18"/>
        <v>26.287773678691789</v>
      </c>
      <c r="AV225" s="300">
        <f>[6]Tabelle1!B38</f>
        <v>1.8476377479463029</v>
      </c>
      <c r="AW225" s="300"/>
      <c r="AX225" s="357">
        <f t="shared" si="21"/>
        <v>2.5866928471248238</v>
      </c>
      <c r="AY225" s="335">
        <f t="shared" si="24"/>
        <v>130.47760576541447</v>
      </c>
    </row>
    <row r="226" spans="1:51" x14ac:dyDescent="0.25">
      <c r="A226" s="332">
        <v>42767</v>
      </c>
      <c r="B226" s="312">
        <f>'[3]Warenkorb transponiert'!AI113</f>
        <v>1.3317930512083189</v>
      </c>
      <c r="C226" s="300">
        <f>'[3]Warenkorb transponiert'!AJ113</f>
        <v>17.768942610558966</v>
      </c>
      <c r="D226" s="300">
        <f>'[3]Warenkorb transponiert'!AK113</f>
        <v>9.8026598385898751</v>
      </c>
      <c r="E226" s="300">
        <f>'[3]Warenkorb transponiert'!AL113</f>
        <v>17.208156104412101</v>
      </c>
      <c r="F226" s="300">
        <f>'[3]Warenkorb transponiert'!AM113</f>
        <v>14.687859335934281</v>
      </c>
      <c r="G226" s="300">
        <f>'[3]Warenkorb transponiert'!AN113</f>
        <v>6.2136859555017763</v>
      </c>
      <c r="H226" s="300">
        <f>'[3]Warenkorb transponiert'!AO113</f>
        <v>3.0859087922950201</v>
      </c>
      <c r="I226" s="300">
        <f>'[3]Warenkorb transponiert'!AP113</f>
        <v>2.3002791484552283</v>
      </c>
      <c r="J226" s="356">
        <f t="shared" si="22"/>
        <v>26.406866049304433</v>
      </c>
      <c r="K226" s="300">
        <f>[4]prixC2!C331</f>
        <v>74.303544963138037</v>
      </c>
      <c r="L226" s="300">
        <f>[4]prixC2!D331</f>
        <v>48.106275939915577</v>
      </c>
      <c r="M226" s="300">
        <f>[4]prixC2!Q331</f>
        <v>34.6236169297431</v>
      </c>
      <c r="N226" s="300">
        <f>[4]prixC2!R331</f>
        <v>18.111778801511502</v>
      </c>
      <c r="O226" s="300">
        <f>[4]prixC2!T331</f>
        <v>24.786783269653334</v>
      </c>
      <c r="P226" s="300">
        <f>[4]prixC2!AE331</f>
        <v>4.78596368369318</v>
      </c>
      <c r="Q226" s="300">
        <f>[4]prixC2!AH331</f>
        <v>1.4853730438773329</v>
      </c>
      <c r="R226" s="300">
        <f>[4]prixC2!AI331</f>
        <v>1.8859797617878395</v>
      </c>
      <c r="S226" s="300">
        <f>[4]prixC2!AK331</f>
        <v>9.1118784371770598</v>
      </c>
      <c r="T226" s="300">
        <f>[4]prixC2!AL331</f>
        <v>30.752068033672504</v>
      </c>
      <c r="U226" s="356">
        <f t="shared" ref="U226:U289" si="25">SUMPRODUCT($K$19:$T$19,K226:T226)</f>
        <v>41.088798990972265</v>
      </c>
      <c r="V226" s="312">
        <f>'[2]Haltung gewichtet'!H201</f>
        <v>0.60239069888551167</v>
      </c>
      <c r="W226" s="356">
        <f t="shared" si="15"/>
        <v>16.866939568794326</v>
      </c>
      <c r="X226" s="300">
        <f>IF(ISBLANK([1]KochtypBerechnung_nichtBio!V195),"",[1]KochtypBerechnung_nichtBio!V195)</f>
        <v>1.740157</v>
      </c>
      <c r="Y226" s="300">
        <f>IF(ISBLANK([1]KochtypBerechnung_nichtBio!X195),"",[1]KochtypBerechnung_nichtBio!X195)</f>
        <v>1.918156</v>
      </c>
      <c r="Z226" s="356">
        <f t="shared" si="20"/>
        <v>3.8570368999999998</v>
      </c>
      <c r="AA226" s="312">
        <f>'[7]Nicht-Bio'!C208</f>
        <v>3.6987618994791678</v>
      </c>
      <c r="AB226" s="300">
        <f>'[7]Nicht-Bio'!D208</f>
        <v>2.6101577460493925</v>
      </c>
      <c r="AC226" s="300">
        <f>'[7]Nicht-Bio'!E208</f>
        <v>2.5905214532047349</v>
      </c>
      <c r="AD226" s="300">
        <f>'[7]Nicht-Bio'!F208</f>
        <v>0.60910849413632673</v>
      </c>
      <c r="AE226" s="356">
        <f t="shared" si="23"/>
        <v>12.50902577228525</v>
      </c>
      <c r="AF226" s="300">
        <f>'[7]Nicht-Bio'!G208</f>
        <v>2.1660935983160101</v>
      </c>
      <c r="AG226" s="300">
        <f>'[7]Nicht-Bio'!I208</f>
        <v>4.5842146205980328</v>
      </c>
      <c r="AH226" s="300">
        <f>'[7]Nicht-Bio'!J208</f>
        <v>1.6891000867185575</v>
      </c>
      <c r="AI226" s="300">
        <f>'[7]Nicht-Bio'!K208</f>
        <v>6.5487033002249575</v>
      </c>
      <c r="AJ226" s="300">
        <f>'[7]Nicht-Bio'!L208</f>
        <v>6.2516558723833331</v>
      </c>
      <c r="AK226" s="300">
        <f>'[7]Nicht-Bio'!M208</f>
        <v>2.0763738601666653</v>
      </c>
      <c r="AL226" s="300">
        <f>'[7]Nicht-Bio'!N208</f>
        <v>3.9910327857628198</v>
      </c>
      <c r="AM226" s="300">
        <f>'[7]Nicht-Bio'!O208</f>
        <v>4.7039227095000005</v>
      </c>
      <c r="AN226" s="300">
        <f>'[7]Nicht-Bio'!P208</f>
        <v>4.7943882637090471</v>
      </c>
      <c r="AO226" s="300">
        <f>'[7]Nicht-Bio'!R208</f>
        <v>4.2972804196844576</v>
      </c>
      <c r="AP226" s="300">
        <f>'[7]Nicht-Bio'!S208</f>
        <v>12.349854577166703</v>
      </c>
      <c r="AQ226" s="300">
        <f>'[7]Nicht-Bio'!T208</f>
        <v>4.0823607517500005</v>
      </c>
      <c r="AR226" s="300">
        <f>'[7]Nicht-Bio'!U208</f>
        <v>3.8493468179499124</v>
      </c>
      <c r="AS226" s="300">
        <f>'[7]Nicht-Bio'!W208</f>
        <v>7.2042879835000031</v>
      </c>
      <c r="AT226" s="300">
        <f>'[7]Nicht-Bio'!X208</f>
        <v>38.143499020278028</v>
      </c>
      <c r="AU226" s="356">
        <f t="shared" si="18"/>
        <v>30.138563974926921</v>
      </c>
      <c r="AV226" s="300">
        <f>[6]Tabelle1!B39</f>
        <v>1.8476377479463029</v>
      </c>
      <c r="AW226" s="300"/>
      <c r="AX226" s="357">
        <f t="shared" si="21"/>
        <v>2.5866928471248238</v>
      </c>
      <c r="AY226" s="335">
        <f t="shared" si="24"/>
        <v>133.45392410340801</v>
      </c>
    </row>
    <row r="227" spans="1:51" x14ac:dyDescent="0.25">
      <c r="A227" s="332">
        <v>42795</v>
      </c>
      <c r="B227" s="312">
        <f>'[3]Warenkorb transponiert'!AI114</f>
        <v>1.3467130653651986</v>
      </c>
      <c r="C227" s="300">
        <f>'[3]Warenkorb transponiert'!AJ114</f>
        <v>18.029880280328261</v>
      </c>
      <c r="D227" s="300">
        <f>'[3]Warenkorb transponiert'!AK114</f>
        <v>9.8026598385898751</v>
      </c>
      <c r="E227" s="300">
        <f>'[3]Warenkorb transponiert'!AL114</f>
        <v>17.16564336265094</v>
      </c>
      <c r="F227" s="300">
        <f>'[3]Warenkorb transponiert'!AM114</f>
        <v>14.679365855091653</v>
      </c>
      <c r="G227" s="300">
        <f>'[3]Warenkorb transponiert'!AN114</f>
        <v>6.3572535981472473</v>
      </c>
      <c r="H227" s="300">
        <f>'[3]Warenkorb transponiert'!AO114</f>
        <v>3.0196048966922322</v>
      </c>
      <c r="I227" s="300">
        <f>'[3]Warenkorb transponiert'!AP114</f>
        <v>2.3002791484552283</v>
      </c>
      <c r="J227" s="356">
        <f t="shared" si="22"/>
        <v>26.61150800223966</v>
      </c>
      <c r="K227" s="300">
        <f>[4]prixC2!C332</f>
        <v>69.849461560017531</v>
      </c>
      <c r="L227" s="300">
        <f>[4]prixC2!D332</f>
        <v>46.122712990926182</v>
      </c>
      <c r="M227" s="300">
        <f>[4]prixC2!Q332</f>
        <v>34.35383050287637</v>
      </c>
      <c r="N227" s="300">
        <f>[4]prixC2!R332</f>
        <v>19.509483239357429</v>
      </c>
      <c r="O227" s="300">
        <f>[4]prixC2!T332</f>
        <v>26.004289888120837</v>
      </c>
      <c r="P227" s="300">
        <f>[4]prixC2!AE332</f>
        <v>4.7549103599482248</v>
      </c>
      <c r="Q227" s="300">
        <f>[4]prixC2!AH332</f>
        <v>1.344395039608975</v>
      </c>
      <c r="R227" s="300">
        <f>[4]prixC2!AI332</f>
        <v>1.9146123958541239</v>
      </c>
      <c r="S227" s="300">
        <f>[4]prixC2!AK332</f>
        <v>8.7354153522674842</v>
      </c>
      <c r="T227" s="300">
        <f>[4]prixC2!AL332</f>
        <v>30.801725504209386</v>
      </c>
      <c r="U227" s="356">
        <f t="shared" si="25"/>
        <v>40.526919783342677</v>
      </c>
      <c r="V227" s="312">
        <f>'[2]Haltung gewichtet'!H202</f>
        <v>0.62134790138051921</v>
      </c>
      <c r="W227" s="356">
        <f t="shared" si="15"/>
        <v>17.39774123865454</v>
      </c>
      <c r="X227" s="300">
        <f>IF(ISBLANK([1]KochtypBerechnung_nichtBio!V196),"",[1]KochtypBerechnung_nichtBio!V196)</f>
        <v>1.9438120000000001</v>
      </c>
      <c r="Y227" s="300">
        <f>IF(ISBLANK([1]KochtypBerechnung_nichtBio!X196),"",[1]KochtypBerechnung_nichtBio!X196)</f>
        <v>1.931576</v>
      </c>
      <c r="Z227" s="356">
        <f t="shared" si="20"/>
        <v>4.1712424000000006</v>
      </c>
      <c r="AA227" s="312">
        <f>'[7]Nicht-Bio'!C209</f>
        <v>3.6876278771166704</v>
      </c>
      <c r="AB227" s="300">
        <f>'[7]Nicht-Bio'!D209</f>
        <v>2.7569394760000003</v>
      </c>
      <c r="AC227" s="300">
        <f>'[7]Nicht-Bio'!E209</f>
        <v>2.621747341459248</v>
      </c>
      <c r="AD227" s="300">
        <f>'[7]Nicht-Bio'!F209</f>
        <v>0.59104895152825798</v>
      </c>
      <c r="AE227" s="356">
        <f t="shared" si="23"/>
        <v>12.651094375448222</v>
      </c>
      <c r="AF227" s="300">
        <f>'[7]Nicht-Bio'!G209</f>
        <v>2.2582566558666679</v>
      </c>
      <c r="AG227" s="300">
        <f>'[7]Nicht-Bio'!I209</f>
        <v>3.9789015995262162</v>
      </c>
      <c r="AH227" s="300">
        <f>'[7]Nicht-Bio'!J209</f>
        <v>1.5286561380979262</v>
      </c>
      <c r="AI227" s="300">
        <f>'[7]Nicht-Bio'!K209</f>
        <v>3.4241576851359881</v>
      </c>
      <c r="AJ227" s="300">
        <f>'[7]Nicht-Bio'!L209</f>
        <v>2.8076092172286478</v>
      </c>
      <c r="AK227" s="300">
        <f>'[7]Nicht-Bio'!M209</f>
        <v>2.0949749323999982</v>
      </c>
      <c r="AL227" s="300">
        <f>'[7]Nicht-Bio'!N209</f>
        <v>3.2559036659220899</v>
      </c>
      <c r="AM227" s="300">
        <f>'[7]Nicht-Bio'!O209</f>
        <v>4.3884007632651691</v>
      </c>
      <c r="AN227" s="300">
        <f>'[7]Nicht-Bio'!P209</f>
        <v>3.7527223517189894</v>
      </c>
      <c r="AO227" s="300">
        <f>'[7]Nicht-Bio'!R209</f>
        <v>4.7053832669475657</v>
      </c>
      <c r="AP227" s="300">
        <f>'[7]Nicht-Bio'!S209</f>
        <v>12.3966539570667</v>
      </c>
      <c r="AQ227" s="300">
        <f>'[7]Nicht-Bio'!T209</f>
        <v>4.0837471999999995</v>
      </c>
      <c r="AR227" s="300">
        <f>'[7]Nicht-Bio'!U209</f>
        <v>4.0383012962666651</v>
      </c>
      <c r="AS227" s="300">
        <f>'[7]Nicht-Bio'!W209</f>
        <v>3.7410449725333321</v>
      </c>
      <c r="AT227" s="300">
        <f>'[7]Nicht-Bio'!X209</f>
        <v>26.018715643954842</v>
      </c>
      <c r="AU227" s="356">
        <f t="shared" si="18"/>
        <v>23.139211723511657</v>
      </c>
      <c r="AV227" s="300">
        <f>[6]Tabelle1!B40</f>
        <v>1.8476377479463029</v>
      </c>
      <c r="AW227" s="300"/>
      <c r="AX227" s="357">
        <f t="shared" si="21"/>
        <v>2.5866928471248238</v>
      </c>
      <c r="AY227" s="335">
        <f t="shared" si="24"/>
        <v>127.08441037032156</v>
      </c>
    </row>
    <row r="228" spans="1:51" x14ac:dyDescent="0.25">
      <c r="A228" s="332">
        <v>42826</v>
      </c>
      <c r="B228" s="312">
        <f>'[3]Warenkorb transponiert'!AI115</f>
        <v>1.3312897211241055</v>
      </c>
      <c r="C228" s="300">
        <f>'[3]Warenkorb transponiert'!AJ115</f>
        <v>17.801559819280129</v>
      </c>
      <c r="D228" s="300">
        <f>'[3]Warenkorb transponiert'!AK115</f>
        <v>9.5410849002583351</v>
      </c>
      <c r="E228" s="300">
        <f>'[3]Warenkorb transponiert'!AL115</f>
        <v>17.436476565460236</v>
      </c>
      <c r="F228" s="300">
        <f>'[3]Warenkorb transponiert'!AM115</f>
        <v>14.679365855091653</v>
      </c>
      <c r="G228" s="300">
        <f>'[3]Warenkorb transponiert'!AN115</f>
        <v>6.0446171914846305</v>
      </c>
      <c r="H228" s="300">
        <f>'[3]Warenkorb transponiert'!AO115</f>
        <v>3.0859087922950201</v>
      </c>
      <c r="I228" s="300">
        <f>'[3]Warenkorb transponiert'!AP115</f>
        <v>2.3002791484552283</v>
      </c>
      <c r="J228" s="356">
        <f t="shared" si="22"/>
        <v>26.311362957731625</v>
      </c>
      <c r="K228" s="300">
        <f>[4]prixC2!C333</f>
        <v>71.64232087516919</v>
      </c>
      <c r="L228" s="300">
        <f>[4]prixC2!D333</f>
        <v>49.486304607558459</v>
      </c>
      <c r="M228" s="300">
        <f>[4]prixC2!Q333</f>
        <v>37.674125571269393</v>
      </c>
      <c r="N228" s="300">
        <f>[4]prixC2!R333</f>
        <v>19.767323920604102</v>
      </c>
      <c r="O228" s="300">
        <f>[4]prixC2!T333</f>
        <v>27.063016525326308</v>
      </c>
      <c r="P228" s="300">
        <f>[4]prixC2!AE333</f>
        <v>4.8912348915649764</v>
      </c>
      <c r="Q228" s="300">
        <f>[4]prixC2!AH333</f>
        <v>1.5205667419850637</v>
      </c>
      <c r="R228" s="300">
        <f>[4]prixC2!AI333</f>
        <v>1.8508995300951137</v>
      </c>
      <c r="S228" s="300">
        <f>[4]prixC2!AK333</f>
        <v>9.4218441288490098</v>
      </c>
      <c r="T228" s="300">
        <f>[4]prixC2!AL333</f>
        <v>30.382693596027288</v>
      </c>
      <c r="U228" s="356">
        <f t="shared" si="25"/>
        <v>42.350347319398473</v>
      </c>
      <c r="V228" s="312">
        <f>'[2]Haltung gewichtet'!H203</f>
        <v>0.61729271350351789</v>
      </c>
      <c r="W228" s="356">
        <f t="shared" si="15"/>
        <v>17.284195978098502</v>
      </c>
      <c r="X228" s="300">
        <f>IF(ISBLANK([1]KochtypBerechnung_nichtBio!V197),"",[1]KochtypBerechnung_nichtBio!V197)</f>
        <v>1.9560379999999999</v>
      </c>
      <c r="Y228" s="300">
        <f>IF(ISBLANK([1]KochtypBerechnung_nichtBio!X197),"",[1]KochtypBerechnung_nichtBio!X197)</f>
        <v>1.976953</v>
      </c>
      <c r="Z228" s="356">
        <f t="shared" si="20"/>
        <v>4.2190764500000002</v>
      </c>
      <c r="AA228" s="312">
        <f>'[7]Nicht-Bio'!C210</f>
        <v>3.46873634525102</v>
      </c>
      <c r="AB228" s="300">
        <f>'[7]Nicht-Bio'!D210</f>
        <v>2.7284238487659551</v>
      </c>
      <c r="AC228" s="300">
        <f>'[7]Nicht-Bio'!E210</f>
        <v>2.5807737047499999</v>
      </c>
      <c r="AD228" s="300">
        <f>'[7]Nicht-Bio'!F210</f>
        <v>0.60629566432499982</v>
      </c>
      <c r="AE228" s="356">
        <f t="shared" si="23"/>
        <v>12.290197538944103</v>
      </c>
      <c r="AF228" s="300">
        <f>'[7]Nicht-Bio'!G210</f>
        <v>2.2494757869591</v>
      </c>
      <c r="AG228" s="300">
        <f>'[7]Nicht-Bio'!I210</f>
        <v>3.5787037995044448</v>
      </c>
      <c r="AH228" s="300">
        <f>'[7]Nicht-Bio'!J210</f>
        <v>1.3122348785833351</v>
      </c>
      <c r="AI228" s="300">
        <f>'[7]Nicht-Bio'!K210</f>
        <v>2.7798131145200173</v>
      </c>
      <c r="AJ228" s="300">
        <f>'[7]Nicht-Bio'!L210</f>
        <v>3.52174001285</v>
      </c>
      <c r="AK228" s="300">
        <f>'[7]Nicht-Bio'!M210</f>
        <v>2.064658161166665</v>
      </c>
      <c r="AL228" s="300">
        <f>'[7]Nicht-Bio'!N210</f>
        <v>3.2216467018333299</v>
      </c>
      <c r="AM228" s="300">
        <f>'[7]Nicht-Bio'!O210</f>
        <v>4.0113838250833354</v>
      </c>
      <c r="AN228" s="300">
        <f>'[7]Nicht-Bio'!P210</f>
        <v>4.3621235689706053</v>
      </c>
      <c r="AO228" s="300">
        <f>'[7]Nicht-Bio'!R210</f>
        <v>4.4778346643333347</v>
      </c>
      <c r="AP228" s="300">
        <f>'[7]Nicht-Bio'!S210</f>
        <v>12.461519197735074</v>
      </c>
      <c r="AQ228" s="300">
        <f>'[7]Nicht-Bio'!T210</f>
        <v>4.0839439999999998</v>
      </c>
      <c r="AR228" s="300">
        <f>'[7]Nicht-Bio'!U210</f>
        <v>4.0686639429999998</v>
      </c>
      <c r="AS228" s="300">
        <f>'[7]Nicht-Bio'!W210</f>
        <v>3.5843301276189998</v>
      </c>
      <c r="AT228" s="300">
        <f>'[7]Nicht-Bio'!X210</f>
        <v>20.319176706728125</v>
      </c>
      <c r="AU228" s="356">
        <f t="shared" si="18"/>
        <v>22.570935931127824</v>
      </c>
      <c r="AV228" s="300">
        <f>[6]Tabelle1!B41</f>
        <v>1.8476377479463029</v>
      </c>
      <c r="AW228" s="300"/>
      <c r="AX228" s="357">
        <f t="shared" si="21"/>
        <v>2.5866928471248238</v>
      </c>
      <c r="AY228" s="335">
        <f t="shared" si="24"/>
        <v>127.61280902242535</v>
      </c>
    </row>
    <row r="229" spans="1:51" x14ac:dyDescent="0.25">
      <c r="A229" s="332">
        <v>42856</v>
      </c>
      <c r="B229" s="312">
        <f>'[3]Warenkorb transponiert'!AI116</f>
        <v>1.3470486187546742</v>
      </c>
      <c r="C229" s="300">
        <f>'[3]Warenkorb transponiert'!AJ116</f>
        <v>18.026607659508546</v>
      </c>
      <c r="D229" s="300">
        <f>'[3]Warenkorb transponiert'!AK116</f>
        <v>9.8024936268977054</v>
      </c>
      <c r="E229" s="300">
        <f>'[3]Warenkorb transponiert'!AL116</f>
        <v>17.11629234715372</v>
      </c>
      <c r="F229" s="300">
        <f>'[3]Warenkorb transponiert'!AM116</f>
        <v>14.678903726951157</v>
      </c>
      <c r="G229" s="300">
        <f>'[3]Warenkorb transponiert'!AN116</f>
        <v>6.2136859555017763</v>
      </c>
      <c r="H229" s="300">
        <f>'[3]Warenkorb transponiert'!AO116</f>
        <v>3.1190607400964137</v>
      </c>
      <c r="I229" s="300">
        <f>'[3]Warenkorb transponiert'!AP116</f>
        <v>2.3002791484552283</v>
      </c>
      <c r="J229" s="356">
        <f t="shared" si="22"/>
        <v>26.591373328861447</v>
      </c>
      <c r="K229" s="300">
        <f>[4]prixC2!C334</f>
        <v>66.84029211986568</v>
      </c>
      <c r="L229" s="300">
        <f>[4]prixC2!D334</f>
        <v>47.650395532130652</v>
      </c>
      <c r="M229" s="300">
        <f>[4]prixC2!Q334</f>
        <v>35.468168011870809</v>
      </c>
      <c r="N229" s="300">
        <f>[4]prixC2!R334</f>
        <v>20.630073246137375</v>
      </c>
      <c r="O229" s="300">
        <f>[4]prixC2!T334</f>
        <v>26.129663227179218</v>
      </c>
      <c r="P229" s="300">
        <f>[4]prixC2!AE334</f>
        <v>5.0115472437484705</v>
      </c>
      <c r="Q229" s="300">
        <f>[4]prixC2!AH334</f>
        <v>1.5053522852294219</v>
      </c>
      <c r="R229" s="300">
        <f>[4]prixC2!AI334</f>
        <v>1.9115328346854705</v>
      </c>
      <c r="S229" s="300">
        <f>[4]prixC2!AK334</f>
        <v>9.1369627716248107</v>
      </c>
      <c r="T229" s="300">
        <f>[4]prixC2!AL334</f>
        <v>30.395658734186888</v>
      </c>
      <c r="U229" s="356">
        <f t="shared" si="25"/>
        <v>41.05903994545902</v>
      </c>
      <c r="V229" s="312">
        <f>'[2]Haltung gewichtet'!H204</f>
        <v>0.60369303732430579</v>
      </c>
      <c r="W229" s="356">
        <f t="shared" si="15"/>
        <v>16.903405045080561</v>
      </c>
      <c r="X229" s="300">
        <f>IF(ISBLANK([1]KochtypBerechnung_nichtBio!V198),"",[1]KochtypBerechnung_nichtBio!V198)</f>
        <v>1.9363539999999999</v>
      </c>
      <c r="Y229" s="300">
        <f>IF(ISBLANK([1]KochtypBerechnung_nichtBio!X198),"",[1]KochtypBerechnung_nichtBio!X198)</f>
        <v>1.9550240000000001</v>
      </c>
      <c r="Z229" s="356">
        <f t="shared" si="20"/>
        <v>4.1752966000000002</v>
      </c>
      <c r="AA229" s="312">
        <f>'[7]Nicht-Bio'!C211</f>
        <v>3.7212430946666677</v>
      </c>
      <c r="AB229" s="300">
        <f>'[7]Nicht-Bio'!D211</f>
        <v>2.74218710698963</v>
      </c>
      <c r="AC229" s="300">
        <f>'[7]Nicht-Bio'!E211</f>
        <v>2.5896933351000002</v>
      </c>
      <c r="AD229" s="300">
        <f>'[7]Nicht-Bio'!F211</f>
        <v>0.6190219881600002</v>
      </c>
      <c r="AE229" s="356">
        <f t="shared" si="23"/>
        <v>12.725235339607828</v>
      </c>
      <c r="AF229" s="300">
        <f>'[7]Nicht-Bio'!G211</f>
        <v>2.2336174554666659</v>
      </c>
      <c r="AG229" s="300">
        <f>'[7]Nicht-Bio'!I211</f>
        <v>3.6296015168327367</v>
      </c>
      <c r="AH229" s="300">
        <f>'[7]Nicht-Bio'!J211</f>
        <v>1.6927039666866759</v>
      </c>
      <c r="AI229" s="300">
        <f>'[7]Nicht-Bio'!K211</f>
        <v>3.2455075914257399</v>
      </c>
      <c r="AJ229" s="300">
        <f>'[7]Nicht-Bio'!L211</f>
        <v>6.2697994745760601</v>
      </c>
      <c r="AK229" s="300">
        <f>'[7]Nicht-Bio'!M211</f>
        <v>2.0213280205333302</v>
      </c>
      <c r="AL229" s="300">
        <f>'[7]Nicht-Bio'!N211</f>
        <v>4.6166501973333336</v>
      </c>
      <c r="AM229" s="300">
        <f>'[7]Nicht-Bio'!O211</f>
        <v>4.8105179558666675</v>
      </c>
      <c r="AN229" s="300">
        <f>'[7]Nicht-Bio'!P211</f>
        <v>5.5241907044000014</v>
      </c>
      <c r="AO229" s="300">
        <f>'[7]Nicht-Bio'!R211</f>
        <v>4.1705973206666682</v>
      </c>
      <c r="AP229" s="300">
        <f>'[7]Nicht-Bio'!S211</f>
        <v>12.2167628672308</v>
      </c>
      <c r="AQ229" s="300">
        <f>'[7]Nicht-Bio'!T211</f>
        <v>4.0833535999999997</v>
      </c>
      <c r="AR229" s="300">
        <f>'[7]Nicht-Bio'!U211</f>
        <v>4.1657750761333361</v>
      </c>
      <c r="AS229" s="300">
        <f>'[7]Nicht-Bio'!W211</f>
        <v>3.7243998069275301</v>
      </c>
      <c r="AT229" s="300">
        <f>'[7]Nicht-Bio'!X211</f>
        <v>26.431098916116138</v>
      </c>
      <c r="AU229" s="356">
        <f t="shared" si="18"/>
        <v>27.339925115223245</v>
      </c>
      <c r="AV229" s="300">
        <f>[6]Tabelle1!B42</f>
        <v>1.8476377479463029</v>
      </c>
      <c r="AW229" s="300"/>
      <c r="AX229" s="357">
        <f t="shared" si="21"/>
        <v>2.5866928471248238</v>
      </c>
      <c r="AY229" s="335">
        <f t="shared" si="24"/>
        <v>131.38096822135694</v>
      </c>
    </row>
    <row r="230" spans="1:51" x14ac:dyDescent="0.25">
      <c r="A230" s="332">
        <v>42887</v>
      </c>
      <c r="B230" s="312">
        <f>'[3]Warenkorb transponiert'!AI117</f>
        <v>1.3459029655250878</v>
      </c>
      <c r="C230" s="300">
        <f>'[3]Warenkorb transponiert'!AJ117</f>
        <v>18.026607659508546</v>
      </c>
      <c r="D230" s="300">
        <f>'[3]Warenkorb transponiert'!AK117</f>
        <v>9.7970634050363774</v>
      </c>
      <c r="E230" s="300">
        <f>'[3]Warenkorb transponiert'!AL117</f>
        <v>17.171631231556042</v>
      </c>
      <c r="F230" s="300">
        <f>'[3]Warenkorb transponiert'!AM117</f>
        <v>14.687243165080291</v>
      </c>
      <c r="G230" s="300">
        <f>'[3]Warenkorb transponiert'!AN117</f>
        <v>6.3540891518144278</v>
      </c>
      <c r="H230" s="300">
        <f>'[3]Warenkorb transponiert'!AO117</f>
        <v>3.0733664035175834</v>
      </c>
      <c r="I230" s="300">
        <f>'[3]Warenkorb transponiert'!AP117</f>
        <v>2.3002791484552283</v>
      </c>
      <c r="J230" s="356">
        <f t="shared" si="22"/>
        <v>26.629932805401953</v>
      </c>
      <c r="K230" s="300">
        <f>[4]prixC2!C335</f>
        <v>65.5637660307315</v>
      </c>
      <c r="L230" s="300">
        <f>[4]prixC2!D335</f>
        <v>50.613820627688249</v>
      </c>
      <c r="M230" s="300">
        <f>[4]prixC2!Q335</f>
        <v>39.292969701737711</v>
      </c>
      <c r="N230" s="300">
        <f>[4]prixC2!R335</f>
        <v>21.054790036091443</v>
      </c>
      <c r="O230" s="300">
        <f>[4]prixC2!T335</f>
        <v>26.849560688790472</v>
      </c>
      <c r="P230" s="300">
        <f>[4]prixC2!AE335</f>
        <v>4.7175306598088973</v>
      </c>
      <c r="Q230" s="300">
        <f>[4]prixC2!AH335</f>
        <v>1.4840066563149974</v>
      </c>
      <c r="R230" s="300">
        <f>[4]prixC2!AI335</f>
        <v>1.8605520909053515</v>
      </c>
      <c r="S230" s="300">
        <f>[4]prixC2!AK335</f>
        <v>9.3027710781654669</v>
      </c>
      <c r="T230" s="300">
        <f>[4]prixC2!AL335</f>
        <v>30.76964695802857</v>
      </c>
      <c r="U230" s="356">
        <f t="shared" si="25"/>
        <v>42.19630835584509</v>
      </c>
      <c r="V230" s="312">
        <f>'[2]Haltung gewichtet'!H205</f>
        <v>0.62112765726320851</v>
      </c>
      <c r="W230" s="356">
        <f t="shared" si="15"/>
        <v>17.391574403369837</v>
      </c>
      <c r="X230" s="300">
        <f>IF(ISBLANK([1]KochtypBerechnung_nichtBio!V199),"",[1]KochtypBerechnung_nichtBio!V199)</f>
        <v>2.2092749999999999</v>
      </c>
      <c r="Y230" s="300">
        <f>IF(ISBLANK([1]KochtypBerechnung_nichtBio!X199),"",[1]KochtypBerechnung_nichtBio!X199)</f>
        <v>1.903179</v>
      </c>
      <c r="Z230" s="356">
        <f t="shared" si="20"/>
        <v>4.5509788499999999</v>
      </c>
      <c r="AA230" s="312">
        <f>'[7]Nicht-Bio'!C212</f>
        <v>3.7107019975833349</v>
      </c>
      <c r="AB230" s="300">
        <f>'[7]Nicht-Bio'!D212</f>
        <v>2.7354481765495375</v>
      </c>
      <c r="AC230" s="300">
        <f>'[7]Nicht-Bio'!E212</f>
        <v>2.5772512463749999</v>
      </c>
      <c r="AD230" s="300">
        <f>'[7]Nicht-Bio'!F212</f>
        <v>0.65560924999999992</v>
      </c>
      <c r="AE230" s="356">
        <f t="shared" si="23"/>
        <v>12.781753195008198</v>
      </c>
      <c r="AF230" s="300">
        <f>'[7]Nicht-Bio'!G212</f>
        <v>2.7753316951969449</v>
      </c>
      <c r="AG230" s="300">
        <f>'[7]Nicht-Bio'!I212</f>
        <v>3.9669173586463105</v>
      </c>
      <c r="AH230" s="300">
        <f>'[7]Nicht-Bio'!J212</f>
        <v>1.5067794971931701</v>
      </c>
      <c r="AI230" s="300">
        <f>'[7]Nicht-Bio'!K212</f>
        <v>4.3164782614101895</v>
      </c>
      <c r="AJ230" s="300">
        <f>'[7]Nicht-Bio'!L212</f>
        <v>3.697045342277975</v>
      </c>
      <c r="AK230" s="300">
        <f>'[7]Nicht-Bio'!M212</f>
        <v>2.2486872403333327</v>
      </c>
      <c r="AL230" s="300">
        <f>'[7]Nicht-Bio'!N212</f>
        <v>3.7191024940544848</v>
      </c>
      <c r="AM230" s="300">
        <f>'[7]Nicht-Bio'!O212</f>
        <v>4.3517382568333352</v>
      </c>
      <c r="AN230" s="300">
        <f>'[7]Nicht-Bio'!P212</f>
        <v>4.8483444876749049</v>
      </c>
      <c r="AO230" s="300">
        <f>'[7]Nicht-Bio'!R212</f>
        <v>5.0532811770000006</v>
      </c>
      <c r="AP230" s="300">
        <f>'[7]Nicht-Bio'!S212</f>
        <v>12.282310337795524</v>
      </c>
      <c r="AQ230" s="300">
        <f>'[7]Nicht-Bio'!T212</f>
        <v>4.0834519999999994</v>
      </c>
      <c r="AR230" s="300">
        <f>'[7]Nicht-Bio'!U212</f>
        <v>4.2357107036666708</v>
      </c>
      <c r="AS230" s="300">
        <f>'[7]Nicht-Bio'!W212</f>
        <v>4.7887331372377</v>
      </c>
      <c r="AT230" s="300">
        <f>'[7]Nicht-Bio'!X212</f>
        <v>31.326647609333328</v>
      </c>
      <c r="AU230" s="356">
        <f t="shared" si="18"/>
        <v>25.92658158149758</v>
      </c>
      <c r="AV230" s="300">
        <f>[6]Tabelle1!B43</f>
        <v>1.8476377479463029</v>
      </c>
      <c r="AW230" s="300"/>
      <c r="AX230" s="357">
        <f t="shared" si="21"/>
        <v>2.5866928471248238</v>
      </c>
      <c r="AY230" s="335">
        <f t="shared" si="24"/>
        <v>132.06382203824748</v>
      </c>
    </row>
    <row r="231" spans="1:51" x14ac:dyDescent="0.25">
      <c r="A231" s="332">
        <v>42917</v>
      </c>
      <c r="B231" s="312">
        <f>'[3]Warenkorb transponiert'!AI118</f>
        <v>1.3496179113361668</v>
      </c>
      <c r="C231" s="300">
        <f>'[3]Warenkorb transponiert'!AJ118</f>
        <v>18.032088265064303</v>
      </c>
      <c r="D231" s="300">
        <f>'[3]Warenkorb transponiert'!AK118</f>
        <v>9.7958523427195541</v>
      </c>
      <c r="E231" s="300">
        <f>'[3]Warenkorb transponiert'!AL118</f>
        <v>17.213220249698736</v>
      </c>
      <c r="F231" s="300">
        <f>'[3]Warenkorb transponiert'!AM118</f>
        <v>14.687243165080291</v>
      </c>
      <c r="G231" s="300">
        <f>'[3]Warenkorb transponiert'!AN118</f>
        <v>6.3795902731861034</v>
      </c>
      <c r="H231" s="300">
        <f>'[3]Warenkorb transponiert'!AO118</f>
        <v>3.0750713092135937</v>
      </c>
      <c r="I231" s="300">
        <f>'[3]Warenkorb transponiert'!AP118</f>
        <v>2.3002791484552283</v>
      </c>
      <c r="J231" s="356">
        <f t="shared" si="22"/>
        <v>26.681289447588519</v>
      </c>
      <c r="K231" s="300">
        <f>[4]prixC2!C336</f>
        <v>74.017893732094919</v>
      </c>
      <c r="L231" s="300">
        <f>[4]prixC2!D336</f>
        <v>48.642048445332136</v>
      </c>
      <c r="M231" s="300">
        <f>[4]prixC2!Q336</f>
        <v>39.366321420834183</v>
      </c>
      <c r="N231" s="300">
        <f>[4]prixC2!R336</f>
        <v>21.649108043806198</v>
      </c>
      <c r="O231" s="300">
        <f>[4]prixC2!T336</f>
        <v>27.100281160410653</v>
      </c>
      <c r="P231" s="300">
        <f>[4]prixC2!AE336</f>
        <v>5.0115472437484714</v>
      </c>
      <c r="Q231" s="300">
        <f>[4]prixC2!AH336</f>
        <v>1.4843956169596002</v>
      </c>
      <c r="R231" s="300">
        <f>[4]prixC2!AI336</f>
        <v>1.8506523821677512</v>
      </c>
      <c r="S231" s="300">
        <f>[4]prixC2!AK336</f>
        <v>9.4223425119855051</v>
      </c>
      <c r="T231" s="300">
        <f>[4]prixC2!AL336</f>
        <v>29.971037196400342</v>
      </c>
      <c r="U231" s="356">
        <f t="shared" si="25"/>
        <v>43.173335632429442</v>
      </c>
      <c r="V231" s="312">
        <f>'[2]Haltung gewichtet'!H206</f>
        <v>0.6134308385127617</v>
      </c>
      <c r="W231" s="356">
        <f t="shared" si="15"/>
        <v>17.176063478357328</v>
      </c>
      <c r="X231" s="300">
        <f>IF(ISBLANK([1]KochtypBerechnung_nichtBio!V200),"",[1]KochtypBerechnung_nichtBio!V200)</f>
        <v>2.0647289999999998</v>
      </c>
      <c r="Y231" s="300">
        <f>IF(ISBLANK([1]KochtypBerechnung_nichtBio!X200),"",[1]KochtypBerechnung_nichtBio!X200)</f>
        <v>2.0305490000000002</v>
      </c>
      <c r="Z231" s="356">
        <f t="shared" si="20"/>
        <v>4.4169503499999996</v>
      </c>
      <c r="AA231" s="312">
        <f>'[7]Nicht-Bio'!C213</f>
        <v>3.6993518693044303</v>
      </c>
      <c r="AB231" s="300">
        <f>'[7]Nicht-Bio'!D213</f>
        <v>2.7458120759375002</v>
      </c>
      <c r="AC231" s="300">
        <f>'[7]Nicht-Bio'!E213</f>
        <v>2.9032143624585371</v>
      </c>
      <c r="AD231" s="300">
        <f>'[7]Nicht-Bio'!F213</f>
        <v>0.63882052474166695</v>
      </c>
      <c r="AE231" s="356">
        <f t="shared" si="23"/>
        <v>13.025290166303172</v>
      </c>
      <c r="AF231" s="300">
        <f>'[7]Nicht-Bio'!G213</f>
        <v>2.4985063371312997</v>
      </c>
      <c r="AG231" s="300">
        <f>'[7]Nicht-Bio'!I213</f>
        <v>3.9514964204032355</v>
      </c>
      <c r="AH231" s="300">
        <f>'[7]Nicht-Bio'!J213</f>
        <v>1.7165081836797875</v>
      </c>
      <c r="AI231" s="300">
        <f>'[7]Nicht-Bio'!K213</f>
        <v>2.6582337319745521</v>
      </c>
      <c r="AJ231" s="300">
        <f>'[7]Nicht-Bio'!L213</f>
        <v>3.7925075802707395</v>
      </c>
      <c r="AK231" s="300">
        <f>'[7]Nicht-Bio'!M213</f>
        <v>2.312295474333335</v>
      </c>
      <c r="AL231" s="300">
        <f>'[7]Nicht-Bio'!N213</f>
        <v>4.7703809219280853</v>
      </c>
      <c r="AM231" s="300">
        <f>'[7]Nicht-Bio'!O213</f>
        <v>4.817781040833335</v>
      </c>
      <c r="AN231" s="300">
        <f>'[7]Nicht-Bio'!P213</f>
        <v>5.1935467329999998</v>
      </c>
      <c r="AO231" s="300">
        <f>'[7]Nicht-Bio'!R213</f>
        <v>4.2615874558333324</v>
      </c>
      <c r="AP231" s="300">
        <f>'[7]Nicht-Bio'!S213</f>
        <v>12.573485193666675</v>
      </c>
      <c r="AQ231" s="300">
        <f>'[7]Nicht-Bio'!T213</f>
        <v>4.0839439999999998</v>
      </c>
      <c r="AR231" s="300">
        <f>'[7]Nicht-Bio'!U213</f>
        <v>4.7977880369166677</v>
      </c>
      <c r="AS231" s="300">
        <f>'[7]Nicht-Bio'!W213</f>
        <v>4.76911068776365</v>
      </c>
      <c r="AT231" s="300">
        <f>'[7]Nicht-Bio'!X213</f>
        <v>34.045419990833302</v>
      </c>
      <c r="AU231" s="356">
        <f t="shared" si="18"/>
        <v>26.126434597185391</v>
      </c>
      <c r="AV231" s="300">
        <f>[6]Tabelle1!B44</f>
        <v>1.85</v>
      </c>
      <c r="AW231" s="300"/>
      <c r="AX231" s="357">
        <f t="shared" si="21"/>
        <v>2.59</v>
      </c>
      <c r="AY231" s="335">
        <f t="shared" si="24"/>
        <v>133.18936367186384</v>
      </c>
    </row>
    <row r="232" spans="1:51" x14ac:dyDescent="0.25">
      <c r="A232" s="332">
        <v>42948</v>
      </c>
      <c r="B232" s="312">
        <f>'[3]Warenkorb transponiert'!AI119</f>
        <v>1.3496179113361668</v>
      </c>
      <c r="C232" s="300">
        <f>'[3]Warenkorb transponiert'!AJ119</f>
        <v>17.379744090641065</v>
      </c>
      <c r="D232" s="300">
        <f>'[3]Warenkorb transponiert'!AK119</f>
        <v>9.7852433250054709</v>
      </c>
      <c r="E232" s="300">
        <f>'[3]Warenkorb transponiert'!AL119</f>
        <v>17.974235306943925</v>
      </c>
      <c r="F232" s="300">
        <f>'[3]Warenkorb transponiert'!AM119</f>
        <v>14.679403028917863</v>
      </c>
      <c r="G232" s="300">
        <f>'[3]Warenkorb transponiert'!AN119</f>
        <v>6.3795902731861034</v>
      </c>
      <c r="H232" s="300">
        <f>'[3]Warenkorb transponiert'!AO119</f>
        <v>3.0070625079147955</v>
      </c>
      <c r="I232" s="300">
        <f>'[3]Warenkorb transponiert'!AP119</f>
        <v>2.4226306181262189</v>
      </c>
      <c r="J232" s="356">
        <f t="shared" si="22"/>
        <v>26.670701176328276</v>
      </c>
      <c r="K232" s="300">
        <f>[4]prixC2!C337</f>
        <v>76.89852358403445</v>
      </c>
      <c r="L232" s="300">
        <f>[4]prixC2!D337</f>
        <v>50.001346844877922</v>
      </c>
      <c r="M232" s="300">
        <f>[4]prixC2!Q337</f>
        <v>34.38080636286918</v>
      </c>
      <c r="N232" s="300">
        <f>[4]prixC2!R337</f>
        <v>20.884790217536054</v>
      </c>
      <c r="O232" s="300">
        <f>[4]prixC2!T337</f>
        <v>25.456344010269397</v>
      </c>
      <c r="P232" s="300">
        <f>[4]prixC2!AE337</f>
        <v>4.94475966367603</v>
      </c>
      <c r="Q232" s="300">
        <f>[4]prixC2!AH337</f>
        <v>1.4406146813044303</v>
      </c>
      <c r="R232" s="300">
        <f>[4]prixC2!AI337</f>
        <v>1.9407023813079263</v>
      </c>
      <c r="S232" s="300">
        <f>[4]prixC2!AK337</f>
        <v>9.1366946367520683</v>
      </c>
      <c r="T232" s="300">
        <f>[4]prixC2!AL337</f>
        <v>30.965314111722599</v>
      </c>
      <c r="U232" s="356">
        <f t="shared" si="25"/>
        <v>42.327814303641034</v>
      </c>
      <c r="V232" s="312">
        <f>'[2]Haltung gewichtet'!H207</f>
        <v>0.61045411370666647</v>
      </c>
      <c r="W232" s="356">
        <f t="shared" si="15"/>
        <v>17.092715183786662</v>
      </c>
      <c r="X232" s="300">
        <f>IF(ISBLANK([1]KochtypBerechnung_nichtBio!V201),"",[1]KochtypBerechnung_nichtBio!V201)</f>
        <v>1.642577</v>
      </c>
      <c r="Y232" s="300">
        <f>IF(ISBLANK([1]KochtypBerechnung_nichtBio!X201),"",[1]KochtypBerechnung_nichtBio!X201)</f>
        <v>1.7805770000000001</v>
      </c>
      <c r="Z232" s="356">
        <f t="shared" si="20"/>
        <v>3.62124055</v>
      </c>
      <c r="AA232" s="312">
        <f>'[7]Nicht-Bio'!C214</f>
        <v>3.6271889646065141</v>
      </c>
      <c r="AB232" s="300">
        <f>'[7]Nicht-Bio'!D214</f>
        <v>2.7408842214896296</v>
      </c>
      <c r="AC232" s="300">
        <f>'[7]Nicht-Bio'!E214</f>
        <v>3.0619800404999999</v>
      </c>
      <c r="AD232" s="300">
        <f>'[7]Nicht-Bio'!F214</f>
        <v>0.64088397806666675</v>
      </c>
      <c r="AE232" s="356">
        <f t="shared" si="23"/>
        <v>13.057593684484326</v>
      </c>
      <c r="AF232" s="300">
        <f>'[7]Nicht-Bio'!G214</f>
        <v>2.1860348656350239</v>
      </c>
      <c r="AG232" s="300">
        <f>'[7]Nicht-Bio'!I214</f>
        <v>3.9351215613961394</v>
      </c>
      <c r="AH232" s="300">
        <f>'[7]Nicht-Bio'!J214</f>
        <v>1.6696111489004981</v>
      </c>
      <c r="AI232" s="300">
        <f>'[7]Nicht-Bio'!K214</f>
        <v>3.4112584902436196</v>
      </c>
      <c r="AJ232" s="300">
        <f>'[7]Nicht-Bio'!L214</f>
        <v>4.3405498608591007</v>
      </c>
      <c r="AK232" s="300">
        <f>'[7]Nicht-Bio'!M214</f>
        <v>2.0204659905333302</v>
      </c>
      <c r="AL232" s="300">
        <f>'[7]Nicht-Bio'!N214</f>
        <v>4.1260244627195579</v>
      </c>
      <c r="AM232" s="300">
        <f>'[7]Nicht-Bio'!O214</f>
        <v>5.605515120533334</v>
      </c>
      <c r="AN232" s="300">
        <f>'[7]Nicht-Bio'!P214</f>
        <v>5.2910392111008857</v>
      </c>
      <c r="AO232" s="300">
        <f>'[7]Nicht-Bio'!R214</f>
        <v>3.9631350032779182</v>
      </c>
      <c r="AP232" s="300">
        <f>'[7]Nicht-Bio'!S214</f>
        <v>12.459045159636258</v>
      </c>
      <c r="AQ232" s="300">
        <f>'[7]Nicht-Bio'!T214</f>
        <v>4.0837471999999995</v>
      </c>
      <c r="AR232" s="300">
        <f>'[7]Nicht-Bio'!U214</f>
        <v>5.1510847694666682</v>
      </c>
      <c r="AS232" s="300">
        <f>'[7]Nicht-Bio'!W214</f>
        <v>4.7895169148160379</v>
      </c>
      <c r="AT232" s="300">
        <f>'[7]Nicht-Bio'!X214</f>
        <v>34.145008318983578</v>
      </c>
      <c r="AU232" s="356">
        <f t="shared" si="18"/>
        <v>26.429608816483722</v>
      </c>
      <c r="AV232" s="300">
        <f>[6]Tabelle1!B45</f>
        <v>1.85</v>
      </c>
      <c r="AW232" s="300"/>
      <c r="AX232" s="357">
        <f t="shared" si="21"/>
        <v>2.59</v>
      </c>
      <c r="AY232" s="335">
        <f t="shared" si="24"/>
        <v>131.78967371472405</v>
      </c>
    </row>
    <row r="233" spans="1:51" x14ac:dyDescent="0.25">
      <c r="A233" s="332">
        <v>42979</v>
      </c>
      <c r="B233" s="312">
        <f>'[3]Warenkorb transponiert'!AI120</f>
        <v>1.3327064046544232</v>
      </c>
      <c r="C233" s="300">
        <f>'[3]Warenkorb transponiert'!AJ120</f>
        <v>17.130865430110962</v>
      </c>
      <c r="D233" s="300">
        <f>'[3]Warenkorb transponiert'!AK120</f>
        <v>9.805349952354538</v>
      </c>
      <c r="E233" s="300">
        <f>'[3]Warenkorb transponiert'!AL120</f>
        <v>17.271942505865987</v>
      </c>
      <c r="F233" s="300">
        <f>'[3]Warenkorb transponiert'!AM120</f>
        <v>14.671945464516165</v>
      </c>
      <c r="G233" s="300">
        <f>'[3]Warenkorb transponiert'!AN120</f>
        <v>6.2129754093051464</v>
      </c>
      <c r="H233" s="300">
        <f>'[3]Warenkorb transponiert'!AO120</f>
        <v>3.0159962595134409</v>
      </c>
      <c r="I233" s="300">
        <f>'[3]Warenkorb transponiert'!AP120</f>
        <v>2.4216618249233002</v>
      </c>
      <c r="J233" s="356">
        <f t="shared" si="22"/>
        <v>26.302695735688555</v>
      </c>
      <c r="K233" s="300">
        <f>[4]prixC2!C338</f>
        <v>73.655068933565332</v>
      </c>
      <c r="L233" s="300">
        <f>[4]prixC2!D338</f>
        <v>51.203854724354102</v>
      </c>
      <c r="M233" s="300">
        <f>[4]prixC2!Q338</f>
        <v>35.708780529979869</v>
      </c>
      <c r="N233" s="300">
        <f>[4]prixC2!R338</f>
        <v>20.351993433152142</v>
      </c>
      <c r="O233" s="300">
        <f>[4]prixC2!T338</f>
        <v>26.201298192319779</v>
      </c>
      <c r="P233" s="300">
        <f>[4]prixC2!AE338</f>
        <v>5.0115472437484865</v>
      </c>
      <c r="Q233" s="300">
        <f>[4]prixC2!AH338</f>
        <v>1.4354562231058889</v>
      </c>
      <c r="R233" s="300">
        <f>[4]prixC2!AI338</f>
        <v>1.874266667581765</v>
      </c>
      <c r="S233" s="300">
        <f>[4]prixC2!AK338</f>
        <v>8.7814967163584292</v>
      </c>
      <c r="T233" s="300">
        <f>[4]prixC2!AL338</f>
        <v>29.433569224759999</v>
      </c>
      <c r="U233" s="356">
        <f t="shared" si="25"/>
        <v>41.778507984305143</v>
      </c>
      <c r="V233" s="312">
        <f>'[2]Haltung gewichtet'!H208</f>
        <v>0.6200553862315098</v>
      </c>
      <c r="W233" s="356">
        <f t="shared" si="15"/>
        <v>17.361550814482275</v>
      </c>
      <c r="X233" s="300">
        <f>IF(ISBLANK([1]KochtypBerechnung_nichtBio!V202),"",[1]KochtypBerechnung_nichtBio!V202)</f>
        <v>1.562662</v>
      </c>
      <c r="Y233" s="300">
        <f>IF(ISBLANK([1]KochtypBerechnung_nichtBio!X202),"",[1]KochtypBerechnung_nichtBio!X202)</f>
        <v>1.7664839999999999</v>
      </c>
      <c r="Z233" s="356">
        <f t="shared" si="20"/>
        <v>3.4922076000000004</v>
      </c>
      <c r="AA233" s="312">
        <f>'[7]Nicht-Bio'!C215</f>
        <v>3.5149207657114552</v>
      </c>
      <c r="AB233" s="300">
        <f>'[7]Nicht-Bio'!D215</f>
        <v>2.7400419265495377</v>
      </c>
      <c r="AC233" s="300">
        <f>'[7]Nicht-Bio'!E215</f>
        <v>3.1963978108750002</v>
      </c>
      <c r="AD233" s="300">
        <f>'[7]Nicht-Bio'!F215</f>
        <v>0.69598155773627379</v>
      </c>
      <c r="AE233" s="356">
        <f t="shared" si="23"/>
        <v>13.145588807362378</v>
      </c>
      <c r="AF233" s="300">
        <f>'[7]Nicht-Bio'!G215</f>
        <v>2.0273993887421602</v>
      </c>
      <c r="AG233" s="300">
        <f>'[7]Nicht-Bio'!I215</f>
        <v>4.6939200580897431</v>
      </c>
      <c r="AH233" s="300">
        <f>'[7]Nicht-Bio'!J215</f>
        <v>1.8932122380000025</v>
      </c>
      <c r="AI233" s="300">
        <f>'[7]Nicht-Bio'!K215</f>
        <v>5.1139630430833343</v>
      </c>
      <c r="AJ233" s="300">
        <f>'[7]Nicht-Bio'!L215</f>
        <v>5.647929102545949</v>
      </c>
      <c r="AK233" s="300">
        <f>'[7]Nicht-Bio'!M215</f>
        <v>1.9357951709999974</v>
      </c>
      <c r="AL233" s="300">
        <f>'[7]Nicht-Bio'!N215</f>
        <v>4.9616651658549946</v>
      </c>
      <c r="AM233" s="300">
        <f>'[7]Nicht-Bio'!O215</f>
        <v>5.6554385083333321</v>
      </c>
      <c r="AN233" s="300">
        <f>'[7]Nicht-Bio'!P215</f>
        <v>6.4041304366666676</v>
      </c>
      <c r="AO233" s="300">
        <f>'[7]Nicht-Bio'!R215</f>
        <v>3.9034508589999999</v>
      </c>
      <c r="AP233" s="300">
        <f>'[7]Nicht-Bio'!S215</f>
        <v>12.425454712556951</v>
      </c>
      <c r="AQ233" s="300">
        <f>'[7]Nicht-Bio'!T215</f>
        <v>4.0853249999999992</v>
      </c>
      <c r="AR233" s="300">
        <f>'[7]Nicht-Bio'!U215</f>
        <v>4.5152639605584151</v>
      </c>
      <c r="AS233" s="300">
        <f>'[7]Nicht-Bio'!W215</f>
        <v>5.5692736160000003</v>
      </c>
      <c r="AT233" s="300">
        <f>'[7]Nicht-Bio'!X215</f>
        <v>34.29342419434618</v>
      </c>
      <c r="AU233" s="356">
        <f t="shared" si="18"/>
        <v>29.75656099404512</v>
      </c>
      <c r="AV233" s="300">
        <f>[6]Tabelle1!B46</f>
        <v>1.85</v>
      </c>
      <c r="AW233" s="300"/>
      <c r="AX233" s="357">
        <f t="shared" si="21"/>
        <v>2.59</v>
      </c>
      <c r="AY233" s="335">
        <f t="shared" si="24"/>
        <v>134.42711193588346</v>
      </c>
    </row>
    <row r="234" spans="1:51" x14ac:dyDescent="0.25">
      <c r="A234" s="332">
        <v>43009</v>
      </c>
      <c r="B234" s="312">
        <f>'[3]Warenkorb transponiert'!AI121</f>
        <v>1.3813924918449509</v>
      </c>
      <c r="C234" s="300">
        <f>'[3]Warenkorb transponiert'!AJ121</f>
        <v>18.289319411110263</v>
      </c>
      <c r="D234" s="300">
        <f>'[3]Warenkorb transponiert'!AK121</f>
        <v>9.9295247908339643</v>
      </c>
      <c r="E234" s="300">
        <f>'[3]Warenkorb transponiert'!AL121</f>
        <v>17.465962561827773</v>
      </c>
      <c r="F234" s="300">
        <f>'[3]Warenkorb transponiert'!AM121</f>
        <v>14.954734368664711</v>
      </c>
      <c r="G234" s="300">
        <f>'[3]Warenkorb transponiert'!AN121</f>
        <v>6.1914576176043141</v>
      </c>
      <c r="H234" s="300">
        <f>'[3]Warenkorb transponiert'!AO121</f>
        <v>3.0830002149578086</v>
      </c>
      <c r="I234" s="300">
        <f>'[3]Warenkorb transponiert'!AP121</f>
        <v>2.2964956603929543</v>
      </c>
      <c r="J234" s="356">
        <f t="shared" si="22"/>
        <v>27.019384199529426</v>
      </c>
      <c r="K234" s="300">
        <f>[4]prixC2!C339</f>
        <v>67.080153874319251</v>
      </c>
      <c r="L234" s="300">
        <f>[4]prixC2!D339</f>
        <v>51.138763090702454</v>
      </c>
      <c r="M234" s="300">
        <f>[4]prixC2!Q339</f>
        <v>37.439340586790529</v>
      </c>
      <c r="N234" s="300">
        <f>[4]prixC2!R339</f>
        <v>19.567665322299007</v>
      </c>
      <c r="O234" s="300">
        <f>[4]prixC2!T339</f>
        <v>26.865246747444083</v>
      </c>
      <c r="P234" s="300">
        <f>[4]prixC2!AE339</f>
        <v>5.0115472437484714</v>
      </c>
      <c r="Q234" s="300">
        <f>[4]prixC2!AH339</f>
        <v>1.446038230714993</v>
      </c>
      <c r="R234" s="300">
        <f>[4]prixC2!AI339</f>
        <v>1.8564495366215998</v>
      </c>
      <c r="S234" s="300">
        <f>[4]prixC2!AK339</f>
        <v>9.0725673766838852</v>
      </c>
      <c r="T234" s="300">
        <f>[4]prixC2!AL339</f>
        <v>30.78577227384476</v>
      </c>
      <c r="U234" s="356">
        <f t="shared" si="25"/>
        <v>41.652835794226903</v>
      </c>
      <c r="V234" s="312">
        <f>'[2]Haltung gewichtet'!H209</f>
        <v>0.61372963853600138</v>
      </c>
      <c r="W234" s="356">
        <f t="shared" si="15"/>
        <v>17.184429879008039</v>
      </c>
      <c r="X234" s="300">
        <f>IF(ISBLANK([1]KochtypBerechnung_nichtBio!V203),"",[1]KochtypBerechnung_nichtBio!V203)</f>
        <v>1.644342</v>
      </c>
      <c r="Y234" s="300">
        <f>IF(ISBLANK([1]KochtypBerechnung_nichtBio!X203),"",[1]KochtypBerechnung_nichtBio!X203)</f>
        <v>1.8004020000000001</v>
      </c>
      <c r="Z234" s="356">
        <f t="shared" si="20"/>
        <v>3.6367742999999999</v>
      </c>
      <c r="AA234" s="312">
        <f>'[7]Nicht-Bio'!C216</f>
        <v>3.1773748250683722</v>
      </c>
      <c r="AB234" s="300">
        <f>'[7]Nicht-Bio'!D216</f>
        <v>2.7243942587898728</v>
      </c>
      <c r="AC234" s="300">
        <f>'[7]Nicht-Bio'!E216</f>
        <v>3.2140965601249998</v>
      </c>
      <c r="AD234" s="300">
        <f>'[7]Nicht-Bio'!F216</f>
        <v>0.71958240162499987</v>
      </c>
      <c r="AE234" s="356">
        <f t="shared" si="23"/>
        <v>12.695260574489815</v>
      </c>
      <c r="AF234" s="300">
        <f>'[7]Nicht-Bio'!G216</f>
        <v>2.0933641686666702</v>
      </c>
      <c r="AG234" s="300">
        <f>'[7]Nicht-Bio'!I216</f>
        <v>3.8647144949047627</v>
      </c>
      <c r="AH234" s="300">
        <f>'[7]Nicht-Bio'!J216</f>
        <v>1.6062096276900051</v>
      </c>
      <c r="AI234" s="300">
        <f>'[7]Nicht-Bio'!K216</f>
        <v>5.1715662700417226</v>
      </c>
      <c r="AJ234" s="300">
        <f>'[7]Nicht-Bio'!L216</f>
        <v>5.2475959585059799</v>
      </c>
      <c r="AK234" s="300">
        <f>'[7]Nicht-Bio'!M216</f>
        <v>1.7986262986666652</v>
      </c>
      <c r="AL234" s="300">
        <f>'[7]Nicht-Bio'!N216</f>
        <v>4.7618686393358551</v>
      </c>
      <c r="AM234" s="300">
        <f>'[7]Nicht-Bio'!O216</f>
        <v>4.8879844225000024</v>
      </c>
      <c r="AN234" s="300">
        <f>'[7]Nicht-Bio'!P216</f>
        <v>5.7577555181666646</v>
      </c>
      <c r="AO234" s="300">
        <f>'[7]Nicht-Bio'!R216</f>
        <v>3.6453688668017898</v>
      </c>
      <c r="AP234" s="300">
        <f>'[7]Nicht-Bio'!S216</f>
        <v>12.616707467666673</v>
      </c>
      <c r="AQ234" s="300">
        <f>'[7]Nicht-Bio'!T216</f>
        <v>4.0829599999999999</v>
      </c>
      <c r="AR234" s="300">
        <f>'[7]Nicht-Bio'!U216</f>
        <v>4.1333430556666695</v>
      </c>
      <c r="AS234" s="300">
        <f>'[7]Nicht-Bio'!W216</f>
        <v>4.7565287991666674</v>
      </c>
      <c r="AT234" s="300">
        <f>'[7]Nicht-Bio'!X216</f>
        <v>27.5746932539782</v>
      </c>
      <c r="AU234" s="356">
        <f t="shared" si="18"/>
        <v>27.235088552277492</v>
      </c>
      <c r="AV234" s="300">
        <f>[6]Tabelle1!B47</f>
        <v>1.85</v>
      </c>
      <c r="AW234" s="300"/>
      <c r="AX234" s="357">
        <f t="shared" si="21"/>
        <v>2.59</v>
      </c>
      <c r="AY234" s="335">
        <f t="shared" si="24"/>
        <v>132.01377329953166</v>
      </c>
    </row>
    <row r="235" spans="1:51" x14ac:dyDescent="0.25">
      <c r="A235" s="332">
        <v>43040</v>
      </c>
      <c r="B235" s="312">
        <f>'[3]Warenkorb transponiert'!AI122</f>
        <v>1.3971267696047165</v>
      </c>
      <c r="C235" s="300">
        <f>'[3]Warenkorb transponiert'!AJ122</f>
        <v>18.365102824086911</v>
      </c>
      <c r="D235" s="300">
        <f>'[3]Warenkorb transponiert'!AK122</f>
        <v>9.9296472482909959</v>
      </c>
      <c r="E235" s="300">
        <f>'[3]Warenkorb transponiert'!AL122</f>
        <v>17.243913517514496</v>
      </c>
      <c r="F235" s="300">
        <f>'[3]Warenkorb transponiert'!AM122</f>
        <v>14.954190101703496</v>
      </c>
      <c r="G235" s="300">
        <f>'[3]Warenkorb transponiert'!AN122</f>
        <v>6.0980231867914751</v>
      </c>
      <c r="H235" s="300">
        <f>'[3]Warenkorb transponiert'!AO122</f>
        <v>3.0830002149578086</v>
      </c>
      <c r="I235" s="300">
        <f>'[3]Warenkorb transponiert'!AP122</f>
        <v>2.2968509906372385</v>
      </c>
      <c r="J235" s="356">
        <f t="shared" ref="J235:J237" si="26">SUMPRODUCT($B$19:$I$19,B235:I235)</f>
        <v>27.094593032631714</v>
      </c>
      <c r="K235" s="300">
        <f>[4]prixC2!C340</f>
        <v>77.511019359589085</v>
      </c>
      <c r="L235" s="300">
        <f>[4]prixC2!D340</f>
        <v>49.988165087949419</v>
      </c>
      <c r="M235" s="300">
        <f>[4]prixC2!Q340</f>
        <v>32.19149681685294</v>
      </c>
      <c r="N235" s="300">
        <f>[4]prixC2!R340</f>
        <v>19.03747497333109</v>
      </c>
      <c r="O235" s="300">
        <f>[4]prixC2!T340</f>
        <v>25.883530948585527</v>
      </c>
      <c r="P235" s="300">
        <f>[4]prixC2!AE340</f>
        <v>5.0115472437484714</v>
      </c>
      <c r="Q235" s="300">
        <f>[4]prixC2!AH340</f>
        <v>1.4795055885018871</v>
      </c>
      <c r="R235" s="300">
        <f>[4]prixC2!AI340</f>
        <v>1.9181643969129816</v>
      </c>
      <c r="S235" s="300">
        <f>[4]prixC2!AK340</f>
        <v>9.1602557015722095</v>
      </c>
      <c r="T235" s="300">
        <f>[4]prixC2!AL340</f>
        <v>30.977405881195278</v>
      </c>
      <c r="U235" s="356">
        <f t="shared" si="25"/>
        <v>41.742475430563353</v>
      </c>
      <c r="V235" s="312">
        <f>'[2]Haltung gewichtet'!H210</f>
        <v>0.62026168789307234</v>
      </c>
      <c r="W235" s="356">
        <f t="shared" si="15"/>
        <v>17.367327261006025</v>
      </c>
      <c r="X235" s="300">
        <f>IF(ISBLANK([1]KochtypBerechnung_nichtBio!V204),"",[1]KochtypBerechnung_nichtBio!V204)</f>
        <v>1.4404729999999999</v>
      </c>
      <c r="Y235" s="300">
        <f>IF(ISBLANK([1]KochtypBerechnung_nichtBio!X204),"",[1]KochtypBerechnung_nichtBio!X204)</f>
        <v>1.857842</v>
      </c>
      <c r="Z235" s="356">
        <f t="shared" si="20"/>
        <v>3.3683068</v>
      </c>
      <c r="AA235" s="312">
        <f>'[7]Nicht-Bio'!C217</f>
        <v>3.8140071691333306</v>
      </c>
      <c r="AB235" s="300">
        <f>'[7]Nicht-Bio'!D217</f>
        <v>2.683384353762384</v>
      </c>
      <c r="AC235" s="300">
        <f>'[7]Nicht-Bio'!E217</f>
        <v>2.6718332657726678</v>
      </c>
      <c r="AD235" s="300">
        <f>'[7]Nicht-Bio'!F217</f>
        <v>0.68296480592112396</v>
      </c>
      <c r="AE235" s="356">
        <f t="shared" si="23"/>
        <v>13.026817343558825</v>
      </c>
      <c r="AF235" s="300">
        <f>'[7]Nicht-Bio'!G217</f>
        <v>2.0860423143487199</v>
      </c>
      <c r="AG235" s="300">
        <f>'[7]Nicht-Bio'!I217</f>
        <v>3.9985383267999999</v>
      </c>
      <c r="AH235" s="300">
        <f>'[7]Nicht-Bio'!J217</f>
        <v>1.1333078594510213</v>
      </c>
      <c r="AI235" s="300">
        <f>'[7]Nicht-Bio'!K217</f>
        <v>3.5865664058666682</v>
      </c>
      <c r="AJ235" s="300">
        <f>'[7]Nicht-Bio'!L217</f>
        <v>3.4166953919435579</v>
      </c>
      <c r="AK235" s="300">
        <f>'[7]Nicht-Bio'!M217</f>
        <v>1.869473604</v>
      </c>
      <c r="AL235" s="300">
        <f>'[7]Nicht-Bio'!N217</f>
        <v>4.618733687333334</v>
      </c>
      <c r="AM235" s="300">
        <f>'[7]Nicht-Bio'!O217</f>
        <v>4.0642887774153822</v>
      </c>
      <c r="AN235" s="300">
        <f>'[7]Nicht-Bio'!P217</f>
        <v>4.6475835486666659</v>
      </c>
      <c r="AO235" s="300">
        <f>'[7]Nicht-Bio'!R217</f>
        <v>3.6299629277333323</v>
      </c>
      <c r="AP235" s="300">
        <f>'[7]Nicht-Bio'!S217</f>
        <v>12.54386768217438</v>
      </c>
      <c r="AQ235" s="300">
        <f>'[7]Nicht-Bio'!T217</f>
        <v>4.0847536</v>
      </c>
      <c r="AR235" s="300">
        <f>'[7]Nicht-Bio'!U217</f>
        <v>3.7550091694666676</v>
      </c>
      <c r="AS235" s="300">
        <f>'[7]Nicht-Bio'!W217</f>
        <v>3.8068624110666662</v>
      </c>
      <c r="AT235" s="300">
        <f>'[7]Nicht-Bio'!X217</f>
        <v>22.89404250181164</v>
      </c>
      <c r="AU235" s="356">
        <f t="shared" si="18"/>
        <v>23.199051683451369</v>
      </c>
      <c r="AV235" s="300">
        <f>[6]Tabelle1!B48</f>
        <v>1.85</v>
      </c>
      <c r="AW235" s="300"/>
      <c r="AX235" s="357">
        <f t="shared" si="21"/>
        <v>2.59</v>
      </c>
      <c r="AY235" s="335">
        <f t="shared" si="24"/>
        <v>128.38857155121127</v>
      </c>
    </row>
    <row r="236" spans="1:51" x14ac:dyDescent="0.25">
      <c r="A236" s="332">
        <v>43070</v>
      </c>
      <c r="B236" s="312">
        <f>'[3]Warenkorb transponiert'!AI123</f>
        <v>1.4059607782213712</v>
      </c>
      <c r="C236" s="300">
        <f>'[3]Warenkorb transponiert'!AJ123</f>
        <v>17.892684255656292</v>
      </c>
      <c r="D236" s="300">
        <f>'[3]Warenkorb transponiert'!AK123</f>
        <v>9.9412064527860036</v>
      </c>
      <c r="E236" s="300">
        <f>'[3]Warenkorb transponiert'!AL123</f>
        <v>17.464573896829492</v>
      </c>
      <c r="F236" s="300">
        <f>'[3]Warenkorb transponiert'!AM123</f>
        <v>15.040904059014222</v>
      </c>
      <c r="G236" s="300">
        <f>'[3]Warenkorb transponiert'!AN123</f>
        <v>6.4379497843432434</v>
      </c>
      <c r="H236" s="300">
        <f>'[3]Warenkorb transponiert'!AO123</f>
        <v>3.0071545131550503</v>
      </c>
      <c r="I236" s="300">
        <f>'[3]Warenkorb transponiert'!AP123</f>
        <v>2.3105263595056833</v>
      </c>
      <c r="J236" s="356">
        <f t="shared" si="26"/>
        <v>27.240977315295073</v>
      </c>
      <c r="K236" s="300">
        <f>[4]prixC2!C341</f>
        <v>72.964898452535877</v>
      </c>
      <c r="L236" s="300">
        <f>[4]prixC2!D341</f>
        <v>49.384605159118657</v>
      </c>
      <c r="M236" s="300">
        <f>[4]prixC2!Q341</f>
        <v>34.939965846303444</v>
      </c>
      <c r="N236" s="300">
        <f>[4]prixC2!R341</f>
        <v>20.039728868736134</v>
      </c>
      <c r="O236" s="300">
        <f>[4]prixC2!T341</f>
        <v>26.781221957166181</v>
      </c>
      <c r="P236" s="300">
        <f>[4]prixC2!AE341</f>
        <v>4.8829120148863714</v>
      </c>
      <c r="Q236" s="300">
        <f>[4]prixC2!AH341</f>
        <v>1.3716690312432946</v>
      </c>
      <c r="R236" s="300">
        <f>[4]prixC2!AI341</f>
        <v>1.8676040917660546</v>
      </c>
      <c r="S236" s="300">
        <f>[4]prixC2!AK341</f>
        <v>8.6863536527792107</v>
      </c>
      <c r="T236" s="300">
        <f>[4]prixC2!AL341</f>
        <v>29.869667310281883</v>
      </c>
      <c r="U236" s="356">
        <f t="shared" si="25"/>
        <v>41.389951222464774</v>
      </c>
      <c r="V236" s="312">
        <f>'[2]Haltung gewichtet'!H211</f>
        <v>0.61709113651030734</v>
      </c>
      <c r="W236" s="356">
        <f t="shared" si="15"/>
        <v>17.278551822288605</v>
      </c>
      <c r="X236" s="300">
        <f>IF(ISBLANK([1]KochtypBerechnung_nichtBio!V205),"",[1]KochtypBerechnung_nichtBio!V205)</f>
        <v>1.714634</v>
      </c>
      <c r="Y236" s="300">
        <f>IF(ISBLANK([1]KochtypBerechnung_nichtBio!X205),"",[1]KochtypBerechnung_nichtBio!X205)</f>
        <v>1.868339</v>
      </c>
      <c r="Z236" s="356">
        <f t="shared" ref="Z236:Z267" si="27">SUMPRODUCT($X$19:$Y$19,X236:Y236)</f>
        <v>3.7863713499999996</v>
      </c>
      <c r="AA236" s="312">
        <f>'[7]Nicht-Bio'!C218</f>
        <v>3.9733942113333298</v>
      </c>
      <c r="AB236" s="300">
        <f>'[7]Nicht-Bio'!D218</f>
        <v>2.7374833565153778</v>
      </c>
      <c r="AC236" s="300">
        <f>'[7]Nicht-Bio'!E218</f>
        <v>2.0320715926772901</v>
      </c>
      <c r="AD236" s="300">
        <f>'[7]Nicht-Bio'!F218</f>
        <v>0.57378553987500003</v>
      </c>
      <c r="AE236" s="356">
        <f t="shared" si="23"/>
        <v>12.488416432894546</v>
      </c>
      <c r="AF236" s="300">
        <f>'[7]Nicht-Bio'!G218</f>
        <v>2.1388900280000027</v>
      </c>
      <c r="AG236" s="300">
        <f>'[7]Nicht-Bio'!I218</f>
        <v>4.1608001340000031</v>
      </c>
      <c r="AH236" s="300">
        <f>'[7]Nicht-Bio'!J218</f>
        <v>1.2427546485256373</v>
      </c>
      <c r="AI236" s="300">
        <f>'[7]Nicht-Bio'!K218</f>
        <v>3.6595063214999999</v>
      </c>
      <c r="AJ236" s="300">
        <f>'[7]Nicht-Bio'!L218</f>
        <v>2.5121629394398148</v>
      </c>
      <c r="AK236" s="300">
        <f>'[7]Nicht-Bio'!M218</f>
        <v>1.8379663899999976</v>
      </c>
      <c r="AL236" s="300">
        <f>'[7]Nicht-Bio'!N218</f>
        <v>3.9447131706666703</v>
      </c>
      <c r="AM236" s="300">
        <f>'[7]Nicht-Bio'!O218</f>
        <v>2.9809285536540351</v>
      </c>
      <c r="AN236" s="300">
        <f>'[7]Nicht-Bio'!P218</f>
        <v>3.8656660853333324</v>
      </c>
      <c r="AO236" s="300">
        <f>'[7]Nicht-Bio'!R218</f>
        <v>3.6815492099999974</v>
      </c>
      <c r="AP236" s="300">
        <f>'[7]Nicht-Bio'!S218</f>
        <v>12.5346282095513</v>
      </c>
      <c r="AQ236" s="300">
        <f>'[7]Nicht-Bio'!T218</f>
        <v>4.0896524999999997</v>
      </c>
      <c r="AR236" s="300">
        <f>'[7]Nicht-Bio'!U218</f>
        <v>3.7618481269999977</v>
      </c>
      <c r="AS236" s="300">
        <f>'[7]Nicht-Bio'!W218</f>
        <v>4.1376738888333318</v>
      </c>
      <c r="AT236" s="300">
        <f>'[7]Nicht-Bio'!X218</f>
        <v>35.367354105129451</v>
      </c>
      <c r="AU236" s="356">
        <f t="shared" si="18"/>
        <v>22.794594942370285</v>
      </c>
      <c r="AV236" s="300">
        <f>[6]Tabelle1!B49</f>
        <v>1.85</v>
      </c>
      <c r="AW236" s="300"/>
      <c r="AX236" s="357">
        <f t="shared" si="21"/>
        <v>2.59</v>
      </c>
      <c r="AY236" s="335">
        <f t="shared" si="24"/>
        <v>127.56886308531327</v>
      </c>
    </row>
    <row r="237" spans="1:51" x14ac:dyDescent="0.25">
      <c r="A237" s="332">
        <v>43101</v>
      </c>
      <c r="B237" s="312">
        <f>'[3]Warenkorb transponiert'!AI124</f>
        <v>1.3975052670636439</v>
      </c>
      <c r="C237" s="300">
        <f>'[3]Warenkorb transponiert'!AJ124</f>
        <v>18.3676345520269</v>
      </c>
      <c r="D237" s="300">
        <f>'[3]Warenkorb transponiert'!AK124</f>
        <v>9.9412064527860036</v>
      </c>
      <c r="E237" s="300">
        <f>'[3]Warenkorb transponiert'!AL124</f>
        <v>17.19826781110746</v>
      </c>
      <c r="F237" s="300">
        <f>'[3]Warenkorb transponiert'!AM124</f>
        <v>15.343196322624536</v>
      </c>
      <c r="G237" s="300">
        <f>'[3]Warenkorb transponiert'!AN124</f>
        <v>6.293327540037331</v>
      </c>
      <c r="H237" s="300">
        <f>'[3]Warenkorb transponiert'!AO124</f>
        <v>2.8852844588615607</v>
      </c>
      <c r="I237" s="300">
        <f>'[3]Warenkorb transponiert'!AP124</f>
        <v>2.3105263595056833</v>
      </c>
      <c r="J237" s="356">
        <f t="shared" si="26"/>
        <v>27.130541177667165</v>
      </c>
      <c r="K237" s="300">
        <f>[4]prixC2!C342</f>
        <v>72.519962482513421</v>
      </c>
      <c r="L237" s="300">
        <f>[4]prixC2!D342</f>
        <v>49.333963404212462</v>
      </c>
      <c r="M237" s="300">
        <f>[4]prixC2!Q342</f>
        <v>33.815834491199503</v>
      </c>
      <c r="N237" s="300">
        <f>[4]prixC2!R342</f>
        <v>19.082876249323022</v>
      </c>
      <c r="O237" s="300">
        <f>[4]prixC2!T342</f>
        <v>27.266983186268781</v>
      </c>
      <c r="P237" s="300">
        <f>[4]prixC2!AE342</f>
        <v>4.9607219385196908</v>
      </c>
      <c r="Q237" s="300">
        <f>[4]prixC2!AH342</f>
        <v>1.5100921900999262</v>
      </c>
      <c r="R237" s="300">
        <f>[4]prixC2!AI342</f>
        <v>1.9177520466727491</v>
      </c>
      <c r="S237" s="300">
        <f>[4]prixC2!AK342</f>
        <v>7.2900213106387879</v>
      </c>
      <c r="T237" s="300">
        <f>[4]prixC2!AL342</f>
        <v>30.933838972389253</v>
      </c>
      <c r="U237" s="356">
        <f t="shared" si="25"/>
        <v>40.264504062903946</v>
      </c>
      <c r="V237" s="312">
        <f>'[2]Haltung gewichtet'!H212</f>
        <v>0.61177742472951657</v>
      </c>
      <c r="W237" s="356">
        <f t="shared" ref="W237:W272" si="28">SUMPRODUCT($V$19:$V$19,V237:V237)</f>
        <v>17.129767892426464</v>
      </c>
      <c r="X237" s="300">
        <f>IF(ISBLANK([1]KochtypBerechnung_nichtBio!V206),"",[1]KochtypBerechnung_nichtBio!V206)</f>
        <v>1.5355620000000001</v>
      </c>
      <c r="Y237" s="300">
        <f>IF(ISBLANK([1]KochtypBerechnung_nichtBio!X206),"",[1]KochtypBerechnung_nichtBio!X206)</f>
        <v>1.8746179999999999</v>
      </c>
      <c r="Z237" s="356">
        <f t="shared" si="27"/>
        <v>3.5218446999999999</v>
      </c>
      <c r="AA237" s="312">
        <f>'[7]Nicht-Bio'!C219</f>
        <v>4.1120665752666667</v>
      </c>
      <c r="AB237" s="300">
        <f>'[7]Nicht-Bio'!D219</f>
        <v>2.5311744982676778</v>
      </c>
      <c r="AC237" s="300">
        <f>'[7]Nicht-Bio'!E219</f>
        <v>3.1861621040633246</v>
      </c>
      <c r="AD237" s="300">
        <f>'[7]Nicht-Bio'!F219</f>
        <v>0.63956781231417759</v>
      </c>
      <c r="AE237" s="356">
        <f t="shared" si="23"/>
        <v>13.6404892805832</v>
      </c>
      <c r="AF237" s="300">
        <f>'[7]Nicht-Bio'!G219</f>
        <v>2.081453767866666</v>
      </c>
      <c r="AG237" s="300">
        <f>'[7]Nicht-Bio'!I219</f>
        <v>4.5037572665333343</v>
      </c>
      <c r="AH237" s="300">
        <f>'[7]Nicht-Bio'!J219</f>
        <v>1.295074124587744</v>
      </c>
      <c r="AI237" s="300">
        <f>'[7]Nicht-Bio'!K219</f>
        <v>3.9705603937787566</v>
      </c>
      <c r="AJ237" s="300">
        <f>'[7]Nicht-Bio'!L219</f>
        <v>3.9080931637360985</v>
      </c>
      <c r="AK237" s="300">
        <f>'[7]Nicht-Bio'!M219</f>
        <v>1.858223335466666</v>
      </c>
      <c r="AL237" s="300">
        <f>'[7]Nicht-Bio'!N219</f>
        <v>3.3208295005410782</v>
      </c>
      <c r="AM237" s="300">
        <f>'[7]Nicht-Bio'!O219</f>
        <v>3.2809268281462898</v>
      </c>
      <c r="AN237" s="300">
        <f>'[7]Nicht-Bio'!P219</f>
        <v>3.8417495622742037</v>
      </c>
      <c r="AO237" s="300">
        <f>'[7]Nicht-Bio'!R219</f>
        <v>3.8180394694666662</v>
      </c>
      <c r="AP237" s="300">
        <f>'[7]Nicht-Bio'!S219</f>
        <v>12.553617690451301</v>
      </c>
      <c r="AQ237" s="300">
        <f>'[7]Nicht-Bio'!T219</f>
        <v>3.8364040774160997</v>
      </c>
      <c r="AR237" s="300">
        <f>'[7]Nicht-Bio'!U219</f>
        <v>3.856563104666666</v>
      </c>
      <c r="AS237" s="300">
        <f>'[7]Nicht-Bio'!W219</f>
        <v>4.6402755488</v>
      </c>
      <c r="AT237" s="300">
        <f>'[7]Nicht-Bio'!X219</f>
        <v>38.329671267653325</v>
      </c>
      <c r="AU237" s="356">
        <f t="shared" si="18"/>
        <v>24.742585211085153</v>
      </c>
      <c r="AV237" s="300">
        <f>[6]Tabelle1!B50</f>
        <v>1.85</v>
      </c>
      <c r="AW237" s="300"/>
      <c r="AX237" s="357">
        <f t="shared" si="21"/>
        <v>2.59</v>
      </c>
      <c r="AY237" s="335">
        <f t="shared" si="24"/>
        <v>129.01973232466591</v>
      </c>
    </row>
    <row r="238" spans="1:51" x14ac:dyDescent="0.25">
      <c r="A238" s="332">
        <v>43132</v>
      </c>
      <c r="B238" s="312">
        <f>'[3]Warenkorb transponiert'!AI125</f>
        <v>1.3903155975094705</v>
      </c>
      <c r="C238" s="300">
        <f>'[3]Warenkorb transponiert'!AJ125</f>
        <v>18.115858248374089</v>
      </c>
      <c r="D238" s="300">
        <f>'[3]Warenkorb transponiert'!AK125</f>
        <v>9.9360624322811368</v>
      </c>
      <c r="E238" s="300">
        <f>'[3]Warenkorb transponiert'!AL125</f>
        <v>16.977951974271519</v>
      </c>
      <c r="F238" s="300">
        <f>'[3]Warenkorb transponiert'!AM125</f>
        <v>15.343196322624536</v>
      </c>
      <c r="G238" s="300">
        <f>'[3]Warenkorb transponiert'!AN125</f>
        <v>6.4626218574578704</v>
      </c>
      <c r="H238" s="300">
        <f>'[3]Warenkorb transponiert'!AO125</f>
        <v>3.0480933343452032</v>
      </c>
      <c r="I238" s="300">
        <f>'[3]Warenkorb transponiert'!AP125</f>
        <v>2.3105263595056833</v>
      </c>
      <c r="J238" s="356">
        <f t="shared" si="22"/>
        <v>27.141814019520368</v>
      </c>
      <c r="K238" s="300">
        <f>[4]prixC2!C343</f>
        <v>69.598261875596748</v>
      </c>
      <c r="L238" s="300">
        <f>[4]prixC2!D343</f>
        <v>48.615483968818836</v>
      </c>
      <c r="M238" s="300">
        <f>[4]prixC2!Q343</f>
        <v>37.461288679204806</v>
      </c>
      <c r="N238" s="300">
        <f>[4]prixC2!R343</f>
        <v>20.178738184913978</v>
      </c>
      <c r="O238" s="300">
        <f>[4]prixC2!T343</f>
        <v>26.306296990664467</v>
      </c>
      <c r="P238" s="300">
        <f>[4]prixC2!AE343</f>
        <v>4.7957844893111243</v>
      </c>
      <c r="Q238" s="300">
        <f>[4]prixC2!AH343</f>
        <v>1.3754425229863101</v>
      </c>
      <c r="R238" s="300">
        <f>[4]prixC2!AI343</f>
        <v>1.8319252438566518</v>
      </c>
      <c r="S238" s="300">
        <f>[4]prixC2!AK343</f>
        <v>9.1174126936260986</v>
      </c>
      <c r="T238" s="300">
        <f>[4]prixC2!AL343</f>
        <v>30.542920462664604</v>
      </c>
      <c r="U238" s="356">
        <f t="shared" si="25"/>
        <v>41.676886593890245</v>
      </c>
      <c r="V238" s="312">
        <f>'[2]Haltung gewichtet'!H213</f>
        <v>0.61048396748290568</v>
      </c>
      <c r="W238" s="356">
        <f t="shared" si="28"/>
        <v>17.093551089521359</v>
      </c>
      <c r="X238" s="300">
        <f>IF(ISBLANK([1]KochtypBerechnung_nichtBio!V207),"",[1]KochtypBerechnung_nichtBio!V207)</f>
        <v>1.7301010000000001</v>
      </c>
      <c r="Y238" s="300">
        <f>IF(ISBLANK([1]KochtypBerechnung_nichtBio!X207),"",[1]KochtypBerechnung_nichtBio!X207)</f>
        <v>1.8741209999999999</v>
      </c>
      <c r="Z238" s="356">
        <f t="shared" si="27"/>
        <v>3.8133301500000001</v>
      </c>
      <c r="AA238" s="312">
        <f>'[7]Nicht-Bio'!C220</f>
        <v>4.048648</v>
      </c>
      <c r="AB238" s="300">
        <f>'[7]Nicht-Bio'!D220</f>
        <v>2.4258679999999999</v>
      </c>
      <c r="AC238" s="300">
        <f>'[7]Nicht-Bio'!E220</f>
        <v>2.200761</v>
      </c>
      <c r="AD238" s="300">
        <f>'[7]Nicht-Bio'!F220</f>
        <v>0.63447200000000004</v>
      </c>
      <c r="AE238" s="356">
        <f t="shared" ref="AE238:AE272" si="29">SUMPRODUCT($AA$19:$AD$19,AA238:AD238)</f>
        <v>12.52924410882353</v>
      </c>
      <c r="AF238" s="300">
        <f>'[7]Nicht-Bio'!G220</f>
        <v>2.1308090000000002</v>
      </c>
      <c r="AG238" s="300">
        <f>'[7]Nicht-Bio'!I220</f>
        <v>4.3563850000000004</v>
      </c>
      <c r="AH238" s="300">
        <f>'[7]Nicht-Bio'!J220</f>
        <v>1.6749989999999999</v>
      </c>
      <c r="AI238" s="300">
        <f>'[7]Nicht-Bio'!K220</f>
        <v>3.4343170000000001</v>
      </c>
      <c r="AJ238" s="300">
        <f>'[7]Nicht-Bio'!L220</f>
        <v>1.246497</v>
      </c>
      <c r="AK238" s="300">
        <f>'[7]Nicht-Bio'!M220</f>
        <v>2.1087500000000001</v>
      </c>
      <c r="AL238" s="300">
        <f>'[7]Nicht-Bio'!N220</f>
        <v>3.3987319999999999</v>
      </c>
      <c r="AM238" s="300">
        <f>'[7]Nicht-Bio'!O220</f>
        <v>3.4158550000000001</v>
      </c>
      <c r="AN238" s="300">
        <f>'[7]Nicht-Bio'!P220</f>
        <v>3.1284480000000001</v>
      </c>
      <c r="AO238" s="300">
        <f>'[7]Nicht-Bio'!R220</f>
        <v>3.4757859999999998</v>
      </c>
      <c r="AP238" s="300">
        <f>'[7]Nicht-Bio'!S220</f>
        <v>12.438610000000001</v>
      </c>
      <c r="AQ238" s="300">
        <f>'[7]Nicht-Bio'!T220</f>
        <v>4.006697</v>
      </c>
      <c r="AR238" s="300">
        <f>'[7]Nicht-Bio'!U220</f>
        <v>3.9070659999999999</v>
      </c>
      <c r="AS238" s="300">
        <f>'[7]Nicht-Bio'!W220</f>
        <v>4.5837940000000001</v>
      </c>
      <c r="AT238" s="300">
        <f>'[7]Nicht-Bio'!X220</f>
        <v>34.499307000000002</v>
      </c>
      <c r="AU238" s="356">
        <f t="shared" ref="AU238:AU272" si="30">SUMPRODUCT($AF$19:$AT$19,AF238:AT238)</f>
        <v>22.043936019999997</v>
      </c>
      <c r="AV238" s="300">
        <f>[6]Tabelle1!B51</f>
        <v>1.85</v>
      </c>
      <c r="AW238" s="300"/>
      <c r="AX238" s="357">
        <f t="shared" si="21"/>
        <v>2.59</v>
      </c>
      <c r="AY238" s="335">
        <f t="shared" si="24"/>
        <v>126.88876198175549</v>
      </c>
    </row>
    <row r="239" spans="1:51" x14ac:dyDescent="0.25">
      <c r="A239" s="332">
        <v>43160</v>
      </c>
      <c r="B239" s="312">
        <f>'[3]Warenkorb transponiert'!AI126</f>
        <v>1.4087765861796278</v>
      </c>
      <c r="C239" s="300">
        <f>'[3]Warenkorb transponiert'!AJ126</f>
        <v>16.919064541683184</v>
      </c>
      <c r="D239" s="300">
        <f>'[3]Warenkorb transponiert'!AK126</f>
        <v>9.9382670124975085</v>
      </c>
      <c r="E239" s="300">
        <f>'[3]Warenkorb transponiert'!AL126</f>
        <v>16.491330051713547</v>
      </c>
      <c r="F239" s="300">
        <f>'[3]Warenkorb transponiert'!AM126</f>
        <v>15.47051310932528</v>
      </c>
      <c r="G239" s="300">
        <f>'[3]Warenkorb transponiert'!AN126</f>
        <v>5.7134499497590889</v>
      </c>
      <c r="H239" s="300">
        <f>'[3]Warenkorb transponiert'!AO126</f>
        <v>2.9143101518769341</v>
      </c>
      <c r="I239" s="300">
        <f>'[3]Warenkorb transponiert'!AP126</f>
        <v>2.3105263595056833</v>
      </c>
      <c r="J239" s="356">
        <f t="shared" si="22"/>
        <v>26.59867535104577</v>
      </c>
      <c r="K239" s="300">
        <f>[4]prixC2!C344</f>
        <v>73.078419393655722</v>
      </c>
      <c r="L239" s="300">
        <f>[4]prixC2!D344</f>
        <v>48.049114200768734</v>
      </c>
      <c r="M239" s="300">
        <f>[4]prixC2!Q344</f>
        <v>36.495126118184352</v>
      </c>
      <c r="N239" s="300">
        <f>[4]prixC2!R344</f>
        <v>20.725303387682441</v>
      </c>
      <c r="O239" s="300">
        <f>[4]prixC2!T344</f>
        <v>25.937443853862824</v>
      </c>
      <c r="P239" s="300">
        <f>[4]prixC2!AE344</f>
        <v>4.8859645599994659</v>
      </c>
      <c r="Q239" s="300">
        <f>[4]prixC2!AH344</f>
        <v>1.428537266567556</v>
      </c>
      <c r="R239" s="300">
        <f>[4]prixC2!AI344</f>
        <v>1.8995979862718975</v>
      </c>
      <c r="S239" s="300">
        <f>[4]prixC2!AK344</f>
        <v>9.0237805943329459</v>
      </c>
      <c r="T239" s="300">
        <f>[4]prixC2!AL344</f>
        <v>30.112874572044614</v>
      </c>
      <c r="U239" s="356">
        <f t="shared" si="25"/>
        <v>41.841263522946072</v>
      </c>
      <c r="V239" s="312">
        <f>'[2]Haltung gewichtet'!H214</f>
        <v>0.61362358896603575</v>
      </c>
      <c r="W239" s="356">
        <f t="shared" si="28"/>
        <v>17.181460491049002</v>
      </c>
      <c r="X239" s="300">
        <f>IF(ISBLANK([1]KochtypBerechnung_nichtBio!V208),"",[1]KochtypBerechnung_nichtBio!V208)</f>
        <v>1.4506859999999999</v>
      </c>
      <c r="Y239" s="300">
        <f>IF(ISBLANK([1]KochtypBerechnung_nichtBio!X208),"",[1]KochtypBerechnung_nichtBio!X208)</f>
        <v>1.8746929999999999</v>
      </c>
      <c r="Z239" s="356">
        <f t="shared" si="27"/>
        <v>3.3945794499999997</v>
      </c>
      <c r="AA239" s="312">
        <f>'[7]Nicht-Bio'!C221</f>
        <v>4.1530129999999996</v>
      </c>
      <c r="AB239" s="300">
        <f>'[7]Nicht-Bio'!D221</f>
        <v>2.7382490000000002</v>
      </c>
      <c r="AC239" s="300">
        <f>'[7]Nicht-Bio'!E221</f>
        <v>2.612708</v>
      </c>
      <c r="AD239" s="300">
        <f>'[7]Nicht-Bio'!F221</f>
        <v>0.67724099999999998</v>
      </c>
      <c r="AE239" s="356">
        <f t="shared" si="29"/>
        <v>13.534229297058825</v>
      </c>
      <c r="AF239" s="300">
        <f>'[7]Nicht-Bio'!G221</f>
        <v>2.1595279999999999</v>
      </c>
      <c r="AG239" s="300">
        <f>'[7]Nicht-Bio'!I221</f>
        <v>4.367318</v>
      </c>
      <c r="AH239" s="300">
        <f>'[7]Nicht-Bio'!J221</f>
        <v>1.4486220000000001</v>
      </c>
      <c r="AI239" s="300">
        <f>'[7]Nicht-Bio'!K221</f>
        <v>3.6370149999999999</v>
      </c>
      <c r="AJ239" s="300">
        <f>'[7]Nicht-Bio'!L221</f>
        <v>1.120628</v>
      </c>
      <c r="AK239" s="300">
        <f>'[7]Nicht-Bio'!M221</f>
        <v>2.152793</v>
      </c>
      <c r="AL239" s="300">
        <f>'[7]Nicht-Bio'!N221</f>
        <v>3.537115</v>
      </c>
      <c r="AM239" s="300">
        <f>'[7]Nicht-Bio'!O221</f>
        <v>3.7304759999999999</v>
      </c>
      <c r="AN239" s="300">
        <f>'[7]Nicht-Bio'!P221</f>
        <v>3.6676709999999999</v>
      </c>
      <c r="AO239" s="300">
        <f>'[7]Nicht-Bio'!R221</f>
        <v>5.5724710000000002</v>
      </c>
      <c r="AP239" s="300">
        <f>'[7]Nicht-Bio'!S221</f>
        <v>12.707198</v>
      </c>
      <c r="AQ239" s="300">
        <f>'[7]Nicht-Bio'!T221</f>
        <v>4.078506</v>
      </c>
      <c r="AR239" s="300">
        <f>'[7]Nicht-Bio'!U221</f>
        <v>4.0304399999999996</v>
      </c>
      <c r="AS239" s="300">
        <f>'[7]Nicht-Bio'!W221</f>
        <v>4.0977579999999998</v>
      </c>
      <c r="AT239" s="300">
        <f>'[7]Nicht-Bio'!X221</f>
        <v>35.95626</v>
      </c>
      <c r="AU239" s="356">
        <f t="shared" si="30"/>
        <v>22.407708190000001</v>
      </c>
      <c r="AV239" s="300">
        <f>[6]Tabelle1!B52</f>
        <v>1.85</v>
      </c>
      <c r="AW239" s="300"/>
      <c r="AX239" s="357">
        <f t="shared" si="21"/>
        <v>2.59</v>
      </c>
      <c r="AY239" s="335">
        <f t="shared" si="24"/>
        <v>127.54791630209968</v>
      </c>
    </row>
    <row r="240" spans="1:51" x14ac:dyDescent="0.25">
      <c r="A240" s="332">
        <v>43191</v>
      </c>
      <c r="B240" s="312">
        <f>'[3]Warenkorb transponiert'!AI127</f>
        <v>1.3677333603672908</v>
      </c>
      <c r="C240" s="300">
        <f>'[3]Warenkorb transponiert'!AJ127</f>
        <v>18.470741153125459</v>
      </c>
      <c r="D240" s="300">
        <f>'[3]Warenkorb transponiert'!AK127</f>
        <v>9.2376701352721682</v>
      </c>
      <c r="E240" s="300">
        <f>'[3]Warenkorb transponiert'!AL127</f>
        <v>17.466002237970578</v>
      </c>
      <c r="F240" s="300">
        <f>'[3]Warenkorb transponiert'!AM127</f>
        <v>15.47051310932528</v>
      </c>
      <c r="G240" s="300">
        <f>'[3]Warenkorb transponiert'!AN127</f>
        <v>6.1275583837608387</v>
      </c>
      <c r="H240" s="300">
        <f>'[3]Warenkorb transponiert'!AO127</f>
        <v>3.0483180627656701</v>
      </c>
      <c r="I240" s="300">
        <f>'[3]Warenkorb transponiert'!AP127</f>
        <v>2.3105263595056833</v>
      </c>
      <c r="J240" s="356">
        <f t="shared" si="22"/>
        <v>26.808467165814516</v>
      </c>
      <c r="K240" s="300">
        <f>[4]prixC2!C345</f>
        <v>75.936461995387688</v>
      </c>
      <c r="L240" s="300">
        <f>[4]prixC2!D345</f>
        <v>50.747357903910618</v>
      </c>
      <c r="M240" s="300">
        <f>[4]prixC2!Q345</f>
        <v>38.567933384561847</v>
      </c>
      <c r="N240" s="300">
        <f>[4]prixC2!R345</f>
        <v>20.735657272567973</v>
      </c>
      <c r="O240" s="300">
        <f>[4]prixC2!T345</f>
        <v>24.303985184762968</v>
      </c>
      <c r="P240" s="300">
        <f>[4]prixC2!AE345</f>
        <v>5.0284690206554155</v>
      </c>
      <c r="Q240" s="300">
        <f>[4]prixC2!AH345</f>
        <v>1.4539996552332031</v>
      </c>
      <c r="R240" s="300">
        <f>[4]prixC2!AI345</f>
        <v>1.9118095237112558</v>
      </c>
      <c r="S240" s="300">
        <f>[4]prixC2!AK345</f>
        <v>8.2916180362152723</v>
      </c>
      <c r="T240" s="300">
        <f>[4]prixC2!AL345</f>
        <v>30.753231738116629</v>
      </c>
      <c r="U240" s="356">
        <f t="shared" si="25"/>
        <v>42.114915220802381</v>
      </c>
      <c r="V240" s="312">
        <f>'[2]Haltung gewichtet'!H215</f>
        <v>0.61185460500435929</v>
      </c>
      <c r="W240" s="356">
        <f t="shared" si="28"/>
        <v>17.131928940122059</v>
      </c>
      <c r="X240" s="300">
        <f>IF(ISBLANK([1]KochtypBerechnung_nichtBio!V209),"",[1]KochtypBerechnung_nichtBio!V209)</f>
        <v>1.736594</v>
      </c>
      <c r="Y240" s="300">
        <f>IF(ISBLANK([1]KochtypBerechnung_nichtBio!X209),"",[1]KochtypBerechnung_nichtBio!X209)</f>
        <v>1.867456</v>
      </c>
      <c r="Z240" s="356">
        <f t="shared" si="27"/>
        <v>3.8187373999999998</v>
      </c>
      <c r="AA240" s="312">
        <f>'[7]Nicht-Bio'!C222</f>
        <v>4.1581619999999999</v>
      </c>
      <c r="AB240" s="300">
        <f>'[7]Nicht-Bio'!D222</f>
        <v>2.1688610000000001</v>
      </c>
      <c r="AC240" s="300">
        <f>'[7]Nicht-Bio'!E222</f>
        <v>2.0204430000000002</v>
      </c>
      <c r="AD240" s="300">
        <f>'[7]Nicht-Bio'!F222</f>
        <v>0.70808800000000005</v>
      </c>
      <c r="AE240" s="356">
        <f t="shared" si="29"/>
        <v>12.40870699235294</v>
      </c>
      <c r="AF240" s="300">
        <f>'[7]Nicht-Bio'!G222</f>
        <v>1.8333539999999999</v>
      </c>
      <c r="AG240" s="300">
        <f>'[7]Nicht-Bio'!I222</f>
        <v>4.2400019999999996</v>
      </c>
      <c r="AH240" s="300">
        <f>'[7]Nicht-Bio'!J222</f>
        <v>1.301839</v>
      </c>
      <c r="AI240" s="300">
        <f>'[7]Nicht-Bio'!K222</f>
        <v>3.4999189999999998</v>
      </c>
      <c r="AJ240" s="300">
        <f>'[7]Nicht-Bio'!L222</f>
        <v>1.3613219999999999</v>
      </c>
      <c r="AK240" s="300">
        <f>'[7]Nicht-Bio'!M222</f>
        <v>2.1960809999999999</v>
      </c>
      <c r="AL240" s="300">
        <f>'[7]Nicht-Bio'!N222</f>
        <v>3.6149140000000002</v>
      </c>
      <c r="AM240" s="300">
        <f>'[7]Nicht-Bio'!O222</f>
        <v>4.1953100000000001</v>
      </c>
      <c r="AN240" s="300">
        <f>'[7]Nicht-Bio'!P222</f>
        <v>3.59762</v>
      </c>
      <c r="AO240" s="300">
        <f>'[7]Nicht-Bio'!R222</f>
        <v>4.7309270000000003</v>
      </c>
      <c r="AP240" s="300">
        <f>'[7]Nicht-Bio'!S222</f>
        <v>12.544423</v>
      </c>
      <c r="AQ240" s="300">
        <f>'[7]Nicht-Bio'!T222</f>
        <v>4.075386</v>
      </c>
      <c r="AR240" s="300">
        <f>'[7]Nicht-Bio'!U222</f>
        <v>4.253908</v>
      </c>
      <c r="AS240" s="300">
        <f>'[7]Nicht-Bio'!W222</f>
        <v>4.081372</v>
      </c>
      <c r="AT240" s="300">
        <f>'[7]Nicht-Bio'!X222</f>
        <v>31.027678999999999</v>
      </c>
      <c r="AU240" s="356">
        <f t="shared" si="30"/>
        <v>21.576382623333338</v>
      </c>
      <c r="AV240" s="300">
        <f>[6]Tabelle1!B53</f>
        <v>1.85</v>
      </c>
      <c r="AW240" s="300"/>
      <c r="AX240" s="357">
        <f t="shared" si="21"/>
        <v>2.59</v>
      </c>
      <c r="AY240" s="335">
        <f t="shared" si="24"/>
        <v>126.44913834242521</v>
      </c>
    </row>
    <row r="241" spans="1:51" x14ac:dyDescent="0.25">
      <c r="A241" s="332">
        <v>43221</v>
      </c>
      <c r="B241" s="312">
        <f>'[3]Warenkorb transponiert'!AI128</f>
        <v>1.4047899730910141</v>
      </c>
      <c r="C241" s="300">
        <f>'[3]Warenkorb transponiert'!AJ128</f>
        <v>18.421379467216944</v>
      </c>
      <c r="D241" s="300">
        <f>'[3]Warenkorb transponiert'!AK128</f>
        <v>9.819971054595074</v>
      </c>
      <c r="E241" s="300">
        <f>'[3]Warenkorb transponiert'!AL128</f>
        <v>17.025078240768668</v>
      </c>
      <c r="F241" s="300">
        <f>'[3]Warenkorb transponiert'!AM128</f>
        <v>15.456034805806862</v>
      </c>
      <c r="G241" s="300">
        <f>'[3]Warenkorb transponiert'!AN128</f>
        <v>6.4061692980256737</v>
      </c>
      <c r="H241" s="300">
        <f>'[3]Warenkorb transponiert'!AO128</f>
        <v>2.9143101518769341</v>
      </c>
      <c r="I241" s="300">
        <f>'[3]Warenkorb transponiert'!AP128</f>
        <v>2.3105263595056833</v>
      </c>
      <c r="J241" s="356">
        <f t="shared" si="22"/>
        <v>27.230204634122135</v>
      </c>
      <c r="K241" s="300">
        <f>[4]prixC2!C346</f>
        <v>73.695380322625397</v>
      </c>
      <c r="L241" s="300">
        <f>[4]prixC2!D346</f>
        <v>49.68225613951369</v>
      </c>
      <c r="M241" s="300">
        <f>[4]prixC2!Q346</f>
        <v>35.221970527639343</v>
      </c>
      <c r="N241" s="300">
        <f>[4]prixC2!R346</f>
        <v>22.562212316380396</v>
      </c>
      <c r="O241" s="300">
        <f>[4]prixC2!T346</f>
        <v>24.92206731904594</v>
      </c>
      <c r="P241" s="300">
        <f>[4]prixC2!AE346</f>
        <v>4.8649536047958577</v>
      </c>
      <c r="Q241" s="300">
        <f>[4]prixC2!AH346</f>
        <v>1.5122060279453255</v>
      </c>
      <c r="R241" s="300">
        <f>[4]prixC2!AI346</f>
        <v>1.9414151308482754</v>
      </c>
      <c r="S241" s="300">
        <f>[4]prixC2!AK346</f>
        <v>9.4270856120458504</v>
      </c>
      <c r="T241" s="300">
        <f>[4]prixC2!AL346</f>
        <v>29.926748128665775</v>
      </c>
      <c r="U241" s="356">
        <f t="shared" si="25"/>
        <v>42.369669556038204</v>
      </c>
      <c r="V241" s="312">
        <f>'[2]Haltung gewichtet'!H216</f>
        <v>0.61580347641436861</v>
      </c>
      <c r="W241" s="356">
        <f t="shared" si="28"/>
        <v>17.24249733960232</v>
      </c>
      <c r="X241" s="300">
        <f>IF(ISBLANK([1]KochtypBerechnung_nichtBio!V210),"",[1]KochtypBerechnung_nichtBio!V210)</f>
        <v>1.7332529999999999</v>
      </c>
      <c r="Y241" s="300">
        <f>IF(ISBLANK([1]KochtypBerechnung_nichtBio!X210),"",[1]KochtypBerechnung_nichtBio!X210)</f>
        <v>1.7500329999999999</v>
      </c>
      <c r="Z241" s="356">
        <f t="shared" si="27"/>
        <v>3.7374009500000001</v>
      </c>
      <c r="AA241" s="312">
        <f>'[7]Nicht-Bio'!C223</f>
        <v>4.0581459999999998</v>
      </c>
      <c r="AB241" s="300">
        <f>'[7]Nicht-Bio'!D223</f>
        <v>2.6997499999999999</v>
      </c>
      <c r="AC241" s="300">
        <f>'[7]Nicht-Bio'!E223</f>
        <v>2.4490880000000002</v>
      </c>
      <c r="AD241" s="300">
        <f>'[7]Nicht-Bio'!F223</f>
        <v>0.70053699999999997</v>
      </c>
      <c r="AE241" s="356">
        <f t="shared" si="29"/>
        <v>13.258361900588234</v>
      </c>
      <c r="AF241" s="300">
        <f>'[7]Nicht-Bio'!G223</f>
        <v>2.218585</v>
      </c>
      <c r="AG241" s="300">
        <f>'[7]Nicht-Bio'!I223</f>
        <v>3.794495</v>
      </c>
      <c r="AH241" s="300">
        <f>'[7]Nicht-Bio'!J223</f>
        <v>1.6923269999999999</v>
      </c>
      <c r="AI241" s="300">
        <f>'[7]Nicht-Bio'!K223</f>
        <v>3.3358110000000001</v>
      </c>
      <c r="AJ241" s="300">
        <f>'[7]Nicht-Bio'!L223</f>
        <v>1.9999849999999999</v>
      </c>
      <c r="AK241" s="300">
        <f>'[7]Nicht-Bio'!M223</f>
        <v>2.1788910000000001</v>
      </c>
      <c r="AL241" s="300">
        <f>'[7]Nicht-Bio'!N223</f>
        <v>4.4232069999999997</v>
      </c>
      <c r="AM241" s="300">
        <f>'[7]Nicht-Bio'!O223</f>
        <v>4.5480409999999996</v>
      </c>
      <c r="AN241" s="300">
        <f>'[7]Nicht-Bio'!P223</f>
        <v>4.5849679999999999</v>
      </c>
      <c r="AO241" s="300">
        <f>'[7]Nicht-Bio'!R223</f>
        <v>4.050395</v>
      </c>
      <c r="AP241" s="300">
        <f>'[7]Nicht-Bio'!S223</f>
        <v>12.465935</v>
      </c>
      <c r="AQ241" s="300">
        <f>'[7]Nicht-Bio'!T223</f>
        <v>4.0752790000000001</v>
      </c>
      <c r="AR241" s="300">
        <f>'[7]Nicht-Bio'!U223</f>
        <v>4.2656669999999997</v>
      </c>
      <c r="AS241" s="300">
        <f>'[7]Nicht-Bio'!W223</f>
        <v>4.2086680000000003</v>
      </c>
      <c r="AT241" s="300">
        <f>'[7]Nicht-Bio'!X223</f>
        <v>23.164194999999999</v>
      </c>
      <c r="AU241" s="356">
        <f t="shared" si="30"/>
        <v>22.827500690000001</v>
      </c>
      <c r="AV241" s="300">
        <f>[6]Tabelle1!B54</f>
        <v>1.85</v>
      </c>
      <c r="AW241" s="300"/>
      <c r="AX241" s="357">
        <f t="shared" si="21"/>
        <v>2.59</v>
      </c>
      <c r="AY241" s="335">
        <f t="shared" si="24"/>
        <v>129.25563507035088</v>
      </c>
    </row>
    <row r="242" spans="1:51" x14ac:dyDescent="0.25">
      <c r="A242" s="332">
        <v>43252</v>
      </c>
      <c r="B242" s="312">
        <f>'[3]Warenkorb transponiert'!AI129</f>
        <v>1.3665020564319494</v>
      </c>
      <c r="C242" s="300">
        <f>'[3]Warenkorb transponiert'!AJ129</f>
        <v>17.724184207825711</v>
      </c>
      <c r="D242" s="300">
        <f>'[3]Warenkorb transponiert'!AK129</f>
        <v>9.8258499351720641</v>
      </c>
      <c r="E242" s="300">
        <f>'[3]Warenkorb transponiert'!AL129</f>
        <v>16.93368239005655</v>
      </c>
      <c r="F242" s="300">
        <f>'[3]Warenkorb transponiert'!AM129</f>
        <v>15.456034805806862</v>
      </c>
      <c r="G242" s="300">
        <f>'[3]Warenkorb transponiert'!AN129</f>
        <v>6.4626218574578704</v>
      </c>
      <c r="H242" s="300">
        <f>'[3]Warenkorb transponiert'!AO129</f>
        <v>3.0741584685994177</v>
      </c>
      <c r="I242" s="300">
        <f>'[3]Warenkorb transponiert'!AP129</f>
        <v>2.3105263595056833</v>
      </c>
      <c r="J242" s="356">
        <f t="shared" si="22"/>
        <v>26.854342496396018</v>
      </c>
      <c r="K242" s="300">
        <f>[4]prixC2!C347</f>
        <v>75.466909519629596</v>
      </c>
      <c r="L242" s="300">
        <f>[4]prixC2!D347</f>
        <v>52.820762855999206</v>
      </c>
      <c r="M242" s="300">
        <f>[4]prixC2!Q347</f>
        <v>38.973707085691771</v>
      </c>
      <c r="N242" s="300">
        <f>[4]prixC2!R347</f>
        <v>22.495964474559408</v>
      </c>
      <c r="O242" s="300">
        <f>[4]prixC2!T347</f>
        <v>26.826869812703698</v>
      </c>
      <c r="P242" s="300">
        <f>[4]prixC2!AE347</f>
        <v>5.0284690206554012</v>
      </c>
      <c r="Q242" s="300">
        <f>[4]prixC2!AH347</f>
        <v>1.5197006728832454</v>
      </c>
      <c r="R242" s="300">
        <f>[4]prixC2!AI347</f>
        <v>1.8282330746361615</v>
      </c>
      <c r="S242" s="300">
        <f>[4]prixC2!AK347</f>
        <v>9.2580274400743701</v>
      </c>
      <c r="T242" s="300">
        <f>[4]prixC2!AL347</f>
        <v>30.451966502490421</v>
      </c>
      <c r="U242" s="356">
        <f t="shared" si="25"/>
        <v>43.787373411044456</v>
      </c>
      <c r="V242" s="312">
        <f>'[2]Haltung gewichtet'!H217</f>
        <v>0.61332746032603991</v>
      </c>
      <c r="W242" s="356">
        <f t="shared" si="28"/>
        <v>17.173168889129116</v>
      </c>
      <c r="X242" s="300">
        <f>IF(ISBLANK([1]KochtypBerechnung_nichtBio!V211),"",[1]KochtypBerechnung_nichtBio!V211)</f>
        <v>1.7998149999999999</v>
      </c>
      <c r="Y242" s="300">
        <f>IF(ISBLANK([1]KochtypBerechnung_nichtBio!X211),"",[1]KochtypBerechnung_nichtBio!X211)</f>
        <v>1.824559</v>
      </c>
      <c r="Z242" s="356">
        <f t="shared" si="27"/>
        <v>3.8856858499999998</v>
      </c>
      <c r="AA242" s="312">
        <f>'[7]Nicht-Bio'!C224</f>
        <v>4.1127390000000004</v>
      </c>
      <c r="AB242" s="300">
        <f>'[7]Nicht-Bio'!D224</f>
        <v>2.7416290000000001</v>
      </c>
      <c r="AC242" s="300">
        <f>'[7]Nicht-Bio'!E224</f>
        <v>2.4842569999999999</v>
      </c>
      <c r="AD242" s="300">
        <f>'[7]Nicht-Bio'!F224</f>
        <v>0.72202900000000003</v>
      </c>
      <c r="AE242" s="356">
        <f t="shared" si="29"/>
        <v>13.475549252941176</v>
      </c>
      <c r="AF242" s="300">
        <f>'[7]Nicht-Bio'!G224</f>
        <v>2.691967</v>
      </c>
      <c r="AG242" s="300">
        <f>'[7]Nicht-Bio'!I224</f>
        <v>3.7638379999999998</v>
      </c>
      <c r="AH242" s="300">
        <f>'[7]Nicht-Bio'!J224</f>
        <v>1.6377889999999999</v>
      </c>
      <c r="AI242" s="300">
        <f>'[7]Nicht-Bio'!K224</f>
        <v>4.0729179999999996</v>
      </c>
      <c r="AJ242" s="300">
        <f>'[7]Nicht-Bio'!L224</f>
        <v>1.889786</v>
      </c>
      <c r="AK242" s="300">
        <f>'[7]Nicht-Bio'!M224</f>
        <v>2.5731670000000002</v>
      </c>
      <c r="AL242" s="300">
        <f>'[7]Nicht-Bio'!N224</f>
        <v>3.7200639999999998</v>
      </c>
      <c r="AM242" s="300">
        <f>'[7]Nicht-Bio'!O224</f>
        <v>4.5289830000000002</v>
      </c>
      <c r="AN242" s="300">
        <f>'[7]Nicht-Bio'!P224</f>
        <v>4.7804060000000002</v>
      </c>
      <c r="AO242" s="300">
        <f>'[7]Nicht-Bio'!R224</f>
        <v>5.6457560000000004</v>
      </c>
      <c r="AP242" s="300">
        <f>'[7]Nicht-Bio'!S224</f>
        <v>12.472023999999999</v>
      </c>
      <c r="AQ242" s="300">
        <f>'[7]Nicht-Bio'!T224</f>
        <v>4.0787649999999998</v>
      </c>
      <c r="AR242" s="300">
        <f>'[7]Nicht-Bio'!U224</f>
        <v>4.317151</v>
      </c>
      <c r="AS242" s="300">
        <f>'[7]Nicht-Bio'!W224</f>
        <v>4.5387459999999997</v>
      </c>
      <c r="AT242" s="300">
        <f>'[7]Nicht-Bio'!X224</f>
        <v>27.485531999999999</v>
      </c>
      <c r="AU242" s="356">
        <f t="shared" si="30"/>
        <v>23.928681506666667</v>
      </c>
      <c r="AV242" s="300">
        <f>[6]Tabelle1!B55</f>
        <v>1.85</v>
      </c>
      <c r="AW242" s="300"/>
      <c r="AX242" s="357">
        <f t="shared" si="21"/>
        <v>2.59</v>
      </c>
      <c r="AY242" s="335">
        <f t="shared" si="24"/>
        <v>131.69480140617745</v>
      </c>
    </row>
    <row r="243" spans="1:51" x14ac:dyDescent="0.25">
      <c r="A243" s="332">
        <v>43282</v>
      </c>
      <c r="B243" s="312">
        <f>'[3]Warenkorb transponiert'!AI130</f>
        <v>1.4053753756561926</v>
      </c>
      <c r="C243" s="300">
        <f>'[3]Warenkorb transponiert'!AJ130</f>
        <v>18.240695175976519</v>
      </c>
      <c r="D243" s="300">
        <f>'[3]Warenkorb transponiert'!AK130</f>
        <v>9.2966516009860687</v>
      </c>
      <c r="E243" s="300">
        <f>'[3]Warenkorb transponiert'!AL130</f>
        <v>17.025078240768668</v>
      </c>
      <c r="F243" s="300">
        <f>'[3]Warenkorb transponiert'!AM130</f>
        <v>15.456034805806862</v>
      </c>
      <c r="G243" s="300">
        <f>'[3]Warenkorb transponiert'!AN130</f>
        <v>6.1279097169516294</v>
      </c>
      <c r="H243" s="300">
        <f>'[3]Warenkorb transponiert'!AO130</f>
        <v>3.0741584685994177</v>
      </c>
      <c r="I243" s="300">
        <f>'[3]Warenkorb transponiert'!AP130</f>
        <v>2.3105263595056833</v>
      </c>
      <c r="J243" s="356">
        <f t="shared" si="22"/>
        <v>27.043912499554626</v>
      </c>
      <c r="K243" s="300">
        <f>[4]prixC2!C348</f>
        <v>75.164253772213655</v>
      </c>
      <c r="L243" s="300">
        <f>[4]prixC2!D348</f>
        <v>49.912835539112933</v>
      </c>
      <c r="M243" s="300">
        <f>[4]prixC2!Q348</f>
        <v>35.718950401282022</v>
      </c>
      <c r="N243" s="300">
        <f>[4]prixC2!R348</f>
        <v>22.822216790315156</v>
      </c>
      <c r="O243" s="300">
        <f>[4]prixC2!T348</f>
        <v>26.554264014698553</v>
      </c>
      <c r="P243" s="300">
        <f>[4]prixC2!AE348</f>
        <v>5.0284690206554155</v>
      </c>
      <c r="Q243" s="300">
        <f>[4]prixC2!AH348</f>
        <v>1.5455273836167713</v>
      </c>
      <c r="R243" s="300">
        <f>[4]prixC2!AI348</f>
        <v>1.9043740766925727</v>
      </c>
      <c r="S243" s="300">
        <f>[4]prixC2!AK348</f>
        <v>9.2268149084959337</v>
      </c>
      <c r="T243" s="300">
        <f>[4]prixC2!AL348</f>
        <v>31.012074744194624</v>
      </c>
      <c r="U243" s="356">
        <f t="shared" si="25"/>
        <v>43.037334143214153</v>
      </c>
      <c r="V243" s="312">
        <f>'[2]Haltung gewichtet'!H218</f>
        <v>0.6247086665176772</v>
      </c>
      <c r="W243" s="356">
        <f t="shared" si="28"/>
        <v>17.49184266249496</v>
      </c>
      <c r="X243" s="300">
        <f>IF(ISBLANK([1]KochtypBerechnung_nichtBio!V212),"",[1]KochtypBerechnung_nichtBio!V212)</f>
        <v>1.7917989999999999</v>
      </c>
      <c r="Y243" s="300">
        <f>IF(ISBLANK([1]KochtypBerechnung_nichtBio!X212),"",[1]KochtypBerechnung_nichtBio!X212)</f>
        <v>1.8251949999999999</v>
      </c>
      <c r="Z243" s="356">
        <f t="shared" si="27"/>
        <v>3.8740752499999997</v>
      </c>
      <c r="AA243" s="312">
        <f>'[7]Nicht-Bio'!C225</f>
        <v>4.0680690000000004</v>
      </c>
      <c r="AB243" s="300">
        <f>'[7]Nicht-Bio'!D225</f>
        <v>2.7379980000000002</v>
      </c>
      <c r="AC243" s="300">
        <f>'[7]Nicht-Bio'!E225</f>
        <v>2.762677</v>
      </c>
      <c r="AD243" s="300">
        <f>'[7]Nicht-Bio'!F225</f>
        <v>0.69689900000000005</v>
      </c>
      <c r="AE243" s="356">
        <f t="shared" si="29"/>
        <v>13.589141070588237</v>
      </c>
      <c r="AF243" s="300">
        <f>'[7]Nicht-Bio'!G225</f>
        <v>2.7756400000000001</v>
      </c>
      <c r="AG243" s="300">
        <f>'[7]Nicht-Bio'!I225</f>
        <v>3.410034</v>
      </c>
      <c r="AH243" s="300">
        <f>'[7]Nicht-Bio'!J225</f>
        <v>1.671427</v>
      </c>
      <c r="AI243" s="300">
        <f>'[7]Nicht-Bio'!K225</f>
        <v>2.7516159999999998</v>
      </c>
      <c r="AJ243" s="300">
        <f>'[7]Nicht-Bio'!L225</f>
        <v>1.980294</v>
      </c>
      <c r="AK243" s="300">
        <f>'[7]Nicht-Bio'!M225</f>
        <v>2.6999430000000002</v>
      </c>
      <c r="AL243" s="300">
        <f>'[7]Nicht-Bio'!N225</f>
        <v>3.929449</v>
      </c>
      <c r="AM243" s="300">
        <f>'[7]Nicht-Bio'!O225</f>
        <v>3.7330380000000001</v>
      </c>
      <c r="AN243" s="300">
        <f>'[7]Nicht-Bio'!P225</f>
        <v>5.2393210000000003</v>
      </c>
      <c r="AO243" s="300">
        <f>'[7]Nicht-Bio'!R225</f>
        <v>5.1275599999999999</v>
      </c>
      <c r="AP243" s="300">
        <f>'[7]Nicht-Bio'!S225</f>
        <v>12.212406</v>
      </c>
      <c r="AQ243" s="300">
        <f>'[7]Nicht-Bio'!T225</f>
        <v>4.0752480000000002</v>
      </c>
      <c r="AR243" s="300">
        <f>'[7]Nicht-Bio'!U225</f>
        <v>4.4122760000000003</v>
      </c>
      <c r="AS243" s="300">
        <f>'[7]Nicht-Bio'!W225</f>
        <v>4.9721989999999998</v>
      </c>
      <c r="AT243" s="300">
        <f>'[7]Nicht-Bio'!X225</f>
        <v>33.724769999999999</v>
      </c>
      <c r="AU243" s="356">
        <f t="shared" si="30"/>
        <v>23.685744013333338</v>
      </c>
      <c r="AV243" s="300">
        <f>[6]Tabelle1!B56</f>
        <v>1.85</v>
      </c>
      <c r="AW243" s="300"/>
      <c r="AX243" s="357">
        <f t="shared" si="21"/>
        <v>2.59</v>
      </c>
      <c r="AY243" s="335">
        <f t="shared" si="24"/>
        <v>131.31204963918532</v>
      </c>
    </row>
    <row r="244" spans="1:51" x14ac:dyDescent="0.25">
      <c r="A244" s="332">
        <v>43313</v>
      </c>
      <c r="B244" s="312">
        <f>'[3]Warenkorb transponiert'!AI131</f>
        <v>1.4111942464120626</v>
      </c>
      <c r="C244" s="300">
        <f>'[3]Warenkorb transponiert'!AJ131</f>
        <v>18.240695175976519</v>
      </c>
      <c r="D244" s="300">
        <f>'[3]Warenkorb transponiert'!AK131</f>
        <v>9.8229104948835708</v>
      </c>
      <c r="E244" s="300">
        <f>'[3]Warenkorb transponiert'!AL131</f>
        <v>16.647143386024176</v>
      </c>
      <c r="F244" s="300">
        <f>'[3]Warenkorb transponiert'!AM131</f>
        <v>15.456034805806862</v>
      </c>
      <c r="G244" s="300">
        <f>'[3]Warenkorb transponiert'!AN131</f>
        <v>6.4629731906486612</v>
      </c>
      <c r="H244" s="300">
        <f>'[3]Warenkorb transponiert'!AO131</f>
        <v>3.0314302263455439</v>
      </c>
      <c r="I244" s="300">
        <f>'[3]Warenkorb transponiert'!AP131</f>
        <v>2.3105263595056833</v>
      </c>
      <c r="J244" s="356">
        <f t="shared" si="22"/>
        <v>27.277193369598631</v>
      </c>
      <c r="K244" s="300">
        <f>[4]prixC2!C349</f>
        <v>71.252178959661691</v>
      </c>
      <c r="L244" s="300">
        <f>[4]prixC2!D349</f>
        <v>52.087786239556948</v>
      </c>
      <c r="M244" s="300">
        <f>[4]prixC2!Q349</f>
        <v>38.0954639754681</v>
      </c>
      <c r="N244" s="300">
        <f>[4]prixC2!R349</f>
        <v>23.296100349912255</v>
      </c>
      <c r="O244" s="300">
        <f>[4]prixC2!T349</f>
        <v>24.026216729462103</v>
      </c>
      <c r="P244" s="300">
        <f>[4]prixC2!AE349</f>
        <v>4.9560426552852634</v>
      </c>
      <c r="Q244" s="300">
        <f>[4]prixC2!AH349</f>
        <v>1.4859459438624072</v>
      </c>
      <c r="R244" s="300">
        <f>[4]prixC2!AI349</f>
        <v>1.8641267826793864</v>
      </c>
      <c r="S244" s="300">
        <f>[4]prixC2!AK349</f>
        <v>9.1103688252584138</v>
      </c>
      <c r="T244" s="300">
        <f>[4]prixC2!AL349</f>
        <v>30.34458329640994</v>
      </c>
      <c r="U244" s="356">
        <f t="shared" si="25"/>
        <v>42.600034184220554</v>
      </c>
      <c r="V244" s="312">
        <f>'[2]Haltung gewichtet'!H219</f>
        <v>0.61689727456703847</v>
      </c>
      <c r="W244" s="356">
        <f t="shared" si="28"/>
        <v>17.273123687877078</v>
      </c>
      <c r="X244" s="300">
        <f>IF(ISBLANK([1]KochtypBerechnung_nichtBio!V213),"",[1]KochtypBerechnung_nichtBio!V213)</f>
        <v>1.680752</v>
      </c>
      <c r="Y244" s="300">
        <f>IF(ISBLANK([1]KochtypBerechnung_nichtBio!X213),"",[1]KochtypBerechnung_nichtBio!X213)</f>
        <v>1.801248</v>
      </c>
      <c r="Z244" s="356">
        <f t="shared" si="27"/>
        <v>3.6919392000000002</v>
      </c>
      <c r="AA244" s="312">
        <f>'[7]Nicht-Bio'!C226</f>
        <v>3.9727760000000001</v>
      </c>
      <c r="AB244" s="300">
        <f>'[7]Nicht-Bio'!D226</f>
        <v>2.7266859999999999</v>
      </c>
      <c r="AC244" s="300">
        <f>'[7]Nicht-Bio'!E226</f>
        <v>2.9707119999999998</v>
      </c>
      <c r="AD244" s="300">
        <f>'[7]Nicht-Bio'!F226</f>
        <v>0.69531799999999999</v>
      </c>
      <c r="AE244" s="356">
        <f t="shared" si="29"/>
        <v>13.613824890588235</v>
      </c>
      <c r="AF244" s="300">
        <f>'[7]Nicht-Bio'!G226</f>
        <v>2.4647009999999998</v>
      </c>
      <c r="AG244" s="300">
        <f>'[7]Nicht-Bio'!I226</f>
        <v>3.3307570000000002</v>
      </c>
      <c r="AH244" s="300">
        <f>'[7]Nicht-Bio'!J226</f>
        <v>1.66222</v>
      </c>
      <c r="AI244" s="300">
        <f>'[7]Nicht-Bio'!K226</f>
        <v>2.662477</v>
      </c>
      <c r="AJ244" s="300">
        <f>'[7]Nicht-Bio'!L226</f>
        <v>2.572648</v>
      </c>
      <c r="AK244" s="300">
        <f>'[7]Nicht-Bio'!M226</f>
        <v>2.5405310000000001</v>
      </c>
      <c r="AL244" s="300">
        <f>'[7]Nicht-Bio'!N226</f>
        <v>4.6684599999999996</v>
      </c>
      <c r="AM244" s="300">
        <f>'[7]Nicht-Bio'!O226</f>
        <v>4.8742989999999997</v>
      </c>
      <c r="AN244" s="300">
        <f>'[7]Nicht-Bio'!P226</f>
        <v>5.9120569999999999</v>
      </c>
      <c r="AO244" s="300">
        <f>'[7]Nicht-Bio'!R226</f>
        <v>4.7732830000000002</v>
      </c>
      <c r="AP244" s="300">
        <f>'[7]Nicht-Bio'!S226</f>
        <v>12.204573</v>
      </c>
      <c r="AQ244" s="300">
        <f>'[7]Nicht-Bio'!T226</f>
        <v>4.0752480000000002</v>
      </c>
      <c r="AR244" s="300">
        <f>'[7]Nicht-Bio'!U226</f>
        <v>4.7745410000000001</v>
      </c>
      <c r="AS244" s="300">
        <f>'[7]Nicht-Bio'!W226</f>
        <v>4.4105829999999999</v>
      </c>
      <c r="AT244" s="300">
        <f>'[7]Nicht-Bio'!X226</f>
        <v>33.051211000000002</v>
      </c>
      <c r="AU244" s="356">
        <f t="shared" si="30"/>
        <v>24.328680463333331</v>
      </c>
      <c r="AV244" s="300">
        <f>[6]Tabelle1!B57</f>
        <v>1.85</v>
      </c>
      <c r="AW244" s="300"/>
      <c r="AX244" s="357">
        <f t="shared" si="21"/>
        <v>2.59</v>
      </c>
      <c r="AY244" s="335">
        <f t="shared" si="24"/>
        <v>131.37479579561784</v>
      </c>
    </row>
    <row r="245" spans="1:51" x14ac:dyDescent="0.25">
      <c r="A245" s="332">
        <v>43344</v>
      </c>
      <c r="B245" s="312">
        <f>'[3]Warenkorb transponiert'!AI132</f>
        <v>1.3991667359670794</v>
      </c>
      <c r="C245" s="300">
        <f>'[3]Warenkorb transponiert'!AJ132</f>
        <v>18.23343374596163</v>
      </c>
      <c r="D245" s="300">
        <f>'[3]Warenkorb transponiert'!AK132</f>
        <v>9.2995910412745637</v>
      </c>
      <c r="E245" s="300">
        <f>'[3]Warenkorb transponiert'!AL132</f>
        <v>17.457866255620065</v>
      </c>
      <c r="F245" s="300">
        <f>'[3]Warenkorb transponiert'!AM132</f>
        <v>15.456034805806862</v>
      </c>
      <c r="G245" s="300">
        <f>'[3]Warenkorb transponiert'!AN132</f>
        <v>6.1279097169516294</v>
      </c>
      <c r="H245" s="300">
        <f>'[3]Warenkorb transponiert'!AO132</f>
        <v>3.057270632179292</v>
      </c>
      <c r="I245" s="300">
        <f>'[3]Warenkorb transponiert'!AP132</f>
        <v>2.3105263595056833</v>
      </c>
      <c r="J245" s="356">
        <f t="shared" si="22"/>
        <v>27.046157478703499</v>
      </c>
      <c r="K245" s="300">
        <f>[4]prixC2!C350</f>
        <v>77.948712552428987</v>
      </c>
      <c r="L245" s="300">
        <f>[4]prixC2!D350</f>
        <v>50.033898122800721</v>
      </c>
      <c r="M245" s="300">
        <f>[4]prixC2!Q350</f>
        <v>36.939505704859563</v>
      </c>
      <c r="N245" s="300">
        <f>[4]prixC2!R350</f>
        <v>21.09246326212137</v>
      </c>
      <c r="O245" s="300">
        <f>[4]prixC2!T350</f>
        <v>24.552309518259801</v>
      </c>
      <c r="P245" s="300">
        <f>[4]prixC2!AE350</f>
        <v>4.6555223647405866</v>
      </c>
      <c r="Q245" s="300">
        <f>[4]prixC2!AH350</f>
        <v>1.5134725717789912</v>
      </c>
      <c r="R245" s="300">
        <f>[4]prixC2!AI350</f>
        <v>1.9046326160357219</v>
      </c>
      <c r="S245" s="300">
        <f>[4]prixC2!AK350</f>
        <v>9.1672107032650132</v>
      </c>
      <c r="T245" s="300">
        <f>[4]prixC2!AL350</f>
        <v>30.367632422805258</v>
      </c>
      <c r="U245" s="356">
        <f t="shared" si="25"/>
        <v>42.68179279669711</v>
      </c>
      <c r="V245" s="312">
        <f>'[2]Haltung gewichtet'!H220</f>
        <v>0.61220176372959423</v>
      </c>
      <c r="W245" s="356">
        <f t="shared" si="28"/>
        <v>17.141649384428639</v>
      </c>
      <c r="X245" s="300">
        <f>IF(ISBLANK([1]KochtypBerechnung_nichtBio!V214),"",[1]KochtypBerechnung_nichtBio!V214)</f>
        <v>1.6112109999999999</v>
      </c>
      <c r="Y245" s="300">
        <f>IF(ISBLANK([1]KochtypBerechnung_nichtBio!X214),"",[1]KochtypBerechnung_nichtBio!X214)</f>
        <v>1.6915899999999999</v>
      </c>
      <c r="Z245" s="356">
        <f t="shared" si="27"/>
        <v>3.5163500000000001</v>
      </c>
      <c r="AA245" s="312">
        <f>'[7]Nicht-Bio'!C227</f>
        <v>3.459565</v>
      </c>
      <c r="AB245" s="300">
        <f>'[7]Nicht-Bio'!D227</f>
        <v>2.6873870000000002</v>
      </c>
      <c r="AC245" s="300">
        <f>'[7]Nicht-Bio'!E227</f>
        <v>3.1044589999999999</v>
      </c>
      <c r="AD245" s="300">
        <f>'[7]Nicht-Bio'!F227</f>
        <v>0.67830100000000004</v>
      </c>
      <c r="AE245" s="356">
        <f t="shared" si="29"/>
        <v>12.873331910588234</v>
      </c>
      <c r="AF245" s="300">
        <f>'[7]Nicht-Bio'!G227</f>
        <v>2.3222160000000001</v>
      </c>
      <c r="AG245" s="300">
        <f>'[7]Nicht-Bio'!I227</f>
        <v>3.8646630000000002</v>
      </c>
      <c r="AH245" s="300">
        <f>'[7]Nicht-Bio'!J227</f>
        <v>2.0626679999999999</v>
      </c>
      <c r="AI245" s="300">
        <f>'[7]Nicht-Bio'!K227</f>
        <v>4.2554160000000003</v>
      </c>
      <c r="AJ245" s="300">
        <f>'[7]Nicht-Bio'!L227</f>
        <v>2.43594</v>
      </c>
      <c r="AK245" s="300">
        <f>'[7]Nicht-Bio'!M227</f>
        <v>2.481325</v>
      </c>
      <c r="AL245" s="300">
        <f>'[7]Nicht-Bio'!N227</f>
        <v>6.0627139999999997</v>
      </c>
      <c r="AM245" s="300">
        <f>'[7]Nicht-Bio'!O227</f>
        <v>6.1282100000000002</v>
      </c>
      <c r="AN245" s="300">
        <f>'[7]Nicht-Bio'!P227</f>
        <v>6.1864800000000004</v>
      </c>
      <c r="AO245" s="300">
        <f>'[7]Nicht-Bio'!R227</f>
        <v>4.4786089999999996</v>
      </c>
      <c r="AP245" s="300">
        <f>'[7]Nicht-Bio'!S227</f>
        <v>11.858282000000001</v>
      </c>
      <c r="AQ245" s="300">
        <f>'[7]Nicht-Bio'!T227</f>
        <v>4.0146269999999999</v>
      </c>
      <c r="AR245" s="300">
        <f>'[7]Nicht-Bio'!U227</f>
        <v>4.5919970000000001</v>
      </c>
      <c r="AS245" s="300">
        <f>'[7]Nicht-Bio'!W227</f>
        <v>5.3776260000000002</v>
      </c>
      <c r="AT245" s="300">
        <f>'[7]Nicht-Bio'!X227</f>
        <v>32.024079999999998</v>
      </c>
      <c r="AU245" s="356">
        <f t="shared" si="30"/>
        <v>26.458683369999999</v>
      </c>
      <c r="AV245" s="300">
        <f>[6]Tabelle1!B58</f>
        <v>1.85</v>
      </c>
      <c r="AW245" s="300"/>
      <c r="AX245" s="357">
        <f t="shared" si="21"/>
        <v>2.59</v>
      </c>
      <c r="AY245" s="335">
        <f t="shared" si="24"/>
        <v>132.30796494041749</v>
      </c>
    </row>
    <row r="246" spans="1:51" x14ac:dyDescent="0.25">
      <c r="A246" s="332">
        <v>43374</v>
      </c>
      <c r="B246" s="312">
        <f>'[3]Warenkorb transponiert'!AI133</f>
        <v>1.3753988335387344</v>
      </c>
      <c r="C246" s="300">
        <f>'[3]Warenkorb transponiert'!AJ133</f>
        <v>18.794999629601776</v>
      </c>
      <c r="D246" s="300">
        <f>'[3]Warenkorb transponiert'!AK133</f>
        <v>9.822910494883569</v>
      </c>
      <c r="E246" s="300">
        <f>'[3]Warenkorb transponiert'!AL133</f>
        <v>17.457866255620065</v>
      </c>
      <c r="F246" s="300">
        <f>'[3]Warenkorb transponiert'!AM133</f>
        <v>15.415524919129352</v>
      </c>
      <c r="G246" s="300">
        <f>'[3]Warenkorb transponiert'!AN133</f>
        <v>6.3768716604149178</v>
      </c>
      <c r="H246" s="300">
        <f>'[3]Warenkorb transponiert'!AO133</f>
        <v>3.0314302263455439</v>
      </c>
      <c r="I246" s="300">
        <f>'[3]Warenkorb transponiert'!AP133</f>
        <v>2.3105263595056833</v>
      </c>
      <c r="J246" s="356">
        <f t="shared" si="22"/>
        <v>27.158620363912732</v>
      </c>
      <c r="K246" s="300">
        <f>[4]prixC2!C351</f>
        <v>71.469494277896942</v>
      </c>
      <c r="L246" s="300">
        <f>[4]prixC2!D351</f>
        <v>51.577921495559345</v>
      </c>
      <c r="M246" s="300">
        <f>[4]prixC2!Q351</f>
        <v>37.491371841403641</v>
      </c>
      <c r="N246" s="300">
        <f>[4]prixC2!R351</f>
        <v>21.679465826776291</v>
      </c>
      <c r="O246" s="300">
        <f>[4]prixC2!T351</f>
        <v>24.896880953478622</v>
      </c>
      <c r="P246" s="300">
        <f>[4]prixC2!AE351</f>
        <v>4.7039204432377719</v>
      </c>
      <c r="Q246" s="300">
        <f>[4]prixC2!AH351</f>
        <v>1.371270077348093</v>
      </c>
      <c r="R246" s="300">
        <f>[4]prixC2!AI351</f>
        <v>1.8322349111790583</v>
      </c>
      <c r="S246" s="300">
        <f>[4]prixC2!AK351</f>
        <v>8.4186771905654467</v>
      </c>
      <c r="T246" s="300">
        <f>[4]prixC2!AL351</f>
        <v>30.573121525952342</v>
      </c>
      <c r="U246" s="356">
        <f t="shared" si="25"/>
        <v>41.757495860241946</v>
      </c>
      <c r="V246" s="312">
        <f>'[2]Haltung gewichtet'!H221</f>
        <v>0.62459049134852263</v>
      </c>
      <c r="W246" s="356">
        <f t="shared" si="28"/>
        <v>17.488533757758635</v>
      </c>
      <c r="X246" s="300">
        <f>IF(ISBLANK([1]KochtypBerechnung_nichtBio!V215),"",[1]KochtypBerechnung_nichtBio!V215)</f>
        <v>1.5276670000000001</v>
      </c>
      <c r="Y246" s="300">
        <f>IF(ISBLANK([1]KochtypBerechnung_nichtBio!X215),"",[1]KochtypBerechnung_nichtBio!X215)</f>
        <v>1.711813</v>
      </c>
      <c r="Z246" s="356">
        <f t="shared" si="27"/>
        <v>3.4041789500000004</v>
      </c>
      <c r="AA246" s="312">
        <f>'[7]Nicht-Bio'!C228</f>
        <v>3.081302</v>
      </c>
      <c r="AB246" s="300">
        <f>'[7]Nicht-Bio'!D228</f>
        <v>2.5464389999999999</v>
      </c>
      <c r="AC246" s="300">
        <f>'[7]Nicht-Bio'!E228</f>
        <v>3.0962890000000001</v>
      </c>
      <c r="AD246" s="300">
        <f>'[7]Nicht-Bio'!F228</f>
        <v>0.624884</v>
      </c>
      <c r="AE246" s="356">
        <f t="shared" si="29"/>
        <v>11.99595458882353</v>
      </c>
      <c r="AF246" s="300">
        <f>'[7]Nicht-Bio'!G228</f>
        <v>2.4332530000000001</v>
      </c>
      <c r="AG246" s="300">
        <f>'[7]Nicht-Bio'!I228</f>
        <v>3.9900730000000002</v>
      </c>
      <c r="AH246" s="300">
        <f>'[7]Nicht-Bio'!J228</f>
        <v>1.5135099999999999</v>
      </c>
      <c r="AI246" s="300">
        <f>'[7]Nicht-Bio'!K228</f>
        <v>4.2332130000000001</v>
      </c>
      <c r="AJ246" s="300">
        <f>'[7]Nicht-Bio'!L228</f>
        <v>2.389767</v>
      </c>
      <c r="AK246" s="300">
        <f>'[7]Nicht-Bio'!M228</f>
        <v>2.3466290000000001</v>
      </c>
      <c r="AL246" s="300">
        <f>'[7]Nicht-Bio'!N228</f>
        <v>5.2292430000000003</v>
      </c>
      <c r="AM246" s="300">
        <f>'[7]Nicht-Bio'!O228</f>
        <v>5.1278879999999996</v>
      </c>
      <c r="AN246" s="300">
        <f>'[7]Nicht-Bio'!P228</f>
        <v>5.2749480000000002</v>
      </c>
      <c r="AO246" s="300">
        <f>'[7]Nicht-Bio'!R228</f>
        <v>4.2593920000000001</v>
      </c>
      <c r="AP246" s="300">
        <f>'[7]Nicht-Bio'!S228</f>
        <v>11.262229</v>
      </c>
      <c r="AQ246" s="300">
        <f>'[7]Nicht-Bio'!T228</f>
        <v>4.0573449999999998</v>
      </c>
      <c r="AR246" s="300">
        <f>'[7]Nicht-Bio'!U228</f>
        <v>4.421659</v>
      </c>
      <c r="AS246" s="300">
        <f>'[7]Nicht-Bio'!W228</f>
        <v>4.4136600000000001</v>
      </c>
      <c r="AT246" s="300">
        <f>'[7]Nicht-Bio'!X228</f>
        <v>23.515366</v>
      </c>
      <c r="AU246" s="356">
        <f t="shared" si="30"/>
        <v>24.19627689333333</v>
      </c>
      <c r="AV246" s="300">
        <f>[6]Tabelle1!B59</f>
        <v>1.85</v>
      </c>
      <c r="AW246" s="300"/>
      <c r="AX246" s="357">
        <f t="shared" si="21"/>
        <v>2.59</v>
      </c>
      <c r="AY246" s="335">
        <f t="shared" si="24"/>
        <v>128.59106041407017</v>
      </c>
    </row>
    <row r="247" spans="1:51" x14ac:dyDescent="0.25">
      <c r="A247" s="332">
        <v>43405</v>
      </c>
      <c r="B247" s="312">
        <f>'[3]Warenkorb transponiert'!AI134</f>
        <v>1.4016151632900615</v>
      </c>
      <c r="C247" s="300">
        <f>'[3]Warenkorb transponiert'!AJ134</f>
        <v>17.787173350283126</v>
      </c>
      <c r="D247" s="300">
        <f>'[3]Warenkorb transponiert'!AK134</f>
        <v>9.8936882537402493</v>
      </c>
      <c r="E247" s="300">
        <f>'[3]Warenkorb transponiert'!AL134</f>
        <v>17.457866255620065</v>
      </c>
      <c r="F247" s="300">
        <f>'[3]Warenkorb transponiert'!AM134</f>
        <v>15.415524919129352</v>
      </c>
      <c r="G247" s="300">
        <f>'[3]Warenkorb transponiert'!AN134</f>
        <v>5.9168124773515727</v>
      </c>
      <c r="H247" s="300">
        <f>'[3]Warenkorb transponiert'!AO134</f>
        <v>3.0741584685994177</v>
      </c>
      <c r="I247" s="300">
        <f>'[3]Warenkorb transponiert'!AP134</f>
        <v>2.3105263595056833</v>
      </c>
      <c r="J247" s="356">
        <f t="shared" si="22"/>
        <v>27.011716362018756</v>
      </c>
      <c r="K247" s="300">
        <f>[4]prixC2!C352</f>
        <v>73.106080256036634</v>
      </c>
      <c r="L247" s="300">
        <f>[4]prixC2!D352</f>
        <v>50.370338395393453</v>
      </c>
      <c r="M247" s="300">
        <f>[4]prixC2!Q352</f>
        <v>37.508335110026728</v>
      </c>
      <c r="N247" s="300">
        <f>[4]prixC2!R352</f>
        <v>21.905013789877426</v>
      </c>
      <c r="O247" s="300">
        <f>[4]prixC2!T352</f>
        <v>25.204039128661645</v>
      </c>
      <c r="P247" s="300">
        <f>[4]prixC2!AE352</f>
        <v>4.9375440532696429</v>
      </c>
      <c r="Q247" s="300">
        <f>[4]prixC2!AH352</f>
        <v>1.439730147555782</v>
      </c>
      <c r="R247" s="300">
        <f>[4]prixC2!AI352</f>
        <v>1.8832379911875923</v>
      </c>
      <c r="S247" s="300">
        <f>[4]prixC2!AK352</f>
        <v>7.2940950296598457</v>
      </c>
      <c r="T247" s="300">
        <f>[4]prixC2!AL352</f>
        <v>31.013220852874433</v>
      </c>
      <c r="U247" s="356">
        <f t="shared" si="25"/>
        <v>41.263265861678676</v>
      </c>
      <c r="V247" s="312">
        <f>'[2]Haltung gewichtet'!H222</f>
        <v>0.60592665384483479</v>
      </c>
      <c r="W247" s="356">
        <f t="shared" si="28"/>
        <v>16.965946307655376</v>
      </c>
      <c r="X247" s="300">
        <f>IF(ISBLANK([1]KochtypBerechnung_nichtBio!V216),"",[1]KochtypBerechnung_nichtBio!V216)</f>
        <v>1.703543</v>
      </c>
      <c r="Y247" s="300">
        <f>IF(ISBLANK([1]KochtypBerechnung_nichtBio!X216),"",[1]KochtypBerechnung_nichtBio!X216)</f>
        <v>1.848352</v>
      </c>
      <c r="Z247" s="356">
        <f t="shared" si="27"/>
        <v>3.7567433000000001</v>
      </c>
      <c r="AA247" s="312">
        <f>'[7]Nicht-Bio'!C229</f>
        <v>3.599119</v>
      </c>
      <c r="AB247" s="300">
        <f>'[7]Nicht-Bio'!D229</f>
        <v>2.7321759999999999</v>
      </c>
      <c r="AC247" s="300">
        <f>'[7]Nicht-Bio'!E229</f>
        <v>2.8637959999999998</v>
      </c>
      <c r="AD247" s="300">
        <f>'[7]Nicht-Bio'!F229</f>
        <v>0.62742200000000004</v>
      </c>
      <c r="AE247" s="356">
        <f t="shared" si="29"/>
        <v>12.794992211764704</v>
      </c>
      <c r="AF247" s="300">
        <f>'[7]Nicht-Bio'!G229</f>
        <v>2.443432</v>
      </c>
      <c r="AG247" s="300">
        <f>'[7]Nicht-Bio'!I229</f>
        <v>3.7870349999999999</v>
      </c>
      <c r="AH247" s="300">
        <f>'[7]Nicht-Bio'!J229</f>
        <v>1.4021300000000001</v>
      </c>
      <c r="AI247" s="300">
        <f>'[7]Nicht-Bio'!K229</f>
        <v>4.4680780000000002</v>
      </c>
      <c r="AJ247" s="300">
        <f>'[7]Nicht-Bio'!L229</f>
        <v>2.103243</v>
      </c>
      <c r="AK247" s="300">
        <f>'[7]Nicht-Bio'!M229</f>
        <v>2.3876580000000001</v>
      </c>
      <c r="AL247" s="300">
        <f>'[7]Nicht-Bio'!N229</f>
        <v>3.805123</v>
      </c>
      <c r="AM247" s="300">
        <f>'[7]Nicht-Bio'!O229</f>
        <v>4.9213529999999999</v>
      </c>
      <c r="AN247" s="300">
        <f>'[7]Nicht-Bio'!P229</f>
        <v>5.0178770000000004</v>
      </c>
      <c r="AO247" s="300">
        <f>'[7]Nicht-Bio'!R229</f>
        <v>4.1465870000000002</v>
      </c>
      <c r="AP247" s="300">
        <f>'[7]Nicht-Bio'!S229</f>
        <v>12.175862</v>
      </c>
      <c r="AQ247" s="300">
        <f>'[7]Nicht-Bio'!T229</f>
        <v>4.047498</v>
      </c>
      <c r="AR247" s="300">
        <f>'[7]Nicht-Bio'!U229</f>
        <v>4.3081379999999996</v>
      </c>
      <c r="AS247" s="300">
        <f>'[7]Nicht-Bio'!W229</f>
        <v>4.1199320000000004</v>
      </c>
      <c r="AT247" s="300">
        <f>'[7]Nicht-Bio'!X229</f>
        <v>21.513029</v>
      </c>
      <c r="AU247" s="356">
        <f t="shared" si="30"/>
        <v>23.071426886666668</v>
      </c>
      <c r="AV247" s="300">
        <f>[6]Tabelle1!B60</f>
        <v>1.85</v>
      </c>
      <c r="AW247" s="300"/>
      <c r="AX247" s="357">
        <f t="shared" si="21"/>
        <v>2.59</v>
      </c>
      <c r="AY247" s="335">
        <f t="shared" si="24"/>
        <v>127.45409092978419</v>
      </c>
    </row>
    <row r="248" spans="1:51" x14ac:dyDescent="0.25">
      <c r="A248" s="332">
        <v>43435</v>
      </c>
      <c r="B248" s="312">
        <f>'[3]Warenkorb transponiert'!AI135</f>
        <v>1.3835671939043541</v>
      </c>
      <c r="C248" s="300">
        <f>'[3]Warenkorb transponiert'!AJ135</f>
        <v>17.786696374060551</v>
      </c>
      <c r="D248" s="300">
        <f>'[3]Warenkorb transponiert'!AK135</f>
        <v>9.8936882537402493</v>
      </c>
      <c r="E248" s="300">
        <f>'[3]Warenkorb transponiert'!AL135</f>
        <v>17.016942258418155</v>
      </c>
      <c r="F248" s="300">
        <f>'[3]Warenkorb transponiert'!AM135</f>
        <v>15.415524919129352</v>
      </c>
      <c r="G248" s="300">
        <f>'[3]Warenkorb transponiert'!AN135</f>
        <v>6.4254178276333684</v>
      </c>
      <c r="H248" s="300">
        <f>'[3]Warenkorb transponiert'!AO135</f>
        <v>2.9401505577106826</v>
      </c>
      <c r="I248" s="300">
        <f>'[3]Warenkorb transponiert'!AP135</f>
        <v>2.3105263595056833</v>
      </c>
      <c r="J248" s="356">
        <f t="shared" si="22"/>
        <v>26.952138282659305</v>
      </c>
      <c r="K248" s="300">
        <f>[4]prixC2!C353</f>
        <v>72.034180171864435</v>
      </c>
      <c r="L248" s="300">
        <f>[4]prixC2!D353</f>
        <v>50.72936881868273</v>
      </c>
      <c r="M248" s="300">
        <f>[4]prixC2!Q353</f>
        <v>37.391070231665964</v>
      </c>
      <c r="N248" s="300">
        <f>[4]prixC2!R353</f>
        <v>21.875358445549637</v>
      </c>
      <c r="O248" s="300">
        <f>[4]prixC2!T353</f>
        <v>26.575977689357931</v>
      </c>
      <c r="P248" s="300">
        <f>[4]prixC2!AE353</f>
        <v>4.9263524907084548</v>
      </c>
      <c r="Q248" s="300">
        <f>[4]prixC2!AH353</f>
        <v>1.3800579054782347</v>
      </c>
      <c r="R248" s="300">
        <f>[4]prixC2!AI353</f>
        <v>1.9458641583421405</v>
      </c>
      <c r="S248" s="300">
        <f>[4]prixC2!AK353</f>
        <v>7.4803402953432885</v>
      </c>
      <c r="T248" s="300">
        <f>[4]prixC2!AL353</f>
        <v>30.227315506047148</v>
      </c>
      <c r="U248" s="356">
        <f t="shared" si="25"/>
        <v>41.409719497515511</v>
      </c>
      <c r="V248" s="312">
        <f>'[2]Haltung gewichtet'!H223</f>
        <v>0.61651763067067966</v>
      </c>
      <c r="W248" s="356">
        <f t="shared" si="28"/>
        <v>17.262493658779029</v>
      </c>
      <c r="X248" s="300">
        <f>IF(ISBLANK([1]KochtypBerechnung_nichtBio!V217),"",[1]KochtypBerechnung_nichtBio!V217)</f>
        <v>1.7643800000000001</v>
      </c>
      <c r="Y248" s="300">
        <f>IF(ISBLANK([1]KochtypBerechnung_nichtBio!X217),"",[1]KochtypBerechnung_nichtBio!X217)</f>
        <v>1.8595060000000001</v>
      </c>
      <c r="Z248" s="356">
        <f t="shared" si="27"/>
        <v>3.8552489000000003</v>
      </c>
      <c r="AA248" s="312">
        <f>'[7]Nicht-Bio'!C230</f>
        <v>3.424722</v>
      </c>
      <c r="AB248" s="300">
        <f>'[7]Nicht-Bio'!D230</f>
        <v>2.7288839999999999</v>
      </c>
      <c r="AC248" s="300">
        <f>'[7]Nicht-Bio'!E230</f>
        <v>1.6652979999999999</v>
      </c>
      <c r="AD248" s="300">
        <f>'[7]Nicht-Bio'!F230</f>
        <v>0.60799400000000003</v>
      </c>
      <c r="AE248" s="356">
        <f t="shared" si="29"/>
        <v>11.414201663529413</v>
      </c>
      <c r="AF248" s="300">
        <f>'[7]Nicht-Bio'!G230</f>
        <v>2.5348489999999999</v>
      </c>
      <c r="AG248" s="300">
        <f>'[7]Nicht-Bio'!I230</f>
        <v>4.0994960000000003</v>
      </c>
      <c r="AH248" s="300">
        <f>'[7]Nicht-Bio'!J230</f>
        <v>1.4105719999999999</v>
      </c>
      <c r="AI248" s="300">
        <f>'[7]Nicht-Bio'!K230</f>
        <v>4.3456789999999996</v>
      </c>
      <c r="AJ248" s="300">
        <f>'[7]Nicht-Bio'!L230</f>
        <v>1.2927569999999999</v>
      </c>
      <c r="AK248" s="300">
        <f>'[7]Nicht-Bio'!M230</f>
        <v>2.3518889999999999</v>
      </c>
      <c r="AL248" s="300">
        <f>'[7]Nicht-Bio'!N230</f>
        <v>3.4176570000000002</v>
      </c>
      <c r="AM248" s="300">
        <f>'[7]Nicht-Bio'!O230</f>
        <v>2.958199</v>
      </c>
      <c r="AN248" s="300">
        <f>'[7]Nicht-Bio'!P230</f>
        <v>4.2499029999999998</v>
      </c>
      <c r="AO248" s="300">
        <f>'[7]Nicht-Bio'!R230</f>
        <v>4.1485709999999996</v>
      </c>
      <c r="AP248" s="300">
        <f>'[7]Nicht-Bio'!S230</f>
        <v>12.241080999999999</v>
      </c>
      <c r="AQ248" s="300">
        <f>'[7]Nicht-Bio'!T230</f>
        <v>4.0724229999999997</v>
      </c>
      <c r="AR248" s="300">
        <f>'[7]Nicht-Bio'!U230</f>
        <v>4.2442950000000002</v>
      </c>
      <c r="AS248" s="300">
        <f>'[7]Nicht-Bio'!W230</f>
        <v>4.5142949999999997</v>
      </c>
      <c r="AT248" s="300">
        <f>'[7]Nicht-Bio'!X230</f>
        <v>30.132224999999998</v>
      </c>
      <c r="AU248" s="356">
        <f t="shared" si="30"/>
        <v>22.365627506666669</v>
      </c>
      <c r="AV248" s="300">
        <f>[6]Tabelle1!B61</f>
        <v>1.85</v>
      </c>
      <c r="AW248" s="300"/>
      <c r="AX248" s="357">
        <f t="shared" si="21"/>
        <v>2.59</v>
      </c>
      <c r="AY248" s="335">
        <f t="shared" si="24"/>
        <v>125.84942950914994</v>
      </c>
    </row>
    <row r="249" spans="1:51" x14ac:dyDescent="0.25">
      <c r="A249" s="332">
        <v>43466</v>
      </c>
      <c r="B249" s="312">
        <f>'[3]Warenkorb transponiert'!AI136</f>
        <v>1.3689261136467419</v>
      </c>
      <c r="C249" s="300">
        <f>'[3]Warenkorb transponiert'!AJ136</f>
        <v>18.355983537290165</v>
      </c>
      <c r="D249" s="300">
        <f>'[3]Warenkorb transponiert'!AK136</f>
        <v>9.8936882537402493</v>
      </c>
      <c r="E249" s="300">
        <f>'[3]Warenkorb transponiert'!AL136</f>
        <v>17.457866255620065</v>
      </c>
      <c r="F249" s="300">
        <f>'[3]Warenkorb transponiert'!AM136</f>
        <v>15.34496375983252</v>
      </c>
      <c r="G249" s="300">
        <f>'[3]Warenkorb transponiert'!AN136</f>
        <v>5.7928462432545977</v>
      </c>
      <c r="H249" s="300">
        <f>'[3]Warenkorb transponiert'!AO136</f>
        <v>3.057270632179292</v>
      </c>
      <c r="I249" s="300">
        <f>'[3]Warenkorb transponiert'!AP136</f>
        <v>2.3105263595056833</v>
      </c>
      <c r="J249" s="356">
        <f t="shared" ref="J249:J272" si="31">SUMPRODUCT($B$19:$I$19,B249:I249)</f>
        <v>26.772362121411259</v>
      </c>
      <c r="K249" s="300">
        <f>[4]prixC2!C354</f>
        <v>78.135760091473088</v>
      </c>
      <c r="L249" s="300">
        <f>[4]prixC2!D354</f>
        <v>48.025140023199846</v>
      </c>
      <c r="M249" s="300">
        <f>[4]prixC2!Q354</f>
        <v>37.565409978701013</v>
      </c>
      <c r="N249" s="300">
        <f>[4]prixC2!R354</f>
        <v>21.829106452182433</v>
      </c>
      <c r="O249" s="300">
        <f>[4]prixC2!T354</f>
        <v>26.040380747097213</v>
      </c>
      <c r="P249" s="300">
        <f>[4]prixC2!AE354</f>
        <v>4.9331606550747473</v>
      </c>
      <c r="Q249" s="300">
        <f>[4]prixC2!AH354</f>
        <v>1.4966795395389256</v>
      </c>
      <c r="R249" s="300">
        <f>[4]prixC2!AI354</f>
        <v>1.8390907371381726</v>
      </c>
      <c r="S249" s="300">
        <f>[4]prixC2!AK354</f>
        <v>8.9843622928616593</v>
      </c>
      <c r="T249" s="300">
        <f>[4]prixC2!AL354</f>
        <v>28.654903252523763</v>
      </c>
      <c r="U249" s="356">
        <f t="shared" si="25"/>
        <v>42.612827326493921</v>
      </c>
      <c r="V249" s="312">
        <f>'[2]Haltung gewichtet'!H224</f>
        <v>0.59342692335567493</v>
      </c>
      <c r="W249" s="356">
        <f t="shared" si="28"/>
        <v>16.615953853958899</v>
      </c>
      <c r="X249" s="300">
        <f>IF(ISBLANK([1]KochtypBerechnung_nichtBio!V218),"",[1]KochtypBerechnung_nichtBio!V218)</f>
        <v>1.740623</v>
      </c>
      <c r="Y249" s="300">
        <f>IF(ISBLANK([1]KochtypBerechnung_nichtBio!X218),"",[1]KochtypBerechnung_nichtBio!X218)</f>
        <v>1.633885</v>
      </c>
      <c r="Z249" s="356">
        <f t="shared" si="27"/>
        <v>3.67295975</v>
      </c>
      <c r="AA249" s="312">
        <f>'[7]Nicht-Bio'!C231</f>
        <v>3.2150069999999999</v>
      </c>
      <c r="AB249" s="300">
        <f>'[7]Nicht-Bio'!D231</f>
        <v>2.6936019999999998</v>
      </c>
      <c r="AC249" s="300">
        <f>'[7]Nicht-Bio'!E231</f>
        <v>1.6467849999999999</v>
      </c>
      <c r="AD249" s="300">
        <f>'[7]Nicht-Bio'!F231</f>
        <v>0.61595100000000003</v>
      </c>
      <c r="AE249" s="356">
        <f t="shared" si="29"/>
        <v>11.060711374117647</v>
      </c>
      <c r="AF249" s="300">
        <f>'[7]Nicht-Bio'!G231</f>
        <v>2.425071</v>
      </c>
      <c r="AG249" s="300">
        <f>'[7]Nicht-Bio'!I231</f>
        <v>4.4737920000000004</v>
      </c>
      <c r="AH249" s="300">
        <f>'[7]Nicht-Bio'!J231</f>
        <v>1.3035950000000001</v>
      </c>
      <c r="AI249" s="300">
        <f>'[7]Nicht-Bio'!K231</f>
        <v>4.7082959999999998</v>
      </c>
      <c r="AJ249" s="300">
        <f>'[7]Nicht-Bio'!L231</f>
        <v>1.9464600000000001</v>
      </c>
      <c r="AK249" s="300">
        <f>'[7]Nicht-Bio'!M231</f>
        <v>2.3796729999999999</v>
      </c>
      <c r="AL249" s="300">
        <f>'[7]Nicht-Bio'!N231</f>
        <v>4.0655080000000003</v>
      </c>
      <c r="AM249" s="300">
        <f>'[7]Nicht-Bio'!O231</f>
        <v>3.934215</v>
      </c>
      <c r="AN249" s="300">
        <f>'[7]Nicht-Bio'!P231</f>
        <v>4.4512340000000004</v>
      </c>
      <c r="AO249" s="300">
        <f>'[7]Nicht-Bio'!R231</f>
        <v>4.1921359999999996</v>
      </c>
      <c r="AP249" s="300">
        <f>'[7]Nicht-Bio'!S231</f>
        <v>12.573518</v>
      </c>
      <c r="AQ249" s="300">
        <f>'[7]Nicht-Bio'!T231</f>
        <v>4.0728429999999998</v>
      </c>
      <c r="AR249" s="300">
        <f>'[7]Nicht-Bio'!U231</f>
        <v>4.1173950000000001</v>
      </c>
      <c r="AS249" s="300">
        <f>'[7]Nicht-Bio'!W231</f>
        <v>5.4497999999999998</v>
      </c>
      <c r="AT249" s="300">
        <f>'[7]Nicht-Bio'!X231</f>
        <v>36.041756999999997</v>
      </c>
      <c r="AU249" s="356">
        <f t="shared" si="30"/>
        <v>24.275085846666666</v>
      </c>
      <c r="AV249" s="300">
        <f>[6]Tabelle1!B62</f>
        <v>1.92880307316234</v>
      </c>
      <c r="AW249" s="300"/>
      <c r="AX249" s="357">
        <f t="shared" ref="AX249:AX272" si="32">SUMPRODUCT($AV$19:$AW$19,AV249:AW249)</f>
        <v>2.7003243024272758</v>
      </c>
      <c r="AY249" s="335">
        <f t="shared" si="24"/>
        <v>127.71022457507567</v>
      </c>
    </row>
    <row r="250" spans="1:51" x14ac:dyDescent="0.25">
      <c r="A250" s="332">
        <v>43497</v>
      </c>
      <c r="B250" s="312">
        <f>'[3]Warenkorb transponiert'!AI137</f>
        <v>1.3887950405044893</v>
      </c>
      <c r="C250" s="300">
        <f>'[3]Warenkorb transponiert'!AJ137</f>
        <v>18.796907534492078</v>
      </c>
      <c r="D250" s="300">
        <f>'[3]Warenkorb transponiert'!AK137</f>
        <v>9.8936882537402493</v>
      </c>
      <c r="E250" s="300">
        <f>'[3]Warenkorb transponiert'!AL137</f>
        <v>17.016942258418155</v>
      </c>
      <c r="F250" s="300">
        <f>'[3]Warenkorb transponiert'!AM137</f>
        <v>15.321443373400246</v>
      </c>
      <c r="G250" s="300">
        <f>'[3]Warenkorb transponiert'!AN137</f>
        <v>6.4629731906486594</v>
      </c>
      <c r="H250" s="300">
        <f>'[3]Warenkorb transponiert'!AO137</f>
        <v>2.9232627212905551</v>
      </c>
      <c r="I250" s="300">
        <f>'[3]Warenkorb transponiert'!AP137</f>
        <v>2.3105263595056833</v>
      </c>
      <c r="J250" s="356">
        <f t="shared" si="31"/>
        <v>27.19724702062339</v>
      </c>
      <c r="K250" s="300">
        <f>[4]prixC2!C355</f>
        <v>67.499348350096838</v>
      </c>
      <c r="L250" s="300">
        <f>[4]prixC2!D355</f>
        <v>52.331223271655716</v>
      </c>
      <c r="M250" s="300">
        <f>[4]prixC2!Q355</f>
        <v>36.496529153325405</v>
      </c>
      <c r="N250" s="300">
        <f>[4]prixC2!R355</f>
        <v>21.837526997627879</v>
      </c>
      <c r="O250" s="300">
        <f>[4]prixC2!T355</f>
        <v>27.143751320497898</v>
      </c>
      <c r="P250" s="300">
        <f>[4]prixC2!AE355</f>
        <v>4.6261058431933471</v>
      </c>
      <c r="Q250" s="300">
        <f>[4]prixC2!AH355</f>
        <v>1.545997549646916</v>
      </c>
      <c r="R250" s="300">
        <f>[4]prixC2!AI355</f>
        <v>1.9578299741905585</v>
      </c>
      <c r="S250" s="300">
        <f>[4]prixC2!AK355</f>
        <v>9.1141320446695904</v>
      </c>
      <c r="T250" s="300">
        <f>[4]prixC2!AL355</f>
        <v>30.847388491600132</v>
      </c>
      <c r="U250" s="356">
        <f t="shared" si="25"/>
        <v>42.27649501896768</v>
      </c>
      <c r="V250" s="312">
        <f>'[2]Haltung gewichtet'!H225</f>
        <v>0.60222764007188645</v>
      </c>
      <c r="W250" s="356">
        <f t="shared" si="28"/>
        <v>16.862373922012821</v>
      </c>
      <c r="X250" s="300">
        <f>IF(ISBLANK([1]KochtypBerechnung_nichtBio!V219),"",[1]KochtypBerechnung_nichtBio!V219)</f>
        <v>1.527244</v>
      </c>
      <c r="Y250" s="300">
        <f>IF(ISBLANK([1]KochtypBerechnung_nichtBio!X219),"",[1]KochtypBerechnung_nichtBio!X219)</f>
        <v>1.8229789999999999</v>
      </c>
      <c r="Z250" s="356">
        <f t="shared" si="27"/>
        <v>3.4758023500000004</v>
      </c>
      <c r="AA250" s="312">
        <f>'[7]Nicht-Bio'!C232</f>
        <v>3.2221090000000001</v>
      </c>
      <c r="AB250" s="300">
        <f>'[7]Nicht-Bio'!D232</f>
        <v>2.7325710000000001</v>
      </c>
      <c r="AC250" s="300">
        <f>'[7]Nicht-Bio'!E232</f>
        <v>2.082179</v>
      </c>
      <c r="AD250" s="300">
        <f>'[7]Nicht-Bio'!F232</f>
        <v>0.69896999999999998</v>
      </c>
      <c r="AE250" s="356">
        <f t="shared" si="29"/>
        <v>11.71322416882353</v>
      </c>
      <c r="AF250" s="300">
        <f>'[7]Nicht-Bio'!G232</f>
        <v>2.4653499999999999</v>
      </c>
      <c r="AG250" s="300">
        <f>'[7]Nicht-Bio'!I232</f>
        <v>4.5895840000000003</v>
      </c>
      <c r="AH250" s="300">
        <f>'[7]Nicht-Bio'!J232</f>
        <v>1.4568049999999999</v>
      </c>
      <c r="AI250" s="300">
        <f>'[7]Nicht-Bio'!K232</f>
        <v>4.8995800000000003</v>
      </c>
      <c r="AJ250" s="300">
        <f>'[7]Nicht-Bio'!L232</f>
        <v>2.018491</v>
      </c>
      <c r="AK250" s="300">
        <f>'[7]Nicht-Bio'!M232</f>
        <v>2.4414940000000001</v>
      </c>
      <c r="AL250" s="300">
        <f>'[7]Nicht-Bio'!N232</f>
        <v>4.2424580000000001</v>
      </c>
      <c r="AM250" s="300">
        <f>'[7]Nicht-Bio'!O232</f>
        <v>4.8162450000000003</v>
      </c>
      <c r="AN250" s="300">
        <f>'[7]Nicht-Bio'!P232</f>
        <v>3.6775869999999999</v>
      </c>
      <c r="AO250" s="300">
        <f>'[7]Nicht-Bio'!R232</f>
        <v>4.1884920000000001</v>
      </c>
      <c r="AP250" s="300">
        <f>'[7]Nicht-Bio'!S232</f>
        <v>12.466786000000001</v>
      </c>
      <c r="AQ250" s="300">
        <f>'[7]Nicht-Bio'!T232</f>
        <v>4.0711830000000004</v>
      </c>
      <c r="AR250" s="300">
        <f>'[7]Nicht-Bio'!U232</f>
        <v>4.2017319999999998</v>
      </c>
      <c r="AS250" s="300">
        <f>'[7]Nicht-Bio'!W232</f>
        <v>5.1369410000000002</v>
      </c>
      <c r="AT250" s="300">
        <f>'[7]Nicht-Bio'!X232</f>
        <v>28.416188999999999</v>
      </c>
      <c r="AU250" s="356">
        <f t="shared" si="30"/>
        <v>24.394803876666668</v>
      </c>
      <c r="AV250" s="300">
        <f>[6]Tabelle1!B63</f>
        <v>1.92880307316234</v>
      </c>
      <c r="AW250" s="300"/>
      <c r="AX250" s="357">
        <f t="shared" si="32"/>
        <v>2.7003243024272758</v>
      </c>
      <c r="AY250" s="335">
        <f t="shared" si="24"/>
        <v>128.62027065952137</v>
      </c>
    </row>
    <row r="251" spans="1:51" x14ac:dyDescent="0.25">
      <c r="A251" s="332">
        <v>43525</v>
      </c>
      <c r="B251" s="312">
        <f>'[3]Warenkorb transponiert'!AI138</f>
        <v>1.3818147510175947</v>
      </c>
      <c r="C251" s="300">
        <f>'[3]Warenkorb transponiert'!AJ138</f>
        <v>18.354314120511155</v>
      </c>
      <c r="D251" s="300">
        <f>'[3]Warenkorb transponiert'!AK138</f>
        <v>9.8936882537402493</v>
      </c>
      <c r="E251" s="300">
        <f>'[3]Warenkorb transponiert'!AL138</f>
        <v>17.458622052275114</v>
      </c>
      <c r="F251" s="300">
        <f>'[3]Warenkorb transponiert'!AM138</f>
        <v>15.191743652189059</v>
      </c>
      <c r="G251" s="300">
        <f>'[3]Warenkorb transponiert'!AN138</f>
        <v>6.0714571575194309</v>
      </c>
      <c r="H251" s="300">
        <f>'[3]Warenkorb transponiert'!AO138</f>
        <v>2.9232627212905551</v>
      </c>
      <c r="I251" s="300">
        <f>'[3]Warenkorb transponiert'!AP138</f>
        <v>2.3105263595056833</v>
      </c>
      <c r="J251" s="356">
        <f t="shared" si="31"/>
        <v>26.92450063307707</v>
      </c>
      <c r="K251" s="300">
        <f>[4]prixC2!C356</f>
        <v>64.138020901698425</v>
      </c>
      <c r="L251" s="300">
        <f>[4]prixC2!D356</f>
        <v>51.094992078661079</v>
      </c>
      <c r="M251" s="300">
        <f>[4]prixC2!Q356</f>
        <v>39.381079937815969</v>
      </c>
      <c r="N251" s="300">
        <f>[4]prixC2!R356</f>
        <v>23.587873013719367</v>
      </c>
      <c r="O251" s="300">
        <f>[4]prixC2!T356</f>
        <v>28.388826346700526</v>
      </c>
      <c r="P251" s="300">
        <f>[4]prixC2!AE356</f>
        <v>5.054884181877318</v>
      </c>
      <c r="Q251" s="300">
        <f>[4]prixC2!AH356</f>
        <v>1.5989393483216114</v>
      </c>
      <c r="R251" s="300">
        <f>[4]prixC2!AI356</f>
        <v>1.9915120312728871</v>
      </c>
      <c r="S251" s="300">
        <f>[4]prixC2!AK356</f>
        <v>9.0995844504249561</v>
      </c>
      <c r="T251" s="300">
        <f>[4]prixC2!AL356</f>
        <v>30.702222333049441</v>
      </c>
      <c r="U251" s="356">
        <f t="shared" si="25"/>
        <v>42.864416345607822</v>
      </c>
      <c r="V251" s="312">
        <f>'[2]Haltung gewichtet'!H226</f>
        <v>0.60701797585695394</v>
      </c>
      <c r="W251" s="356">
        <f t="shared" si="28"/>
        <v>16.996503323994709</v>
      </c>
      <c r="X251" s="300">
        <f>IF(ISBLANK([1]KochtypBerechnung_nichtBio!V220),"",[1]KochtypBerechnung_nichtBio!V220)</f>
        <v>1.6849909999999999</v>
      </c>
      <c r="Y251" s="300">
        <f>IF(ISBLANK([1]KochtypBerechnung_nichtBio!X220),"",[1]KochtypBerechnung_nichtBio!X220)</f>
        <v>1.8489310000000001</v>
      </c>
      <c r="Z251" s="356">
        <f t="shared" si="27"/>
        <v>3.72929165</v>
      </c>
      <c r="AA251" s="312">
        <f>'[7]Nicht-Bio'!C233</f>
        <v>3.4927999999999999</v>
      </c>
      <c r="AB251" s="300">
        <f>'[7]Nicht-Bio'!D233</f>
        <v>2.2581229999999999</v>
      </c>
      <c r="AC251" s="300">
        <f>'[7]Nicht-Bio'!E233</f>
        <v>2.2222439999999999</v>
      </c>
      <c r="AD251" s="300">
        <f>'[7]Nicht-Bio'!F233</f>
        <v>0.64125500000000002</v>
      </c>
      <c r="AE251" s="356">
        <f t="shared" si="29"/>
        <v>11.530259468823528</v>
      </c>
      <c r="AF251" s="300">
        <f>'[7]Nicht-Bio'!G233</f>
        <v>2.5202300000000002</v>
      </c>
      <c r="AG251" s="300">
        <f>'[7]Nicht-Bio'!I233</f>
        <v>4.2549799999999998</v>
      </c>
      <c r="AH251" s="300">
        <f>'[7]Nicht-Bio'!J233</f>
        <v>1.405222</v>
      </c>
      <c r="AI251" s="300">
        <f>'[7]Nicht-Bio'!K233</f>
        <v>3.585331</v>
      </c>
      <c r="AJ251" s="300">
        <f>'[7]Nicht-Bio'!L233</f>
        <v>1.35497</v>
      </c>
      <c r="AK251" s="300">
        <f>'[7]Nicht-Bio'!M233</f>
        <v>2.3807239999999998</v>
      </c>
      <c r="AL251" s="300">
        <f>'[7]Nicht-Bio'!N233</f>
        <v>3.392868</v>
      </c>
      <c r="AM251" s="300">
        <f>'[7]Nicht-Bio'!O233</f>
        <v>4.8996909999999998</v>
      </c>
      <c r="AN251" s="300">
        <f>'[7]Nicht-Bio'!P233</f>
        <v>3.6503380000000001</v>
      </c>
      <c r="AO251" s="300">
        <f>'[7]Nicht-Bio'!R233</f>
        <v>4.7319959999999996</v>
      </c>
      <c r="AP251" s="300">
        <f>'[7]Nicht-Bio'!S233</f>
        <v>12.398466000000001</v>
      </c>
      <c r="AQ251" s="300">
        <f>'[7]Nicht-Bio'!T233</f>
        <v>4.0768129999999996</v>
      </c>
      <c r="AR251" s="300">
        <f>'[7]Nicht-Bio'!U233</f>
        <v>4.1428649999999996</v>
      </c>
      <c r="AS251" s="300">
        <f>'[7]Nicht-Bio'!W233</f>
        <v>3.6061230000000002</v>
      </c>
      <c r="AT251" s="300">
        <f>'[7]Nicht-Bio'!X233</f>
        <v>27.183696999999999</v>
      </c>
      <c r="AU251" s="356">
        <f t="shared" si="30"/>
        <v>22.413335483333338</v>
      </c>
      <c r="AV251" s="300">
        <f>[6]Tabelle1!B64</f>
        <v>1.92880307316234</v>
      </c>
      <c r="AW251" s="300"/>
      <c r="AX251" s="357">
        <f t="shared" si="32"/>
        <v>2.7003243024272758</v>
      </c>
      <c r="AY251" s="335">
        <f t="shared" si="24"/>
        <v>127.15863120726374</v>
      </c>
    </row>
    <row r="252" spans="1:51" x14ac:dyDescent="0.25">
      <c r="A252" s="332">
        <v>43556</v>
      </c>
      <c r="B252" s="312">
        <f>'[3]Warenkorb transponiert'!AI139</f>
        <v>1.3885023392219003</v>
      </c>
      <c r="C252" s="300">
        <f>'[3]Warenkorb transponiert'!AJ139</f>
        <v>17.286123103094841</v>
      </c>
      <c r="D252" s="300">
        <f>'[3]Warenkorb transponiert'!AK139</f>
        <v>9.3703688001312422</v>
      </c>
      <c r="E252" s="300">
        <f>'[3]Warenkorb transponiert'!AL139</f>
        <v>17.458622052275114</v>
      </c>
      <c r="F252" s="300">
        <f>'[3]Warenkorb transponiert'!AM139</f>
        <v>15.151261192652161</v>
      </c>
      <c r="G252" s="300">
        <f>'[3]Warenkorb transponiert'!AN139</f>
        <v>6.4629731906486594</v>
      </c>
      <c r="H252" s="300">
        <f>'[3]Warenkorb transponiert'!AO139</f>
        <v>3.057270632179292</v>
      </c>
      <c r="I252" s="300">
        <f>'[3]Warenkorb transponiert'!AP139</f>
        <v>2.3105263595056833</v>
      </c>
      <c r="J252" s="356">
        <f t="shared" si="31"/>
        <v>26.89721170269641</v>
      </c>
      <c r="K252" s="300">
        <f>[4]prixC2!C357</f>
        <v>72.355362138472231</v>
      </c>
      <c r="L252" s="300">
        <f>[4]prixC2!D357</f>
        <v>49.635393703444819</v>
      </c>
      <c r="M252" s="300">
        <f>[4]prixC2!Q357</f>
        <v>38.953021172255603</v>
      </c>
      <c r="N252" s="300">
        <f>[4]prixC2!R357</f>
        <v>22.955935565349364</v>
      </c>
      <c r="O252" s="300">
        <f>[4]prixC2!T357</f>
        <v>28.386231960725738</v>
      </c>
      <c r="P252" s="300">
        <f>[4]prixC2!AE357</f>
        <v>4.9907819227660735</v>
      </c>
      <c r="Q252" s="300">
        <f>[4]prixC2!AH357</f>
        <v>1.657980682142103</v>
      </c>
      <c r="R252" s="300">
        <f>[4]prixC2!AI357</f>
        <v>1.9596149901001383</v>
      </c>
      <c r="S252" s="300">
        <f>[4]prixC2!AK357</f>
        <v>9.1671183178287929</v>
      </c>
      <c r="T252" s="300">
        <f>[4]prixC2!AL357</f>
        <v>30.881915198196001</v>
      </c>
      <c r="U252" s="356">
        <f t="shared" si="25"/>
        <v>43.574151879079096</v>
      </c>
      <c r="V252" s="312">
        <f>'[2]Haltung gewichtet'!H227</f>
        <v>0.59345795159132997</v>
      </c>
      <c r="W252" s="356">
        <f t="shared" si="28"/>
        <v>16.616822644557239</v>
      </c>
      <c r="X252" s="300">
        <f>IF(ISBLANK([1]KochtypBerechnung_nichtBio!V221),"",[1]KochtypBerechnung_nichtBio!V221)</f>
        <v>1.7750189999999999</v>
      </c>
      <c r="Y252" s="300">
        <f>IF(ISBLANK([1]KochtypBerechnung_nichtBio!X221),"",[1]KochtypBerechnung_nichtBio!X221)</f>
        <v>1.8929819999999999</v>
      </c>
      <c r="Z252" s="356">
        <f t="shared" si="27"/>
        <v>3.8929667999999999</v>
      </c>
      <c r="AA252" s="312">
        <f>'[7]Nicht-Bio'!C234</f>
        <v>3.348843</v>
      </c>
      <c r="AB252" s="300">
        <f>'[7]Nicht-Bio'!D234</f>
        <v>2.6876730000000002</v>
      </c>
      <c r="AC252" s="300">
        <f>'[7]Nicht-Bio'!E234</f>
        <v>2.131586</v>
      </c>
      <c r="AD252" s="300">
        <f>'[7]Nicht-Bio'!F234</f>
        <v>0.62228899999999998</v>
      </c>
      <c r="AE252" s="356">
        <f t="shared" si="29"/>
        <v>11.701672192352943</v>
      </c>
      <c r="AF252" s="300">
        <f>'[7]Nicht-Bio'!G234</f>
        <v>2.3880309999999998</v>
      </c>
      <c r="AG252" s="300">
        <f>'[7]Nicht-Bio'!I234</f>
        <v>4.1438240000000004</v>
      </c>
      <c r="AH252" s="300">
        <f>'[7]Nicht-Bio'!J234</f>
        <v>1.398736</v>
      </c>
      <c r="AI252" s="300">
        <f>'[7]Nicht-Bio'!K234</f>
        <v>3.2155130000000001</v>
      </c>
      <c r="AJ252" s="300">
        <f>'[7]Nicht-Bio'!L234</f>
        <v>1.815488</v>
      </c>
      <c r="AK252" s="300">
        <f>'[7]Nicht-Bio'!M234</f>
        <v>2.3985889999999999</v>
      </c>
      <c r="AL252" s="300">
        <f>'[7]Nicht-Bio'!N234</f>
        <v>3.5399020000000001</v>
      </c>
      <c r="AM252" s="300">
        <f>'[7]Nicht-Bio'!O234</f>
        <v>4.4775539999999996</v>
      </c>
      <c r="AN252" s="300">
        <f>'[7]Nicht-Bio'!P234</f>
        <v>4.1005089999999997</v>
      </c>
      <c r="AO252" s="300">
        <f>'[7]Nicht-Bio'!R234</f>
        <v>4.9901840000000002</v>
      </c>
      <c r="AP252" s="300">
        <f>'[7]Nicht-Bio'!S234</f>
        <v>12.256678000000001</v>
      </c>
      <c r="AQ252" s="300">
        <f>'[7]Nicht-Bio'!T234</f>
        <v>4.0755039999999996</v>
      </c>
      <c r="AR252" s="300">
        <f>'[7]Nicht-Bio'!U234</f>
        <v>4.1648269999999998</v>
      </c>
      <c r="AS252" s="300">
        <f>'[7]Nicht-Bio'!W234</f>
        <v>3.4604219999999999</v>
      </c>
      <c r="AT252" s="300">
        <f>'[7]Nicht-Bio'!X234</f>
        <v>23.907139000000001</v>
      </c>
      <c r="AU252" s="356">
        <f t="shared" si="30"/>
        <v>22.320331603333333</v>
      </c>
      <c r="AV252" s="300">
        <f>[6]Tabelle1!B65</f>
        <v>1.92880307316234</v>
      </c>
      <c r="AW252" s="300"/>
      <c r="AX252" s="357">
        <f t="shared" si="32"/>
        <v>2.7003243024272758</v>
      </c>
      <c r="AY252" s="335">
        <f t="shared" si="24"/>
        <v>127.70348112444628</v>
      </c>
    </row>
    <row r="253" spans="1:51" x14ac:dyDescent="0.25">
      <c r="A253" s="332">
        <v>43586</v>
      </c>
      <c r="B253" s="312">
        <f>'[3]Warenkorb transponiert'!AI140</f>
        <v>1.4175857257683964</v>
      </c>
      <c r="C253" s="300">
        <f>'[3]Warenkorb transponiert'!AJ140</f>
        <v>18.356938524870912</v>
      </c>
      <c r="D253" s="300">
        <f>'[3]Warenkorb transponiert'!AK140</f>
        <v>9.8936882537402493</v>
      </c>
      <c r="E253" s="300">
        <f>'[3]Warenkorb transponiert'!AL140</f>
        <v>17.017698055073204</v>
      </c>
      <c r="F253" s="300">
        <f>'[3]Warenkorb transponiert'!AM140</f>
        <v>15.151261192652161</v>
      </c>
      <c r="G253" s="300">
        <f>'[3]Warenkorb transponiert'!AN140</f>
        <v>6.0714571575194309</v>
      </c>
      <c r="H253" s="300">
        <f>'[3]Warenkorb transponiert'!AO140</f>
        <v>3.0741584685994177</v>
      </c>
      <c r="I253" s="300">
        <f>'[3]Warenkorb transponiert'!AP140</f>
        <v>2.3105263595056833</v>
      </c>
      <c r="J253" s="356">
        <f t="shared" si="31"/>
        <v>27.237512100331006</v>
      </c>
      <c r="K253" s="300">
        <f>[4]prixC2!C358</f>
        <v>70.250374061934053</v>
      </c>
      <c r="L253" s="300">
        <f>[4]prixC2!D358</f>
        <v>50.831659995336857</v>
      </c>
      <c r="M253" s="300">
        <f>[4]prixC2!Q358</f>
        <v>43.072344074676252</v>
      </c>
      <c r="N253" s="300">
        <f>[4]prixC2!R358</f>
        <v>24.069955180522658</v>
      </c>
      <c r="O253" s="300">
        <f>[4]prixC2!T358</f>
        <v>28.716634872580801</v>
      </c>
      <c r="P253" s="300">
        <f>[4]prixC2!AE358</f>
        <v>5.0080934451896422</v>
      </c>
      <c r="Q253" s="300">
        <f>[4]prixC2!AH358</f>
        <v>1.6306971788899178</v>
      </c>
      <c r="R253" s="300">
        <f>[4]prixC2!AI358</f>
        <v>1.9592889230536437</v>
      </c>
      <c r="S253" s="300">
        <f>[4]prixC2!AK358</f>
        <v>9.3899385610320003</v>
      </c>
      <c r="T253" s="300">
        <f>[4]prixC2!AL358</f>
        <v>30.868267032887211</v>
      </c>
      <c r="U253" s="356">
        <f t="shared" si="25"/>
        <v>44.585902128746284</v>
      </c>
      <c r="V253" s="312">
        <f>'[2]Haltung gewichtet'!H228</f>
        <v>0.60370229277688692</v>
      </c>
      <c r="W253" s="356">
        <f t="shared" si="28"/>
        <v>16.903664197752832</v>
      </c>
      <c r="X253" s="300">
        <f>IF(ISBLANK([1]KochtypBerechnung_nichtBio!V222),"",[1]KochtypBerechnung_nichtBio!V222)</f>
        <v>1.757566</v>
      </c>
      <c r="Y253" s="300">
        <f>IF(ISBLANK([1]KochtypBerechnung_nichtBio!X222),"",[1]KochtypBerechnung_nichtBio!X222)</f>
        <v>1.865129</v>
      </c>
      <c r="Z253" s="356">
        <f t="shared" si="27"/>
        <v>3.8486828500000003</v>
      </c>
      <c r="AA253" s="312">
        <f>'[7]Nicht-Bio'!C235</f>
        <v>3.3904230000000002</v>
      </c>
      <c r="AB253" s="300">
        <f>'[7]Nicht-Bio'!D235</f>
        <v>2.7382979999999999</v>
      </c>
      <c r="AC253" s="300">
        <f>'[7]Nicht-Bio'!E235</f>
        <v>2.180517</v>
      </c>
      <c r="AD253" s="300">
        <f>'[7]Nicht-Bio'!F235</f>
        <v>0.70421500000000004</v>
      </c>
      <c r="AE253" s="356">
        <f t="shared" si="29"/>
        <v>12.073203974117646</v>
      </c>
      <c r="AF253" s="300">
        <f>'[7]Nicht-Bio'!G235</f>
        <v>2.512372</v>
      </c>
      <c r="AG253" s="300">
        <f>'[7]Nicht-Bio'!I235</f>
        <v>3.6353339999999998</v>
      </c>
      <c r="AH253" s="300">
        <f>'[7]Nicht-Bio'!J235</f>
        <v>1.674436</v>
      </c>
      <c r="AI253" s="300">
        <f>'[7]Nicht-Bio'!K235</f>
        <v>3.1370230000000001</v>
      </c>
      <c r="AJ253" s="300">
        <f>'[7]Nicht-Bio'!L235</f>
        <v>2.8022049999999998</v>
      </c>
      <c r="AK253" s="300">
        <f>'[7]Nicht-Bio'!M235</f>
        <v>2.478809</v>
      </c>
      <c r="AL253" s="300">
        <f>'[7]Nicht-Bio'!N235</f>
        <v>4.5252530000000002</v>
      </c>
      <c r="AM253" s="300">
        <f>'[7]Nicht-Bio'!O235</f>
        <v>5.1012250000000003</v>
      </c>
      <c r="AN253" s="300">
        <f>'[7]Nicht-Bio'!P235</f>
        <v>4.8114850000000002</v>
      </c>
      <c r="AO253" s="300">
        <f>'[7]Nicht-Bio'!R235</f>
        <v>4.7891060000000003</v>
      </c>
      <c r="AP253" s="300">
        <f>'[7]Nicht-Bio'!S235</f>
        <v>12.263688</v>
      </c>
      <c r="AQ253" s="300">
        <f>'[7]Nicht-Bio'!T235</f>
        <v>4.0742729999999998</v>
      </c>
      <c r="AR253" s="300">
        <f>'[7]Nicht-Bio'!U235</f>
        <v>4.1283349999999999</v>
      </c>
      <c r="AS253" s="300">
        <f>'[7]Nicht-Bio'!W235</f>
        <v>3.738216</v>
      </c>
      <c r="AT253" s="300">
        <f>'[7]Nicht-Bio'!X235</f>
        <v>29.428436000000001</v>
      </c>
      <c r="AU253" s="356">
        <f t="shared" si="30"/>
        <v>24.404912753333335</v>
      </c>
      <c r="AV253" s="300">
        <f>[6]Tabelle1!B66</f>
        <v>1.92880307316234</v>
      </c>
      <c r="AW253" s="300"/>
      <c r="AX253" s="357">
        <f t="shared" si="32"/>
        <v>2.7003243024272758</v>
      </c>
      <c r="AY253" s="335">
        <f t="shared" ref="AY253:AY272" si="33">SUM(J253,U253,W253,Z253,AE253,AU253,AX253)</f>
        <v>131.75420230670838</v>
      </c>
    </row>
    <row r="254" spans="1:51" x14ac:dyDescent="0.25">
      <c r="A254" s="332">
        <v>43617</v>
      </c>
      <c r="B254" s="312">
        <f>'[3]Warenkorb transponiert'!AI141</f>
        <v>1.3974950441533922</v>
      </c>
      <c r="C254" s="300">
        <f>'[3]Warenkorb transponiert'!AJ141</f>
        <v>18.3552691080919</v>
      </c>
      <c r="D254" s="300">
        <f>'[3]Warenkorb transponiert'!AK141</f>
        <v>9.8936882537402493</v>
      </c>
      <c r="E254" s="300">
        <f>'[3]Warenkorb transponiert'!AL141</f>
        <v>16.914684011520961</v>
      </c>
      <c r="F254" s="300">
        <f>'[3]Warenkorb transponiert'!AM141</f>
        <v>15.151261192652161</v>
      </c>
      <c r="G254" s="300">
        <f>'[3]Warenkorb transponiert'!AN141</f>
        <v>6.4629731906486594</v>
      </c>
      <c r="H254" s="300">
        <f>'[3]Warenkorb transponiert'!AO141</f>
        <v>3.057270632179292</v>
      </c>
      <c r="I254" s="300">
        <f>'[3]Warenkorb transponiert'!AP141</f>
        <v>2.3105263595056833</v>
      </c>
      <c r="J254" s="356">
        <f t="shared" si="31"/>
        <v>27.216684545251418</v>
      </c>
      <c r="K254" s="300">
        <f>[4]prixC2!C359</f>
        <v>67.379397926385352</v>
      </c>
      <c r="L254" s="300">
        <f>[4]prixC2!D359</f>
        <v>51.758437267821442</v>
      </c>
      <c r="M254" s="300">
        <f>[4]prixC2!Q359</f>
        <v>39.541072541392602</v>
      </c>
      <c r="N254" s="300">
        <f>[4]prixC2!R359</f>
        <v>22.611900312725663</v>
      </c>
      <c r="O254" s="300">
        <f>[4]prixC2!T359</f>
        <v>29.002944995581114</v>
      </c>
      <c r="P254" s="300">
        <f>[4]prixC2!AE359</f>
        <v>5.1046377036711377</v>
      </c>
      <c r="Q254" s="300">
        <f>[4]prixC2!AH359</f>
        <v>1.6348078591865143</v>
      </c>
      <c r="R254" s="300">
        <f>[4]prixC2!AI359</f>
        <v>1.9075819398381111</v>
      </c>
      <c r="S254" s="300">
        <f>[4]prixC2!AK359</f>
        <v>9.1336307649712118</v>
      </c>
      <c r="T254" s="300">
        <f>[4]prixC2!AL359</f>
        <v>30.169929566779558</v>
      </c>
      <c r="U254" s="356">
        <f t="shared" si="25"/>
        <v>43.167510820691547</v>
      </c>
      <c r="V254" s="312">
        <f>'[2]Haltung gewichtet'!H229</f>
        <v>0.60725145641806111</v>
      </c>
      <c r="W254" s="356">
        <f t="shared" si="28"/>
        <v>17.00304077970571</v>
      </c>
      <c r="X254" s="300">
        <f>IF(ISBLANK([1]KochtypBerechnung_nichtBio!V223),"",[1]KochtypBerechnung_nichtBio!V223)</f>
        <v>1.8727419999999999</v>
      </c>
      <c r="Y254" s="300">
        <f>IF(ISBLANK([1]KochtypBerechnung_nichtBio!X223),"",[1]KochtypBerechnung_nichtBio!X223)</f>
        <v>1.900941</v>
      </c>
      <c r="Z254" s="356">
        <f t="shared" si="27"/>
        <v>4.04472465</v>
      </c>
      <c r="AA254" s="312">
        <f>'[7]Nicht-Bio'!C236</f>
        <v>3.4621559999999998</v>
      </c>
      <c r="AB254" s="300">
        <f>'[7]Nicht-Bio'!D236</f>
        <v>2.7419519999999999</v>
      </c>
      <c r="AC254" s="300">
        <f>'[7]Nicht-Bio'!E236</f>
        <v>2.3241800000000001</v>
      </c>
      <c r="AD254" s="300">
        <f>'[7]Nicht-Bio'!F236</f>
        <v>0.67654899999999996</v>
      </c>
      <c r="AE254" s="356">
        <f t="shared" si="29"/>
        <v>12.243867069999999</v>
      </c>
      <c r="AF254" s="300">
        <f>'[7]Nicht-Bio'!G236</f>
        <v>2.7579039999999999</v>
      </c>
      <c r="AG254" s="300">
        <f>'[7]Nicht-Bio'!I236</f>
        <v>3.7278090000000002</v>
      </c>
      <c r="AH254" s="300">
        <f>'[7]Nicht-Bio'!J236</f>
        <v>1.732564</v>
      </c>
      <c r="AI254" s="300">
        <f>'[7]Nicht-Bio'!K236</f>
        <v>4.6980230000000001</v>
      </c>
      <c r="AJ254" s="300">
        <f>'[7]Nicht-Bio'!L236</f>
        <v>2.1437949999999999</v>
      </c>
      <c r="AK254" s="300">
        <f>'[7]Nicht-Bio'!M236</f>
        <v>2.7196380000000002</v>
      </c>
      <c r="AL254" s="300">
        <f>'[7]Nicht-Bio'!N236</f>
        <v>4.7895070000000004</v>
      </c>
      <c r="AM254" s="300">
        <f>'[7]Nicht-Bio'!O236</f>
        <v>5.7486430000000004</v>
      </c>
      <c r="AN254" s="300">
        <f>'[7]Nicht-Bio'!P236</f>
        <v>5.921754</v>
      </c>
      <c r="AO254" s="300">
        <f>'[7]Nicht-Bio'!R236</f>
        <v>6.8067539999999997</v>
      </c>
      <c r="AP254" s="300">
        <f>'[7]Nicht-Bio'!S236</f>
        <v>12.496316</v>
      </c>
      <c r="AQ254" s="300">
        <f>'[7]Nicht-Bio'!T236</f>
        <v>4.0742729999999998</v>
      </c>
      <c r="AR254" s="300">
        <f>'[7]Nicht-Bio'!U236</f>
        <v>4.1735819999999997</v>
      </c>
      <c r="AS254" s="300">
        <f>'[7]Nicht-Bio'!W236</f>
        <v>4.5645879999999996</v>
      </c>
      <c r="AT254" s="300">
        <f>'[7]Nicht-Bio'!X236</f>
        <v>31.240528000000001</v>
      </c>
      <c r="AU254" s="356">
        <f t="shared" si="30"/>
        <v>25.991367053333331</v>
      </c>
      <c r="AV254" s="300">
        <f>[6]Tabelle1!B67</f>
        <v>1.92880307316234</v>
      </c>
      <c r="AW254" s="300"/>
      <c r="AX254" s="357">
        <f t="shared" si="32"/>
        <v>2.7003243024272758</v>
      </c>
      <c r="AY254" s="335">
        <f t="shared" si="33"/>
        <v>132.36751922140928</v>
      </c>
    </row>
    <row r="255" spans="1:51" x14ac:dyDescent="0.25">
      <c r="A255" s="332">
        <v>43647</v>
      </c>
      <c r="B255" s="312">
        <f>'[3]Warenkorb transponiert'!AI142</f>
        <v>1.431695691887128</v>
      </c>
      <c r="C255" s="300">
        <f>'[3]Warenkorb transponiert'!AJ142</f>
        <v>17.788366825975157</v>
      </c>
      <c r="D255" s="300">
        <f>'[3]Warenkorb transponiert'!AK142</f>
        <v>9.3703688001312422</v>
      </c>
      <c r="E255" s="300">
        <f>'[3]Warenkorb transponiert'!AL142</f>
        <v>17.006079862233079</v>
      </c>
      <c r="F255" s="300">
        <f>'[3]Warenkorb transponiert'!AM142</f>
        <v>15.151261192652161</v>
      </c>
      <c r="G255" s="300">
        <f>'[3]Warenkorb transponiert'!AN142</f>
        <v>6.1279097169516277</v>
      </c>
      <c r="H255" s="300">
        <f>'[3]Warenkorb transponiert'!AO142</f>
        <v>3.0741584685994177</v>
      </c>
      <c r="I255" s="300">
        <f>'[3]Warenkorb transponiert'!AP142</f>
        <v>2.3105263595056833</v>
      </c>
      <c r="J255" s="356">
        <f t="shared" si="31"/>
        <v>27.158907306733528</v>
      </c>
      <c r="K255" s="418">
        <v>57.064</v>
      </c>
      <c r="L255" s="419">
        <v>43.164000000000001</v>
      </c>
      <c r="M255" s="419">
        <v>22.282</v>
      </c>
      <c r="N255" s="419">
        <v>16.170999999999999</v>
      </c>
      <c r="O255" s="419">
        <v>27.559000000000001</v>
      </c>
      <c r="P255" s="419">
        <v>2.9254000000000002</v>
      </c>
      <c r="Q255" s="419">
        <v>1.1815</v>
      </c>
      <c r="R255" s="419">
        <v>1.4742999999999999</v>
      </c>
      <c r="S255" s="419">
        <v>9.8960000000000008</v>
      </c>
      <c r="T255" s="419">
        <v>25.192</v>
      </c>
      <c r="U255" s="420">
        <f t="shared" si="25"/>
        <v>35.757607999999998</v>
      </c>
      <c r="V255" s="312">
        <f>'[2]Haltung gewichtet'!H230</f>
        <v>0.5957904022753906</v>
      </c>
      <c r="W255" s="356">
        <f t="shared" si="28"/>
        <v>16.682131263710936</v>
      </c>
      <c r="X255" s="300">
        <f>IF(ISBLANK([1]KochtypBerechnung_nichtBio!V224),"",[1]KochtypBerechnung_nichtBio!V224)</f>
        <v>2.1268419999999999</v>
      </c>
      <c r="Y255" s="300">
        <f>IF(ISBLANK([1]KochtypBerechnung_nichtBio!X224),"",[1]KochtypBerechnung_nichtBio!X224)</f>
        <v>2.1282649999999999</v>
      </c>
      <c r="Z255" s="356">
        <f t="shared" si="27"/>
        <v>4.5736352499999997</v>
      </c>
      <c r="AA255" s="312">
        <f>'[7]Nicht-Bio'!C237</f>
        <v>3.492003</v>
      </c>
      <c r="AB255" s="300">
        <f>'[7]Nicht-Bio'!D237</f>
        <v>2.7003300000000001</v>
      </c>
      <c r="AC255" s="300">
        <f>'[7]Nicht-Bio'!E237</f>
        <v>2.3883269999999999</v>
      </c>
      <c r="AD255" s="300">
        <f>'[7]Nicht-Bio'!F237</f>
        <v>0.705619</v>
      </c>
      <c r="AE255" s="356">
        <f t="shared" si="29"/>
        <v>12.368474099999998</v>
      </c>
      <c r="AF255" s="300">
        <f>'[7]Nicht-Bio'!G237</f>
        <v>2.5971280000000001</v>
      </c>
      <c r="AG255" s="300">
        <f>'[7]Nicht-Bio'!I237</f>
        <v>3.8561489999999998</v>
      </c>
      <c r="AH255" s="300">
        <f>'[7]Nicht-Bio'!J237</f>
        <v>1.8077890000000001</v>
      </c>
      <c r="AI255" s="300">
        <f>'[7]Nicht-Bio'!K237</f>
        <v>3.262092</v>
      </c>
      <c r="AJ255" s="300">
        <f>'[7]Nicht-Bio'!L237</f>
        <v>1.8516649999999999</v>
      </c>
      <c r="AK255" s="300">
        <f>'[7]Nicht-Bio'!M237</f>
        <v>2.5699779999999999</v>
      </c>
      <c r="AL255" s="300">
        <f>'[7]Nicht-Bio'!N237</f>
        <v>4.8097979999999998</v>
      </c>
      <c r="AM255" s="300">
        <f>'[7]Nicht-Bio'!O237</f>
        <v>4.7601880000000003</v>
      </c>
      <c r="AN255" s="300">
        <f>'[7]Nicht-Bio'!P237</f>
        <v>6.0406959999999996</v>
      </c>
      <c r="AO255" s="300">
        <f>'[7]Nicht-Bio'!R237</f>
        <v>7.1862839999999997</v>
      </c>
      <c r="AP255" s="300">
        <f>'[7]Nicht-Bio'!S237</f>
        <v>12.605781</v>
      </c>
      <c r="AQ255" s="300">
        <f>'[7]Nicht-Bio'!T237</f>
        <v>4.0742729999999998</v>
      </c>
      <c r="AR255" s="300">
        <f>'[7]Nicht-Bio'!U237</f>
        <v>4.6261850000000004</v>
      </c>
      <c r="AS255" s="300">
        <f>'[7]Nicht-Bio'!W237</f>
        <v>4.8804119999999998</v>
      </c>
      <c r="AT255" s="300">
        <f>'[7]Nicht-Bio'!X237</f>
        <v>32.075341999999999</v>
      </c>
      <c r="AU255" s="356">
        <f t="shared" si="30"/>
        <v>25.196185803333339</v>
      </c>
      <c r="AV255" s="300">
        <f>[6]Tabelle1!B68</f>
        <v>1.92880307316234</v>
      </c>
      <c r="AW255" s="300"/>
      <c r="AX255" s="357">
        <f t="shared" si="32"/>
        <v>2.7003243024272758</v>
      </c>
      <c r="AY255" s="335">
        <f t="shared" si="33"/>
        <v>124.43726602620507</v>
      </c>
    </row>
    <row r="256" spans="1:51" x14ac:dyDescent="0.25">
      <c r="A256" s="332">
        <v>43678</v>
      </c>
      <c r="B256" s="312">
        <f>'[3]Warenkorb transponiert'!AI143</f>
        <v>1.4237224657099006</v>
      </c>
      <c r="C256" s="300">
        <f>'[3]Warenkorb transponiert'!AJ143</f>
        <v>18.802973090585908</v>
      </c>
      <c r="D256" s="300">
        <f>'[3]Warenkorb transponiert'!AK143</f>
        <v>9.8936882537402493</v>
      </c>
      <c r="E256" s="300">
        <f>'[3]Warenkorb transponiert'!AL143</f>
        <v>16.470178920222168</v>
      </c>
      <c r="F256" s="300">
        <f>'[3]Warenkorb transponiert'!AM143</f>
        <v>15.151261192652161</v>
      </c>
      <c r="G256" s="300">
        <f>'[3]Warenkorb transponiert'!AN143</f>
        <v>6.4629731906486594</v>
      </c>
      <c r="H256" s="300">
        <f>'[3]Warenkorb transponiert'!AO143</f>
        <v>3.0741584685994177</v>
      </c>
      <c r="I256" s="300">
        <f>'[3]Warenkorb transponiert'!AP143</f>
        <v>2.3105263595056833</v>
      </c>
      <c r="J256" s="356">
        <f t="shared" si="31"/>
        <v>27.473549321651443</v>
      </c>
      <c r="K256" s="300">
        <v>60.031999999999996</v>
      </c>
      <c r="L256" s="300">
        <v>39.198</v>
      </c>
      <c r="M256" s="300">
        <v>23.515000000000001</v>
      </c>
      <c r="N256" s="300">
        <v>16.029</v>
      </c>
      <c r="O256" s="300">
        <v>25.616</v>
      </c>
      <c r="P256" s="300">
        <v>3.0257000000000001</v>
      </c>
      <c r="Q256" s="300">
        <v>1.3980000000000001</v>
      </c>
      <c r="R256" s="300">
        <v>1.4097</v>
      </c>
      <c r="S256" s="300">
        <v>9.2449999999999992</v>
      </c>
      <c r="T256" s="300">
        <v>25.573</v>
      </c>
      <c r="U256" s="356">
        <f t="shared" si="25"/>
        <v>35.184235000000001</v>
      </c>
      <c r="V256" s="312">
        <f>'[2]Haltung gewichtet'!H231</f>
        <v>0.59414753060052827</v>
      </c>
      <c r="W256" s="356">
        <f t="shared" si="28"/>
        <v>16.636130856814791</v>
      </c>
      <c r="X256" s="300">
        <f>IF(ISBLANK([1]KochtypBerechnung_nichtBio!V225),"",[1]KochtypBerechnung_nichtBio!V225)</f>
        <v>1.738917</v>
      </c>
      <c r="Y256" s="300">
        <f>IF(ISBLANK([1]KochtypBerechnung_nichtBio!X225),"",[1]KochtypBerechnung_nichtBio!X225)</f>
        <v>1.8396079999999999</v>
      </c>
      <c r="Z256" s="356">
        <f t="shared" si="27"/>
        <v>3.8041207000000004</v>
      </c>
      <c r="AA256" s="312">
        <f>'[7]Nicht-Bio'!C238</f>
        <v>3.5390950000000001</v>
      </c>
      <c r="AB256" s="300">
        <f>'[7]Nicht-Bio'!D238</f>
        <v>2.643837</v>
      </c>
      <c r="AC256" s="300">
        <f>'[7]Nicht-Bio'!E238</f>
        <v>2.762337</v>
      </c>
      <c r="AD256" s="300">
        <f>'[7]Nicht-Bio'!F238</f>
        <v>0.71585500000000002</v>
      </c>
      <c r="AE256" s="356">
        <f t="shared" si="29"/>
        <v>12.729785421176471</v>
      </c>
      <c r="AF256" s="300">
        <f>'[7]Nicht-Bio'!G238</f>
        <v>2.4404669999999999</v>
      </c>
      <c r="AG256" s="300">
        <f>'[7]Nicht-Bio'!I238</f>
        <v>3.6321639999999999</v>
      </c>
      <c r="AH256" s="300">
        <f>'[7]Nicht-Bio'!J238</f>
        <v>1.8407709999999999</v>
      </c>
      <c r="AI256" s="300">
        <f>'[7]Nicht-Bio'!K238</f>
        <v>3.0137740000000002</v>
      </c>
      <c r="AJ256" s="300">
        <f>'[7]Nicht-Bio'!L238</f>
        <v>2.4611239999999999</v>
      </c>
      <c r="AK256" s="300">
        <f>'[7]Nicht-Bio'!M238</f>
        <v>2.2490899999999998</v>
      </c>
      <c r="AL256" s="300">
        <f>'[7]Nicht-Bio'!N238</f>
        <v>5.4560839999999997</v>
      </c>
      <c r="AM256" s="300">
        <f>'[7]Nicht-Bio'!O238</f>
        <v>5.744821</v>
      </c>
      <c r="AN256" s="300">
        <f>'[7]Nicht-Bio'!P238</f>
        <v>6.7424720000000002</v>
      </c>
      <c r="AO256" s="300">
        <f>'[7]Nicht-Bio'!R238</f>
        <v>5.7574449999999997</v>
      </c>
      <c r="AP256" s="300">
        <f>'[7]Nicht-Bio'!S238</f>
        <v>12.208835000000001</v>
      </c>
      <c r="AQ256" s="300">
        <f>'[7]Nicht-Bio'!T238</f>
        <v>4.078665</v>
      </c>
      <c r="AR256" s="300">
        <f>'[7]Nicht-Bio'!U238</f>
        <v>5.0279489999999996</v>
      </c>
      <c r="AS256" s="300">
        <f>'[7]Nicht-Bio'!W238</f>
        <v>4.7872680000000001</v>
      </c>
      <c r="AT256" s="300">
        <f>'[7]Nicht-Bio'!X238</f>
        <v>35.895968000000003</v>
      </c>
      <c r="AU256" s="356">
        <f t="shared" si="30"/>
        <v>25.905828443333334</v>
      </c>
      <c r="AV256" s="300">
        <f>[6]Tabelle1!B69</f>
        <v>1.92880307316234</v>
      </c>
      <c r="AW256" s="300"/>
      <c r="AX256" s="357">
        <f t="shared" si="32"/>
        <v>2.7003243024272758</v>
      </c>
      <c r="AY256" s="335">
        <f t="shared" si="33"/>
        <v>124.43397404540332</v>
      </c>
    </row>
    <row r="257" spans="1:51" x14ac:dyDescent="0.25">
      <c r="A257" s="332">
        <v>43709</v>
      </c>
      <c r="B257" s="312">
        <f>'[3]Warenkorb transponiert'!AI144</f>
        <v>1.4000243804715362</v>
      </c>
      <c r="C257" s="300">
        <f>'[3]Warenkorb transponiert'!AJ144</f>
        <v>18.362049093383998</v>
      </c>
      <c r="D257" s="300">
        <f>'[3]Warenkorb transponiert'!AK144</f>
        <v>10.079924364752701</v>
      </c>
      <c r="E257" s="300">
        <f>'[3]Warenkorb transponiert'!AL144</f>
        <v>16.471287792641689</v>
      </c>
      <c r="F257" s="300">
        <f>'[3]Warenkorb transponiert'!AM144</f>
        <v>15.643255694317148</v>
      </c>
      <c r="G257" s="300">
        <f>'[3]Warenkorb transponiert'!AN144</f>
        <v>6.6087730754935894</v>
      </c>
      <c r="H257" s="300">
        <f>'[3]Warenkorb transponiert'!AO144</f>
        <v>3.0741584685994177</v>
      </c>
      <c r="I257" s="300">
        <f>'[3]Warenkorb transponiert'!AP144</f>
        <v>2.4445342703944202</v>
      </c>
      <c r="J257" s="356">
        <f t="shared" si="31"/>
        <v>27.387469015511087</v>
      </c>
      <c r="K257" s="300">
        <v>62.286000000000001</v>
      </c>
      <c r="L257" s="300">
        <v>39.454000000000001</v>
      </c>
      <c r="M257" s="300">
        <v>25.414999999999999</v>
      </c>
      <c r="N257" s="300">
        <v>14.917</v>
      </c>
      <c r="O257" s="300">
        <v>24.648</v>
      </c>
      <c r="P257" s="300">
        <v>3.0842000000000001</v>
      </c>
      <c r="Q257" s="300">
        <v>1.2109999999999999</v>
      </c>
      <c r="R257" s="300">
        <v>1.3913</v>
      </c>
      <c r="S257" s="300">
        <v>9.7210000000000001</v>
      </c>
      <c r="T257" s="300">
        <v>24.672999999999998</v>
      </c>
      <c r="U257" s="356">
        <f t="shared" si="25"/>
        <v>35.532336999999998</v>
      </c>
      <c r="V257" s="312">
        <f>'[2]Haltung gewichtet'!H232</f>
        <v>0.58929460521752175</v>
      </c>
      <c r="W257" s="356">
        <f t="shared" si="28"/>
        <v>16.500248946090608</v>
      </c>
      <c r="X257" s="300">
        <f>IF(ISBLANK([1]KochtypBerechnung_nichtBio!V226),"",[1]KochtypBerechnung_nichtBio!V226)</f>
        <v>1.4956510000000001</v>
      </c>
      <c r="Y257" s="300">
        <f>IF(ISBLANK([1]KochtypBerechnung_nichtBio!X226),"",[1]KochtypBerechnung_nichtBio!X226)</f>
        <v>1.720693</v>
      </c>
      <c r="Z257" s="356">
        <f t="shared" si="27"/>
        <v>3.36192695</v>
      </c>
      <c r="AA257" s="312">
        <f>'[7]Nicht-Bio'!C239</f>
        <v>3.3542670000000001</v>
      </c>
      <c r="AB257" s="300">
        <f>'[7]Nicht-Bio'!D239</f>
        <v>2.576543</v>
      </c>
      <c r="AC257" s="300">
        <f>'[7]Nicht-Bio'!E239</f>
        <v>2.7846419999999998</v>
      </c>
      <c r="AD257" s="300">
        <f>'[7]Nicht-Bio'!F239</f>
        <v>0.59431</v>
      </c>
      <c r="AE257" s="356">
        <f t="shared" si="29"/>
        <v>12.087708074117646</v>
      </c>
      <c r="AF257" s="300">
        <f>'[7]Nicht-Bio'!G239</f>
        <v>2.0354960000000002</v>
      </c>
      <c r="AG257" s="300">
        <f>'[7]Nicht-Bio'!I239</f>
        <v>3.6926350000000001</v>
      </c>
      <c r="AH257" s="300">
        <f>'[7]Nicht-Bio'!J239</f>
        <v>1.745976</v>
      </c>
      <c r="AI257" s="300">
        <f>'[7]Nicht-Bio'!K239</f>
        <v>4.010491</v>
      </c>
      <c r="AJ257" s="300">
        <f>'[7]Nicht-Bio'!L239</f>
        <v>1.93163</v>
      </c>
      <c r="AK257" s="300">
        <f>'[7]Nicht-Bio'!M239</f>
        <v>2.0945390000000002</v>
      </c>
      <c r="AL257" s="300">
        <f>'[7]Nicht-Bio'!N239</f>
        <v>4.7762710000000004</v>
      </c>
      <c r="AM257" s="300">
        <f>'[7]Nicht-Bio'!O239</f>
        <v>4.9199580000000003</v>
      </c>
      <c r="AN257" s="300">
        <f>'[7]Nicht-Bio'!P239</f>
        <v>5.9900710000000004</v>
      </c>
      <c r="AO257" s="300">
        <f>'[7]Nicht-Bio'!R239</f>
        <v>4.891724</v>
      </c>
      <c r="AP257" s="300">
        <f>'[7]Nicht-Bio'!S239</f>
        <v>10.433745999999999</v>
      </c>
      <c r="AQ257" s="300">
        <f>'[7]Nicht-Bio'!T239</f>
        <v>3.9586299999999999</v>
      </c>
      <c r="AR257" s="300">
        <f>'[7]Nicht-Bio'!U239</f>
        <v>4.4614529999999997</v>
      </c>
      <c r="AS257" s="300">
        <f>'[7]Nicht-Bio'!W239</f>
        <v>4.8799489999999999</v>
      </c>
      <c r="AT257" s="300">
        <f>'[7]Nicht-Bio'!X239</f>
        <v>32.034275999999998</v>
      </c>
      <c r="AU257" s="356">
        <f t="shared" si="30"/>
        <v>23.67141067</v>
      </c>
      <c r="AV257" s="300">
        <f>[6]Tabelle1!B70</f>
        <v>1.92880307316234</v>
      </c>
      <c r="AW257" s="300"/>
      <c r="AX257" s="357">
        <f t="shared" si="32"/>
        <v>2.7003243024272758</v>
      </c>
      <c r="AY257" s="335">
        <f t="shared" si="33"/>
        <v>121.24142495814661</v>
      </c>
    </row>
    <row r="258" spans="1:51" x14ac:dyDescent="0.25">
      <c r="A258" s="332">
        <v>43739</v>
      </c>
      <c r="B258" s="312">
        <f>'[3]Warenkorb transponiert'!AI145</f>
        <v>1.4180623746697809</v>
      </c>
      <c r="C258" s="300">
        <f>'[3]Warenkorb transponiert'!AJ145</f>
        <v>18.781627496679519</v>
      </c>
      <c r="D258" s="300">
        <f>'[3]Warenkorb transponiert'!AK145</f>
        <v>10.079924364752701</v>
      </c>
      <c r="E258" s="300">
        <f>'[3]Warenkorb transponiert'!AL145</f>
        <v>16.471287792641689</v>
      </c>
      <c r="F258" s="300">
        <f>'[3]Warenkorb transponiert'!AM145</f>
        <v>15.897889267718634</v>
      </c>
      <c r="G258" s="300">
        <f>'[3]Warenkorb transponiert'!AN145</f>
        <v>6.6087730754935894</v>
      </c>
      <c r="H258" s="300">
        <f>'[3]Warenkorb transponiert'!AO145</f>
        <v>3.0741584685994177</v>
      </c>
      <c r="I258" s="300">
        <f>'[3]Warenkorb transponiert'!AP145</f>
        <v>2.4445342703944202</v>
      </c>
      <c r="J258" s="356">
        <f t="shared" si="31"/>
        <v>27.654521139349264</v>
      </c>
      <c r="K258" s="300">
        <v>60.176000000000002</v>
      </c>
      <c r="L258" s="300">
        <v>38.488</v>
      </c>
      <c r="M258" s="300">
        <v>23.224</v>
      </c>
      <c r="N258" s="300">
        <v>14.441000000000001</v>
      </c>
      <c r="O258" s="300">
        <v>24.5</v>
      </c>
      <c r="P258" s="300">
        <v>2.9859</v>
      </c>
      <c r="Q258" s="300">
        <v>1.1657</v>
      </c>
      <c r="R258" s="300">
        <v>1.4582000000000002</v>
      </c>
      <c r="S258" s="300">
        <v>9.2550000000000008</v>
      </c>
      <c r="T258" s="300">
        <v>25.105</v>
      </c>
      <c r="U258" s="356">
        <f t="shared" si="25"/>
        <v>34.426603</v>
      </c>
      <c r="V258" s="312">
        <f>'[2]Haltung gewichtet'!H233</f>
        <v>0.58509473007498758</v>
      </c>
      <c r="W258" s="356">
        <f t="shared" si="28"/>
        <v>16.382652442099651</v>
      </c>
      <c r="X258" s="300">
        <f>IF(ISBLANK([1]KochtypBerechnung_nichtBio!V227),"",[1]KochtypBerechnung_nichtBio!V227)</f>
        <v>1.6439429999999999</v>
      </c>
      <c r="Y258" s="300">
        <f>IF(ISBLANK([1]KochtypBerechnung_nichtBio!X227),"",[1]KochtypBerechnung_nichtBio!X227)</f>
        <v>1.7390699999999999</v>
      </c>
      <c r="Z258" s="356">
        <f t="shared" si="27"/>
        <v>3.5963099999999999</v>
      </c>
      <c r="AA258" s="312">
        <f>'[7]Nicht-Bio'!C240</f>
        <v>3.1463079999999999</v>
      </c>
      <c r="AB258" s="300">
        <f>'[7]Nicht-Bio'!D240</f>
        <v>2.5905049999999998</v>
      </c>
      <c r="AC258" s="300">
        <f>'[7]Nicht-Bio'!E240</f>
        <v>2.7292540000000001</v>
      </c>
      <c r="AD258" s="300">
        <f>'[7]Nicht-Bio'!F240</f>
        <v>0.79112899999999997</v>
      </c>
      <c r="AE258" s="356">
        <f t="shared" si="29"/>
        <v>12.235391929999999</v>
      </c>
      <c r="AF258" s="300">
        <f>'[7]Nicht-Bio'!G240</f>
        <v>1.970215</v>
      </c>
      <c r="AG258" s="300">
        <f>'[7]Nicht-Bio'!I240</f>
        <v>3.9027949999999998</v>
      </c>
      <c r="AH258" s="300">
        <f>'[7]Nicht-Bio'!J240</f>
        <v>1.5139279999999999</v>
      </c>
      <c r="AI258" s="300">
        <f>'[7]Nicht-Bio'!K240</f>
        <v>3.2041089999999999</v>
      </c>
      <c r="AJ258" s="300">
        <f>'[7]Nicht-Bio'!L240</f>
        <v>1.934024</v>
      </c>
      <c r="AK258" s="300">
        <f>'[7]Nicht-Bio'!M240</f>
        <v>1.9744820000000001</v>
      </c>
      <c r="AL258" s="300">
        <f>'[7]Nicht-Bio'!N240</f>
        <v>4.0606540000000004</v>
      </c>
      <c r="AM258" s="300">
        <f>'[7]Nicht-Bio'!O240</f>
        <v>4.1231650000000002</v>
      </c>
      <c r="AN258" s="300">
        <f>'[7]Nicht-Bio'!P240</f>
        <v>5.2755960000000002</v>
      </c>
      <c r="AO258" s="300">
        <f>'[7]Nicht-Bio'!R240</f>
        <v>4.9797989999999999</v>
      </c>
      <c r="AP258" s="300">
        <f>'[7]Nicht-Bio'!S240</f>
        <v>10.678063</v>
      </c>
      <c r="AQ258" s="300">
        <f>'[7]Nicht-Bio'!T240</f>
        <v>3.822041</v>
      </c>
      <c r="AR258" s="300">
        <f>'[7]Nicht-Bio'!U240</f>
        <v>3.7323559999999998</v>
      </c>
      <c r="AS258" s="300">
        <f>'[7]Nicht-Bio'!W240</f>
        <v>3.847944</v>
      </c>
      <c r="AT258" s="300">
        <f>'[7]Nicht-Bio'!X240</f>
        <v>27.29946</v>
      </c>
      <c r="AU258" s="356">
        <f t="shared" si="30"/>
        <v>21.979210706666667</v>
      </c>
      <c r="AV258" s="300">
        <f>[6]Tabelle1!B71</f>
        <v>1.92880307316234</v>
      </c>
      <c r="AW258" s="300"/>
      <c r="AX258" s="357">
        <f t="shared" si="32"/>
        <v>2.7003243024272758</v>
      </c>
      <c r="AY258" s="335">
        <f t="shared" si="33"/>
        <v>118.97501352054286</v>
      </c>
    </row>
    <row r="259" spans="1:51" x14ac:dyDescent="0.25">
      <c r="A259" s="332">
        <v>43770</v>
      </c>
      <c r="B259" s="312">
        <f>'[3]Warenkorb transponiert'!AI146</f>
        <v>1.4577224410262826</v>
      </c>
      <c r="C259" s="300">
        <f>'[3]Warenkorb transponiert'!AJ146</f>
        <v>17.773801217360869</v>
      </c>
      <c r="D259" s="300">
        <f>'[3]Warenkorb transponiert'!AK146</f>
        <v>10.079924364752701</v>
      </c>
      <c r="E259" s="300">
        <f>'[3]Warenkorb transponiert'!AL146</f>
        <v>17.444531637757628</v>
      </c>
      <c r="F259" s="300">
        <f>'[3]Warenkorb transponiert'!AM146</f>
        <v>15.643255694317148</v>
      </c>
      <c r="G259" s="300">
        <f>'[3]Warenkorb transponiert'!AN146</f>
        <v>6.2172570423643609</v>
      </c>
      <c r="H259" s="300">
        <f>'[3]Warenkorb transponiert'!AO146</f>
        <v>3.057270632179292</v>
      </c>
      <c r="I259" s="300">
        <f>'[3]Warenkorb transponiert'!AP146</f>
        <v>2.4445342703944202</v>
      </c>
      <c r="J259" s="356">
        <f t="shared" si="31"/>
        <v>27.727383204726458</v>
      </c>
      <c r="K259" s="300">
        <v>56.706000000000003</v>
      </c>
      <c r="L259" s="300">
        <v>39.734999999999999</v>
      </c>
      <c r="M259" s="300">
        <v>23.152999999999999</v>
      </c>
      <c r="N259" s="300">
        <v>14.096</v>
      </c>
      <c r="O259" s="300">
        <v>24.085000000000001</v>
      </c>
      <c r="P259" s="300">
        <v>3.0606</v>
      </c>
      <c r="Q259" s="300">
        <v>1.1419999999999999</v>
      </c>
      <c r="R259" s="300">
        <v>1.4589000000000001</v>
      </c>
      <c r="S259" s="300">
        <v>9.2690000000000001</v>
      </c>
      <c r="T259" s="300">
        <v>24.606999999999999</v>
      </c>
      <c r="U259" s="356">
        <f t="shared" si="25"/>
        <v>33.905041000000004</v>
      </c>
      <c r="V259" s="312">
        <f>'[2]Haltung gewichtet'!H234</f>
        <v>0.58849517730297463</v>
      </c>
      <c r="W259" s="356">
        <f t="shared" si="28"/>
        <v>16.477864964483288</v>
      </c>
      <c r="X259" s="300">
        <f>IF(ISBLANK([1]KochtypBerechnung_nichtBio!V228),"",[1]KochtypBerechnung_nichtBio!V228)</f>
        <v>1.740383</v>
      </c>
      <c r="Y259" s="300">
        <f>IF(ISBLANK([1]KochtypBerechnung_nichtBio!X228),"",[1]KochtypBerechnung_nichtBio!X228)</f>
        <v>1.808103</v>
      </c>
      <c r="Z259" s="356">
        <f t="shared" si="27"/>
        <v>3.7858414500000004</v>
      </c>
      <c r="AA259" s="312">
        <f>'[7]Nicht-Bio'!C241</f>
        <v>3.4371529999999999</v>
      </c>
      <c r="AB259" s="300">
        <f>'[7]Nicht-Bio'!D241</f>
        <v>2.5652870000000001</v>
      </c>
      <c r="AC259" s="300">
        <f>'[7]Nicht-Bio'!E241</f>
        <v>2.0658159999999999</v>
      </c>
      <c r="AD259" s="300">
        <f>'[7]Nicht-Bio'!F241</f>
        <v>0.79049899999999995</v>
      </c>
      <c r="AE259" s="356">
        <f t="shared" si="29"/>
        <v>12.049362639411765</v>
      </c>
      <c r="AF259" s="300">
        <f>'[7]Nicht-Bio'!G241</f>
        <v>2.036546</v>
      </c>
      <c r="AG259" s="300">
        <f>'[7]Nicht-Bio'!I241</f>
        <v>3.376401</v>
      </c>
      <c r="AH259" s="300">
        <f>'[7]Nicht-Bio'!J241</f>
        <v>1.061188</v>
      </c>
      <c r="AI259" s="300">
        <f>'[7]Nicht-Bio'!K241</f>
        <v>2.8917549999999999</v>
      </c>
      <c r="AJ259" s="300">
        <f>'[7]Nicht-Bio'!L241</f>
        <v>1.650266</v>
      </c>
      <c r="AK259" s="300">
        <f>'[7]Nicht-Bio'!M241</f>
        <v>2.022764</v>
      </c>
      <c r="AL259" s="300">
        <f>'[7]Nicht-Bio'!N241</f>
        <v>4.0530809999999997</v>
      </c>
      <c r="AM259" s="300">
        <f>'[7]Nicht-Bio'!O241</f>
        <v>4.1057870000000003</v>
      </c>
      <c r="AN259" s="300">
        <f>'[7]Nicht-Bio'!P241</f>
        <v>4.4181650000000001</v>
      </c>
      <c r="AO259" s="300">
        <f>'[7]Nicht-Bio'!R241</f>
        <v>4.5878969999999999</v>
      </c>
      <c r="AP259" s="300">
        <f>'[7]Nicht-Bio'!S241</f>
        <v>10.365698</v>
      </c>
      <c r="AQ259" s="300">
        <f>'[7]Nicht-Bio'!T241</f>
        <v>3.5545990000000001</v>
      </c>
      <c r="AR259" s="300">
        <f>'[7]Nicht-Bio'!U241</f>
        <v>3.3415970000000002</v>
      </c>
      <c r="AS259" s="300">
        <f>'[7]Nicht-Bio'!W241</f>
        <v>3.3960949999999999</v>
      </c>
      <c r="AT259" s="300">
        <f>'[7]Nicht-Bio'!X241</f>
        <v>25.02439</v>
      </c>
      <c r="AU259" s="356">
        <f t="shared" si="30"/>
        <v>19.85598182333333</v>
      </c>
      <c r="AV259" s="300">
        <f>[6]Tabelle1!B72</f>
        <v>1.92880307316234</v>
      </c>
      <c r="AW259" s="300"/>
      <c r="AX259" s="357">
        <f t="shared" si="32"/>
        <v>2.7003243024272758</v>
      </c>
      <c r="AY259" s="335">
        <f t="shared" si="33"/>
        <v>116.50179938438214</v>
      </c>
    </row>
    <row r="260" spans="1:51" x14ac:dyDescent="0.25">
      <c r="A260" s="332">
        <v>43800</v>
      </c>
      <c r="B260" s="312">
        <f>'[3]Warenkorb transponiert'!AI147</f>
        <v>1.4497492148490552</v>
      </c>
      <c r="C260" s="300">
        <f>'[3]Warenkorb transponiert'!AJ147</f>
        <v>18.340703499477613</v>
      </c>
      <c r="D260" s="300">
        <f>'[3]Warenkorb transponiert'!AK147</f>
        <v>10.079924364752701</v>
      </c>
      <c r="E260" s="300">
        <f>'[3]Warenkorb transponiert'!AL147</f>
        <v>17.003607640555717</v>
      </c>
      <c r="F260" s="300">
        <f>'[3]Warenkorb transponiert'!AM147</f>
        <v>15.643255694317148</v>
      </c>
      <c r="G260" s="300">
        <f>'[3]Warenkorb transponiert'!AN147</f>
        <v>6.5712177124782984</v>
      </c>
      <c r="H260" s="300">
        <f>'[3]Warenkorb transponiert'!AO147</f>
        <v>3.057270632179292</v>
      </c>
      <c r="I260" s="300">
        <f>'[3]Warenkorb transponiert'!AP147</f>
        <v>2.4445342703944202</v>
      </c>
      <c r="J260" s="356">
        <f t="shared" si="31"/>
        <v>27.865337617996634</v>
      </c>
      <c r="K260" s="300">
        <v>54.756</v>
      </c>
      <c r="L260" s="300">
        <v>39.082000000000001</v>
      </c>
      <c r="M260" s="300">
        <v>25.285</v>
      </c>
      <c r="N260" s="300">
        <v>15.179</v>
      </c>
      <c r="O260" s="300">
        <v>24.724</v>
      </c>
      <c r="P260" s="300">
        <v>3.0562</v>
      </c>
      <c r="Q260" s="300">
        <v>1.1279999999999999</v>
      </c>
      <c r="R260" s="300">
        <v>1.5157</v>
      </c>
      <c r="S260" s="300">
        <v>9.7309999999999999</v>
      </c>
      <c r="T260" s="300">
        <v>24.084</v>
      </c>
      <c r="U260" s="356">
        <f t="shared" si="25"/>
        <v>34.581595</v>
      </c>
      <c r="V260" s="312">
        <f>'[2]Haltung gewichtet'!H235</f>
        <v>0.59332533572397117</v>
      </c>
      <c r="W260" s="356">
        <f t="shared" si="28"/>
        <v>16.613109400271192</v>
      </c>
      <c r="X260" s="300">
        <f>IF(ISBLANK([1]KochtypBerechnung_nichtBio!V229),"",[1]KochtypBerechnung_nichtBio!V229)</f>
        <v>1.6351100000000001</v>
      </c>
      <c r="Y260" s="300">
        <f>IF(ISBLANK([1]KochtypBerechnung_nichtBio!X229),"",[1]KochtypBerechnung_nichtBio!X229)</f>
        <v>1.767801</v>
      </c>
      <c r="Z260" s="356">
        <f t="shared" si="27"/>
        <v>3.6017356500000002</v>
      </c>
      <c r="AA260" s="312">
        <f>'[7]Nicht-Bio'!C242</f>
        <v>3.4581059999999999</v>
      </c>
      <c r="AB260" s="300">
        <f>'[7]Nicht-Bio'!D242</f>
        <v>2.6126819999999999</v>
      </c>
      <c r="AC260" s="300">
        <f>'[7]Nicht-Bio'!E242</f>
        <v>2.002589</v>
      </c>
      <c r="AD260" s="300">
        <f>'[7]Nicht-Bio'!F242</f>
        <v>0.70593600000000001</v>
      </c>
      <c r="AE260" s="356">
        <f t="shared" si="29"/>
        <v>11.869936866470587</v>
      </c>
      <c r="AF260" s="300">
        <f>'[7]Nicht-Bio'!G242</f>
        <v>2.0203769999999999</v>
      </c>
      <c r="AG260" s="300">
        <f>'[7]Nicht-Bio'!I242</f>
        <v>3.3009279999999999</v>
      </c>
      <c r="AH260" s="300">
        <f>'[7]Nicht-Bio'!J242</f>
        <v>1.148387</v>
      </c>
      <c r="AI260" s="300">
        <f>'[7]Nicht-Bio'!K242</f>
        <v>3.100285</v>
      </c>
      <c r="AJ260" s="300">
        <f>'[7]Nicht-Bio'!L242</f>
        <v>1.2450639999999999</v>
      </c>
      <c r="AK260" s="300">
        <f>'[7]Nicht-Bio'!M242</f>
        <v>2.0619999999999998</v>
      </c>
      <c r="AL260" s="300">
        <f>'[7]Nicht-Bio'!N242</f>
        <v>3.2385069999999998</v>
      </c>
      <c r="AM260" s="300">
        <f>'[7]Nicht-Bio'!O242</f>
        <v>3.246966</v>
      </c>
      <c r="AN260" s="300">
        <f>'[7]Nicht-Bio'!P242</f>
        <v>3.729762</v>
      </c>
      <c r="AO260" s="300">
        <f>'[7]Nicht-Bio'!R242</f>
        <v>4.5291490000000003</v>
      </c>
      <c r="AP260" s="300">
        <f>'[7]Nicht-Bio'!S242</f>
        <v>10.58771</v>
      </c>
      <c r="AQ260" s="300">
        <f>'[7]Nicht-Bio'!T242</f>
        <v>3.6218400000000002</v>
      </c>
      <c r="AR260" s="300">
        <f>'[7]Nicht-Bio'!U242</f>
        <v>2.6221260000000002</v>
      </c>
      <c r="AS260" s="300">
        <f>'[7]Nicht-Bio'!W242</f>
        <v>3.3593920000000002</v>
      </c>
      <c r="AT260" s="300">
        <f>'[7]Nicht-Bio'!X242</f>
        <v>27.365829999999999</v>
      </c>
      <c r="AU260" s="356">
        <f t="shared" si="30"/>
        <v>18.993296116666667</v>
      </c>
      <c r="AV260" s="300">
        <f>[6]Tabelle1!B73</f>
        <v>1.92880307316234</v>
      </c>
      <c r="AW260" s="300"/>
      <c r="AX260" s="357">
        <f t="shared" si="32"/>
        <v>2.7003243024272758</v>
      </c>
      <c r="AY260" s="335">
        <f t="shared" si="33"/>
        <v>116.22533495383236</v>
      </c>
    </row>
    <row r="261" spans="1:51" x14ac:dyDescent="0.25">
      <c r="A261" s="332">
        <v>43831</v>
      </c>
      <c r="B261" s="312">
        <f>'[3]Warenkorb transponiert'!AI148</f>
        <v>1.4577631600960643</v>
      </c>
      <c r="C261" s="300">
        <f>'[3]Warenkorb transponiert'!AJ148</f>
        <v>18.403296694381261</v>
      </c>
      <c r="D261" s="300">
        <f>'[3]Warenkorb transponiert'!AK148</f>
        <v>10.079924364752701</v>
      </c>
      <c r="E261" s="300">
        <f>'[3]Warenkorb transponiert'!AL148</f>
        <v>16.911610663853775</v>
      </c>
      <c r="F261" s="300">
        <f>'[3]Warenkorb transponiert'!AM148</f>
        <v>15.64802156333803</v>
      </c>
      <c r="G261" s="300">
        <f>'[3]Warenkorb transponiert'!AN148</f>
        <v>6.5712177124782984</v>
      </c>
      <c r="H261" s="300">
        <f>'[3]Warenkorb transponiert'!AO148</f>
        <v>3.0314302263455439</v>
      </c>
      <c r="I261" s="300">
        <f>'[3]Warenkorb transponiert'!AP148</f>
        <v>2.4445342703944202</v>
      </c>
      <c r="J261" s="356">
        <f t="shared" si="31"/>
        <v>27.920580682271773</v>
      </c>
      <c r="K261" s="300">
        <v>58.015999999999998</v>
      </c>
      <c r="L261" s="300">
        <v>39.094999999999999</v>
      </c>
      <c r="M261" s="300">
        <v>21.079000000000001</v>
      </c>
      <c r="N261" s="300">
        <v>14.612</v>
      </c>
      <c r="O261" s="300">
        <v>23.975000000000001</v>
      </c>
      <c r="P261" s="300">
        <v>3.1105</v>
      </c>
      <c r="Q261" s="300">
        <v>1.2776999999999998</v>
      </c>
      <c r="R261" s="300">
        <v>1.4986000000000002</v>
      </c>
      <c r="S261" s="300">
        <v>9.2070000000000007</v>
      </c>
      <c r="T261" s="300">
        <v>26.457000000000001</v>
      </c>
      <c r="U261" s="356">
        <f t="shared" si="25"/>
        <v>34.050299000000003</v>
      </c>
      <c r="V261" s="312">
        <f>'[2]Haltung gewichtet'!H236</f>
        <v>0.59299999999999997</v>
      </c>
      <c r="W261" s="356">
        <f t="shared" si="28"/>
        <v>16.603999999999999</v>
      </c>
      <c r="X261" s="300">
        <f>IF(ISBLANK([1]KochtypBerechnung_nichtBio!V230),"",[1]KochtypBerechnung_nichtBio!V230)</f>
        <v>1.618352</v>
      </c>
      <c r="Y261" s="300">
        <f>IF(ISBLANK([1]KochtypBerechnung_nichtBio!X230),"",[1]KochtypBerechnung_nichtBio!X230)</f>
        <v>1.7935410000000001</v>
      </c>
      <c r="Z261" s="356">
        <f t="shared" si="27"/>
        <v>3.5933296500000003</v>
      </c>
      <c r="AA261" s="312">
        <f>'[7]Nicht-Bio'!C243</f>
        <v>3.313418</v>
      </c>
      <c r="AB261" s="300">
        <f>'[7]Nicht-Bio'!D243</f>
        <v>2.5892819999999999</v>
      </c>
      <c r="AC261" s="300">
        <f>'[7]Nicht-Bio'!E243</f>
        <v>2.0475059999999998</v>
      </c>
      <c r="AD261" s="300">
        <f>'[7]Nicht-Bio'!F243</f>
        <v>0.66101200000000004</v>
      </c>
      <c r="AE261" s="356">
        <f t="shared" si="29"/>
        <v>11.552464570588235</v>
      </c>
      <c r="AF261" s="300">
        <f>'[7]Nicht-Bio'!G243</f>
        <v>1.9726349999999999</v>
      </c>
      <c r="AG261" s="300">
        <f>'[7]Nicht-Bio'!I243</f>
        <v>3.4745590000000002</v>
      </c>
      <c r="AH261" s="300">
        <f>'[7]Nicht-Bio'!J243</f>
        <v>1.3305610000000001</v>
      </c>
      <c r="AI261" s="300">
        <f>'[7]Nicht-Bio'!K243</f>
        <v>3.259471</v>
      </c>
      <c r="AJ261" s="300">
        <f>'[7]Nicht-Bio'!L243</f>
        <v>1.3040719999999999</v>
      </c>
      <c r="AK261" s="300">
        <f>'[7]Nicht-Bio'!M243</f>
        <v>2.044556</v>
      </c>
      <c r="AL261" s="300">
        <f>'[7]Nicht-Bio'!N243</f>
        <v>3.3359619999999999</v>
      </c>
      <c r="AM261" s="300">
        <f>'[7]Nicht-Bio'!O243</f>
        <v>3.1609479999999999</v>
      </c>
      <c r="AN261" s="300">
        <f>'[7]Nicht-Bio'!P243</f>
        <v>3.5521569999999998</v>
      </c>
      <c r="AO261" s="300">
        <f>'[7]Nicht-Bio'!R243</f>
        <v>4.2730870000000003</v>
      </c>
      <c r="AP261" s="300">
        <f>'[7]Nicht-Bio'!S243</f>
        <v>10.214123000000001</v>
      </c>
      <c r="AQ261" s="300">
        <f>'[7]Nicht-Bio'!T243</f>
        <v>3.6988889999999999</v>
      </c>
      <c r="AR261" s="300">
        <f>'[7]Nicht-Bio'!U243</f>
        <v>2.4008250000000002</v>
      </c>
      <c r="AS261" s="300">
        <f>'[7]Nicht-Bio'!W243</f>
        <v>3.633445</v>
      </c>
      <c r="AT261" s="300">
        <f>'[7]Nicht-Bio'!X243</f>
        <v>35.369790999999999</v>
      </c>
      <c r="AU261" s="356">
        <f t="shared" si="30"/>
        <v>19.82785243333333</v>
      </c>
      <c r="AV261" s="300">
        <f>[6]Tabelle1!B74</f>
        <v>1.92880307316234</v>
      </c>
      <c r="AW261" s="300"/>
      <c r="AX261" s="357">
        <f t="shared" si="32"/>
        <v>2.7003243024272758</v>
      </c>
      <c r="AY261" s="335">
        <f t="shared" si="33"/>
        <v>116.24885063862061</v>
      </c>
    </row>
    <row r="262" spans="1:51" x14ac:dyDescent="0.25">
      <c r="A262" s="332">
        <v>43862</v>
      </c>
      <c r="B262" s="312">
        <f>'[3]Warenkorb transponiert'!AI149</f>
        <v>1.4069645551419914</v>
      </c>
      <c r="C262" s="300">
        <f>'[3]Warenkorb transponiert'!AJ149</f>
        <v>18.844220691583175</v>
      </c>
      <c r="D262" s="300">
        <f>'[3]Warenkorb transponiert'!AK149</f>
        <v>9.893726785729049</v>
      </c>
      <c r="E262" s="300">
        <f>'[3]Warenkorb transponiert'!AL149</f>
        <v>16.408298650184271</v>
      </c>
      <c r="F262" s="300">
        <f>'[3]Warenkorb transponiert'!AM149</f>
        <v>15.64802156333803</v>
      </c>
      <c r="G262" s="300">
        <f>'[3]Warenkorb transponiert'!AN149</f>
        <v>6.5946599356355389</v>
      </c>
      <c r="H262" s="300">
        <f>'[3]Warenkorb transponiert'!AO149</f>
        <v>2.8974223154568071</v>
      </c>
      <c r="I262" s="300">
        <f>'[3]Warenkorb transponiert'!AP149</f>
        <v>2.4445342703944202</v>
      </c>
      <c r="J262" s="356">
        <f t="shared" si="31"/>
        <v>27.400844230438125</v>
      </c>
      <c r="K262" s="300">
        <v>59.404000000000003</v>
      </c>
      <c r="L262" s="300">
        <v>38.375999999999998</v>
      </c>
      <c r="M262" s="300">
        <v>22.765000000000001</v>
      </c>
      <c r="N262" s="300">
        <v>15.395</v>
      </c>
      <c r="O262" s="300">
        <v>25.818000000000001</v>
      </c>
      <c r="P262" s="300">
        <v>2.9664000000000001</v>
      </c>
      <c r="Q262" s="300">
        <v>1.1451</v>
      </c>
      <c r="R262" s="300">
        <v>1.5429999999999999</v>
      </c>
      <c r="S262" s="300">
        <v>9.5530000000000008</v>
      </c>
      <c r="T262" s="300">
        <v>25.472999999999999</v>
      </c>
      <c r="U262" s="356">
        <f t="shared" si="25"/>
        <v>34.987663000000005</v>
      </c>
      <c r="V262" s="312">
        <f>'[2]Haltung gewichtet'!H237</f>
        <v>0.58950000000000002</v>
      </c>
      <c r="W262" s="356">
        <f t="shared" si="28"/>
        <v>16.506</v>
      </c>
      <c r="X262" s="300">
        <f>IF(ISBLANK([1]KochtypBerechnung_nichtBio!V231),"",[1]KochtypBerechnung_nichtBio!V231)</f>
        <v>1.6634819999999999</v>
      </c>
      <c r="Y262" s="300">
        <f>IF(ISBLANK([1]KochtypBerechnung_nichtBio!X231),"",[1]KochtypBerechnung_nichtBio!X231)</f>
        <v>1.7452030000000001</v>
      </c>
      <c r="Z262" s="356">
        <f t="shared" si="27"/>
        <v>3.6296049500000001</v>
      </c>
      <c r="AA262" s="312">
        <f>'[7]Nicht-Bio'!C244</f>
        <v>3.05402</v>
      </c>
      <c r="AB262" s="300">
        <f>'[7]Nicht-Bio'!D244</f>
        <v>2.6141049999999999</v>
      </c>
      <c r="AC262" s="300">
        <f>'[7]Nicht-Bio'!E244</f>
        <v>1.959298</v>
      </c>
      <c r="AD262" s="300">
        <f>'[7]Nicht-Bio'!F244</f>
        <v>0.63164399999999998</v>
      </c>
      <c r="AE262" s="356">
        <f t="shared" si="29"/>
        <v>11.041212775294118</v>
      </c>
      <c r="AF262" s="300">
        <f>'[7]Nicht-Bio'!G244</f>
        <v>2.1068820000000001</v>
      </c>
      <c r="AG262" s="300">
        <f>'[7]Nicht-Bio'!I244</f>
        <v>3.108565</v>
      </c>
      <c r="AH262" s="300">
        <f>'[7]Nicht-Bio'!J244</f>
        <v>1.6201989999999999</v>
      </c>
      <c r="AI262" s="300">
        <f>'[7]Nicht-Bio'!K244</f>
        <v>3.0348359999999999</v>
      </c>
      <c r="AJ262" s="300">
        <f>'[7]Nicht-Bio'!L244</f>
        <v>1.4036789999999999</v>
      </c>
      <c r="AK262" s="300">
        <f>'[7]Nicht-Bio'!M244</f>
        <v>2.0739109999999998</v>
      </c>
      <c r="AL262" s="300">
        <f>'[7]Nicht-Bio'!N244</f>
        <v>3.082945</v>
      </c>
      <c r="AM262" s="300">
        <f>'[7]Nicht-Bio'!O244</f>
        <v>2.9313509999999998</v>
      </c>
      <c r="AN262" s="300">
        <f>'[7]Nicht-Bio'!P244</f>
        <v>3.4292029999999998</v>
      </c>
      <c r="AO262" s="300">
        <f>'[7]Nicht-Bio'!R244</f>
        <v>3.762756</v>
      </c>
      <c r="AP262" s="300">
        <f>'[7]Nicht-Bio'!S244</f>
        <v>10.880936</v>
      </c>
      <c r="AQ262" s="300">
        <f>'[7]Nicht-Bio'!T244</f>
        <v>3.6954150000000001</v>
      </c>
      <c r="AR262" s="300">
        <f>'[7]Nicht-Bio'!U244</f>
        <v>2.4126270000000001</v>
      </c>
      <c r="AS262" s="300">
        <f>'[7]Nicht-Bio'!W244</f>
        <v>3.7769439999999999</v>
      </c>
      <c r="AT262" s="300">
        <f>'[7]Nicht-Bio'!X244</f>
        <v>27.207521</v>
      </c>
      <c r="AU262" s="356">
        <f t="shared" si="30"/>
        <v>19.535896013333335</v>
      </c>
      <c r="AV262" s="300">
        <f>[6]Tabelle1!B75</f>
        <v>1.92880307316234</v>
      </c>
      <c r="AW262" s="300"/>
      <c r="AX262" s="357">
        <f t="shared" si="32"/>
        <v>2.7003243024272758</v>
      </c>
      <c r="AY262" s="335">
        <f t="shared" si="33"/>
        <v>115.80154527149287</v>
      </c>
    </row>
    <row r="263" spans="1:51" x14ac:dyDescent="0.25">
      <c r="A263" s="332">
        <v>43891</v>
      </c>
      <c r="B263" s="312">
        <f>'[3]Warenkorb transponiert'!AI150</f>
        <v>1.4136324092223767</v>
      </c>
      <c r="C263" s="300">
        <f>'[3]Warenkorb transponiert'!AJ150</f>
        <v>17.708043132497455</v>
      </c>
      <c r="D263" s="300">
        <f>'[3]Warenkorb transponiert'!AK150</f>
        <v>9.3821650932740255</v>
      </c>
      <c r="E263" s="300">
        <f>'[3]Warenkorb transponiert'!AL150</f>
        <v>16.471287792641689</v>
      </c>
      <c r="F263" s="300">
        <f>'[3]Warenkorb transponiert'!AM150</f>
        <v>15.64802156333803</v>
      </c>
      <c r="G263" s="300">
        <f>'[3]Warenkorb transponiert'!AN150</f>
        <v>6.1258215624223817</v>
      </c>
      <c r="H263" s="300">
        <f>'[3]Warenkorb transponiert'!AO150</f>
        <v>3.0314302263455439</v>
      </c>
      <c r="I263" s="300">
        <f>'[3]Warenkorb transponiert'!AP150</f>
        <v>2.4445342703944202</v>
      </c>
      <c r="J263" s="356">
        <f t="shared" si="31"/>
        <v>26.9889993671638</v>
      </c>
      <c r="K263" s="300">
        <v>58.755000000000003</v>
      </c>
      <c r="L263" s="300">
        <v>39.453000000000003</v>
      </c>
      <c r="M263" s="300">
        <v>28.873999999999999</v>
      </c>
      <c r="N263" s="300">
        <v>15.949</v>
      </c>
      <c r="O263" s="300">
        <v>25.038</v>
      </c>
      <c r="P263" s="300">
        <v>3.0695000000000001</v>
      </c>
      <c r="Q263" s="300">
        <v>1.1842000000000001</v>
      </c>
      <c r="R263" s="300">
        <v>1.5746</v>
      </c>
      <c r="S263" s="300">
        <v>9.0429999999999993</v>
      </c>
      <c r="T263" s="300">
        <v>26.003</v>
      </c>
      <c r="U263" s="356">
        <f t="shared" si="25"/>
        <v>35.784773999999999</v>
      </c>
      <c r="V263" s="312">
        <f>'[2]Haltung gewichtet'!H238</f>
        <v>0.58860000000000001</v>
      </c>
      <c r="W263" s="356">
        <f t="shared" si="28"/>
        <v>16.480800000000002</v>
      </c>
      <c r="X263" s="300">
        <f>IF(ISBLANK([1]KochtypBerechnung_nichtBio!V232),"",[1]KochtypBerechnung_nichtBio!V232)</f>
        <v>1.614827</v>
      </c>
      <c r="Y263" s="300">
        <f>IF(ISBLANK([1]KochtypBerechnung_nichtBio!X232),"",[1]KochtypBerechnung_nichtBio!X232)</f>
        <v>1.7939339999999999</v>
      </c>
      <c r="Z263" s="356">
        <f t="shared" si="27"/>
        <v>3.5882975999999998</v>
      </c>
      <c r="AA263" s="312">
        <f>'[7]Nicht-Bio'!C245</f>
        <v>3.4065059999999998</v>
      </c>
      <c r="AB263" s="300">
        <f>'[7]Nicht-Bio'!D245</f>
        <v>2.4461940000000002</v>
      </c>
      <c r="AC263" s="300">
        <f>'[7]Nicht-Bio'!E245</f>
        <v>1.9326920000000001</v>
      </c>
      <c r="AD263" s="300">
        <f>'[7]Nicht-Bio'!F245</f>
        <v>0.67282699999999995</v>
      </c>
      <c r="AE263" s="356">
        <f t="shared" si="29"/>
        <v>11.447750960588236</v>
      </c>
      <c r="AF263" s="300">
        <f>'[7]Nicht-Bio'!G245</f>
        <v>2.103583</v>
      </c>
      <c r="AG263" s="300">
        <f>'[7]Nicht-Bio'!I245</f>
        <v>3.7292100000000001</v>
      </c>
      <c r="AH263" s="300">
        <f>'[7]Nicht-Bio'!J245</f>
        <v>1.024424</v>
      </c>
      <c r="AI263" s="300">
        <f>'[7]Nicht-Bio'!K245</f>
        <v>2.8673790000000001</v>
      </c>
      <c r="AJ263" s="300">
        <f>'[7]Nicht-Bio'!L245</f>
        <v>1.315177</v>
      </c>
      <c r="AK263" s="300">
        <f>'[7]Nicht-Bio'!M245</f>
        <v>2.1032169999999999</v>
      </c>
      <c r="AL263" s="300">
        <f>'[7]Nicht-Bio'!N245</f>
        <v>3.3153079999999999</v>
      </c>
      <c r="AM263" s="300">
        <f>'[7]Nicht-Bio'!O245</f>
        <v>3.3089019999999998</v>
      </c>
      <c r="AN263" s="300">
        <f>'[7]Nicht-Bio'!P245</f>
        <v>3.6596489999999999</v>
      </c>
      <c r="AO263" s="300">
        <f>'[7]Nicht-Bio'!R245</f>
        <v>5.1992729999999998</v>
      </c>
      <c r="AP263" s="300">
        <f>'[7]Nicht-Bio'!S245</f>
        <v>10.199838</v>
      </c>
      <c r="AQ263" s="300">
        <f>'[7]Nicht-Bio'!T245</f>
        <v>3.7566090000000001</v>
      </c>
      <c r="AR263" s="300">
        <f>'[7]Nicht-Bio'!U245</f>
        <v>2.4852159999999999</v>
      </c>
      <c r="AS263" s="300">
        <f>'[7]Nicht-Bio'!W245</f>
        <v>3.0745100000000001</v>
      </c>
      <c r="AT263" s="300">
        <f>'[7]Nicht-Bio'!X245</f>
        <v>29.45486</v>
      </c>
      <c r="AU263" s="356">
        <f t="shared" si="30"/>
        <v>19.422086846666666</v>
      </c>
      <c r="AV263" s="300">
        <f>[6]Tabelle1!B76</f>
        <v>1.92880307316234</v>
      </c>
      <c r="AW263" s="300"/>
      <c r="AX263" s="357">
        <f t="shared" si="32"/>
        <v>2.7003243024272758</v>
      </c>
      <c r="AY263" s="335">
        <f t="shared" si="33"/>
        <v>116.41303307684598</v>
      </c>
    </row>
    <row r="264" spans="1:51" x14ac:dyDescent="0.25">
      <c r="A264" s="332">
        <v>43922</v>
      </c>
      <c r="B264" s="312">
        <f>'[3]Warenkorb transponiert'!AI151</f>
        <v>1.4516653040792484</v>
      </c>
      <c r="C264" s="300">
        <f>'[3]Warenkorb transponiert'!AJ151</f>
        <v>18.798008931936316</v>
      </c>
      <c r="D264" s="300">
        <f>'[3]Warenkorb transponiert'!AK151</f>
        <v>9.9054845468830308</v>
      </c>
      <c r="E264" s="300">
        <f>'[3]Warenkorb transponiert'!AL151</f>
        <v>17.754510486470469</v>
      </c>
      <c r="F264" s="300">
        <f>'[3]Warenkorb transponiert'!AM151</f>
        <v>15.64802156333803</v>
      </c>
      <c r="G264" s="300">
        <f>'[3]Warenkorb transponiert'!AN151</f>
        <v>6.5946599356355389</v>
      </c>
      <c r="H264" s="300">
        <f>'[3]Warenkorb transponiert'!AO151</f>
        <v>3.0741584685994177</v>
      </c>
      <c r="I264" s="300">
        <f>'[3]Warenkorb transponiert'!AP151</f>
        <v>2.4445342703944202</v>
      </c>
      <c r="J264" s="356">
        <f t="shared" si="31"/>
        <v>28.068797301225736</v>
      </c>
      <c r="K264" s="300">
        <v>60.154000000000003</v>
      </c>
      <c r="L264" s="300">
        <v>41.338999999999999</v>
      </c>
      <c r="M264" s="300">
        <v>29.257000000000001</v>
      </c>
      <c r="N264" s="300">
        <v>16.768000000000001</v>
      </c>
      <c r="O264" s="300">
        <v>25.92</v>
      </c>
      <c r="P264" s="300">
        <v>2.9827000000000004</v>
      </c>
      <c r="Q264" s="300">
        <v>1.4686999999999999</v>
      </c>
      <c r="R264" s="300">
        <v>1.6533000000000002</v>
      </c>
      <c r="S264" s="300">
        <v>9.3390000000000004</v>
      </c>
      <c r="T264" s="300">
        <v>24.215</v>
      </c>
      <c r="U264" s="356">
        <f t="shared" si="25"/>
        <v>36.582394000000008</v>
      </c>
      <c r="V264" s="312">
        <f>'[2]Haltung gewichtet'!H239</f>
        <v>0.5927</v>
      </c>
      <c r="W264" s="356">
        <f t="shared" si="28"/>
        <v>16.595600000000001</v>
      </c>
      <c r="X264" s="300">
        <f>IF(ISBLANK([1]KochtypBerechnung_nichtBio!V233),"",[1]KochtypBerechnung_nichtBio!V233)</f>
        <v>1.640312</v>
      </c>
      <c r="Y264" s="300">
        <f>IF(ISBLANK([1]KochtypBerechnung_nichtBio!X233),"",[1]KochtypBerechnung_nichtBio!X233)</f>
        <v>1.742218</v>
      </c>
      <c r="Z264" s="356">
        <f t="shared" si="27"/>
        <v>3.5929096999999999</v>
      </c>
      <c r="AA264" s="312">
        <f>'[7]Nicht-Bio'!C246</f>
        <v>3.4403199999999998</v>
      </c>
      <c r="AB264" s="300">
        <f>'[7]Nicht-Bio'!D246</f>
        <v>2.6230250000000002</v>
      </c>
      <c r="AC264" s="300">
        <f>'[7]Nicht-Bio'!E246</f>
        <v>2.203325</v>
      </c>
      <c r="AD264" s="300">
        <f>'[7]Nicht-Bio'!F246</f>
        <v>0.58304999999999996</v>
      </c>
      <c r="AE264" s="356">
        <f t="shared" si="29"/>
        <v>11.727037220588235</v>
      </c>
      <c r="AF264" s="300">
        <f>'[7]Nicht-Bio'!G246</f>
        <v>2.0255450000000002</v>
      </c>
      <c r="AG264" s="300">
        <f>'[7]Nicht-Bio'!I246</f>
        <v>3.9327139999999998</v>
      </c>
      <c r="AH264" s="300">
        <f>'[7]Nicht-Bio'!J246</f>
        <v>1.197168</v>
      </c>
      <c r="AI264" s="300">
        <f>'[7]Nicht-Bio'!K246</f>
        <v>3.5401069999999999</v>
      </c>
      <c r="AJ264" s="300">
        <f>'[7]Nicht-Bio'!L246</f>
        <v>1.4030910000000001</v>
      </c>
      <c r="AK264" s="300">
        <f>'[7]Nicht-Bio'!M246</f>
        <v>2.1229490000000002</v>
      </c>
      <c r="AL264" s="300">
        <f>'[7]Nicht-Bio'!N246</f>
        <v>3.942517</v>
      </c>
      <c r="AM264" s="300">
        <f>'[7]Nicht-Bio'!O246</f>
        <v>3.3134030000000001</v>
      </c>
      <c r="AN264" s="300">
        <f>'[7]Nicht-Bio'!P246</f>
        <v>4.6912229999999999</v>
      </c>
      <c r="AO264" s="300">
        <f>'[7]Nicht-Bio'!R246</f>
        <v>5.6712170000000004</v>
      </c>
      <c r="AP264" s="300">
        <f>'[7]Nicht-Bio'!S246</f>
        <v>11.023250000000001</v>
      </c>
      <c r="AQ264" s="300">
        <f>'[7]Nicht-Bio'!T246</f>
        <v>3.7104379999999999</v>
      </c>
      <c r="AR264" s="300">
        <f>'[7]Nicht-Bio'!U246</f>
        <v>2.7880850000000001</v>
      </c>
      <c r="AS264" s="300">
        <f>'[7]Nicht-Bio'!W246</f>
        <v>3.8420130000000001</v>
      </c>
      <c r="AT264" s="300">
        <f>'[7]Nicht-Bio'!X246</f>
        <v>31.340814999999999</v>
      </c>
      <c r="AU264" s="356">
        <f t="shared" si="30"/>
        <v>21.092718309999999</v>
      </c>
      <c r="AV264" s="300">
        <f>[6]Tabelle1!B77</f>
        <v>1.92880307316234</v>
      </c>
      <c r="AW264" s="300"/>
      <c r="AX264" s="357">
        <f t="shared" si="32"/>
        <v>2.7003243024272758</v>
      </c>
      <c r="AY264" s="335">
        <f t="shared" si="33"/>
        <v>120.35978083424123</v>
      </c>
    </row>
    <row r="265" spans="1:51" x14ac:dyDescent="0.25">
      <c r="A265" s="332">
        <v>43952</v>
      </c>
      <c r="B265" s="312">
        <f>'[3]Warenkorb transponiert'!AI152</f>
        <v>1.4072128967157629</v>
      </c>
      <c r="C265" s="300">
        <f>'[3]Warenkorb transponiert'!AJ152</f>
        <v>18.926360211703383</v>
      </c>
      <c r="D265" s="300">
        <f>'[3]Warenkorb transponiert'!AK152</f>
        <v>9.893726785729049</v>
      </c>
      <c r="E265" s="300">
        <f>'[3]Warenkorb transponiert'!AL152</f>
        <v>17.572644736161898</v>
      </c>
      <c r="F265" s="300">
        <f>'[3]Warenkorb transponiert'!AM152</f>
        <v>15.553912590468311</v>
      </c>
      <c r="G265" s="300">
        <f>'[3]Warenkorb transponiert'!AN152</f>
        <v>6.1427421607858506</v>
      </c>
      <c r="H265" s="300">
        <f>'[3]Warenkorb transponiert'!AO152</f>
        <v>3.0741584685994177</v>
      </c>
      <c r="I265" s="300">
        <f>'[3]Warenkorb transponiert'!AP152</f>
        <v>2.4445342703944202</v>
      </c>
      <c r="J265" s="356">
        <f t="shared" si="31"/>
        <v>27.468712875766521</v>
      </c>
      <c r="K265" s="300">
        <v>59.295999999999999</v>
      </c>
      <c r="L265" s="300">
        <v>40.164000000000001</v>
      </c>
      <c r="M265" s="300">
        <v>27.283000000000001</v>
      </c>
      <c r="N265" s="300">
        <v>16.7</v>
      </c>
      <c r="O265" s="300">
        <v>26.106999999999999</v>
      </c>
      <c r="P265" s="300">
        <v>3.1200999999999999</v>
      </c>
      <c r="Q265" s="300">
        <v>1.5019</v>
      </c>
      <c r="R265" s="300">
        <v>1.5441</v>
      </c>
      <c r="S265" s="300">
        <v>8.9130000000000003</v>
      </c>
      <c r="T265" s="300">
        <v>24.547000000000001</v>
      </c>
      <c r="U265" s="356">
        <f t="shared" si="25"/>
        <v>35.762093999999998</v>
      </c>
      <c r="V265" s="312">
        <f>'[2]Haltung gewichtet'!H240</f>
        <v>0.58609999999999995</v>
      </c>
      <c r="W265" s="356">
        <f t="shared" si="28"/>
        <v>16.410799999999998</v>
      </c>
      <c r="X265" s="300">
        <f>IF(ISBLANK([1]KochtypBerechnung_nichtBio!V234),"",[1]KochtypBerechnung_nichtBio!V234)</f>
        <v>1.6215219999999999</v>
      </c>
      <c r="Y265" s="300">
        <f>IF(ISBLANK([1]KochtypBerechnung_nichtBio!X234),"",[1]KochtypBerechnung_nichtBio!X234)</f>
        <v>1.7367729999999999</v>
      </c>
      <c r="Z265" s="356">
        <f t="shared" si="27"/>
        <v>3.56118545</v>
      </c>
      <c r="AA265" s="312">
        <f>'[7]Nicht-Bio'!C247</f>
        <v>3.3079860000000001</v>
      </c>
      <c r="AB265" s="300">
        <f>'[7]Nicht-Bio'!D247</f>
        <v>2.4889410000000001</v>
      </c>
      <c r="AC265" s="300">
        <f>'[7]Nicht-Bio'!E247</f>
        <v>2.4418259999999998</v>
      </c>
      <c r="AD265" s="300">
        <f>'[7]Nicht-Bio'!F247</f>
        <v>0.59752400000000006</v>
      </c>
      <c r="AE265" s="356">
        <f t="shared" si="29"/>
        <v>11.616094824705883</v>
      </c>
      <c r="AF265" s="300">
        <f>'[7]Nicht-Bio'!G247</f>
        <v>1.851728</v>
      </c>
      <c r="AG265" s="300">
        <f>'[7]Nicht-Bio'!I247</f>
        <v>3.717371</v>
      </c>
      <c r="AH265" s="300">
        <f>'[7]Nicht-Bio'!J247</f>
        <v>1.6335820000000001</v>
      </c>
      <c r="AI265" s="300">
        <f>'[7]Nicht-Bio'!K247</f>
        <v>3.5581559999999999</v>
      </c>
      <c r="AJ265" s="300">
        <f>'[7]Nicht-Bio'!L247</f>
        <v>1.9163539999999999</v>
      </c>
      <c r="AK265" s="300">
        <f>'[7]Nicht-Bio'!M247</f>
        <v>2.037318</v>
      </c>
      <c r="AL265" s="300">
        <f>'[7]Nicht-Bio'!N247</f>
        <v>4.695468</v>
      </c>
      <c r="AM265" s="300">
        <f>'[7]Nicht-Bio'!O247</f>
        <v>4.5887460000000004</v>
      </c>
      <c r="AN265" s="300">
        <f>'[7]Nicht-Bio'!P247</f>
        <v>5.6903040000000003</v>
      </c>
      <c r="AO265" s="300">
        <f>'[7]Nicht-Bio'!R247</f>
        <v>5.6282439999999996</v>
      </c>
      <c r="AP265" s="300">
        <f>'[7]Nicht-Bio'!S247</f>
        <v>11.181036000000001</v>
      </c>
      <c r="AQ265" s="300">
        <f>'[7]Nicht-Bio'!T247</f>
        <v>3.7104379999999999</v>
      </c>
      <c r="AR265" s="300">
        <f>'[7]Nicht-Bio'!U247</f>
        <v>2.8144209999999998</v>
      </c>
      <c r="AS265" s="300">
        <f>'[7]Nicht-Bio'!W247</f>
        <v>3.4530110000000001</v>
      </c>
      <c r="AT265" s="300">
        <f>'[7]Nicht-Bio'!X247</f>
        <v>28.915372000000001</v>
      </c>
      <c r="AU265" s="356">
        <f t="shared" si="30"/>
        <v>22.50196077333333</v>
      </c>
      <c r="AV265" s="300">
        <f>[6]Tabelle1!B78</f>
        <v>1.92880307316234</v>
      </c>
      <c r="AW265" s="300"/>
      <c r="AX265" s="357">
        <f t="shared" si="32"/>
        <v>2.7003243024272758</v>
      </c>
      <c r="AY265" s="335">
        <f t="shared" si="33"/>
        <v>120.02117222623301</v>
      </c>
    </row>
    <row r="266" spans="1:51" x14ac:dyDescent="0.25">
      <c r="A266" s="332">
        <v>43983</v>
      </c>
      <c r="B266" s="312">
        <f>'[3]Warenkorb transponiert'!AI153</f>
        <v>1.4545323608744174</v>
      </c>
      <c r="C266" s="300">
        <f>'[3]Warenkorb transponiert'!AJ153</f>
        <v>18.982389800154394</v>
      </c>
      <c r="D266" s="300">
        <f>'[3]Warenkorb transponiert'!AK153</f>
        <v>9.9054845468830308</v>
      </c>
      <c r="E266" s="300">
        <f>'[3]Warenkorb transponiert'!AL153</f>
        <v>17.497452963232924</v>
      </c>
      <c r="F266" s="300">
        <f>'[3]Warenkorb transponiert'!AM153</f>
        <v>15.64802156333803</v>
      </c>
      <c r="G266" s="300">
        <f>'[3]Warenkorb transponiert'!AN153</f>
        <v>6.0862896013536538</v>
      </c>
      <c r="H266" s="300">
        <f>'[3]Warenkorb transponiert'!AO153</f>
        <v>3.0830002149578086</v>
      </c>
      <c r="I266" s="300">
        <f>'[3]Warenkorb transponiert'!AP153</f>
        <v>2.4445342703944202</v>
      </c>
      <c r="J266" s="356">
        <f t="shared" si="31"/>
        <v>27.867425757574516</v>
      </c>
      <c r="K266" s="300">
        <v>63.509</v>
      </c>
      <c r="L266" s="300">
        <v>39.220999999999997</v>
      </c>
      <c r="M266" s="300">
        <v>24.99</v>
      </c>
      <c r="N266" s="300">
        <v>15.534000000000001</v>
      </c>
      <c r="O266" s="300">
        <v>25.61</v>
      </c>
      <c r="P266" s="300">
        <v>3.1086</v>
      </c>
      <c r="Q266" s="300">
        <v>1.4426999999999999</v>
      </c>
      <c r="R266" s="300">
        <v>1.4708000000000001</v>
      </c>
      <c r="S266" s="300">
        <v>9.423</v>
      </c>
      <c r="T266" s="300">
        <v>24.920999999999999</v>
      </c>
      <c r="U266" s="356">
        <f t="shared" si="25"/>
        <v>35.822541000000001</v>
      </c>
      <c r="V266" s="312">
        <f>'[2]Haltung gewichtet'!H241</f>
        <v>0.57569999999999999</v>
      </c>
      <c r="W266" s="356">
        <f t="shared" si="28"/>
        <v>16.119599999999998</v>
      </c>
      <c r="X266" s="300">
        <f>IF(ISBLANK([1]KochtypBerechnung_nichtBio!V235),"",[1]KochtypBerechnung_nichtBio!V235)</f>
        <v>1.9815910000000001</v>
      </c>
      <c r="Y266" s="300">
        <f>IF(ISBLANK([1]KochtypBerechnung_nichtBio!X235),"",[1]KochtypBerechnung_nichtBio!X235)</f>
        <v>1.8792310000000001</v>
      </c>
      <c r="Z266" s="356">
        <f t="shared" si="27"/>
        <v>4.1938866500000005</v>
      </c>
      <c r="AA266" s="312">
        <f>'[7]Nicht-Bio'!C248</f>
        <v>3.3906580000000002</v>
      </c>
      <c r="AB266" s="300">
        <f>'[7]Nicht-Bio'!D248</f>
        <v>2.5262229999999999</v>
      </c>
      <c r="AC266" s="300">
        <f>'[7]Nicht-Bio'!E248</f>
        <v>2.607205</v>
      </c>
      <c r="AD266" s="300">
        <f>'[7]Nicht-Bio'!F248</f>
        <v>0.64927500000000005</v>
      </c>
      <c r="AE266" s="356">
        <f t="shared" si="29"/>
        <v>12.06143647647059</v>
      </c>
      <c r="AF266" s="300">
        <f>'[7]Nicht-Bio'!G248</f>
        <v>2.5720990000000001</v>
      </c>
      <c r="AG266" s="300">
        <f>'[7]Nicht-Bio'!I248</f>
        <v>3.8426290000000001</v>
      </c>
      <c r="AH266" s="300">
        <f>'[7]Nicht-Bio'!J248</f>
        <v>1.779345</v>
      </c>
      <c r="AI266" s="300">
        <f>'[7]Nicht-Bio'!K248</f>
        <v>5.0300380000000002</v>
      </c>
      <c r="AJ266" s="300">
        <f>'[7]Nicht-Bio'!L248</f>
        <v>1.751139</v>
      </c>
      <c r="AK266" s="300">
        <f>'[7]Nicht-Bio'!M248</f>
        <v>2.3532459999999999</v>
      </c>
      <c r="AL266" s="300">
        <f>'[7]Nicht-Bio'!N248</f>
        <v>5.0799830000000004</v>
      </c>
      <c r="AM266" s="300">
        <f>'[7]Nicht-Bio'!O248</f>
        <v>5.2156760000000002</v>
      </c>
      <c r="AN266" s="300">
        <f>'[7]Nicht-Bio'!P248</f>
        <v>6.3173219999999999</v>
      </c>
      <c r="AO266" s="300">
        <f>'[7]Nicht-Bio'!R248</f>
        <v>6.5039129999999998</v>
      </c>
      <c r="AP266" s="300">
        <f>'[7]Nicht-Bio'!S248</f>
        <v>11.149485</v>
      </c>
      <c r="AQ266" s="300">
        <f>'[7]Nicht-Bio'!T248</f>
        <v>3.7104379999999999</v>
      </c>
      <c r="AR266" s="300">
        <f>'[7]Nicht-Bio'!U248</f>
        <v>3.1207310000000001</v>
      </c>
      <c r="AS266" s="300">
        <f>'[7]Nicht-Bio'!W248</f>
        <v>4.1417070000000002</v>
      </c>
      <c r="AT266" s="300">
        <f>'[7]Nicht-Bio'!X248</f>
        <v>31.683004</v>
      </c>
      <c r="AU266" s="356">
        <f t="shared" si="30"/>
        <v>25.048909009999999</v>
      </c>
      <c r="AV266" s="300">
        <f>[6]Tabelle1!B79</f>
        <v>1.92880307316234</v>
      </c>
      <c r="AW266" s="300"/>
      <c r="AX266" s="357">
        <f t="shared" si="32"/>
        <v>2.7003243024272758</v>
      </c>
      <c r="AY266" s="335">
        <f t="shared" si="33"/>
        <v>123.81412319647238</v>
      </c>
    </row>
    <row r="267" spans="1:51" x14ac:dyDescent="0.25">
      <c r="A267" s="332">
        <v>44013</v>
      </c>
      <c r="B267" s="312">
        <f>'[3]Warenkorb transponiert'!AI154</f>
        <v>1.4329343650341664</v>
      </c>
      <c r="C267" s="300">
        <f>'[3]Warenkorb transponiert'!AJ154</f>
        <v>18.352498375580232</v>
      </c>
      <c r="D267" s="300">
        <f>'[3]Warenkorb transponiert'!AK154</f>
        <v>9.9054845468830308</v>
      </c>
      <c r="E267" s="300">
        <f>'[3]Warenkorb transponiert'!AL154</f>
        <v>17.588848813945038</v>
      </c>
      <c r="F267" s="300">
        <f>'[3]Warenkorb transponiert'!AM154</f>
        <v>16.140016065003024</v>
      </c>
      <c r="G267" s="300">
        <f>'[3]Warenkorb transponiert'!AN154</f>
        <v>6.2080482352158883</v>
      </c>
      <c r="H267" s="300">
        <f>'[3]Warenkorb transponiert'!AO154</f>
        <v>2.9489923040690726</v>
      </c>
      <c r="I267" s="300">
        <f>'[3]Warenkorb transponiert'!AP154</f>
        <v>2.4445342703944202</v>
      </c>
      <c r="J267" s="356">
        <f t="shared" si="31"/>
        <v>27.611320911017131</v>
      </c>
      <c r="K267" s="300">
        <v>64.641000000000005</v>
      </c>
      <c r="L267" s="300">
        <v>37.948</v>
      </c>
      <c r="M267" s="300">
        <v>24.92</v>
      </c>
      <c r="N267" s="300">
        <v>16.146000000000001</v>
      </c>
      <c r="O267" s="300">
        <v>25.263000000000002</v>
      </c>
      <c r="P267" s="300">
        <v>3.1861000000000002</v>
      </c>
      <c r="Q267" s="300">
        <v>1.5447</v>
      </c>
      <c r="R267" s="300">
        <v>1.5562</v>
      </c>
      <c r="S267" s="300">
        <v>9.1080000000000005</v>
      </c>
      <c r="T267" s="300">
        <v>25.285</v>
      </c>
      <c r="U267" s="356">
        <f t="shared" si="25"/>
        <v>35.794639000000004</v>
      </c>
      <c r="V267" s="312">
        <f>'[2]Haltung gewichtet'!H242</f>
        <v>0.59150000000000003</v>
      </c>
      <c r="W267" s="356">
        <f t="shared" si="28"/>
        <v>16.562000000000001</v>
      </c>
      <c r="X267" s="300">
        <f>IF(ISBLANK([1]KochtypBerechnung_nichtBio!V236),"",[1]KochtypBerechnung_nichtBio!V236)</f>
        <v>2.021468</v>
      </c>
      <c r="Y267" s="300">
        <f>IF(ISBLANK([1]KochtypBerechnung_nichtBio!X236),"",[1]KochtypBerechnung_nichtBio!X236)</f>
        <v>2.0898620000000001</v>
      </c>
      <c r="Z267" s="356">
        <f t="shared" si="27"/>
        <v>4.3906122999999999</v>
      </c>
      <c r="AA267" s="312">
        <f>'[7]Nicht-Bio'!C249</f>
        <v>3.406415</v>
      </c>
      <c r="AB267" s="300">
        <f>'[7]Nicht-Bio'!D249</f>
        <v>2.6402920000000001</v>
      </c>
      <c r="AC267" s="300">
        <f>'[7]Nicht-Bio'!E249</f>
        <v>2.6703790000000001</v>
      </c>
      <c r="AD267" s="300">
        <f>'[7]Nicht-Bio'!F249</f>
        <v>0.68128699999999998</v>
      </c>
      <c r="AE267" s="356">
        <f t="shared" si="29"/>
        <v>12.358228467058822</v>
      </c>
      <c r="AF267" s="300">
        <f>'[7]Nicht-Bio'!G249</f>
        <v>2.463768</v>
      </c>
      <c r="AG267" s="300">
        <f>'[7]Nicht-Bio'!I249</f>
        <v>3.649384</v>
      </c>
      <c r="AH267" s="300">
        <f>'[7]Nicht-Bio'!J249</f>
        <v>1.6384780000000001</v>
      </c>
      <c r="AI267" s="300">
        <f>'[7]Nicht-Bio'!K249</f>
        <v>3.678296</v>
      </c>
      <c r="AJ267" s="300">
        <f>'[7]Nicht-Bio'!L249</f>
        <v>1.4611430000000001</v>
      </c>
      <c r="AK267" s="300">
        <f>'[7]Nicht-Bio'!M249</f>
        <v>2.4296739999999999</v>
      </c>
      <c r="AL267" s="300">
        <f>'[7]Nicht-Bio'!N249</f>
        <v>4.2020879999999998</v>
      </c>
      <c r="AM267" s="300">
        <f>'[7]Nicht-Bio'!O249</f>
        <v>4.4974020000000001</v>
      </c>
      <c r="AN267" s="300">
        <f>'[7]Nicht-Bio'!P249</f>
        <v>5.8446809999999996</v>
      </c>
      <c r="AO267" s="300">
        <f>'[7]Nicht-Bio'!R249</f>
        <v>5.8861129999999999</v>
      </c>
      <c r="AP267" s="300">
        <f>'[7]Nicht-Bio'!S249</f>
        <v>11.258430000000001</v>
      </c>
      <c r="AQ267" s="300">
        <f>'[7]Nicht-Bio'!T249</f>
        <v>3.713374</v>
      </c>
      <c r="AR267" s="300">
        <f>'[7]Nicht-Bio'!U249</f>
        <v>3.4076650000000002</v>
      </c>
      <c r="AS267" s="300">
        <f>'[7]Nicht-Bio'!W249</f>
        <v>4.309088</v>
      </c>
      <c r="AT267" s="300">
        <f>'[7]Nicht-Bio'!X249</f>
        <v>31.475337</v>
      </c>
      <c r="AU267" s="356">
        <f t="shared" si="30"/>
        <v>23.147052753333334</v>
      </c>
      <c r="AV267" s="300">
        <f>[6]Tabelle1!B80</f>
        <v>1.92880307316234</v>
      </c>
      <c r="AW267" s="300"/>
      <c r="AX267" s="357">
        <f t="shared" si="32"/>
        <v>2.7003243024272758</v>
      </c>
      <c r="AY267" s="335">
        <f t="shared" si="33"/>
        <v>122.56417773383657</v>
      </c>
    </row>
    <row r="268" spans="1:51" x14ac:dyDescent="0.25">
      <c r="A268" s="332">
        <v>44044</v>
      </c>
      <c r="B268" s="312">
        <f>'[3]Warenkorb transponiert'!AI155</f>
        <v>1.4540445254034351</v>
      </c>
      <c r="C268" s="300">
        <f>'[3]Warenkorb transponiert'!AJ155</f>
        <v>19.108368085069223</v>
      </c>
      <c r="D268" s="300">
        <f>'[3]Warenkorb transponiert'!AK155</f>
        <v>9.9054845468830308</v>
      </c>
      <c r="E268" s="300">
        <f>'[3]Warenkorb transponiert'!AL155</f>
        <v>17.497452963232924</v>
      </c>
      <c r="F268" s="300">
        <f>'[3]Warenkorb transponiert'!AM155</f>
        <v>16.140016065003024</v>
      </c>
      <c r="G268" s="300">
        <f>'[3]Warenkorb transponiert'!AN155</f>
        <v>6.2338223485771991</v>
      </c>
      <c r="H268" s="300">
        <f>'[3]Warenkorb transponiert'!AO155</f>
        <v>3.0830002149578086</v>
      </c>
      <c r="I268" s="300">
        <f>'[3]Warenkorb transponiert'!AP155</f>
        <v>2.4445342703944202</v>
      </c>
      <c r="J268" s="356">
        <f t="shared" si="31"/>
        <v>28.00893516094078</v>
      </c>
      <c r="K268" s="300">
        <v>68.091999999999999</v>
      </c>
      <c r="L268" s="300">
        <v>38.450000000000003</v>
      </c>
      <c r="M268" s="300">
        <v>25.474</v>
      </c>
      <c r="N268" s="300">
        <v>16.096</v>
      </c>
      <c r="O268" s="300">
        <v>24.686</v>
      </c>
      <c r="P268" s="300">
        <v>3.1199000000000003</v>
      </c>
      <c r="Q268" s="300">
        <v>1.2823</v>
      </c>
      <c r="R268" s="300">
        <v>1.516</v>
      </c>
      <c r="S268" s="300">
        <v>8.7910000000000004</v>
      </c>
      <c r="T268" s="300">
        <v>25.84</v>
      </c>
      <c r="U268" s="356">
        <f t="shared" si="25"/>
        <v>35.993805000000002</v>
      </c>
      <c r="V268" s="312">
        <f>'[2]Haltung gewichtet'!H243</f>
        <v>0.58619999999999994</v>
      </c>
      <c r="W268" s="356">
        <f t="shared" si="28"/>
        <v>16.413599999999999</v>
      </c>
      <c r="X268" s="300">
        <f>IF(ISBLANK([1]KochtypBerechnung_nichtBio!V237),"",[1]KochtypBerechnung_nichtBio!V237)</f>
        <v>1.5199469999999999</v>
      </c>
      <c r="Y268" s="300">
        <f>IF(ISBLANK([1]KochtypBerechnung_nichtBio!X237),"",[1]KochtypBerechnung_nichtBio!X237)</f>
        <v>1.77948</v>
      </c>
      <c r="Z268" s="356">
        <f t="shared" ref="Z268:Z272" si="34">SUMPRODUCT($X$19:$Y$19,X268:Y268)</f>
        <v>3.4365825000000001</v>
      </c>
      <c r="AA268" s="312">
        <f>'[7]Nicht-Bio'!C250</f>
        <v>3.4244870000000001</v>
      </c>
      <c r="AB268" s="300">
        <f>'[7]Nicht-Bio'!D250</f>
        <v>2.5932460000000002</v>
      </c>
      <c r="AC268" s="300">
        <f>'[7]Nicht-Bio'!E250</f>
        <v>2.770921</v>
      </c>
      <c r="AD268" s="300">
        <f>'[7]Nicht-Bio'!F250</f>
        <v>0.67885499999999999</v>
      </c>
      <c r="AE268" s="356">
        <f t="shared" si="29"/>
        <v>12.412282216470588</v>
      </c>
      <c r="AF268" s="300">
        <f>'[7]Nicht-Bio'!G250</f>
        <v>2.229816</v>
      </c>
      <c r="AG268" s="300">
        <f>'[7]Nicht-Bio'!I250</f>
        <v>3.9698500000000001</v>
      </c>
      <c r="AH268" s="300">
        <f>'[7]Nicht-Bio'!J250</f>
        <v>1.5862970000000001</v>
      </c>
      <c r="AI268" s="300">
        <f>'[7]Nicht-Bio'!K250</f>
        <v>3.1662439999999998</v>
      </c>
      <c r="AJ268" s="300">
        <f>'[7]Nicht-Bio'!L250</f>
        <v>2.0198689999999999</v>
      </c>
      <c r="AK268" s="300">
        <f>'[7]Nicht-Bio'!M250</f>
        <v>2.2246939999999999</v>
      </c>
      <c r="AL268" s="300">
        <f>'[7]Nicht-Bio'!N250</f>
        <v>4.1125550000000004</v>
      </c>
      <c r="AM268" s="300">
        <f>'[7]Nicht-Bio'!O250</f>
        <v>4.5560559999999999</v>
      </c>
      <c r="AN268" s="300">
        <f>'[7]Nicht-Bio'!P250</f>
        <v>5.6701769999999998</v>
      </c>
      <c r="AO268" s="300">
        <f>'[7]Nicht-Bio'!R250</f>
        <v>4.6111040000000001</v>
      </c>
      <c r="AP268" s="300">
        <f>'[7]Nicht-Bio'!S250</f>
        <v>10.599128</v>
      </c>
      <c r="AQ268" s="300">
        <f>'[7]Nicht-Bio'!T250</f>
        <v>3.7126399999999999</v>
      </c>
      <c r="AR268" s="300">
        <f>'[7]Nicht-Bio'!U250</f>
        <v>3.7218680000000002</v>
      </c>
      <c r="AS268" s="300">
        <f>'[7]Nicht-Bio'!W250</f>
        <v>4.6424079999999996</v>
      </c>
      <c r="AT268" s="300">
        <f>'[7]Nicht-Bio'!X250</f>
        <v>33.320985</v>
      </c>
      <c r="AU268" s="356">
        <f t="shared" si="30"/>
        <v>23.203714376666664</v>
      </c>
      <c r="AV268" s="300">
        <f>[6]Tabelle1!B81</f>
        <v>1.92880307316234</v>
      </c>
      <c r="AW268" s="300"/>
      <c r="AX268" s="357">
        <f t="shared" si="32"/>
        <v>2.7003243024272758</v>
      </c>
      <c r="AY268" s="335">
        <f t="shared" si="33"/>
        <v>122.16924355650532</v>
      </c>
    </row>
    <row r="269" spans="1:51" x14ac:dyDescent="0.25">
      <c r="A269" s="332">
        <v>44075</v>
      </c>
      <c r="B269" s="312">
        <f>'[3]Warenkorb transponiert'!AI156</f>
        <v>1.4232820094414613</v>
      </c>
      <c r="C269" s="300">
        <f>'[3]Warenkorb transponiert'!AJ156</f>
        <v>18.604454945409898</v>
      </c>
      <c r="D269" s="300">
        <f>'[3]Warenkorb transponiert'!AK156</f>
        <v>9.9054845468830308</v>
      </c>
      <c r="E269" s="300">
        <f>'[3]Warenkorb transponiert'!AL156</f>
        <v>17.588848813945038</v>
      </c>
      <c r="F269" s="300">
        <f>'[3]Warenkorb transponiert'!AM156</f>
        <v>16.12929285970603</v>
      </c>
      <c r="G269" s="300">
        <f>'[3]Warenkorb transponiert'!AN156</f>
        <v>6.5897556029259627</v>
      </c>
      <c r="H269" s="300">
        <f>'[3]Warenkorb transponiert'!AO156</f>
        <v>3.0830002149578086</v>
      </c>
      <c r="I269" s="300">
        <f>'[3]Warenkorb transponiert'!AP156</f>
        <v>2.4445342703944202</v>
      </c>
      <c r="J269" s="356">
        <f t="shared" si="31"/>
        <v>27.816294685217034</v>
      </c>
      <c r="K269" s="300">
        <v>66.763999999999996</v>
      </c>
      <c r="L269" s="300">
        <v>40.872</v>
      </c>
      <c r="M269" s="300">
        <v>27.13</v>
      </c>
      <c r="N269" s="300">
        <v>15.375999999999999</v>
      </c>
      <c r="O269" s="300">
        <v>26.241</v>
      </c>
      <c r="P269" s="300">
        <v>3.1200999999999999</v>
      </c>
      <c r="Q269" s="300">
        <v>1.3317999999999999</v>
      </c>
      <c r="R269" s="300">
        <v>1.4929000000000001</v>
      </c>
      <c r="S269" s="300">
        <v>9.0630000000000006</v>
      </c>
      <c r="T269" s="300">
        <v>25.890999999999998</v>
      </c>
      <c r="U269" s="356">
        <f t="shared" si="25"/>
        <v>36.695368999999999</v>
      </c>
      <c r="V269" s="312">
        <f>'[2]Haltung gewichtet'!H244</f>
        <v>0.58130000000000004</v>
      </c>
      <c r="W269" s="356">
        <f t="shared" si="28"/>
        <v>16.276400000000002</v>
      </c>
      <c r="X269" s="300">
        <f>IF(ISBLANK([1]KochtypBerechnung_nichtBio!V238),"",[1]KochtypBerechnung_nichtBio!V238)</f>
        <v>1.4675240000000001</v>
      </c>
      <c r="Y269" s="300">
        <f>IF(ISBLANK([1]KochtypBerechnung_nichtBio!X238),"",[1]KochtypBerechnung_nichtBio!X238)</f>
        <v>1.6459680000000001</v>
      </c>
      <c r="Z269" s="356">
        <f t="shared" si="34"/>
        <v>3.2711652000000004</v>
      </c>
      <c r="AA269" s="312">
        <f>'[7]Nicht-Bio'!C251</f>
        <v>3.351998</v>
      </c>
      <c r="AB269" s="300">
        <f>'[7]Nicht-Bio'!D251</f>
        <v>2.2570700000000001</v>
      </c>
      <c r="AC269" s="300">
        <f>'[7]Nicht-Bio'!E251</f>
        <v>2.7726130000000002</v>
      </c>
      <c r="AD269" s="300">
        <f>'[7]Nicht-Bio'!F251</f>
        <v>0.74163299999999999</v>
      </c>
      <c r="AE269" s="356">
        <f t="shared" si="29"/>
        <v>12.058625324705883</v>
      </c>
      <c r="AF269" s="300">
        <f>'[7]Nicht-Bio'!G251</f>
        <v>2.3476620000000001</v>
      </c>
      <c r="AG269" s="300">
        <f>'[7]Nicht-Bio'!I251</f>
        <v>3.818845</v>
      </c>
      <c r="AH269" s="300">
        <f>'[7]Nicht-Bio'!J251</f>
        <v>1.7428399999999999</v>
      </c>
      <c r="AI269" s="300">
        <f>'[7]Nicht-Bio'!K251</f>
        <v>4.0195980000000002</v>
      </c>
      <c r="AJ269" s="300">
        <f>'[7]Nicht-Bio'!L251</f>
        <v>2.1398130000000002</v>
      </c>
      <c r="AK269" s="300">
        <f>'[7]Nicht-Bio'!M251</f>
        <v>2.215722</v>
      </c>
      <c r="AL269" s="300">
        <f>'[7]Nicht-Bio'!N251</f>
        <v>4.539822</v>
      </c>
      <c r="AM269" s="300">
        <f>'[7]Nicht-Bio'!O251</f>
        <v>5.1770050000000003</v>
      </c>
      <c r="AN269" s="300">
        <f>'[7]Nicht-Bio'!P251</f>
        <v>5.638547</v>
      </c>
      <c r="AO269" s="300">
        <f>'[7]Nicht-Bio'!R251</f>
        <v>4.3419749999999997</v>
      </c>
      <c r="AP269" s="300">
        <f>'[7]Nicht-Bio'!S251</f>
        <v>10.405360999999999</v>
      </c>
      <c r="AQ269" s="300">
        <f>'[7]Nicht-Bio'!T251</f>
        <v>3.7133080000000001</v>
      </c>
      <c r="AR269" s="300">
        <f>'[7]Nicht-Bio'!U251</f>
        <v>3.6037910000000002</v>
      </c>
      <c r="AS269" s="300">
        <f>'[7]Nicht-Bio'!W251</f>
        <v>4.8739970000000001</v>
      </c>
      <c r="AT269" s="300">
        <f>'[7]Nicht-Bio'!X251</f>
        <v>32.672018000000001</v>
      </c>
      <c r="AU269" s="356">
        <f t="shared" si="30"/>
        <v>24.067087746666669</v>
      </c>
      <c r="AV269" s="300">
        <f>[6]Tabelle1!B82</f>
        <v>1.92880307316234</v>
      </c>
      <c r="AW269" s="300"/>
      <c r="AX269" s="357">
        <f t="shared" si="32"/>
        <v>2.7003243024272758</v>
      </c>
      <c r="AY269" s="335">
        <f t="shared" si="33"/>
        <v>122.88526625901686</v>
      </c>
    </row>
    <row r="270" spans="1:51" x14ac:dyDescent="0.25">
      <c r="A270" s="332">
        <v>44105</v>
      </c>
      <c r="B270" s="312">
        <f>'[3]Warenkorb transponiert'!AI157</f>
        <v>1.4281772585702859</v>
      </c>
      <c r="C270" s="300">
        <f>'[3]Warenkorb transponiert'!AJ157</f>
        <v>19.108368085069223</v>
      </c>
      <c r="D270" s="300">
        <f>'[3]Warenkorb transponiert'!AK157</f>
        <v>9.9054845468830308</v>
      </c>
      <c r="E270" s="300">
        <f>'[3]Warenkorb transponiert'!AL157</f>
        <v>17.273903101657961</v>
      </c>
      <c r="F270" s="300">
        <f>'[3]Warenkorb transponiert'!AM157</f>
        <v>16.140016065003024</v>
      </c>
      <c r="G270" s="300">
        <f>'[3]Warenkorb transponiert'!AN157</f>
        <v>6.0971237282235391</v>
      </c>
      <c r="H270" s="300">
        <f>'[3]Warenkorb transponiert'!AO157</f>
        <v>3.057159809124061</v>
      </c>
      <c r="I270" s="300">
        <f>'[3]Warenkorb transponiert'!AP157</f>
        <v>2.4445342703944202</v>
      </c>
      <c r="J270" s="356">
        <f t="shared" si="31"/>
        <v>27.678509604863429</v>
      </c>
      <c r="K270" s="300">
        <v>63.567999999999998</v>
      </c>
      <c r="L270" s="300">
        <v>39.76</v>
      </c>
      <c r="M270" s="300">
        <v>21.725000000000001</v>
      </c>
      <c r="N270" s="300">
        <v>14.923</v>
      </c>
      <c r="O270" s="300">
        <v>25.561</v>
      </c>
      <c r="P270" s="300">
        <v>3.1135999999999999</v>
      </c>
      <c r="Q270" s="300">
        <v>1.1452</v>
      </c>
      <c r="R270" s="300">
        <v>1.4692000000000001</v>
      </c>
      <c r="S270" s="300">
        <v>8.8490000000000002</v>
      </c>
      <c r="T270" s="300">
        <v>25.242000000000001</v>
      </c>
      <c r="U270" s="356">
        <f t="shared" si="25"/>
        <v>34.736843999999998</v>
      </c>
      <c r="V270" s="312">
        <f>'[2]Haltung gewichtet'!H245</f>
        <v>0.59200000000000008</v>
      </c>
      <c r="W270" s="356">
        <f t="shared" si="28"/>
        <v>16.576000000000001</v>
      </c>
      <c r="X270" s="300">
        <f>IF(ISBLANK([1]KochtypBerechnung_nichtBio!V239),"",[1]KochtypBerechnung_nichtBio!V239)</f>
        <v>1.305069</v>
      </c>
      <c r="Y270" s="300">
        <f>IF(ISBLANK([1]KochtypBerechnung_nichtBio!X239),"",[1]KochtypBerechnung_nichtBio!X239)</f>
        <v>1.6065419999999999</v>
      </c>
      <c r="Z270" s="356">
        <f t="shared" si="34"/>
        <v>3.0018558</v>
      </c>
      <c r="AA270" s="312">
        <f>'[7]Nicht-Bio'!C252</f>
        <v>3.2359770000000001</v>
      </c>
      <c r="AB270" s="300">
        <f>'[7]Nicht-Bio'!D252</f>
        <v>2.6174770000000001</v>
      </c>
      <c r="AC270" s="300">
        <f>'[7]Nicht-Bio'!E252</f>
        <v>2.6640169999999999</v>
      </c>
      <c r="AD270" s="300">
        <f>'[7]Nicht-Bio'!F252</f>
        <v>0.77391200000000004</v>
      </c>
      <c r="AE270" s="356">
        <f t="shared" si="29"/>
        <v>12.30114827235294</v>
      </c>
      <c r="AF270" s="300">
        <f>'[7]Nicht-Bio'!G252</f>
        <v>1.9246639999999999</v>
      </c>
      <c r="AG270" s="300">
        <f>'[7]Nicht-Bio'!I252</f>
        <v>4.0536899999999996</v>
      </c>
      <c r="AH270" s="300">
        <f>'[7]Nicht-Bio'!J252</f>
        <v>1.466467</v>
      </c>
      <c r="AI270" s="300">
        <f>'[7]Nicht-Bio'!K252</f>
        <v>3.8211810000000002</v>
      </c>
      <c r="AJ270" s="300">
        <f>'[7]Nicht-Bio'!L252</f>
        <v>1.91709</v>
      </c>
      <c r="AK270" s="300">
        <f>'[7]Nicht-Bio'!M252</f>
        <v>1.963965</v>
      </c>
      <c r="AL270" s="300">
        <f>'[7]Nicht-Bio'!N252</f>
        <v>4.0917510000000004</v>
      </c>
      <c r="AM270" s="300">
        <f>'[7]Nicht-Bio'!O252</f>
        <v>3.7102680000000001</v>
      </c>
      <c r="AN270" s="300">
        <f>'[7]Nicht-Bio'!P252</f>
        <v>4.8831499999999997</v>
      </c>
      <c r="AO270" s="300">
        <f>'[7]Nicht-Bio'!R252</f>
        <v>3.9116749999999998</v>
      </c>
      <c r="AP270" s="300">
        <f>'[7]Nicht-Bio'!S252</f>
        <v>9.4636530000000008</v>
      </c>
      <c r="AQ270" s="300">
        <f>'[7]Nicht-Bio'!T252</f>
        <v>3.7172010000000002</v>
      </c>
      <c r="AR270" s="300">
        <f>'[7]Nicht-Bio'!U252</f>
        <v>2.8796710000000001</v>
      </c>
      <c r="AS270" s="300">
        <f>'[7]Nicht-Bio'!W252</f>
        <v>3.7745229999999999</v>
      </c>
      <c r="AT270" s="300">
        <f>'[7]Nicht-Bio'!X252</f>
        <v>27.455867000000001</v>
      </c>
      <c r="AU270" s="356">
        <f t="shared" si="30"/>
        <v>21.428332533333332</v>
      </c>
      <c r="AV270" s="300">
        <f>[6]Tabelle1!B83</f>
        <v>1.92880307316234</v>
      </c>
      <c r="AW270" s="300"/>
      <c r="AX270" s="357">
        <f t="shared" si="32"/>
        <v>2.7003243024272758</v>
      </c>
      <c r="AY270" s="335">
        <f t="shared" si="33"/>
        <v>118.42301451297698</v>
      </c>
    </row>
    <row r="271" spans="1:51" ht="14.1" customHeight="1" x14ac:dyDescent="0.25">
      <c r="A271" s="332">
        <v>44136</v>
      </c>
      <c r="B271" s="312">
        <f>'[3]Warenkorb transponiert'!AI158</f>
        <v>1.4193929634470439</v>
      </c>
      <c r="C271" s="300">
        <f>'[3]Warenkorb transponiert'!AJ158</f>
        <v>19.108368085069223</v>
      </c>
      <c r="D271" s="300">
        <f>'[3]Warenkorb transponiert'!AK158</f>
        <v>9.9054845468830308</v>
      </c>
      <c r="E271" s="300">
        <f>'[3]Warenkorb transponiert'!AL158</f>
        <v>18.029772811146952</v>
      </c>
      <c r="F271" s="300">
        <f>'[3]Warenkorb transponiert'!AM158</f>
        <v>16.140016065003024</v>
      </c>
      <c r="G271" s="300">
        <f>'[3]Warenkorb transponiert'!AN158</f>
        <v>6.6126059954497416</v>
      </c>
      <c r="H271" s="300">
        <f>'[3]Warenkorb transponiert'!AO158</f>
        <v>3.0402719727039353</v>
      </c>
      <c r="I271" s="300">
        <f>'[3]Warenkorb transponiert'!AP158</f>
        <v>2.4445342703944202</v>
      </c>
      <c r="J271" s="356">
        <f t="shared" si="31"/>
        <v>27.939868225268629</v>
      </c>
      <c r="K271" s="300">
        <v>61.302999999999997</v>
      </c>
      <c r="L271" s="300">
        <v>39.548000000000002</v>
      </c>
      <c r="M271" s="300">
        <v>24.821000000000002</v>
      </c>
      <c r="N271" s="300">
        <v>14.566000000000001</v>
      </c>
      <c r="O271" s="300">
        <v>25.292999999999999</v>
      </c>
      <c r="P271" s="300">
        <v>2.9339</v>
      </c>
      <c r="Q271" s="300">
        <v>1.1935</v>
      </c>
      <c r="R271" s="300">
        <v>1.4928000000000001</v>
      </c>
      <c r="S271" s="300">
        <v>9.0429999999999993</v>
      </c>
      <c r="T271" s="300">
        <v>25.462</v>
      </c>
      <c r="U271" s="356">
        <f t="shared" si="25"/>
        <v>35.033523000000002</v>
      </c>
      <c r="V271" s="312">
        <f>'[2]Haltung gewichtet'!H246</f>
        <v>0.58200000000000007</v>
      </c>
      <c r="W271" s="356">
        <f t="shared" si="28"/>
        <v>16.296000000000003</v>
      </c>
      <c r="X271" s="300">
        <f>IF(ISBLANK([1]KochtypBerechnung_nichtBio!V240),"",[1]KochtypBerechnung_nichtBio!V240)</f>
        <v>1.353302</v>
      </c>
      <c r="Y271" s="300">
        <f>IF(ISBLANK([1]KochtypBerechnung_nichtBio!X240),"",[1]KochtypBerechnung_nichtBio!X240)</f>
        <v>1.576071</v>
      </c>
      <c r="Z271" s="356">
        <f t="shared" si="34"/>
        <v>3.0543991500000001</v>
      </c>
      <c r="AA271" s="312">
        <f>'[7]Nicht-Bio'!C253</f>
        <v>3.24187</v>
      </c>
      <c r="AB271" s="300">
        <f>'[7]Nicht-Bio'!D253</f>
        <v>2.6141160000000001</v>
      </c>
      <c r="AC271" s="300">
        <f>'[7]Nicht-Bio'!E253</f>
        <v>2.1934119999999999</v>
      </c>
      <c r="AD271" s="300">
        <f>'[7]Nicht-Bio'!F253</f>
        <v>0.68726200000000004</v>
      </c>
      <c r="AE271" s="356">
        <f t="shared" si="29"/>
        <v>11.670440151764707</v>
      </c>
      <c r="AF271" s="300">
        <f>'[7]Nicht-Bio'!G253</f>
        <v>1.8653230000000001</v>
      </c>
      <c r="AG271" s="300">
        <f>'[7]Nicht-Bio'!I253</f>
        <v>3.6565560000000001</v>
      </c>
      <c r="AH271" s="300">
        <f>'[7]Nicht-Bio'!J253</f>
        <v>1.0131289999999999</v>
      </c>
      <c r="AI271" s="300">
        <f>'[7]Nicht-Bio'!K253</f>
        <v>2.955454</v>
      </c>
      <c r="AJ271" s="300">
        <f>'[7]Nicht-Bio'!L253</f>
        <v>1.6240950000000001</v>
      </c>
      <c r="AK271" s="300">
        <f>'[7]Nicht-Bio'!M253</f>
        <v>1.9772829999999999</v>
      </c>
      <c r="AL271" s="300">
        <f>'[7]Nicht-Bio'!N253</f>
        <v>4.1152559999999996</v>
      </c>
      <c r="AM271" s="300">
        <f>'[7]Nicht-Bio'!O253</f>
        <v>3.5177969999999998</v>
      </c>
      <c r="AN271" s="300">
        <f>'[7]Nicht-Bio'!P253</f>
        <v>4.2845649999999997</v>
      </c>
      <c r="AO271" s="300">
        <f>'[7]Nicht-Bio'!R253</f>
        <v>3.7250000000000001</v>
      </c>
      <c r="AP271" s="300">
        <f>'[7]Nicht-Bio'!S253</f>
        <v>9.595599</v>
      </c>
      <c r="AQ271" s="300">
        <f>'[7]Nicht-Bio'!T253</f>
        <v>3.6988699999999999</v>
      </c>
      <c r="AR271" s="300">
        <f>'[7]Nicht-Bio'!U253</f>
        <v>2.6538020000000002</v>
      </c>
      <c r="AS271" s="300">
        <f>'[7]Nicht-Bio'!W253</f>
        <v>3.1837040000000001</v>
      </c>
      <c r="AT271" s="300">
        <f>'[7]Nicht-Bio'!X253</f>
        <v>25.600532000000001</v>
      </c>
      <c r="AU271" s="356">
        <f t="shared" si="30"/>
        <v>19.276852656666666</v>
      </c>
      <c r="AV271" s="300">
        <f>[6]Tabelle1!B84</f>
        <v>1.92880307316234</v>
      </c>
      <c r="AW271" s="300"/>
      <c r="AX271" s="357">
        <f t="shared" si="32"/>
        <v>2.7003243024272758</v>
      </c>
      <c r="AY271" s="335">
        <f t="shared" si="33"/>
        <v>115.97140748612728</v>
      </c>
    </row>
    <row r="272" spans="1:51" x14ac:dyDescent="0.25">
      <c r="A272" s="332">
        <v>44166</v>
      </c>
      <c r="B272" s="312">
        <f>'[3]Warenkorb transponiert'!AI159</f>
        <v>1.3884784316924694</v>
      </c>
      <c r="C272" s="300">
        <f>'[3]Warenkorb transponiert'!AJ159</f>
        <v>19.549292082271137</v>
      </c>
      <c r="D272" s="300">
        <f>'[3]Warenkorb transponiert'!AK159</f>
        <v>9.9054845468830308</v>
      </c>
      <c r="E272" s="300">
        <f>'[3]Warenkorb transponiert'!AL159</f>
        <v>17.273903101657961</v>
      </c>
      <c r="F272" s="300">
        <f>'[3]Warenkorb transponiert'!AM159</f>
        <v>16.140016065003024</v>
      </c>
      <c r="G272" s="300">
        <f>'[3]Warenkorb transponiert'!AN159</f>
        <v>6.2924825082441336</v>
      </c>
      <c r="H272" s="300">
        <f>'[3]Warenkorb transponiert'!AO159</f>
        <v>3.0830002149578086</v>
      </c>
      <c r="I272" s="300">
        <f>'[3]Warenkorb transponiert'!AP159</f>
        <v>2.4445342703944202</v>
      </c>
      <c r="J272" s="356">
        <f t="shared" si="31"/>
        <v>27.526116147080735</v>
      </c>
      <c r="K272" s="300">
        <v>58.942</v>
      </c>
      <c r="L272" s="300">
        <v>37.597000000000001</v>
      </c>
      <c r="M272" s="300">
        <v>25.015999999999998</v>
      </c>
      <c r="N272" s="300">
        <v>14.917999999999999</v>
      </c>
      <c r="O272" s="300">
        <v>26.14</v>
      </c>
      <c r="P272" s="300">
        <v>3.1425999999999998</v>
      </c>
      <c r="Q272" s="300">
        <v>1.1854</v>
      </c>
      <c r="R272" s="300">
        <v>1.5807</v>
      </c>
      <c r="S272" s="300">
        <v>9.2129999999999992</v>
      </c>
      <c r="T272" s="300">
        <v>25.151</v>
      </c>
      <c r="U272" s="356">
        <f t="shared" si="25"/>
        <v>34.942771</v>
      </c>
      <c r="V272" s="312">
        <f>'[2]Haltung gewichtet'!H247</f>
        <v>0.58229999999999993</v>
      </c>
      <c r="W272" s="356">
        <f t="shared" si="28"/>
        <v>16.304399999999998</v>
      </c>
      <c r="X272" s="300">
        <f>IF(ISBLANK([1]KochtypBerechnung_nichtBio!V241),"",[1]KochtypBerechnung_nichtBio!V241)</f>
        <v>1.099105</v>
      </c>
      <c r="Y272" s="300">
        <f>IF(ISBLANK([1]KochtypBerechnung_nichtBio!X241),"",[1]KochtypBerechnung_nichtBio!X241)</f>
        <v>1.5419</v>
      </c>
      <c r="Z272" s="356">
        <f t="shared" si="34"/>
        <v>2.6508925000000003</v>
      </c>
      <c r="AA272" s="312">
        <f>'[7]Nicht-Bio'!C254</f>
        <v>3.3257650000000001</v>
      </c>
      <c r="AB272" s="300">
        <f>'[7]Nicht-Bio'!D254</f>
        <v>2.6114830000000002</v>
      </c>
      <c r="AC272" s="300">
        <f>'[7]Nicht-Bio'!E254</f>
        <v>1.8230299999999999</v>
      </c>
      <c r="AD272" s="300">
        <f>'[7]Nicht-Bio'!F254</f>
        <v>0.68778899999999998</v>
      </c>
      <c r="AE272" s="356">
        <f t="shared" si="29"/>
        <v>11.464800881764704</v>
      </c>
      <c r="AF272" s="300">
        <f>'[7]Nicht-Bio'!G254</f>
        <v>1.736621</v>
      </c>
      <c r="AG272" s="300">
        <f>'[7]Nicht-Bio'!I254</f>
        <v>3.4697429999999998</v>
      </c>
      <c r="AH272" s="300">
        <f>'[7]Nicht-Bio'!J254</f>
        <v>1.1194740000000001</v>
      </c>
      <c r="AI272" s="300">
        <f>'[7]Nicht-Bio'!K254</f>
        <v>2.8039100000000001</v>
      </c>
      <c r="AJ272" s="300">
        <f>'[7]Nicht-Bio'!L254</f>
        <v>1.1523300000000001</v>
      </c>
      <c r="AK272" s="300">
        <f>'[7]Nicht-Bio'!M254</f>
        <v>1.92516</v>
      </c>
      <c r="AL272" s="300">
        <f>'[7]Nicht-Bio'!N254</f>
        <v>3.0533419999999998</v>
      </c>
      <c r="AM272" s="300">
        <f>'[7]Nicht-Bio'!O254</f>
        <v>3.166782</v>
      </c>
      <c r="AN272" s="300">
        <f>'[7]Nicht-Bio'!P254</f>
        <v>3.2230690000000002</v>
      </c>
      <c r="AO272" s="300">
        <f>'[7]Nicht-Bio'!R254</f>
        <v>3.7085379999999999</v>
      </c>
      <c r="AP272" s="300">
        <f>'[7]Nicht-Bio'!S254</f>
        <v>9.7731530000000006</v>
      </c>
      <c r="AQ272" s="300">
        <f>'[7]Nicht-Bio'!T254</f>
        <v>3.7052529999999999</v>
      </c>
      <c r="AR272" s="300">
        <f>'[7]Nicht-Bio'!U254</f>
        <v>2.5718589999999999</v>
      </c>
      <c r="AS272" s="300">
        <f>'[7]Nicht-Bio'!W254</f>
        <v>3.126312</v>
      </c>
      <c r="AT272" s="300">
        <f>'[7]Nicht-Bio'!X254</f>
        <v>26.595859000000001</v>
      </c>
      <c r="AU272" s="356">
        <f t="shared" si="30"/>
        <v>17.941355950000002</v>
      </c>
      <c r="AV272" s="300">
        <f>[6]Tabelle1!B85</f>
        <v>1.92880307316234</v>
      </c>
      <c r="AW272" s="300"/>
      <c r="AX272" s="357">
        <f t="shared" si="32"/>
        <v>2.7003243024272758</v>
      </c>
      <c r="AY272" s="335">
        <f t="shared" si="33"/>
        <v>113.53066078127272</v>
      </c>
    </row>
    <row r="273" spans="1:51" ht="13.7" customHeight="1" x14ac:dyDescent="0.25">
      <c r="A273" s="332">
        <v>44197</v>
      </c>
      <c r="B273" s="312">
        <f>'[3]Warenkorb transponiert'!AI160</f>
        <v>1.4652497863710456</v>
      </c>
      <c r="C273" s="300">
        <f>'[3]Warenkorb transponiert'!AJ160</f>
        <v>19.108368085069223</v>
      </c>
      <c r="D273" s="300">
        <f>'[3]Warenkorb transponiert'!AK160</f>
        <v>10.072713378277177</v>
      </c>
      <c r="E273" s="300">
        <f>'[3]Warenkorb transponiert'!AL160</f>
        <v>17.497452963232924</v>
      </c>
      <c r="F273" s="300">
        <f>'[3]Warenkorb transponiert'!AM160</f>
        <v>16.390779184856395</v>
      </c>
      <c r="G273" s="300">
        <f>'[3]Warenkorb transponiert'!AN160</f>
        <v>6.7409290220350631</v>
      </c>
      <c r="H273" s="300">
        <f>'[3]Warenkorb transponiert'!AO160</f>
        <v>3.057159809124061</v>
      </c>
      <c r="I273" s="300">
        <f>'[3]Warenkorb transponiert'!AP160</f>
        <v>2.4445342703944202</v>
      </c>
      <c r="J273" s="356">
        <f t="shared" ref="J273:J296" si="35">SUMPRODUCT($B$19:$I$19,B273:I273)</f>
        <v>28.383280203178035</v>
      </c>
      <c r="K273" s="300">
        <v>60.012999999999998</v>
      </c>
      <c r="L273" s="300">
        <v>39.006</v>
      </c>
      <c r="M273" s="300">
        <v>22.359000000000002</v>
      </c>
      <c r="N273" s="300">
        <v>14.592000000000001</v>
      </c>
      <c r="O273" s="300">
        <v>24.152000000000001</v>
      </c>
      <c r="P273" s="300">
        <v>3.0316999999999998</v>
      </c>
      <c r="Q273" s="300">
        <v>1.08</v>
      </c>
      <c r="R273" s="300">
        <v>1.5169000000000001</v>
      </c>
      <c r="S273" s="300">
        <v>8.9380000000000006</v>
      </c>
      <c r="T273" s="300">
        <v>25.274999999999999</v>
      </c>
      <c r="U273" s="356">
        <f t="shared" si="25"/>
        <v>34.084508999999997</v>
      </c>
      <c r="V273" s="312">
        <f>'[2]Haltung gewichtet'!H248</f>
        <v>0.5897</v>
      </c>
      <c r="W273" s="356">
        <f t="shared" ref="W273:W296" si="36">SUMPRODUCT($V$19:$V$19,V273:V273)</f>
        <v>16.511600000000001</v>
      </c>
      <c r="X273" s="300">
        <f>IF(ISBLANK([1]KochtypBerechnung_nichtBio!V242),"",[1]KochtypBerechnung_nichtBio!V242)</f>
        <v>1.1255409999999999</v>
      </c>
      <c r="Y273" s="300">
        <f>IF(ISBLANK([1]KochtypBerechnung_nichtBio!X242),"",[1]KochtypBerechnung_nichtBio!X242)</f>
        <v>1.5331649999999999</v>
      </c>
      <c r="Z273" s="356">
        <f t="shared" ref="Z273:Z285" si="37">SUMPRODUCT($X$19:$Y$19,X273:Y273)</f>
        <v>2.6848687499999997</v>
      </c>
      <c r="AA273" s="312">
        <f>'[7]Nicht-Bio'!C255</f>
        <v>3.2624840000000002</v>
      </c>
      <c r="AB273" s="300">
        <f>'[7]Nicht-Bio'!D255</f>
        <v>2.5997020000000002</v>
      </c>
      <c r="AC273" s="300">
        <f>'[7]Nicht-Bio'!E255</f>
        <v>1.5557669999999999</v>
      </c>
      <c r="AD273" s="300">
        <f>'[7]Nicht-Bio'!F255</f>
        <v>0.60412600000000005</v>
      </c>
      <c r="AE273" s="356">
        <f t="shared" ref="AE273:AE285" si="38">SUMPRODUCT($AA$19:$AD$19,AA273:AD273)</f>
        <v>10.908671398235295</v>
      </c>
      <c r="AF273" s="300">
        <f>'[7]Nicht-Bio'!G255</f>
        <v>1.403305</v>
      </c>
      <c r="AG273" s="300">
        <f>'[7]Nicht-Bio'!I255</f>
        <v>3.6978569999999999</v>
      </c>
      <c r="AH273" s="300">
        <f>'[7]Nicht-Bio'!J255</f>
        <v>1.51989</v>
      </c>
      <c r="AI273" s="300">
        <f>'[7]Nicht-Bio'!K255</f>
        <v>4.4528290000000004</v>
      </c>
      <c r="AJ273" s="300">
        <f>'[7]Nicht-Bio'!L255</f>
        <v>1.3338939999999999</v>
      </c>
      <c r="AK273" s="300">
        <f>'[7]Nicht-Bio'!M255</f>
        <v>1.8746830000000001</v>
      </c>
      <c r="AL273" s="300">
        <f>'[7]Nicht-Bio'!N255</f>
        <v>3.0963189999999998</v>
      </c>
      <c r="AM273" s="300">
        <f>'[7]Nicht-Bio'!O255</f>
        <v>2.6453000000000002</v>
      </c>
      <c r="AN273" s="300">
        <f>'[7]Nicht-Bio'!P255</f>
        <v>3.6045959999999999</v>
      </c>
      <c r="AO273" s="300">
        <f>'[7]Nicht-Bio'!R255</f>
        <v>3.8535509999999999</v>
      </c>
      <c r="AP273" s="300">
        <f>'[7]Nicht-Bio'!S255</f>
        <v>9.7604089999999992</v>
      </c>
      <c r="AQ273" s="300">
        <f>'[7]Nicht-Bio'!T255</f>
        <v>3.7136719999999999</v>
      </c>
      <c r="AR273" s="300">
        <f>'[7]Nicht-Bio'!U255</f>
        <v>2.5423260000000001</v>
      </c>
      <c r="AS273" s="300">
        <f>'[7]Nicht-Bio'!W255</f>
        <v>5.426933</v>
      </c>
      <c r="AT273" s="300">
        <f>'[7]Nicht-Bio'!X255</f>
        <v>32.148758999999998</v>
      </c>
      <c r="AU273" s="356">
        <f t="shared" ref="AU273:AU285" si="39">SUMPRODUCT($AF$19:$AT$19,AF273:AT273)</f>
        <v>19.798044920000002</v>
      </c>
      <c r="AV273" s="300">
        <f>[6]Tabelle1!B86</f>
        <v>1.8835066788595101</v>
      </c>
      <c r="AW273" s="300"/>
      <c r="AX273" s="357">
        <f t="shared" ref="AX273:AX296" si="40">SUMPRODUCT($AV$19:$AW$19,AV273:AW273)</f>
        <v>2.6369093504033141</v>
      </c>
      <c r="AY273" s="335">
        <f t="shared" ref="AY273:AY296" si="41">SUM(J273,U273,W273,Z273,AE273,AU273,AX273)</f>
        <v>115.00788362181665</v>
      </c>
    </row>
    <row r="274" spans="1:51" x14ac:dyDescent="0.25">
      <c r="A274" s="332">
        <v>44228</v>
      </c>
      <c r="B274" s="312">
        <f>'[3]Warenkorb transponiert'!AI161</f>
        <v>1.4304886553936871</v>
      </c>
      <c r="C274" s="300">
        <f>'[3]Warenkorb transponiert'!AJ161</f>
        <v>19.548999758741104</v>
      </c>
      <c r="D274" s="300">
        <f>'[3]Warenkorb transponiert'!AK161</f>
        <v>9.6366138336030041</v>
      </c>
      <c r="E274" s="300">
        <f>'[3]Warenkorb transponiert'!AL161</f>
        <v>17.056373060148324</v>
      </c>
      <c r="F274" s="300">
        <f>'[3]Warenkorb transponiert'!AM161</f>
        <v>16.390779184856395</v>
      </c>
      <c r="G274" s="300">
        <f>'[3]Warenkorb transponiert'!AN161</f>
        <v>6.6809481776383528</v>
      </c>
      <c r="H274" s="300">
        <f>'[3]Warenkorb transponiert'!AO161</f>
        <v>3.0402719727039353</v>
      </c>
      <c r="I274" s="300">
        <f>'[3]Warenkorb transponiert'!AP161</f>
        <v>2.4445342703944202</v>
      </c>
      <c r="J274" s="356">
        <f t="shared" si="35"/>
        <v>27.979282623474287</v>
      </c>
      <c r="K274" s="300">
        <v>57.914000000000001</v>
      </c>
      <c r="L274" s="300">
        <v>38.880000000000003</v>
      </c>
      <c r="M274" s="300">
        <v>26.521999999999998</v>
      </c>
      <c r="N274" s="300">
        <v>15.086</v>
      </c>
      <c r="O274" s="300">
        <v>24.35</v>
      </c>
      <c r="P274" s="300">
        <v>3.16</v>
      </c>
      <c r="Q274" s="300">
        <v>1.3898999999999999</v>
      </c>
      <c r="R274" s="300">
        <v>1.5734999999999999</v>
      </c>
      <c r="S274" s="300">
        <v>8.9179999999999993</v>
      </c>
      <c r="T274" s="300">
        <v>26.016999999999999</v>
      </c>
      <c r="U274" s="356">
        <f t="shared" si="25"/>
        <v>34.904374000000004</v>
      </c>
      <c r="V274" s="312">
        <f>'[2]Haltung gewichtet'!H249</f>
        <v>0.5917</v>
      </c>
      <c r="W274" s="356">
        <f t="shared" si="36"/>
        <v>16.567599999999999</v>
      </c>
      <c r="X274" s="300">
        <f>IF(ISBLANK([1]KochtypBerechnung_nichtBio!V243),"",[1]KochtypBerechnung_nichtBio!V243)</f>
        <v>1.321091</v>
      </c>
      <c r="Y274" s="300">
        <f>IF(ISBLANK([1]KochtypBerechnung_nichtBio!X243),"",[1]KochtypBerechnung_nichtBio!X243)</f>
        <v>1.5257579999999999</v>
      </c>
      <c r="Z274" s="356">
        <f t="shared" si="37"/>
        <v>2.9733792000000001</v>
      </c>
      <c r="AA274" s="312">
        <f>'[7]Nicht-Bio'!C256</f>
        <v>3.1466349999999998</v>
      </c>
      <c r="AB274" s="300">
        <f>'[7]Nicht-Bio'!D256</f>
        <v>2.527307</v>
      </c>
      <c r="AC274" s="300">
        <f>'[7]Nicht-Bio'!E256</f>
        <v>1.8267549999999999</v>
      </c>
      <c r="AD274" s="300">
        <f>'[7]Nicht-Bio'!F256</f>
        <v>0.70028599999999996</v>
      </c>
      <c r="AE274" s="356">
        <f t="shared" si="38"/>
        <v>11.129659782941175</v>
      </c>
      <c r="AF274" s="300">
        <f>'[7]Nicht-Bio'!G256</f>
        <v>1.547698</v>
      </c>
      <c r="AG274" s="300">
        <f>'[7]Nicht-Bio'!I256</f>
        <v>3.478847</v>
      </c>
      <c r="AH274" s="300">
        <f>'[7]Nicht-Bio'!J256</f>
        <v>1.398774</v>
      </c>
      <c r="AI274" s="300">
        <f>'[7]Nicht-Bio'!K256</f>
        <v>3.486205</v>
      </c>
      <c r="AJ274" s="300">
        <f>'[7]Nicht-Bio'!L256</f>
        <v>1.3596729999999999</v>
      </c>
      <c r="AK274" s="300">
        <f>'[7]Nicht-Bio'!M256</f>
        <v>1.818068</v>
      </c>
      <c r="AL274" s="300">
        <f>'[7]Nicht-Bio'!N256</f>
        <v>3.3372449999999998</v>
      </c>
      <c r="AM274" s="300">
        <f>'[7]Nicht-Bio'!O256</f>
        <v>2.6042529999999999</v>
      </c>
      <c r="AN274" s="300">
        <f>'[7]Nicht-Bio'!P256</f>
        <v>3.4207960000000002</v>
      </c>
      <c r="AO274" s="300">
        <f>'[7]Nicht-Bio'!R256</f>
        <v>3.9620129999999998</v>
      </c>
      <c r="AP274" s="300">
        <f>'[7]Nicht-Bio'!S256</f>
        <v>9.6163830000000008</v>
      </c>
      <c r="AQ274" s="300">
        <f>'[7]Nicht-Bio'!T256</f>
        <v>3.7073779999999998</v>
      </c>
      <c r="AR274" s="300">
        <f>'[7]Nicht-Bio'!U256</f>
        <v>2.5355470000000002</v>
      </c>
      <c r="AS274" s="300">
        <f>'[7]Nicht-Bio'!W256</f>
        <v>4.3157759999999996</v>
      </c>
      <c r="AT274" s="300">
        <f>'[7]Nicht-Bio'!X256</f>
        <v>31.293386000000002</v>
      </c>
      <c r="AU274" s="356">
        <f t="shared" si="39"/>
        <v>19.036516439999996</v>
      </c>
      <c r="AV274" s="300">
        <f>[6]Tabelle1!B87</f>
        <v>1.8835066788595101</v>
      </c>
      <c r="AW274" s="300"/>
      <c r="AX274" s="357">
        <f t="shared" si="40"/>
        <v>2.6369093504033141</v>
      </c>
      <c r="AY274" s="335">
        <f t="shared" si="41"/>
        <v>115.22772139681878</v>
      </c>
    </row>
    <row r="275" spans="1:51" ht="14.1" customHeight="1" x14ac:dyDescent="0.25">
      <c r="A275" s="332">
        <v>44256</v>
      </c>
      <c r="B275" s="312">
        <f>'[3]Warenkorb transponiert'!AI162</f>
        <v>1.477961065128959</v>
      </c>
      <c r="C275" s="300">
        <f>'[3]Warenkorb transponiert'!AJ162</f>
        <v>18.22622776713537</v>
      </c>
      <c r="D275" s="300">
        <f>'[3]Warenkorb transponiert'!AK162</f>
        <v>8.7067688247954358</v>
      </c>
      <c r="E275" s="300">
        <f>'[3]Warenkorb transponiert'!AL162</f>
        <v>17.578020111109161</v>
      </c>
      <c r="F275" s="300">
        <f>'[3]Warenkorb transponiert'!AM162</f>
        <v>16.390779184856395</v>
      </c>
      <c r="G275" s="300">
        <f>'[3]Warenkorb transponiert'!AN162</f>
        <v>6.3500175530328136</v>
      </c>
      <c r="H275" s="300">
        <f>'[3]Warenkorb transponiert'!AO162</f>
        <v>3.0830002149578086</v>
      </c>
      <c r="I275" s="300">
        <f>'[3]Warenkorb transponiert'!AP162</f>
        <v>2.4445342703944202</v>
      </c>
      <c r="J275" s="356">
        <f t="shared" si="35"/>
        <v>27.878415894725457</v>
      </c>
      <c r="K275" s="300">
        <v>61.744</v>
      </c>
      <c r="L275" s="300">
        <v>40.194000000000003</v>
      </c>
      <c r="M275" s="300">
        <v>25.178000000000001</v>
      </c>
      <c r="N275" s="300">
        <v>15.445</v>
      </c>
      <c r="O275" s="300">
        <v>24.495999999999999</v>
      </c>
      <c r="P275" s="300">
        <v>3.2137000000000002</v>
      </c>
      <c r="Q275" s="300">
        <v>1.1752</v>
      </c>
      <c r="R275" s="300">
        <v>1.4630000000000001</v>
      </c>
      <c r="S275" s="300">
        <v>9.5280000000000005</v>
      </c>
      <c r="T275" s="300">
        <v>26.207999999999998</v>
      </c>
      <c r="U275" s="356">
        <f t="shared" si="25"/>
        <v>35.724128</v>
      </c>
      <c r="V275" s="312">
        <f>'[2]Haltung gewichtet'!H250</f>
        <v>0.59709999999999996</v>
      </c>
      <c r="W275" s="356">
        <f t="shared" si="36"/>
        <v>16.718799999999998</v>
      </c>
      <c r="X275" s="300">
        <f>IF(ISBLANK([1]KochtypBerechnung_nichtBio!V244),"",[1]KochtypBerechnung_nichtBio!V244)</f>
        <v>1.2975890000000001</v>
      </c>
      <c r="Y275" s="300">
        <f>IF(ISBLANK([1]KochtypBerechnung_nichtBio!X244),"",[1]KochtypBerechnung_nichtBio!X244)</f>
        <v>1.494745</v>
      </c>
      <c r="Z275" s="356">
        <f t="shared" si="37"/>
        <v>2.9179677499999999</v>
      </c>
      <c r="AA275" s="312">
        <f>'[7]Nicht-Bio'!C257</f>
        <v>3.3220770000000002</v>
      </c>
      <c r="AB275" s="300">
        <f>'[7]Nicht-Bio'!D257</f>
        <v>2.5329429999999999</v>
      </c>
      <c r="AC275" s="300">
        <f>'[7]Nicht-Bio'!E257</f>
        <v>1.8214600000000001</v>
      </c>
      <c r="AD275" s="300">
        <f>'[7]Nicht-Bio'!F257</f>
        <v>0.70012200000000002</v>
      </c>
      <c r="AE275" s="356">
        <f t="shared" si="38"/>
        <v>11.394463336470588</v>
      </c>
      <c r="AF275" s="300">
        <f>'[7]Nicht-Bio'!G257</f>
        <v>1.7846169999999999</v>
      </c>
      <c r="AG275" s="300">
        <f>'[7]Nicht-Bio'!I257</f>
        <v>3.726731</v>
      </c>
      <c r="AH275" s="300">
        <f>'[7]Nicht-Bio'!J257</f>
        <v>1.3148770000000001</v>
      </c>
      <c r="AI275" s="300">
        <f>'[7]Nicht-Bio'!K257</f>
        <v>2.477481</v>
      </c>
      <c r="AJ275" s="300">
        <f>'[7]Nicht-Bio'!L257</f>
        <v>1.192529</v>
      </c>
      <c r="AK275" s="300">
        <f>'[7]Nicht-Bio'!M257</f>
        <v>1.8581939999999999</v>
      </c>
      <c r="AL275" s="300">
        <f>'[7]Nicht-Bio'!N257</f>
        <v>2.9863770000000001</v>
      </c>
      <c r="AM275" s="300">
        <f>'[7]Nicht-Bio'!O257</f>
        <v>2.491228</v>
      </c>
      <c r="AN275" s="300">
        <f>'[7]Nicht-Bio'!P257</f>
        <v>2.8536510000000002</v>
      </c>
      <c r="AO275" s="300">
        <f>'[7]Nicht-Bio'!R257</f>
        <v>4.5347780000000002</v>
      </c>
      <c r="AP275" s="300">
        <f>'[7]Nicht-Bio'!S257</f>
        <v>9.6026520000000009</v>
      </c>
      <c r="AQ275" s="300">
        <f>'[7]Nicht-Bio'!T257</f>
        <v>3.708548</v>
      </c>
      <c r="AR275" s="300">
        <f>'[7]Nicht-Bio'!U257</f>
        <v>2.5688369999999998</v>
      </c>
      <c r="AS275" s="300">
        <f>'[7]Nicht-Bio'!W257</f>
        <v>3.4310999999999998</v>
      </c>
      <c r="AT275" s="300">
        <f>'[7]Nicht-Bio'!X257</f>
        <v>30.149516999999999</v>
      </c>
      <c r="AU275" s="356">
        <f t="shared" si="39"/>
        <v>18.492718303333337</v>
      </c>
      <c r="AV275" s="300">
        <f>[6]Tabelle1!B88</f>
        <v>1.8835066788595101</v>
      </c>
      <c r="AW275" s="300"/>
      <c r="AX275" s="357">
        <f t="shared" si="40"/>
        <v>2.6369093504033141</v>
      </c>
      <c r="AY275" s="335">
        <f t="shared" si="41"/>
        <v>115.7634026349327</v>
      </c>
    </row>
    <row r="276" spans="1:51" x14ac:dyDescent="0.25">
      <c r="A276" s="332">
        <v>44287</v>
      </c>
      <c r="B276" s="312">
        <f>'[3]Warenkorb transponiert'!AI163</f>
        <v>1.474913054693098</v>
      </c>
      <c r="C276" s="300">
        <f>'[3]Warenkorb transponiert'!AJ163</f>
        <v>18.856119191709524</v>
      </c>
      <c r="D276" s="300">
        <f>'[3]Warenkorb transponiert'!AK163</f>
        <v>10.179251575025633</v>
      </c>
      <c r="E276" s="300">
        <f>'[3]Warenkorb transponiert'!AL163</f>
        <v>17.486624260397047</v>
      </c>
      <c r="F276" s="300">
        <f>'[3]Warenkorb transponiert'!AM163</f>
        <v>16.390779184856395</v>
      </c>
      <c r="G276" s="300">
        <f>'[3]Warenkorb transponiert'!AN163</f>
        <v>6.4891730455975605</v>
      </c>
      <c r="H276" s="300">
        <f>'[3]Warenkorb transponiert'!AO163</f>
        <v>3.0830002149578086</v>
      </c>
      <c r="I276" s="300">
        <f>'[3]Warenkorb transponiert'!AP163</f>
        <v>2.4445342703944202</v>
      </c>
      <c r="J276" s="356">
        <f t="shared" si="35"/>
        <v>28.336313261487547</v>
      </c>
      <c r="K276" s="300">
        <v>58.167999999999999</v>
      </c>
      <c r="L276" s="300">
        <v>37.747999999999998</v>
      </c>
      <c r="M276" s="300">
        <v>20.524000000000001</v>
      </c>
      <c r="N276" s="300">
        <v>14.624000000000001</v>
      </c>
      <c r="O276" s="300">
        <v>24.247</v>
      </c>
      <c r="P276" s="300">
        <v>2.9811000000000001</v>
      </c>
      <c r="Q276" s="300">
        <v>1.5093000000000001</v>
      </c>
      <c r="R276" s="300">
        <v>1.5111000000000001</v>
      </c>
      <c r="S276" s="300">
        <v>8.8979999999999997</v>
      </c>
      <c r="T276" s="300">
        <v>25.08</v>
      </c>
      <c r="U276" s="356">
        <f t="shared" si="25"/>
        <v>33.515488000000005</v>
      </c>
      <c r="V276" s="312">
        <f>'[2]Haltung gewichtet'!H251</f>
        <v>0.59850000000000003</v>
      </c>
      <c r="W276" s="356">
        <f t="shared" si="36"/>
        <v>16.758000000000003</v>
      </c>
      <c r="X276" s="300">
        <f>IF(ISBLANK([1]KochtypBerechnung_nichtBio!V245),"",[1]KochtypBerechnung_nichtBio!V245)</f>
        <v>1.2772030000000001</v>
      </c>
      <c r="Y276" s="300">
        <f>IF(ISBLANK([1]KochtypBerechnung_nichtBio!X245),"",[1]KochtypBerechnung_nichtBio!X245)</f>
        <v>1.3099069999999999</v>
      </c>
      <c r="Z276" s="356">
        <f t="shared" si="37"/>
        <v>2.76724405</v>
      </c>
      <c r="AA276" s="312">
        <f>'[7]Nicht-Bio'!C258</f>
        <v>3.2763279999999999</v>
      </c>
      <c r="AB276" s="300">
        <f>'[7]Nicht-Bio'!D258</f>
        <v>2.5481370000000001</v>
      </c>
      <c r="AC276" s="300">
        <f>'[7]Nicht-Bio'!E258</f>
        <v>1.7217560000000001</v>
      </c>
      <c r="AD276" s="300">
        <f>'[7]Nicht-Bio'!F258</f>
        <v>0.67037899999999995</v>
      </c>
      <c r="AE276" s="356">
        <f t="shared" si="38"/>
        <v>11.180961080588235</v>
      </c>
      <c r="AF276" s="300">
        <f>'[7]Nicht-Bio'!G258</f>
        <v>1.6562239999999999</v>
      </c>
      <c r="AG276" s="300">
        <f>'[7]Nicht-Bio'!I258</f>
        <v>3.5056889999999998</v>
      </c>
      <c r="AH276" s="300">
        <f>'[7]Nicht-Bio'!J258</f>
        <v>1.1726460000000001</v>
      </c>
      <c r="AI276" s="300">
        <f>'[7]Nicht-Bio'!K258</f>
        <v>2.8492479999999998</v>
      </c>
      <c r="AJ276" s="300">
        <f>'[7]Nicht-Bio'!L258</f>
        <v>1.220283</v>
      </c>
      <c r="AK276" s="300">
        <f>'[7]Nicht-Bio'!M258</f>
        <v>1.857578</v>
      </c>
      <c r="AL276" s="300">
        <f>'[7]Nicht-Bio'!N258</f>
        <v>3.6257440000000001</v>
      </c>
      <c r="AM276" s="300">
        <f>'[7]Nicht-Bio'!O258</f>
        <v>2.49037</v>
      </c>
      <c r="AN276" s="300">
        <f>'[7]Nicht-Bio'!P258</f>
        <v>3.3813689999999998</v>
      </c>
      <c r="AO276" s="300">
        <f>'[7]Nicht-Bio'!R258</f>
        <v>4.6535099999999998</v>
      </c>
      <c r="AP276" s="300">
        <f>'[7]Nicht-Bio'!S258</f>
        <v>9.4099769999999996</v>
      </c>
      <c r="AQ276" s="300">
        <f>'[7]Nicht-Bio'!T258</f>
        <v>3.7322959999999998</v>
      </c>
      <c r="AR276" s="300">
        <f>'[7]Nicht-Bio'!U258</f>
        <v>2.4819819999999999</v>
      </c>
      <c r="AS276" s="300">
        <f>'[7]Nicht-Bio'!W258</f>
        <v>3.0260769999999999</v>
      </c>
      <c r="AT276" s="300">
        <f>'[7]Nicht-Bio'!X258</f>
        <v>27.764785</v>
      </c>
      <c r="AU276" s="356">
        <f t="shared" si="39"/>
        <v>18.19969017</v>
      </c>
      <c r="AV276" s="300">
        <f>[6]Tabelle1!B89</f>
        <v>1.8835066788595101</v>
      </c>
      <c r="AW276" s="300"/>
      <c r="AX276" s="357">
        <f t="shared" si="40"/>
        <v>2.6369093504033141</v>
      </c>
      <c r="AY276" s="335">
        <f t="shared" si="41"/>
        <v>113.39460591247909</v>
      </c>
    </row>
    <row r="277" spans="1:51" ht="14.1" customHeight="1" x14ac:dyDescent="0.25">
      <c r="A277" s="332">
        <v>44317</v>
      </c>
      <c r="B277" s="312">
        <f>'[3]Warenkorb transponiert'!AI164</f>
        <v>1.446805339088566</v>
      </c>
      <c r="C277" s="300">
        <f>'[3]Warenkorb transponiert'!AJ164</f>
        <v>19.197903093130691</v>
      </c>
      <c r="D277" s="300">
        <f>'[3]Warenkorb transponiert'!AK164</f>
        <v>10.191009336179613</v>
      </c>
      <c r="E277" s="300">
        <f>'[3]Warenkorb transponiert'!AL164</f>
        <v>17.045700263195133</v>
      </c>
      <c r="F277" s="300">
        <f>'[3]Warenkorb transponiert'!AM164</f>
        <v>16.390779184856395</v>
      </c>
      <c r="G277" s="300">
        <f>'[3]Warenkorb transponiert'!AN164</f>
        <v>6.7409290220350631</v>
      </c>
      <c r="H277" s="300">
        <f>'[3]Warenkorb transponiert'!AO164</f>
        <v>3.0830002149578086</v>
      </c>
      <c r="I277" s="300">
        <f>'[3]Warenkorb transponiert'!AP164</f>
        <v>2.4445342703944202</v>
      </c>
      <c r="J277" s="356">
        <f t="shared" si="35"/>
        <v>28.212564407231728</v>
      </c>
      <c r="K277" s="300">
        <v>58.529000000000003</v>
      </c>
      <c r="L277" s="300">
        <v>39.345999999999997</v>
      </c>
      <c r="M277" s="300">
        <v>22.88</v>
      </c>
      <c r="N277" s="300">
        <v>15.388999999999999</v>
      </c>
      <c r="O277" s="300">
        <v>23.916</v>
      </c>
      <c r="P277" s="300">
        <v>3.1597</v>
      </c>
      <c r="Q277" s="300">
        <v>1.5565</v>
      </c>
      <c r="R277" s="300">
        <v>1.5184</v>
      </c>
      <c r="S277" s="300">
        <v>9.3019999999999996</v>
      </c>
      <c r="T277" s="300">
        <v>24.367000000000001</v>
      </c>
      <c r="U277" s="356">
        <f t="shared" si="25"/>
        <v>34.429348999999995</v>
      </c>
      <c r="V277" s="312">
        <f>'[2]Haltung gewichtet'!H252</f>
        <v>0.59660000000000002</v>
      </c>
      <c r="W277" s="356">
        <f t="shared" si="36"/>
        <v>16.704799999999999</v>
      </c>
      <c r="X277" s="300">
        <f>IF(ISBLANK([1]KochtypBerechnung_nichtBio!V246),"",[1]KochtypBerechnung_nichtBio!V246)</f>
        <v>1.2842629999999999</v>
      </c>
      <c r="Y277" s="300">
        <f>IF(ISBLANK([1]KochtypBerechnung_nichtBio!X246),"",[1]KochtypBerechnung_nichtBio!X246)</f>
        <v>1.31745</v>
      </c>
      <c r="Z277" s="356">
        <f t="shared" si="37"/>
        <v>2.782737</v>
      </c>
      <c r="AA277" s="312">
        <f>'[7]Nicht-Bio'!C259</f>
        <v>3.1645569999999998</v>
      </c>
      <c r="AB277" s="300">
        <f>'[7]Nicht-Bio'!D259</f>
        <v>2.5594239999999999</v>
      </c>
      <c r="AC277" s="300">
        <f>'[7]Nicht-Bio'!E259</f>
        <v>1.911931</v>
      </c>
      <c r="AD277" s="300">
        <f>'[7]Nicht-Bio'!F259</f>
        <v>0.69930700000000001</v>
      </c>
      <c r="AE277" s="356">
        <f t="shared" si="38"/>
        <v>11.268441747058823</v>
      </c>
      <c r="AF277" s="300">
        <f>'[7]Nicht-Bio'!G259</f>
        <v>1.79715</v>
      </c>
      <c r="AG277" s="300">
        <f>'[7]Nicht-Bio'!I259</f>
        <v>3.394183</v>
      </c>
      <c r="AH277" s="300">
        <f>'[7]Nicht-Bio'!J259</f>
        <v>1.5007539999999999</v>
      </c>
      <c r="AI277" s="300">
        <f>'[7]Nicht-Bio'!K259</f>
        <v>2.5916009999999998</v>
      </c>
      <c r="AJ277" s="300">
        <f>'[7]Nicht-Bio'!L259</f>
        <v>1.9080330000000001</v>
      </c>
      <c r="AK277" s="300">
        <f>'[7]Nicht-Bio'!M259</f>
        <v>1.8668370000000001</v>
      </c>
      <c r="AL277" s="300">
        <f>'[7]Nicht-Bio'!N259</f>
        <v>4.1355659999999999</v>
      </c>
      <c r="AM277" s="300">
        <f>'[7]Nicht-Bio'!O259</f>
        <v>3.752154</v>
      </c>
      <c r="AN277" s="300">
        <f>'[7]Nicht-Bio'!P259</f>
        <v>4.2415229999999999</v>
      </c>
      <c r="AO277" s="300">
        <f>'[7]Nicht-Bio'!R259</f>
        <v>4.4395480000000003</v>
      </c>
      <c r="AP277" s="300">
        <f>'[7]Nicht-Bio'!S259</f>
        <v>9.5841399999999997</v>
      </c>
      <c r="AQ277" s="300">
        <f>'[7]Nicht-Bio'!T259</f>
        <v>3.6789489999999998</v>
      </c>
      <c r="AR277" s="300">
        <f>'[7]Nicht-Bio'!U259</f>
        <v>2.289094</v>
      </c>
      <c r="AS277" s="300">
        <f>'[7]Nicht-Bio'!W259</f>
        <v>3.128279</v>
      </c>
      <c r="AT277" s="300">
        <f>'[7]Nicht-Bio'!X259</f>
        <v>27.987684999999999</v>
      </c>
      <c r="AU277" s="356">
        <f t="shared" si="39"/>
        <v>20.060196983333331</v>
      </c>
      <c r="AV277" s="300">
        <f>[6]Tabelle1!B90</f>
        <v>1.8835066788595101</v>
      </c>
      <c r="AW277" s="300"/>
      <c r="AX277" s="357">
        <f t="shared" si="40"/>
        <v>2.6369093504033141</v>
      </c>
      <c r="AY277" s="335">
        <f t="shared" si="41"/>
        <v>116.0949984880272</v>
      </c>
    </row>
    <row r="278" spans="1:51" x14ac:dyDescent="0.25">
      <c r="A278" s="332">
        <v>44348</v>
      </c>
      <c r="B278" s="312">
        <f>'[3]Warenkorb transponiert'!AI165</f>
        <v>1.4758887256350621</v>
      </c>
      <c r="C278" s="300">
        <f>'[3]Warenkorb transponiert'!AJ165</f>
        <v>19.197903093130691</v>
      </c>
      <c r="D278" s="300">
        <f>'[3]Warenkorb transponiert'!AK165</f>
        <v>9.6559321214166278</v>
      </c>
      <c r="E278" s="300">
        <f>'[3]Warenkorb transponiert'!AL165</f>
        <v>17.045700263195133</v>
      </c>
      <c r="F278" s="300">
        <f>'[3]Warenkorb transponiert'!AM165</f>
        <v>16.380658569972173</v>
      </c>
      <c r="G278" s="300">
        <f>'[3]Warenkorb transponiert'!AN165</f>
        <v>6.6844764626028654</v>
      </c>
      <c r="H278" s="300">
        <f>'[3]Warenkorb transponiert'!AO165</f>
        <v>3.0830002149578086</v>
      </c>
      <c r="I278" s="300">
        <f>'[3]Warenkorb transponiert'!AP165</f>
        <v>2.4445342703944202</v>
      </c>
      <c r="J278" s="356">
        <f t="shared" si="35"/>
        <v>28.323798397049607</v>
      </c>
      <c r="K278" s="300">
        <v>57.918999999999997</v>
      </c>
      <c r="L278" s="300">
        <v>40.417000000000002</v>
      </c>
      <c r="M278" s="300">
        <v>21.981000000000002</v>
      </c>
      <c r="N278" s="300">
        <v>15.875999999999999</v>
      </c>
      <c r="O278" s="300">
        <v>23.629000000000001</v>
      </c>
      <c r="P278" s="300">
        <v>2.6528</v>
      </c>
      <c r="Q278" s="300">
        <v>1.5308999999999999</v>
      </c>
      <c r="R278" s="300">
        <v>1.4708999999999999</v>
      </c>
      <c r="S278" s="300">
        <v>9.1890000000000001</v>
      </c>
      <c r="T278" s="300">
        <v>26.588999999999999</v>
      </c>
      <c r="U278" s="356">
        <f t="shared" si="25"/>
        <v>34.564375999999996</v>
      </c>
      <c r="V278" s="312">
        <f>'[2]Haltung gewichtet'!H253</f>
        <v>0.62039999999999995</v>
      </c>
      <c r="W278" s="356">
        <f t="shared" si="36"/>
        <v>17.371199999999998</v>
      </c>
      <c r="X278" s="300">
        <f>IF(ISBLANK([1]KochtypBerechnung_nichtBio!V247),"",[1]KochtypBerechnung_nichtBio!V247)</f>
        <v>1.767539</v>
      </c>
      <c r="Y278" s="300">
        <f>IF(ISBLANK([1]KochtypBerechnung_nichtBio!X247),"",[1]KochtypBerechnung_nichtBio!X247)</f>
        <v>1.5477719999999999</v>
      </c>
      <c r="Z278" s="356">
        <f t="shared" si="37"/>
        <v>3.6573602999999997</v>
      </c>
      <c r="AA278" s="312">
        <f>'[7]Nicht-Bio'!C260</f>
        <v>3.2999559999999999</v>
      </c>
      <c r="AB278" s="300">
        <f>'[7]Nicht-Bio'!D260</f>
        <v>2.564702</v>
      </c>
      <c r="AC278" s="300">
        <f>'[7]Nicht-Bio'!E260</f>
        <v>1.9542310000000001</v>
      </c>
      <c r="AD278" s="300">
        <f>'[7]Nicht-Bio'!F260</f>
        <v>0.72759200000000002</v>
      </c>
      <c r="AE278" s="356">
        <f t="shared" si="38"/>
        <v>11.586249985294117</v>
      </c>
      <c r="AF278" s="300">
        <f>'[7]Nicht-Bio'!G260</f>
        <v>2.1478449999999998</v>
      </c>
      <c r="AG278" s="300">
        <f>'[7]Nicht-Bio'!I260</f>
        <v>3.5706150000000001</v>
      </c>
      <c r="AH278" s="300">
        <f>'[7]Nicht-Bio'!J260</f>
        <v>1.618498</v>
      </c>
      <c r="AI278" s="300">
        <f>'[7]Nicht-Bio'!K260</f>
        <v>4.4180659999999996</v>
      </c>
      <c r="AJ278" s="300">
        <f>'[7]Nicht-Bio'!L260</f>
        <v>1.4285509999999999</v>
      </c>
      <c r="AK278" s="300">
        <f>'[7]Nicht-Bio'!M260</f>
        <v>2.0560040000000002</v>
      </c>
      <c r="AL278" s="300">
        <f>'[7]Nicht-Bio'!N260</f>
        <v>5.1105330000000002</v>
      </c>
      <c r="AM278" s="300">
        <f>'[7]Nicht-Bio'!O260</f>
        <v>4.7879430000000003</v>
      </c>
      <c r="AN278" s="300">
        <f>'[7]Nicht-Bio'!P260</f>
        <v>5.6062339999999997</v>
      </c>
      <c r="AO278" s="300">
        <f>'[7]Nicht-Bio'!R260</f>
        <v>6.1397709999999996</v>
      </c>
      <c r="AP278" s="300">
        <f>'[7]Nicht-Bio'!S260</f>
        <v>9.6291379999999993</v>
      </c>
      <c r="AQ278" s="300">
        <f>'[7]Nicht-Bio'!T260</f>
        <v>3.538516</v>
      </c>
      <c r="AR278" s="300">
        <f>'[7]Nicht-Bio'!U260</f>
        <v>2.268662</v>
      </c>
      <c r="AS278" s="300">
        <f>'[7]Nicht-Bio'!W260</f>
        <v>3.5872459999999999</v>
      </c>
      <c r="AT278" s="300">
        <f>'[7]Nicht-Bio'!X260</f>
        <v>29.042356999999999</v>
      </c>
      <c r="AU278" s="356">
        <f t="shared" si="39"/>
        <v>22.37602828333333</v>
      </c>
      <c r="AV278" s="300">
        <f>[6]Tabelle1!B91</f>
        <v>1.8835066788595101</v>
      </c>
      <c r="AW278" s="300"/>
      <c r="AX278" s="357">
        <f t="shared" si="40"/>
        <v>2.6369093504033141</v>
      </c>
      <c r="AY278" s="335">
        <f t="shared" si="41"/>
        <v>120.51592231608035</v>
      </c>
    </row>
    <row r="279" spans="1:51" ht="14.1" customHeight="1" x14ac:dyDescent="0.25">
      <c r="A279" s="332">
        <v>44378</v>
      </c>
      <c r="B279" s="312">
        <f>'[3]Warenkorb transponiert'!AI166</f>
        <v>1.4525913809991702</v>
      </c>
      <c r="C279" s="300">
        <f>'[3]Warenkorb transponiert'!AJ166</f>
        <v>18.765937646088826</v>
      </c>
      <c r="D279" s="300">
        <f>'[3]Warenkorb transponiert'!AK166</f>
        <v>8.9699306110919323</v>
      </c>
      <c r="E279" s="300">
        <f>'[3]Warenkorb transponiert'!AL166</f>
        <v>17.582897426191401</v>
      </c>
      <c r="F279" s="300">
        <f>'[3]Warenkorb transponiert'!AM166</f>
        <v>16.380658569972173</v>
      </c>
      <c r="G279" s="300">
        <f>'[3]Warenkorb transponiert'!AN166</f>
        <v>6.3285432082541009</v>
      </c>
      <c r="H279" s="300">
        <f>'[3]Warenkorb transponiert'!AO166</f>
        <v>2.9231518982353246</v>
      </c>
      <c r="I279" s="300">
        <f>'[3]Warenkorb transponiert'!AP166</f>
        <v>2.4445342703944202</v>
      </c>
      <c r="J279" s="356">
        <f t="shared" si="35"/>
        <v>27.733473278235639</v>
      </c>
      <c r="K279" s="300">
        <v>62.241</v>
      </c>
      <c r="L279" s="300">
        <v>41.767000000000003</v>
      </c>
      <c r="M279" s="300">
        <v>22.196000000000002</v>
      </c>
      <c r="N279" s="300">
        <v>15.079000000000001</v>
      </c>
      <c r="O279" s="300">
        <v>23.373999999999999</v>
      </c>
      <c r="P279" s="300">
        <v>3.0423</v>
      </c>
      <c r="Q279" s="300">
        <v>1.5569999999999999</v>
      </c>
      <c r="R279" s="300">
        <v>1.4390000000000001</v>
      </c>
      <c r="S279" s="300">
        <v>8.8960000000000008</v>
      </c>
      <c r="T279" s="300">
        <v>26.68</v>
      </c>
      <c r="U279" s="356">
        <f t="shared" si="25"/>
        <v>34.869154000000002</v>
      </c>
      <c r="V279" s="312">
        <f>'[2]Haltung gewichtet'!H254</f>
        <v>0.59329999999999994</v>
      </c>
      <c r="W279" s="356">
        <f t="shared" si="36"/>
        <v>16.612399999999997</v>
      </c>
      <c r="X279" s="300">
        <f>IF(ISBLANK([1]KochtypBerechnung_nichtBio!V248),"",[1]KochtypBerechnung_nichtBio!V248)</f>
        <v>1.9485779999999999</v>
      </c>
      <c r="Y279" s="300">
        <f>IF(ISBLANK([1]KochtypBerechnung_nichtBio!X248),"",[1]KochtypBerechnung_nichtBio!X248)</f>
        <v>1.9443250000000001</v>
      </c>
      <c r="Z279" s="356">
        <f t="shared" si="37"/>
        <v>4.1866782499999999</v>
      </c>
      <c r="AA279" s="312">
        <f>'[7]Nicht-Bio'!C261</f>
        <v>3.4075850000000001</v>
      </c>
      <c r="AB279" s="300">
        <f>'[7]Nicht-Bio'!D261</f>
        <v>2.5371649999999999</v>
      </c>
      <c r="AC279" s="300">
        <f>'[7]Nicht-Bio'!E261</f>
        <v>1.982572</v>
      </c>
      <c r="AD279" s="300">
        <f>'[7]Nicht-Bio'!F261</f>
        <v>0.66525100000000004</v>
      </c>
      <c r="AE279" s="356">
        <f t="shared" si="38"/>
        <v>11.583983404117648</v>
      </c>
      <c r="AF279" s="300">
        <f>'[7]Nicht-Bio'!G261</f>
        <v>2.1360839999999999</v>
      </c>
      <c r="AG279" s="300">
        <f>'[7]Nicht-Bio'!I261</f>
        <v>3.3388840000000002</v>
      </c>
      <c r="AH279" s="300">
        <f>'[7]Nicht-Bio'!J261</f>
        <v>1.589845</v>
      </c>
      <c r="AI279" s="300">
        <f>'[7]Nicht-Bio'!K261</f>
        <v>3.9161250000000001</v>
      </c>
      <c r="AJ279" s="300">
        <f>'[7]Nicht-Bio'!L261</f>
        <v>1.7543930000000001</v>
      </c>
      <c r="AK279" s="300">
        <f>'[7]Nicht-Bio'!M261</f>
        <v>2.1135199999999998</v>
      </c>
      <c r="AL279" s="300">
        <f>'[7]Nicht-Bio'!N261</f>
        <v>5.0312939999999999</v>
      </c>
      <c r="AM279" s="300">
        <f>'[7]Nicht-Bio'!O261</f>
        <v>4.3279040000000002</v>
      </c>
      <c r="AN279" s="300">
        <f>'[7]Nicht-Bio'!P261</f>
        <v>5.3914439999999999</v>
      </c>
      <c r="AO279" s="300">
        <f>'[7]Nicht-Bio'!R261</f>
        <v>6.496124</v>
      </c>
      <c r="AP279" s="300">
        <f>'[7]Nicht-Bio'!S261</f>
        <v>9.5663160000000005</v>
      </c>
      <c r="AQ279" s="300">
        <f>'[7]Nicht-Bio'!T261</f>
        <v>3.544111</v>
      </c>
      <c r="AR279" s="300">
        <f>'[7]Nicht-Bio'!U261</f>
        <v>2.4637280000000001</v>
      </c>
      <c r="AS279" s="300">
        <f>'[7]Nicht-Bio'!W261</f>
        <v>4.3143729999999998</v>
      </c>
      <c r="AT279" s="300">
        <f>'[7]Nicht-Bio'!X261</f>
        <v>29.94716</v>
      </c>
      <c r="AU279" s="356">
        <f t="shared" si="39"/>
        <v>22.302201423333333</v>
      </c>
      <c r="AV279" s="300">
        <f>[6]Tabelle1!B92</f>
        <v>1.88163071961298</v>
      </c>
      <c r="AW279" s="300"/>
      <c r="AX279" s="357">
        <f t="shared" si="40"/>
        <v>2.6342830074581718</v>
      </c>
      <c r="AY279" s="335">
        <f t="shared" si="41"/>
        <v>119.92217336314478</v>
      </c>
    </row>
    <row r="280" spans="1:51" x14ac:dyDescent="0.25">
      <c r="A280" s="332">
        <v>44409</v>
      </c>
      <c r="B280" s="312">
        <f>'[3]Warenkorb transponiert'!AI167</f>
        <v>1.4501287731284873</v>
      </c>
      <c r="C280" s="300">
        <f>'[3]Warenkorb transponiert'!AJ167</f>
        <v>19.206861643290736</v>
      </c>
      <c r="D280" s="300">
        <f>'[3]Warenkorb transponiert'!AK167</f>
        <v>10.11498847456115</v>
      </c>
      <c r="E280" s="300">
        <f>'[3]Warenkorb transponiert'!AL167</f>
        <v>17.491501575479287</v>
      </c>
      <c r="F280" s="300">
        <f>'[3]Warenkorb transponiert'!AM167</f>
        <v>16.380658569972173</v>
      </c>
      <c r="G280" s="300">
        <f>'[3]Warenkorb transponiert'!AN167</f>
        <v>6.5298317824350045</v>
      </c>
      <c r="H280" s="300">
        <f>'[3]Warenkorb transponiert'!AO167</f>
        <v>3.0830002149578086</v>
      </c>
      <c r="I280" s="300">
        <f>'[3]Warenkorb transponiert'!AP167</f>
        <v>2.4445342703944202</v>
      </c>
      <c r="J280" s="356">
        <f t="shared" si="35"/>
        <v>28.197736440452509</v>
      </c>
      <c r="K280" s="300">
        <v>57.356000000000002</v>
      </c>
      <c r="L280" s="300">
        <v>41.79</v>
      </c>
      <c r="M280" s="300">
        <v>22.771999999999998</v>
      </c>
      <c r="N280" s="300">
        <v>14.85</v>
      </c>
      <c r="O280" s="300">
        <v>23.81</v>
      </c>
      <c r="P280" s="300">
        <v>3.0467</v>
      </c>
      <c r="Q280" s="300">
        <v>1.4082000000000001</v>
      </c>
      <c r="R280" s="300">
        <v>1.4563999999999999</v>
      </c>
      <c r="S280" s="300">
        <v>9.0559999999999992</v>
      </c>
      <c r="T280" s="300">
        <v>27.088000000000001</v>
      </c>
      <c r="U280" s="356">
        <f t="shared" si="25"/>
        <v>34.556445999999994</v>
      </c>
      <c r="V280" s="312">
        <f>'[2]Haltung gewichtet'!H255</f>
        <v>0.58009999999999995</v>
      </c>
      <c r="W280" s="356">
        <f t="shared" si="36"/>
        <v>16.242799999999999</v>
      </c>
      <c r="X280" s="300">
        <f>IF(ISBLANK([1]KochtypBerechnung_nichtBio!V249),"",[1]KochtypBerechnung_nichtBio!V249)</f>
        <v>1.5311300000000001</v>
      </c>
      <c r="Y280" s="300">
        <f>IF(ISBLANK([1]KochtypBerechnung_nichtBio!X249),"",[1]KochtypBerechnung_nichtBio!X249)</f>
        <v>1.6723239999999999</v>
      </c>
      <c r="Z280" s="356">
        <f t="shared" si="37"/>
        <v>3.3837055999999999</v>
      </c>
      <c r="AA280" s="312">
        <f>'[7]Nicht-Bio'!C262</f>
        <v>3.3912399999999998</v>
      </c>
      <c r="AB280" s="300">
        <f>'[7]Nicht-Bio'!D262</f>
        <v>2.5519790000000002</v>
      </c>
      <c r="AC280" s="300">
        <f>'[7]Nicht-Bio'!E262</f>
        <v>2.2093560000000001</v>
      </c>
      <c r="AD280" s="300">
        <f>'[7]Nicht-Bio'!F262</f>
        <v>0.77878800000000004</v>
      </c>
      <c r="AE280" s="356">
        <f t="shared" si="38"/>
        <v>12.062989750588237</v>
      </c>
      <c r="AF280" s="300">
        <f>'[7]Nicht-Bio'!G262</f>
        <v>2.0335290000000001</v>
      </c>
      <c r="AG280" s="300">
        <f>'[7]Nicht-Bio'!I262</f>
        <v>3.676472</v>
      </c>
      <c r="AH280" s="300">
        <f>'[7]Nicht-Bio'!J262</f>
        <v>1.428572</v>
      </c>
      <c r="AI280" s="300">
        <f>'[7]Nicht-Bio'!K262</f>
        <v>4.0844670000000001</v>
      </c>
      <c r="AJ280" s="300">
        <f>'[7]Nicht-Bio'!L262</f>
        <v>1.950318</v>
      </c>
      <c r="AK280" s="300">
        <f>'[7]Nicht-Bio'!M262</f>
        <v>2.2014740000000002</v>
      </c>
      <c r="AL280" s="300">
        <f>'[7]Nicht-Bio'!N262</f>
        <v>5.3851969999999998</v>
      </c>
      <c r="AM280" s="300">
        <f>'[7]Nicht-Bio'!O262</f>
        <v>4.5809949999999997</v>
      </c>
      <c r="AN280" s="300">
        <f>'[7]Nicht-Bio'!P262</f>
        <v>5.7478049999999996</v>
      </c>
      <c r="AO280" s="300">
        <f>'[7]Nicht-Bio'!R262</f>
        <v>6.3002079999999996</v>
      </c>
      <c r="AP280" s="300">
        <f>'[7]Nicht-Bio'!S262</f>
        <v>9.4917090000000002</v>
      </c>
      <c r="AQ280" s="300">
        <f>'[7]Nicht-Bio'!T262</f>
        <v>3.5407540000000002</v>
      </c>
      <c r="AR280" s="300">
        <f>'[7]Nicht-Bio'!U262</f>
        <v>3.4463550000000001</v>
      </c>
      <c r="AS280" s="300">
        <f>'[7]Nicht-Bio'!W262</f>
        <v>3.8521230000000002</v>
      </c>
      <c r="AT280" s="300">
        <f>'[7]Nicht-Bio'!X262</f>
        <v>30.485785</v>
      </c>
      <c r="AU280" s="356">
        <f t="shared" si="39"/>
        <v>22.854275706666662</v>
      </c>
      <c r="AV280" s="300">
        <f>[6]Tabelle1!B93</f>
        <v>1.88163071961298</v>
      </c>
      <c r="AW280" s="300"/>
      <c r="AX280" s="357">
        <f t="shared" si="40"/>
        <v>2.6342830074581718</v>
      </c>
      <c r="AY280" s="335">
        <f t="shared" si="41"/>
        <v>119.93223650516556</v>
      </c>
    </row>
    <row r="281" spans="1:51" ht="14.1" customHeight="1" x14ac:dyDescent="0.25">
      <c r="A281" s="332">
        <v>44440</v>
      </c>
      <c r="B281" s="312">
        <f>'[3]Warenkorb transponiert'!AI168</f>
        <v>1.4311914156637449</v>
      </c>
      <c r="C281" s="300">
        <f>'[3]Warenkorb transponiert'!AJ168</f>
        <v>18.765937646088826</v>
      </c>
      <c r="D281" s="300">
        <f>'[3]Warenkorb transponiert'!AK168</f>
        <v>9.6676898825706061</v>
      </c>
      <c r="E281" s="300">
        <f>'[3]Warenkorb transponiert'!AL168</f>
        <v>17.050577578277373</v>
      </c>
      <c r="F281" s="300">
        <f>'[3]Warenkorb transponiert'!AM168</f>
        <v>16.380658569972173</v>
      </c>
      <c r="G281" s="300">
        <f>'[3]Warenkorb transponiert'!AN168</f>
        <v>6.5862843418672012</v>
      </c>
      <c r="H281" s="300">
        <f>'[3]Warenkorb transponiert'!AO168</f>
        <v>3.0830002149578086</v>
      </c>
      <c r="I281" s="300">
        <f>'[3]Warenkorb transponiert'!AP168</f>
        <v>2.4445342703944202</v>
      </c>
      <c r="J281" s="356">
        <f t="shared" si="35"/>
        <v>27.812022714661534</v>
      </c>
      <c r="K281" s="300">
        <v>60.377000000000002</v>
      </c>
      <c r="L281" s="300">
        <v>41.091000000000001</v>
      </c>
      <c r="M281" s="300">
        <v>20.968</v>
      </c>
      <c r="N281" s="300">
        <v>14.704000000000001</v>
      </c>
      <c r="O281" s="300">
        <v>21.885000000000002</v>
      </c>
      <c r="P281" s="300">
        <v>3.2390999999999996</v>
      </c>
      <c r="Q281" s="300">
        <v>1.1796</v>
      </c>
      <c r="R281" s="300">
        <v>1.4589000000000001</v>
      </c>
      <c r="S281" s="300">
        <v>9.1690000000000005</v>
      </c>
      <c r="T281" s="300">
        <v>24.834</v>
      </c>
      <c r="U281" s="356">
        <f t="shared" si="25"/>
        <v>33.831647000000004</v>
      </c>
      <c r="V281" s="312">
        <f>'[2]Haltung gewichtet'!H256</f>
        <v>0.57909999999999995</v>
      </c>
      <c r="W281" s="356">
        <f t="shared" si="36"/>
        <v>16.214799999999997</v>
      </c>
      <c r="X281" s="300">
        <f>IF(ISBLANK([1]KochtypBerechnung_nichtBio!V250),"",[1]KochtypBerechnung_nichtBio!V250)</f>
        <v>1.4416850000000001</v>
      </c>
      <c r="Y281" s="300">
        <f>IF(ISBLANK([1]KochtypBerechnung_nichtBio!X250),"",[1]KochtypBerechnung_nichtBio!X250)</f>
        <v>1.4782660000000001</v>
      </c>
      <c r="Z281" s="356">
        <f t="shared" si="37"/>
        <v>3.1234004000000004</v>
      </c>
      <c r="AA281" s="312">
        <f>'[7]Nicht-Bio'!C263</f>
        <v>3.1196069999999998</v>
      </c>
      <c r="AB281" s="300">
        <f>'[7]Nicht-Bio'!D263</f>
        <v>2.3866480000000001</v>
      </c>
      <c r="AC281" s="300">
        <f>'[7]Nicht-Bio'!E263</f>
        <v>2.5143010000000001</v>
      </c>
      <c r="AD281" s="300">
        <f>'[7]Nicht-Bio'!F263</f>
        <v>0.76313799999999998</v>
      </c>
      <c r="AE281" s="356">
        <f t="shared" si="38"/>
        <v>11.689409894705882</v>
      </c>
      <c r="AF281" s="300">
        <f>'[7]Nicht-Bio'!G263</f>
        <v>2.0316369999999999</v>
      </c>
      <c r="AG281" s="300">
        <f>'[7]Nicht-Bio'!I263</f>
        <v>3.3713310000000001</v>
      </c>
      <c r="AH281" s="300">
        <f>'[7]Nicht-Bio'!J263</f>
        <v>1.5325690000000001</v>
      </c>
      <c r="AI281" s="300">
        <f>'[7]Nicht-Bio'!K263</f>
        <v>4.1101609999999997</v>
      </c>
      <c r="AJ281" s="300">
        <f>'[7]Nicht-Bio'!L263</f>
        <v>1.820416</v>
      </c>
      <c r="AK281" s="300">
        <f>'[7]Nicht-Bio'!M263</f>
        <v>2.1648879999999999</v>
      </c>
      <c r="AL281" s="300">
        <f>'[7]Nicht-Bio'!N263</f>
        <v>4.8886060000000002</v>
      </c>
      <c r="AM281" s="300">
        <f>'[7]Nicht-Bio'!O263</f>
        <v>4.0340579999999999</v>
      </c>
      <c r="AN281" s="300">
        <f>'[7]Nicht-Bio'!P263</f>
        <v>5.4850580000000004</v>
      </c>
      <c r="AO281" s="300">
        <f>'[7]Nicht-Bio'!R263</f>
        <v>5.5641679999999996</v>
      </c>
      <c r="AP281" s="300">
        <f>'[7]Nicht-Bio'!S263</f>
        <v>8.8273469999999996</v>
      </c>
      <c r="AQ281" s="300">
        <f>'[7]Nicht-Bio'!T263</f>
        <v>3.5571269999999999</v>
      </c>
      <c r="AR281" s="300">
        <f>'[7]Nicht-Bio'!U263</f>
        <v>3.4586920000000001</v>
      </c>
      <c r="AS281" s="300">
        <f>'[7]Nicht-Bio'!W263</f>
        <v>4.2291939999999997</v>
      </c>
      <c r="AT281" s="300">
        <f>'[7]Nicht-Bio'!X263</f>
        <v>26.921686999999999</v>
      </c>
      <c r="AU281" s="356">
        <f t="shared" si="39"/>
        <v>21.823009343333332</v>
      </c>
      <c r="AV281" s="300">
        <f>[6]Tabelle1!B94</f>
        <v>1.88163071961298</v>
      </c>
      <c r="AW281" s="300"/>
      <c r="AX281" s="357">
        <f t="shared" si="40"/>
        <v>2.6342830074581718</v>
      </c>
      <c r="AY281" s="335">
        <f t="shared" si="41"/>
        <v>117.12857236015891</v>
      </c>
    </row>
    <row r="282" spans="1:51" x14ac:dyDescent="0.25">
      <c r="A282" s="332">
        <v>44470</v>
      </c>
      <c r="B282" s="312">
        <f>'[3]Warenkorb transponiert'!AI169</f>
        <v>1.4440598909697964</v>
      </c>
      <c r="C282" s="300">
        <f>'[3]Warenkorb transponiert'!AJ169</f>
        <v>18.563322916401354</v>
      </c>
      <c r="D282" s="300">
        <f>'[3]Warenkorb transponiert'!AK169</f>
        <v>10.191009336179613</v>
      </c>
      <c r="E282" s="300">
        <f>'[3]Warenkorb transponiert'!AL169</f>
        <v>18.023977329276001</v>
      </c>
      <c r="F282" s="300">
        <f>'[3]Warenkorb transponiert'!AM169</f>
        <v>16.383041504482613</v>
      </c>
      <c r="G282" s="300">
        <f>'[3]Warenkorb transponiert'!AN169</f>
        <v>6.5933409117962256</v>
      </c>
      <c r="H282" s="300">
        <f>'[3]Warenkorb transponiert'!AO169</f>
        <v>3.0159962595134409</v>
      </c>
      <c r="I282" s="300">
        <f>'[3]Warenkorb transponiert'!AP169</f>
        <v>2.4445342703944202</v>
      </c>
      <c r="J282" s="356">
        <f t="shared" si="35"/>
        <v>28.108011305805793</v>
      </c>
      <c r="K282" s="300">
        <v>57.018000000000001</v>
      </c>
      <c r="L282" s="300">
        <v>36.96</v>
      </c>
      <c r="M282" s="300">
        <v>23.649000000000001</v>
      </c>
      <c r="N282" s="300">
        <v>14.173</v>
      </c>
      <c r="O282" s="300">
        <v>21.213999999999999</v>
      </c>
      <c r="P282" s="300">
        <v>3.2671000000000001</v>
      </c>
      <c r="Q282" s="300">
        <v>1.1403000000000001</v>
      </c>
      <c r="R282" s="300">
        <v>1.4106000000000001</v>
      </c>
      <c r="S282" s="300">
        <v>9.0069999999999997</v>
      </c>
      <c r="T282" s="300">
        <v>25.684000000000001</v>
      </c>
      <c r="U282" s="356">
        <f t="shared" si="25"/>
        <v>33.225662999999997</v>
      </c>
      <c r="V282" s="312">
        <f>'[2]Haltung gewichtet'!H257</f>
        <v>0.57689999999999997</v>
      </c>
      <c r="W282" s="356">
        <f t="shared" si="36"/>
        <v>16.153199999999998</v>
      </c>
      <c r="X282" s="300">
        <f>IF(ISBLANK([1]KochtypBerechnung_nichtBio!V251),"",[1]KochtypBerechnung_nichtBio!V251)</f>
        <v>1.349834</v>
      </c>
      <c r="Y282" s="300">
        <f>IF(ISBLANK([1]KochtypBerechnung_nichtBio!X251),"",[1]KochtypBerechnung_nichtBio!X251)</f>
        <v>1.439427</v>
      </c>
      <c r="Z282" s="356">
        <f t="shared" si="37"/>
        <v>2.9603785500000002</v>
      </c>
      <c r="AA282" s="312">
        <f>'[7]Nicht-Bio'!C264</f>
        <v>3.237676</v>
      </c>
      <c r="AB282" s="300">
        <f>'[7]Nicht-Bio'!D264</f>
        <v>2.4412120000000002</v>
      </c>
      <c r="AC282" s="300">
        <f>'[7]Nicht-Bio'!E264</f>
        <v>2.628997</v>
      </c>
      <c r="AD282" s="300">
        <f>'[7]Nicht-Bio'!F264</f>
        <v>0.80410999999999999</v>
      </c>
      <c r="AE282" s="356">
        <f t="shared" si="38"/>
        <v>12.136523735882353</v>
      </c>
      <c r="AF282" s="300">
        <f>'[7]Nicht-Bio'!G264</f>
        <v>2.0586540000000002</v>
      </c>
      <c r="AG282" s="300">
        <f>'[7]Nicht-Bio'!I264</f>
        <v>3.3667739999999999</v>
      </c>
      <c r="AH282" s="300">
        <f>'[7]Nicht-Bio'!J264</f>
        <v>1.3046580000000001</v>
      </c>
      <c r="AI282" s="300">
        <f>'[7]Nicht-Bio'!K264</f>
        <v>2.4275799999999998</v>
      </c>
      <c r="AJ282" s="300">
        <f>'[7]Nicht-Bio'!L264</f>
        <v>1.4945059999999999</v>
      </c>
      <c r="AK282" s="300">
        <f>'[7]Nicht-Bio'!M264</f>
        <v>2.0832660000000001</v>
      </c>
      <c r="AL282" s="300">
        <f>'[7]Nicht-Bio'!N264</f>
        <v>4.49777</v>
      </c>
      <c r="AM282" s="300">
        <f>'[7]Nicht-Bio'!O264</f>
        <v>3.6230470000000001</v>
      </c>
      <c r="AN282" s="300">
        <f>'[7]Nicht-Bio'!P264</f>
        <v>5.1564509999999997</v>
      </c>
      <c r="AO282" s="300">
        <f>'[7]Nicht-Bio'!R264</f>
        <v>5.1648420000000002</v>
      </c>
      <c r="AP282" s="300">
        <f>'[7]Nicht-Bio'!S264</f>
        <v>8.9761559999999996</v>
      </c>
      <c r="AQ282" s="300">
        <f>'[7]Nicht-Bio'!T264</f>
        <v>3.518837</v>
      </c>
      <c r="AR282" s="300">
        <f>'[7]Nicht-Bio'!U264</f>
        <v>3.1996570000000002</v>
      </c>
      <c r="AS282" s="300">
        <f>'[7]Nicht-Bio'!W264</f>
        <v>3.2629280000000001</v>
      </c>
      <c r="AT282" s="300">
        <f>'[7]Nicht-Bio'!X264</f>
        <v>23.466812999999998</v>
      </c>
      <c r="AU282" s="356">
        <f t="shared" si="39"/>
        <v>19.792035439999999</v>
      </c>
      <c r="AV282" s="300">
        <f>[6]Tabelle1!B95</f>
        <v>1.88163071961298</v>
      </c>
      <c r="AW282" s="300"/>
      <c r="AX282" s="357">
        <f t="shared" si="40"/>
        <v>2.6342830074581718</v>
      </c>
      <c r="AY282" s="335">
        <f t="shared" si="41"/>
        <v>115.01009503914629</v>
      </c>
    </row>
    <row r="283" spans="1:51" ht="14.1" customHeight="1" x14ac:dyDescent="0.25">
      <c r="A283" s="332">
        <v>44501</v>
      </c>
      <c r="B283" s="312">
        <f>'[3]Warenkorb transponiert'!AI170</f>
        <v>1.4503538739294213</v>
      </c>
      <c r="C283" s="300">
        <f>'[3]Warenkorb transponiert'!AJ170</f>
        <v>18.306159912760251</v>
      </c>
      <c r="D283" s="300">
        <f>'[3]Warenkorb transponiert'!AK170</f>
        <v>10.191009336179613</v>
      </c>
      <c r="E283" s="300">
        <f>'[3]Warenkorb transponiert'!AL170</f>
        <v>17.598647298245908</v>
      </c>
      <c r="F283" s="300">
        <f>'[3]Warenkorb transponiert'!AM170</f>
        <v>16.319383111132243</v>
      </c>
      <c r="G283" s="300">
        <f>'[3]Warenkorb transponiert'!AN170</f>
        <v>6.2720906488219033</v>
      </c>
      <c r="H283" s="300">
        <f>'[3]Warenkorb transponiert'!AO170</f>
        <v>3.0830002149578086</v>
      </c>
      <c r="I283" s="300">
        <f>'[3]Warenkorb transponiert'!AP170</f>
        <v>2.4445342703944202</v>
      </c>
      <c r="J283" s="356">
        <f t="shared" si="35"/>
        <v>27.928844389991028</v>
      </c>
      <c r="K283" s="300">
        <v>59.877000000000002</v>
      </c>
      <c r="L283" s="300">
        <v>39.853000000000002</v>
      </c>
      <c r="M283" s="300">
        <v>21.024000000000001</v>
      </c>
      <c r="N283" s="300">
        <v>13.773</v>
      </c>
      <c r="O283" s="300">
        <v>22.401</v>
      </c>
      <c r="P283" s="300">
        <v>3.2837000000000005</v>
      </c>
      <c r="Q283" s="300">
        <v>1.2395</v>
      </c>
      <c r="R283" s="300">
        <v>1.3957000000000002</v>
      </c>
      <c r="S283" s="300">
        <v>9.2260000000000009</v>
      </c>
      <c r="T283" s="300">
        <v>26.216999999999999</v>
      </c>
      <c r="U283" s="356">
        <f t="shared" si="25"/>
        <v>33.809489999999997</v>
      </c>
      <c r="V283" s="312">
        <f>'[2]Haltung gewichtet'!H258</f>
        <v>0.5786</v>
      </c>
      <c r="W283" s="356">
        <f t="shared" si="36"/>
        <v>16.200800000000001</v>
      </c>
      <c r="X283" s="300">
        <f>IF(ISBLANK([1]KochtypBerechnung_nichtBio!V252),"",[1]KochtypBerechnung_nichtBio!V252)</f>
        <v>1.419564</v>
      </c>
      <c r="Y283" s="300">
        <f>IF(ISBLANK([1]KochtypBerechnung_nichtBio!X252),"",[1]KochtypBerechnung_nichtBio!X252)</f>
        <v>1.51841</v>
      </c>
      <c r="Z283" s="356">
        <f t="shared" si="37"/>
        <v>3.1163125000000003</v>
      </c>
      <c r="AA283" s="312">
        <f>'[7]Nicht-Bio'!C265</f>
        <v>3.294502</v>
      </c>
      <c r="AB283" s="300">
        <f>'[7]Nicht-Bio'!D265</f>
        <v>2.4454090000000002</v>
      </c>
      <c r="AC283" s="300">
        <f>'[7]Nicht-Bio'!E265</f>
        <v>2.3602539999999999</v>
      </c>
      <c r="AD283" s="300">
        <f>'[7]Nicht-Bio'!F265</f>
        <v>0.79104799999999997</v>
      </c>
      <c r="AE283" s="356">
        <f t="shared" si="38"/>
        <v>11.954955182352942</v>
      </c>
      <c r="AF283" s="300">
        <f>'[7]Nicht-Bio'!G265</f>
        <v>2.0533169999999998</v>
      </c>
      <c r="AG283" s="300">
        <f>'[7]Nicht-Bio'!I265</f>
        <v>3.3536100000000002</v>
      </c>
      <c r="AH283" s="300">
        <f>'[7]Nicht-Bio'!J265</f>
        <v>0.95587</v>
      </c>
      <c r="AI283" s="300">
        <f>'[7]Nicht-Bio'!K265</f>
        <v>2.3005819999999999</v>
      </c>
      <c r="AJ283" s="300">
        <f>'[7]Nicht-Bio'!L265</f>
        <v>1.3000579999999999</v>
      </c>
      <c r="AK283" s="300">
        <f>'[7]Nicht-Bio'!M265</f>
        <v>2.0808110000000002</v>
      </c>
      <c r="AL283" s="300">
        <f>'[7]Nicht-Bio'!N265</f>
        <v>4.097137</v>
      </c>
      <c r="AM283" s="300">
        <f>'[7]Nicht-Bio'!O265</f>
        <v>3.9722400000000002</v>
      </c>
      <c r="AN283" s="300">
        <f>'[7]Nicht-Bio'!P265</f>
        <v>4.2793260000000002</v>
      </c>
      <c r="AO283" s="300">
        <f>'[7]Nicht-Bio'!R265</f>
        <v>4.3722110000000001</v>
      </c>
      <c r="AP283" s="300">
        <f>'[7]Nicht-Bio'!S265</f>
        <v>9.2967610000000001</v>
      </c>
      <c r="AQ283" s="300">
        <f>'[7]Nicht-Bio'!T265</f>
        <v>3.5223070000000001</v>
      </c>
      <c r="AR283" s="300">
        <f>'[7]Nicht-Bio'!U265</f>
        <v>2.8231799999999998</v>
      </c>
      <c r="AS283" s="300">
        <f>'[7]Nicht-Bio'!W265</f>
        <v>2.917913</v>
      </c>
      <c r="AT283" s="300">
        <f>'[7]Nicht-Bio'!X265</f>
        <v>21.534856999999999</v>
      </c>
      <c r="AU283" s="356">
        <f t="shared" si="39"/>
        <v>18.463701923333332</v>
      </c>
      <c r="AV283" s="300">
        <f>[6]Tabelle1!B96</f>
        <v>1.88163071961298</v>
      </c>
      <c r="AW283" s="300"/>
      <c r="AX283" s="357">
        <f t="shared" si="40"/>
        <v>2.6342830074581718</v>
      </c>
      <c r="AY283" s="335">
        <f t="shared" si="41"/>
        <v>114.10838700313548</v>
      </c>
    </row>
    <row r="284" spans="1:51" x14ac:dyDescent="0.25">
      <c r="A284" s="332">
        <v>44531</v>
      </c>
      <c r="B284" s="312">
        <f>'[3]Warenkorb transponiert'!AI171</f>
        <v>1.472792905328228</v>
      </c>
      <c r="C284" s="300">
        <f>'[3]Warenkorb transponiert'!AJ171</f>
        <v>18.752290343773602</v>
      </c>
      <c r="D284" s="300">
        <f>'[3]Warenkorb transponiert'!AK171</f>
        <v>10.191009336179613</v>
      </c>
      <c r="E284" s="300">
        <f>'[3]Warenkorb transponiert'!AL171</f>
        <v>17.598647298245908</v>
      </c>
      <c r="F284" s="300">
        <f>'[3]Warenkorb transponiert'!AM171</f>
        <v>16.383041504482613</v>
      </c>
      <c r="G284" s="300">
        <f>'[3]Warenkorb transponiert'!AN171</f>
        <v>6.2897320736444655</v>
      </c>
      <c r="H284" s="300">
        <f>'[3]Warenkorb transponiert'!AO171</f>
        <v>2.9321044676489456</v>
      </c>
      <c r="I284" s="300">
        <f>'[3]Warenkorb transponiert'!AP171</f>
        <v>2.4445342703944202</v>
      </c>
      <c r="J284" s="356">
        <f t="shared" si="35"/>
        <v>28.1505393370077</v>
      </c>
      <c r="K284" s="300">
        <v>57.786000000000001</v>
      </c>
      <c r="L284" s="300">
        <v>39.317</v>
      </c>
      <c r="M284" s="300">
        <v>20.527000000000001</v>
      </c>
      <c r="N284" s="300">
        <v>13.89</v>
      </c>
      <c r="O284" s="300">
        <v>21.648</v>
      </c>
      <c r="P284" s="300">
        <v>3.2542</v>
      </c>
      <c r="Q284" s="300">
        <v>1.0949</v>
      </c>
      <c r="R284" s="300">
        <v>1.4013</v>
      </c>
      <c r="S284" s="300">
        <v>9.3620000000000001</v>
      </c>
      <c r="T284" s="300">
        <v>25.372</v>
      </c>
      <c r="U284" s="356">
        <f t="shared" si="25"/>
        <v>33.227675999999995</v>
      </c>
      <c r="V284" s="312">
        <f>'[2]Haltung gewichtet'!H259</f>
        <v>0.58420000000000005</v>
      </c>
      <c r="W284" s="356">
        <f t="shared" si="36"/>
        <v>16.357600000000001</v>
      </c>
      <c r="X284" s="300">
        <f>IF(ISBLANK([1]KochtypBerechnung_nichtBio!V253),"",[1]KochtypBerechnung_nichtBio!V253)</f>
        <v>1.3338270000000001</v>
      </c>
      <c r="Y284" s="300">
        <f>IF(ISBLANK([1]KochtypBerechnung_nichtBio!X253),"",[1]KochtypBerechnung_nichtBio!X253)</f>
        <v>1.455201</v>
      </c>
      <c r="Z284" s="356">
        <f t="shared" si="37"/>
        <v>2.9466211499999999</v>
      </c>
      <c r="AA284" s="312">
        <f>'[7]Nicht-Bio'!C266</f>
        <v>3.2752119999999998</v>
      </c>
      <c r="AB284" s="300">
        <f>'[7]Nicht-Bio'!D266</f>
        <v>2.3258740000000002</v>
      </c>
      <c r="AC284" s="300">
        <f>'[7]Nicht-Bio'!E266</f>
        <v>2.00224</v>
      </c>
      <c r="AD284" s="300">
        <f>'[7]Nicht-Bio'!F266</f>
        <v>0.78761700000000001</v>
      </c>
      <c r="AE284" s="356">
        <f t="shared" si="38"/>
        <v>11.455366204117647</v>
      </c>
      <c r="AF284" s="300">
        <f>'[7]Nicht-Bio'!G266</f>
        <v>2.0311750000000002</v>
      </c>
      <c r="AG284" s="300">
        <f>'[7]Nicht-Bio'!I266</f>
        <v>3.2893089999999998</v>
      </c>
      <c r="AH284" s="300">
        <f>'[7]Nicht-Bio'!J266</f>
        <v>0.95793200000000001</v>
      </c>
      <c r="AI284" s="300">
        <f>'[7]Nicht-Bio'!K266</f>
        <v>2.9968469999999998</v>
      </c>
      <c r="AJ284" s="300">
        <f>'[7]Nicht-Bio'!L266</f>
        <v>1.127451</v>
      </c>
      <c r="AK284" s="300">
        <f>'[7]Nicht-Bio'!M266</f>
        <v>2.024953</v>
      </c>
      <c r="AL284" s="300">
        <f>'[7]Nicht-Bio'!N266</f>
        <v>3.2057099999999998</v>
      </c>
      <c r="AM284" s="300">
        <f>'[7]Nicht-Bio'!O266</f>
        <v>2.8810720000000001</v>
      </c>
      <c r="AN284" s="300">
        <f>'[7]Nicht-Bio'!P266</f>
        <v>2.8171119999999998</v>
      </c>
      <c r="AO284" s="300">
        <f>'[7]Nicht-Bio'!R266</f>
        <v>3.9169849999999999</v>
      </c>
      <c r="AP284" s="300">
        <f>'[7]Nicht-Bio'!S266</f>
        <v>9.0062499999999996</v>
      </c>
      <c r="AQ284" s="300">
        <f>'[7]Nicht-Bio'!T266</f>
        <v>3.6053600000000001</v>
      </c>
      <c r="AR284" s="300">
        <f>'[7]Nicht-Bio'!U266</f>
        <v>2.5981969999999999</v>
      </c>
      <c r="AS284" s="300">
        <f>'[7]Nicht-Bio'!W266</f>
        <v>3.154175</v>
      </c>
      <c r="AT284" s="300">
        <f>'[7]Nicht-Bio'!X266</f>
        <v>21.727592000000001</v>
      </c>
      <c r="AU284" s="356">
        <f t="shared" si="39"/>
        <v>17.404899556666663</v>
      </c>
      <c r="AV284" s="300">
        <f>[6]Tabelle1!B97</f>
        <v>1.88163071961298</v>
      </c>
      <c r="AW284" s="300"/>
      <c r="AX284" s="357">
        <f t="shared" si="40"/>
        <v>2.6342830074581718</v>
      </c>
      <c r="AY284" s="335">
        <f t="shared" si="41"/>
        <v>112.17698525525017</v>
      </c>
    </row>
    <row r="285" spans="1:51" ht="14.1" customHeight="1" x14ac:dyDescent="0.25">
      <c r="A285" s="332">
        <v>44562</v>
      </c>
      <c r="B285" s="312">
        <f>'[3]Warenkorb transponiert'!AI172</f>
        <v>1.4468378319175521</v>
      </c>
      <c r="C285" s="300">
        <f>'[3]Warenkorb transponiert'!AJ172</f>
        <v>19.193214340975512</v>
      </c>
      <c r="D285" s="300">
        <f>'[3]Warenkorb transponiert'!AK172</f>
        <v>10.191009336179613</v>
      </c>
      <c r="E285" s="300">
        <f>'[3]Warenkorb transponiert'!AL172</f>
        <v>17.583053332074087</v>
      </c>
      <c r="F285" s="300">
        <f>'[3]Warenkorb transponiert'!AM172</f>
        <v>16.604439836912466</v>
      </c>
      <c r="G285" s="300">
        <f>'[3]Warenkorb transponiert'!AN172</f>
        <v>6.5298317824350045</v>
      </c>
      <c r="H285" s="300">
        <f>'[3]Warenkorb transponiert'!AO172</f>
        <v>3.0402719727039353</v>
      </c>
      <c r="I285" s="300">
        <f>'[3]Warenkorb transponiert'!AP172</f>
        <v>2.4445342703944202</v>
      </c>
      <c r="J285" s="356">
        <f t="shared" si="35"/>
        <v>28.199653848241017</v>
      </c>
      <c r="K285" s="300">
        <v>55.786000000000001</v>
      </c>
      <c r="L285" s="300">
        <v>39.402000000000001</v>
      </c>
      <c r="M285" s="300">
        <v>18.111999999999998</v>
      </c>
      <c r="N285" s="300">
        <v>14.016999999999999</v>
      </c>
      <c r="O285" s="300">
        <v>23.027000000000001</v>
      </c>
      <c r="P285" s="300">
        <v>3.3417000000000003</v>
      </c>
      <c r="Q285" s="300">
        <v>1.2058</v>
      </c>
      <c r="R285" s="300">
        <v>1.4011</v>
      </c>
      <c r="S285" s="300">
        <v>8.7729999999999997</v>
      </c>
      <c r="T285" s="300">
        <v>24.591999999999999</v>
      </c>
      <c r="U285" s="356">
        <f t="shared" si="25"/>
        <v>32.352921000000002</v>
      </c>
      <c r="V285" s="312">
        <f>'[2]Haltung gewichtet'!H260</f>
        <v>0.58140000000000003</v>
      </c>
      <c r="W285" s="356">
        <f t="shared" si="36"/>
        <v>16.279199999999999</v>
      </c>
      <c r="X285" s="300">
        <f>IF(ISBLANK([1]KochtypBerechnung_nichtBio!V254),"",[1]KochtypBerechnung_nichtBio!V254)</f>
        <v>1.250329</v>
      </c>
      <c r="Y285" s="300">
        <f>IF(ISBLANK([1]KochtypBerechnung_nichtBio!X254),"",[1]KochtypBerechnung_nichtBio!X254)</f>
        <v>1.4526760000000001</v>
      </c>
      <c r="Z285" s="356">
        <f t="shared" si="37"/>
        <v>2.8197329</v>
      </c>
      <c r="AA285" s="312">
        <f>'[7]Nicht-Bio'!C267</f>
        <v>3.3610579999999999</v>
      </c>
      <c r="AB285" s="300">
        <f>'[7]Nicht-Bio'!D267</f>
        <v>2.3336290000000002</v>
      </c>
      <c r="AC285" s="300">
        <f>'[7]Nicht-Bio'!E267</f>
        <v>1.7935019999999999</v>
      </c>
      <c r="AD285" s="300">
        <f>'[7]Nicht-Bio'!F267</f>
        <v>0.79777399999999998</v>
      </c>
      <c r="AE285" s="356">
        <f t="shared" si="38"/>
        <v>11.433062858823529</v>
      </c>
      <c r="AF285" s="300">
        <f>'[7]Nicht-Bio'!G267</f>
        <v>1.5749089999999999</v>
      </c>
      <c r="AG285" s="300">
        <f>'[7]Nicht-Bio'!I267</f>
        <v>3.177943</v>
      </c>
      <c r="AH285" s="300">
        <f>'[7]Nicht-Bio'!J267</f>
        <v>1.0403249999999999</v>
      </c>
      <c r="AI285" s="300">
        <f>'[7]Nicht-Bio'!K267</f>
        <v>3.1823600000000001</v>
      </c>
      <c r="AJ285" s="300">
        <f>'[7]Nicht-Bio'!L267</f>
        <v>1.1166959999999999</v>
      </c>
      <c r="AK285" s="300">
        <f>'[7]Nicht-Bio'!M267</f>
        <v>1.9982949999999999</v>
      </c>
      <c r="AL285" s="300">
        <f>'[7]Nicht-Bio'!N267</f>
        <v>2.8460610000000002</v>
      </c>
      <c r="AM285" s="300">
        <f>'[7]Nicht-Bio'!O267</f>
        <v>3.0920390000000002</v>
      </c>
      <c r="AN285" s="300">
        <f>'[7]Nicht-Bio'!P267</f>
        <v>2.8317459999999999</v>
      </c>
      <c r="AO285" s="300">
        <f>'[7]Nicht-Bio'!R267</f>
        <v>3.5590679999999999</v>
      </c>
      <c r="AP285" s="300">
        <f>'[7]Nicht-Bio'!S267</f>
        <v>9.001849</v>
      </c>
      <c r="AQ285" s="300">
        <f>'[7]Nicht-Bio'!T267</f>
        <v>3.5305089999999999</v>
      </c>
      <c r="AR285" s="300">
        <f>'[7]Nicht-Bio'!U267</f>
        <v>2.5809760000000002</v>
      </c>
      <c r="AS285" s="300">
        <f>'[7]Nicht-Bio'!W267</f>
        <v>3.2578900000000002</v>
      </c>
      <c r="AT285" s="300">
        <f>'[7]Nicht-Bio'!X267</f>
        <v>26.126272</v>
      </c>
      <c r="AU285" s="356">
        <f t="shared" si="39"/>
        <v>17.077558530000001</v>
      </c>
      <c r="AV285" s="300">
        <f>[6]Tabelle1!B98</f>
        <v>1.8627079997434199</v>
      </c>
      <c r="AW285" s="300"/>
      <c r="AX285" s="357">
        <f t="shared" si="40"/>
        <v>2.6077911996407876</v>
      </c>
      <c r="AY285" s="335">
        <f t="shared" si="41"/>
        <v>110.76992033670535</v>
      </c>
    </row>
    <row r="286" spans="1:51" x14ac:dyDescent="0.25">
      <c r="A286" s="332">
        <v>44593</v>
      </c>
      <c r="B286" s="312">
        <f>'[3]Warenkorb transponiert'!AI173</f>
        <v>1.4567537773108128</v>
      </c>
      <c r="C286" s="300">
        <f>'[3]Warenkorb transponiert'!AJ173</f>
        <v>19.193214340975512</v>
      </c>
      <c r="D286" s="300">
        <f>'[3]Warenkorb transponiert'!AK173</f>
        <v>10.191009336179613</v>
      </c>
      <c r="E286" s="300">
        <f>'[3]Warenkorb transponiert'!AL173</f>
        <v>17.491657481361969</v>
      </c>
      <c r="F286" s="300">
        <f>'[3]Warenkorb transponiert'!AM173</f>
        <v>16.618918140430882</v>
      </c>
      <c r="G286" s="300">
        <f>'[3]Warenkorb transponiert'!AN173</f>
        <v>6.5860442934639893</v>
      </c>
      <c r="H286" s="300">
        <f>'[3]Warenkorb transponiert'!AO173</f>
        <v>3.0661123785376829</v>
      </c>
      <c r="I286" s="300">
        <f>'[3]Warenkorb transponiert'!AP173</f>
        <v>2.4445342703944202</v>
      </c>
      <c r="J286" s="356">
        <f t="shared" si="35"/>
        <v>28.311030047283182</v>
      </c>
      <c r="K286" s="300">
        <v>59.540999999999997</v>
      </c>
      <c r="L286" s="300">
        <v>40.494</v>
      </c>
      <c r="M286" s="300">
        <v>22.128</v>
      </c>
      <c r="N286" s="300">
        <v>14.875999999999999</v>
      </c>
      <c r="O286" s="300">
        <v>22.407</v>
      </c>
      <c r="P286" s="300">
        <v>3.1001000000000003</v>
      </c>
      <c r="Q286" s="300">
        <v>1.1493</v>
      </c>
      <c r="R286" s="300">
        <v>1.3605</v>
      </c>
      <c r="S286" s="300">
        <v>8.9589999999999996</v>
      </c>
      <c r="T286" s="300">
        <v>28.091000000000001</v>
      </c>
      <c r="U286" s="356">
        <f t="shared" si="25"/>
        <v>34.302065999999996</v>
      </c>
      <c r="V286" s="312">
        <f>'[2]Haltung gewichtet'!H261</f>
        <v>0.5827</v>
      </c>
      <c r="W286" s="356">
        <f t="shared" si="36"/>
        <v>16.3156</v>
      </c>
      <c r="X286" s="300">
        <f>IF(ISBLANK([1]KochtypBerechnung_nichtBio!V255),"",[1]KochtypBerechnung_nichtBio!V255)</f>
        <v>1.299957</v>
      </c>
      <c r="Y286" s="300">
        <f>IF(ISBLANK([1]KochtypBerechnung_nichtBio!X255),"",[1]KochtypBerechnung_nichtBio!X255)</f>
        <v>1.4330259999999999</v>
      </c>
      <c r="Z286" s="356">
        <f t="shared" ref="Z286:Z307" si="42">SUMPRODUCT($X$19:$Y$19,X286:Y286)</f>
        <v>2.8814023999999998</v>
      </c>
      <c r="AA286" s="312">
        <f>'[7]Nicht-Bio'!C268</f>
        <v>3.2927330000000001</v>
      </c>
      <c r="AB286" s="300">
        <f>'[7]Nicht-Bio'!D268</f>
        <v>2.327</v>
      </c>
      <c r="AC286" s="300">
        <f>'[7]Nicht-Bio'!E268</f>
        <v>1.7385649999999999</v>
      </c>
      <c r="AD286" s="300">
        <f>'[7]Nicht-Bio'!F268</f>
        <v>0.79684299999999997</v>
      </c>
      <c r="AE286" s="356">
        <f t="shared" ref="AE286:AE307" si="43">SUMPRODUCT($AA$19:$AD$19,AA286:AD286)</f>
        <v>11.27139858117647</v>
      </c>
      <c r="AF286" s="300">
        <f>'[7]Nicht-Bio'!G268</f>
        <v>1.949543</v>
      </c>
      <c r="AG286" s="300">
        <f>'[7]Nicht-Bio'!I268</f>
        <v>2.9424079999999999</v>
      </c>
      <c r="AH286" s="300">
        <f>'[7]Nicht-Bio'!J268</f>
        <v>1.286626</v>
      </c>
      <c r="AI286" s="300">
        <f>'[7]Nicht-Bio'!K268</f>
        <v>2.9332060000000002</v>
      </c>
      <c r="AJ286" s="300">
        <f>'[7]Nicht-Bio'!L268</f>
        <v>1.116846</v>
      </c>
      <c r="AK286" s="300">
        <f>'[7]Nicht-Bio'!M268</f>
        <v>2.1372629999999999</v>
      </c>
      <c r="AL286" s="300">
        <f>'[7]Nicht-Bio'!N268</f>
        <v>2.8067150000000001</v>
      </c>
      <c r="AM286" s="300">
        <f>'[7]Nicht-Bio'!O268</f>
        <v>3.3264610000000001</v>
      </c>
      <c r="AN286" s="300">
        <f>'[7]Nicht-Bio'!P268</f>
        <v>2.4894810000000001</v>
      </c>
      <c r="AO286" s="300">
        <f>'[7]Nicht-Bio'!R268</f>
        <v>3.0457839999999998</v>
      </c>
      <c r="AP286" s="300">
        <f>'[7]Nicht-Bio'!S268</f>
        <v>9.0814179999999993</v>
      </c>
      <c r="AQ286" s="300">
        <f>'[7]Nicht-Bio'!T268</f>
        <v>3.5211980000000001</v>
      </c>
      <c r="AR286" s="300">
        <f>'[7]Nicht-Bio'!U268</f>
        <v>2.5738979999999998</v>
      </c>
      <c r="AS286" s="300">
        <f>'[7]Nicht-Bio'!W268</f>
        <v>3.1194139999999999</v>
      </c>
      <c r="AT286" s="300">
        <f>'[7]Nicht-Bio'!X268</f>
        <v>23.386759999999999</v>
      </c>
      <c r="AU286" s="356">
        <f t="shared" ref="AU286:AU307" si="44">SUMPRODUCT($AF$19:$AT$19,AF286:AT286)</f>
        <v>17.33582921333333</v>
      </c>
      <c r="AV286" s="300">
        <f>[6]Tabelle1!B99</f>
        <v>1.8627079997434199</v>
      </c>
      <c r="AW286" s="300"/>
      <c r="AX286" s="357">
        <f t="shared" si="40"/>
        <v>2.6077911996407876</v>
      </c>
      <c r="AY286" s="335">
        <f t="shared" si="41"/>
        <v>113.02511744143376</v>
      </c>
    </row>
    <row r="287" spans="1:51" ht="14.1" customHeight="1" x14ac:dyDescent="0.25">
      <c r="A287" s="332">
        <v>44621</v>
      </c>
      <c r="B287" s="312">
        <f>'[3]Warenkorb transponiert'!AI174</f>
        <v>1.4555565986692081</v>
      </c>
      <c r="C287" s="300">
        <f>'[3]Warenkorb transponiert'!AJ174</f>
        <v>18.815279486231017</v>
      </c>
      <c r="D287" s="300">
        <f>'[3]Warenkorb transponiert'!AK174</f>
        <v>10.191009336179613</v>
      </c>
      <c r="E287" s="300">
        <f>'[3]Warenkorb transponiert'!AL174</f>
        <v>17.583053332074087</v>
      </c>
      <c r="F287" s="300">
        <f>'[3]Warenkorb transponiert'!AM174</f>
        <v>16.553765774598002</v>
      </c>
      <c r="G287" s="300">
        <f>'[3]Warenkorb transponiert'!AN174</f>
        <v>6.3283031598508881</v>
      </c>
      <c r="H287" s="300">
        <f>'[3]Warenkorb transponiert'!AO174</f>
        <v>3.083344190609318</v>
      </c>
      <c r="I287" s="300">
        <f>'[3]Warenkorb transponiert'!AP174</f>
        <v>2.4445342703944202</v>
      </c>
      <c r="J287" s="356">
        <f t="shared" si="35"/>
        <v>28.124322353291607</v>
      </c>
      <c r="K287" s="300">
        <v>60.765999999999998</v>
      </c>
      <c r="L287" s="300">
        <v>39.808</v>
      </c>
      <c r="M287" s="300">
        <v>22.346</v>
      </c>
      <c r="N287" s="300">
        <v>13.82</v>
      </c>
      <c r="O287" s="300">
        <v>22.696999999999999</v>
      </c>
      <c r="P287" s="300">
        <v>2.8075000000000001</v>
      </c>
      <c r="Q287" s="300">
        <v>1.2421</v>
      </c>
      <c r="R287" s="300">
        <v>1.4117999999999999</v>
      </c>
      <c r="S287" s="300">
        <v>9.8960000000000008</v>
      </c>
      <c r="T287" s="300">
        <v>26.550999999999998</v>
      </c>
      <c r="U287" s="356">
        <f t="shared" si="25"/>
        <v>34.705676999999994</v>
      </c>
      <c r="V287" s="312">
        <f>'[2]Haltung gewichtet'!H262</f>
        <v>0.58379999999999999</v>
      </c>
      <c r="W287" s="356">
        <f t="shared" si="36"/>
        <v>16.346399999999999</v>
      </c>
      <c r="X287" s="300">
        <f>IF(ISBLANK([1]KochtypBerechnung_nichtBio!V256),"",[1]KochtypBerechnung_nichtBio!V256)</f>
        <v>1.3353729999999999</v>
      </c>
      <c r="Y287" s="300">
        <f>IF(ISBLANK([1]KochtypBerechnung_nichtBio!X256),"",[1]KochtypBerechnung_nichtBio!X256)</f>
        <v>1.3830100000000001</v>
      </c>
      <c r="Z287" s="356">
        <f t="shared" si="42"/>
        <v>2.9020160000000002</v>
      </c>
      <c r="AA287" s="312">
        <f>'[7]Nicht-Bio'!C269</f>
        <v>3.3076110000000001</v>
      </c>
      <c r="AB287" s="300">
        <f>'[7]Nicht-Bio'!D269</f>
        <v>2.3254589999999999</v>
      </c>
      <c r="AC287" s="300">
        <f>'[7]Nicht-Bio'!E269</f>
        <v>1.5038009999999999</v>
      </c>
      <c r="AD287" s="300">
        <f>'[7]Nicht-Bio'!F269</f>
        <v>0.79664800000000002</v>
      </c>
      <c r="AE287" s="356">
        <f t="shared" si="43"/>
        <v>11.082438806470588</v>
      </c>
      <c r="AF287" s="300">
        <f>'[7]Nicht-Bio'!G269</f>
        <v>1.9442900000000001</v>
      </c>
      <c r="AG287" s="300">
        <f>'[7]Nicht-Bio'!I269</f>
        <v>3.5781459999999998</v>
      </c>
      <c r="AH287" s="300">
        <f>'[7]Nicht-Bio'!J269</f>
        <v>1.266947</v>
      </c>
      <c r="AI287" s="300">
        <f>'[7]Nicht-Bio'!K269</f>
        <v>2.5953539999999999</v>
      </c>
      <c r="AJ287" s="300">
        <f>'[7]Nicht-Bio'!L269</f>
        <v>1.1022179999999999</v>
      </c>
      <c r="AK287" s="300">
        <f>'[7]Nicht-Bio'!M269</f>
        <v>2.1170979999999999</v>
      </c>
      <c r="AL287" s="300">
        <f>'[7]Nicht-Bio'!N269</f>
        <v>2.5732599999999999</v>
      </c>
      <c r="AM287" s="300">
        <f>'[7]Nicht-Bio'!O269</f>
        <v>3.0577909999999999</v>
      </c>
      <c r="AN287" s="300">
        <f>'[7]Nicht-Bio'!P269</f>
        <v>2.7479260000000001</v>
      </c>
      <c r="AO287" s="300">
        <f>'[7]Nicht-Bio'!R269</f>
        <v>4.1500880000000002</v>
      </c>
      <c r="AP287" s="300">
        <f>'[7]Nicht-Bio'!S269</f>
        <v>9.1013719999999996</v>
      </c>
      <c r="AQ287" s="300">
        <f>'[7]Nicht-Bio'!T269</f>
        <v>3.5228100000000002</v>
      </c>
      <c r="AR287" s="300">
        <f>'[7]Nicht-Bio'!U269</f>
        <v>2.5794890000000001</v>
      </c>
      <c r="AS287" s="300">
        <f>'[7]Nicht-Bio'!W269</f>
        <v>2.7068469999999998</v>
      </c>
      <c r="AT287" s="300">
        <f>'[7]Nicht-Bio'!X269</f>
        <v>22.858367999999999</v>
      </c>
      <c r="AU287" s="356">
        <f t="shared" si="44"/>
        <v>17.733768996666665</v>
      </c>
      <c r="AV287" s="300">
        <f>[6]Tabelle1!B100</f>
        <v>1.8627079997434199</v>
      </c>
      <c r="AW287" s="300"/>
      <c r="AX287" s="357">
        <f t="shared" si="40"/>
        <v>2.6077911996407876</v>
      </c>
      <c r="AY287" s="335">
        <f t="shared" si="41"/>
        <v>113.50241435606965</v>
      </c>
    </row>
    <row r="288" spans="1:51" x14ac:dyDescent="0.25">
      <c r="A288" s="332">
        <v>44652</v>
      </c>
      <c r="B288" s="312">
        <f>'[3]Warenkorb transponiert'!AI175</f>
        <v>1.452000808016328</v>
      </c>
      <c r="C288" s="300">
        <f>'[3]Warenkorb transponiert'!AJ175</f>
        <v>18.027365153796502</v>
      </c>
      <c r="D288" s="300">
        <f>'[3]Warenkorb transponiert'!AK175</f>
        <v>9.7549097915054404</v>
      </c>
      <c r="E288" s="300">
        <f>'[3]Warenkorb transponiert'!AL175</f>
        <v>17.491657481361969</v>
      </c>
      <c r="F288" s="300">
        <f>'[3]Warenkorb transponiert'!AM175</f>
        <v>16.762423393534995</v>
      </c>
      <c r="G288" s="300">
        <f>'[3]Warenkorb transponiert'!AN175</f>
        <v>6.364419222876144</v>
      </c>
      <c r="H288" s="300">
        <f>'[3]Warenkorb transponiert'!AO175</f>
        <v>3.083344190609318</v>
      </c>
      <c r="I288" s="300">
        <f>'[3]Warenkorb transponiert'!AP175</f>
        <v>2.4445342703944202</v>
      </c>
      <c r="J288" s="356">
        <f t="shared" si="35"/>
        <v>27.870073971645976</v>
      </c>
      <c r="K288" s="300">
        <v>60.316000000000003</v>
      </c>
      <c r="L288" s="300">
        <v>40.191000000000003</v>
      </c>
      <c r="M288" s="300">
        <v>21.946000000000002</v>
      </c>
      <c r="N288" s="300">
        <v>14.134</v>
      </c>
      <c r="O288" s="300">
        <v>23.702000000000002</v>
      </c>
      <c r="P288" s="300">
        <v>3.2459000000000002</v>
      </c>
      <c r="Q288" s="300">
        <v>1.3736000000000002</v>
      </c>
      <c r="R288" s="300">
        <v>1.4681999999999999</v>
      </c>
      <c r="S288" s="300">
        <v>8.8960000000000008</v>
      </c>
      <c r="T288" s="300">
        <v>26.77</v>
      </c>
      <c r="U288" s="356">
        <f t="shared" si="25"/>
        <v>34.286202000000003</v>
      </c>
      <c r="V288" s="312">
        <f>'[2]Haltung gewichtet'!H263</f>
        <v>0.58399999999999996</v>
      </c>
      <c r="W288" s="356">
        <f t="shared" si="36"/>
        <v>16.352</v>
      </c>
      <c r="X288" s="300">
        <f>IF(ISBLANK([1]KochtypBerechnung_nichtBio!V257),"",[1]KochtypBerechnung_nichtBio!V257)</f>
        <v>1.3361769999999999</v>
      </c>
      <c r="Y288" s="300">
        <f>IF(ISBLANK([1]KochtypBerechnung_nichtBio!X257),"",[1]KochtypBerechnung_nichtBio!X257)</f>
        <v>1.3504590000000001</v>
      </c>
      <c r="Z288" s="356">
        <f t="shared" si="42"/>
        <v>2.8820638499999998</v>
      </c>
      <c r="AA288" s="312">
        <f>'[7]Nicht-Bio'!C270</f>
        <v>3.1323789999999998</v>
      </c>
      <c r="AB288" s="300">
        <f>'[7]Nicht-Bio'!D270</f>
        <v>2.2037629999999999</v>
      </c>
      <c r="AC288" s="300">
        <f>'[7]Nicht-Bio'!E270</f>
        <v>1.5546759999999999</v>
      </c>
      <c r="AD288" s="300">
        <f>'[7]Nicht-Bio'!F270</f>
        <v>0.79763899999999999</v>
      </c>
      <c r="AE288" s="356">
        <f t="shared" si="43"/>
        <v>10.721312439411763</v>
      </c>
      <c r="AF288" s="300">
        <f>'[7]Nicht-Bio'!G270</f>
        <v>1.969689</v>
      </c>
      <c r="AG288" s="300">
        <f>'[7]Nicht-Bio'!I270</f>
        <v>4.0287249999999997</v>
      </c>
      <c r="AH288" s="300">
        <f>'[7]Nicht-Bio'!J270</f>
        <v>1.217908</v>
      </c>
      <c r="AI288" s="300">
        <f>'[7]Nicht-Bio'!K270</f>
        <v>3.1938309999999999</v>
      </c>
      <c r="AJ288" s="300">
        <f>'[7]Nicht-Bio'!L270</f>
        <v>1.3244800000000001</v>
      </c>
      <c r="AK288" s="300">
        <f>'[7]Nicht-Bio'!M270</f>
        <v>1.920855</v>
      </c>
      <c r="AL288" s="300">
        <f>'[7]Nicht-Bio'!N270</f>
        <v>2.7512840000000001</v>
      </c>
      <c r="AM288" s="300">
        <f>'[7]Nicht-Bio'!O270</f>
        <v>2.962332</v>
      </c>
      <c r="AN288" s="300">
        <f>'[7]Nicht-Bio'!P270</f>
        <v>2.8997959999999998</v>
      </c>
      <c r="AO288" s="300">
        <f>'[7]Nicht-Bio'!R270</f>
        <v>4.3076749999999997</v>
      </c>
      <c r="AP288" s="300">
        <f>'[7]Nicht-Bio'!S270</f>
        <v>9.0504390000000008</v>
      </c>
      <c r="AQ288" s="300">
        <f>'[7]Nicht-Bio'!T270</f>
        <v>3.5302479999999998</v>
      </c>
      <c r="AR288" s="300">
        <f>'[7]Nicht-Bio'!U270</f>
        <v>2.5794299999999999</v>
      </c>
      <c r="AS288" s="300">
        <f>'[7]Nicht-Bio'!W270</f>
        <v>2.6124649999999998</v>
      </c>
      <c r="AT288" s="300">
        <f>'[7]Nicht-Bio'!X270</f>
        <v>22.641694999999999</v>
      </c>
      <c r="AU288" s="356">
        <f t="shared" si="44"/>
        <v>18.553233483333333</v>
      </c>
      <c r="AV288" s="300">
        <f>[6]Tabelle1!B101</f>
        <v>1.8627079997434199</v>
      </c>
      <c r="AW288" s="300"/>
      <c r="AX288" s="357">
        <f t="shared" si="40"/>
        <v>2.6077911996407876</v>
      </c>
      <c r="AY288" s="335">
        <f t="shared" si="41"/>
        <v>113.27267694403186</v>
      </c>
    </row>
    <row r="289" spans="1:51" ht="14.1" customHeight="1" x14ac:dyDescent="0.25">
      <c r="A289" s="332">
        <v>44682</v>
      </c>
      <c r="B289" s="312">
        <f>'[3]Warenkorb transponiert'!AI176</f>
        <v>1.4700245760555903</v>
      </c>
      <c r="C289" s="300">
        <f>'[3]Warenkorb transponiert'!AJ176</f>
        <v>19.292354436756259</v>
      </c>
      <c r="D289" s="300">
        <f>'[3]Warenkorb transponiert'!AK176</f>
        <v>9.7784638458022002</v>
      </c>
      <c r="E289" s="300">
        <f>'[3]Warenkorb transponiert'!AL176</f>
        <v>17.583053332074087</v>
      </c>
      <c r="F289" s="300">
        <f>'[3]Warenkorb transponiert'!AM176</f>
        <v>17.359292827438804</v>
      </c>
      <c r="G289" s="300">
        <f>'[3]Warenkorb transponiert'!AN176</f>
        <v>6.7859695533933442</v>
      </c>
      <c r="H289" s="300">
        <f>'[3]Warenkorb transponiert'!AO176</f>
        <v>3.2802914707789692</v>
      </c>
      <c r="I289" s="300">
        <f>'[3]Warenkorb transponiert'!AP176</f>
        <v>2.4557928280078376</v>
      </c>
      <c r="J289" s="356">
        <f t="shared" si="35"/>
        <v>28.6544993840964</v>
      </c>
      <c r="K289" s="300">
        <v>58.405000000000001</v>
      </c>
      <c r="L289" s="300">
        <v>42.554000000000002</v>
      </c>
      <c r="M289" s="300">
        <v>26.215</v>
      </c>
      <c r="N289" s="300">
        <v>15.347</v>
      </c>
      <c r="O289" s="300">
        <v>24.305</v>
      </c>
      <c r="P289" s="300">
        <v>3.2881999999999998</v>
      </c>
      <c r="Q289" s="300">
        <v>1.5558000000000001</v>
      </c>
      <c r="R289" s="300">
        <v>1.4398</v>
      </c>
      <c r="S289" s="300">
        <v>8.8650000000000002</v>
      </c>
      <c r="T289" s="300">
        <v>28.594000000000001</v>
      </c>
      <c r="U289" s="356">
        <f t="shared" si="25"/>
        <v>35.698219999999999</v>
      </c>
      <c r="V289" s="312">
        <f>'[2]Haltung gewichtet'!H264</f>
        <v>0.57950000000000002</v>
      </c>
      <c r="W289" s="356">
        <f t="shared" si="36"/>
        <v>16.225999999999999</v>
      </c>
      <c r="X289" s="300">
        <f>IF(ISBLANK([1]KochtypBerechnung_nichtBio!V258),"",[1]KochtypBerechnung_nichtBio!V258)</f>
        <v>1.4731080000000001</v>
      </c>
      <c r="Y289" s="300">
        <f>IF(ISBLANK([1]KochtypBerechnung_nichtBio!X258),"",[1]KochtypBerechnung_nichtBio!X258)</f>
        <v>1.486235</v>
      </c>
      <c r="Z289" s="356">
        <f t="shared" si="42"/>
        <v>3.17571475</v>
      </c>
      <c r="AA289" s="312">
        <f>'[7]Nicht-Bio'!C271</f>
        <v>3.1922480000000002</v>
      </c>
      <c r="AB289" s="300">
        <f>'[7]Nicht-Bio'!D271</f>
        <v>2.3197899999999998</v>
      </c>
      <c r="AC289" s="300">
        <f>'[7]Nicht-Bio'!E271</f>
        <v>1.5902050000000001</v>
      </c>
      <c r="AD289" s="300">
        <f>'[7]Nicht-Bio'!F271</f>
        <v>0.79781000000000002</v>
      </c>
      <c r="AE289" s="356">
        <f t="shared" si="43"/>
        <v>10.982396749999999</v>
      </c>
      <c r="AF289" s="300">
        <f>'[7]Nicht-Bio'!G271</f>
        <v>1.7345029999999999</v>
      </c>
      <c r="AG289" s="300">
        <f>'[7]Nicht-Bio'!I271</f>
        <v>3.8243230000000001</v>
      </c>
      <c r="AH289" s="300">
        <f>'[7]Nicht-Bio'!J271</f>
        <v>1.5875440000000001</v>
      </c>
      <c r="AI289" s="300">
        <f>'[7]Nicht-Bio'!K271</f>
        <v>2.9642270000000002</v>
      </c>
      <c r="AJ289" s="300">
        <f>'[7]Nicht-Bio'!L271</f>
        <v>1.8170759999999999</v>
      </c>
      <c r="AK289" s="300">
        <f>'[7]Nicht-Bio'!M271</f>
        <v>1.529169</v>
      </c>
      <c r="AL289" s="300">
        <f>'[7]Nicht-Bio'!N271</f>
        <v>4.0726490000000002</v>
      </c>
      <c r="AM289" s="300">
        <f>'[7]Nicht-Bio'!O271</f>
        <v>4.1305750000000003</v>
      </c>
      <c r="AN289" s="300">
        <f>'[7]Nicht-Bio'!P271</f>
        <v>4.6170879999999999</v>
      </c>
      <c r="AO289" s="300">
        <f>'[7]Nicht-Bio'!R271</f>
        <v>4.0033079999999996</v>
      </c>
      <c r="AP289" s="300">
        <f>'[7]Nicht-Bio'!S271</f>
        <v>8.4754649999999998</v>
      </c>
      <c r="AQ289" s="300">
        <f>'[7]Nicht-Bio'!T271</f>
        <v>3.538516</v>
      </c>
      <c r="AR289" s="300">
        <f>'[7]Nicht-Bio'!U271</f>
        <v>2.6153059999999999</v>
      </c>
      <c r="AS289" s="300">
        <f>'[7]Nicht-Bio'!W271</f>
        <v>3.0276320000000001</v>
      </c>
      <c r="AT289" s="300">
        <f>'[7]Nicht-Bio'!X271</f>
        <v>23.657817999999999</v>
      </c>
      <c r="AU289" s="356">
        <f t="shared" si="44"/>
        <v>20.086157923333332</v>
      </c>
      <c r="AV289" s="300">
        <f>[6]Tabelle1!B102</f>
        <v>1.8627079997434199</v>
      </c>
      <c r="AW289" s="300"/>
      <c r="AX289" s="357">
        <f t="shared" si="40"/>
        <v>2.6077911996407876</v>
      </c>
      <c r="AY289" s="335">
        <f t="shared" si="41"/>
        <v>117.43078000707052</v>
      </c>
    </row>
    <row r="290" spans="1:51" x14ac:dyDescent="0.25">
      <c r="A290" s="332">
        <v>44713</v>
      </c>
      <c r="B290" s="312">
        <f>'[3]Warenkorb transponiert'!AI177</f>
        <v>1.4686957050260525</v>
      </c>
      <c r="C290" s="300">
        <f>'[3]Warenkorb transponiert'!AJ177</f>
        <v>18.875444232699024</v>
      </c>
      <c r="D290" s="300">
        <f>'[3]Warenkorb transponiert'!AK177</f>
        <v>9.8656837547370344</v>
      </c>
      <c r="E290" s="300">
        <f>'[3]Warenkorb transponiert'!AL177</f>
        <v>17.050733484160055</v>
      </c>
      <c r="F290" s="300">
        <f>'[3]Warenkorb transponiert'!AM177</f>
        <v>17.366441630970129</v>
      </c>
      <c r="G290" s="300">
        <f>'[3]Warenkorb transponiert'!AN177</f>
        <v>6.8459503977900535</v>
      </c>
      <c r="H290" s="300">
        <f>'[3]Warenkorb transponiert'!AO177</f>
        <v>3.2544510649452207</v>
      </c>
      <c r="I290" s="300">
        <f>'[3]Warenkorb transponiert'!AP177</f>
        <v>2.4816332338415856</v>
      </c>
      <c r="J290" s="356">
        <f t="shared" si="35"/>
        <v>28.522058943612048</v>
      </c>
      <c r="K290" s="300">
        <v>56.411999999999999</v>
      </c>
      <c r="L290" s="300">
        <v>39.667999999999999</v>
      </c>
      <c r="M290" s="300">
        <v>20.829000000000001</v>
      </c>
      <c r="N290" s="300">
        <v>14.911</v>
      </c>
      <c r="O290" s="300">
        <v>24.172000000000001</v>
      </c>
      <c r="P290" s="300">
        <v>3.2555999999999998</v>
      </c>
      <c r="Q290" s="300">
        <v>1.4766999999999999</v>
      </c>
      <c r="R290" s="300">
        <v>1.4984999999999999</v>
      </c>
      <c r="S290" s="300">
        <v>9.577</v>
      </c>
      <c r="T290" s="300">
        <v>26.145</v>
      </c>
      <c r="U290" s="356">
        <f t="shared" ref="U290:U326" si="45">SUMPRODUCT($K$19:$T$19,K290:T290)</f>
        <v>34.260599999999997</v>
      </c>
      <c r="V290" s="312">
        <f>'[2]Haltung gewichtet'!H265</f>
        <v>0.57950000000000002</v>
      </c>
      <c r="W290" s="356">
        <f t="shared" si="36"/>
        <v>16.225999999999999</v>
      </c>
      <c r="X290" s="300">
        <f>IF(ISBLANK([1]KochtypBerechnung_nichtBio!V259),"",[1]KochtypBerechnung_nichtBio!V259)</f>
        <v>2.0463779999999998</v>
      </c>
      <c r="Y290" s="300">
        <f>IF(ISBLANK([1]KochtypBerechnung_nichtBio!X259),"",[1]KochtypBerechnung_nichtBio!X259)</f>
        <v>2.0272100000000002</v>
      </c>
      <c r="Z290" s="356">
        <f t="shared" si="42"/>
        <v>4.3872534999999999</v>
      </c>
      <c r="AA290" s="312">
        <f>'[7]Nicht-Bio'!C272</f>
        <v>3.2635149999999999</v>
      </c>
      <c r="AB290" s="300">
        <f>'[7]Nicht-Bio'!D272</f>
        <v>2.1961909999999998</v>
      </c>
      <c r="AC290" s="300">
        <f>'[7]Nicht-Bio'!E272</f>
        <v>1.739711</v>
      </c>
      <c r="AD290" s="300">
        <f>'[7]Nicht-Bio'!F272</f>
        <v>0.80088199999999998</v>
      </c>
      <c r="AE290" s="356">
        <f t="shared" si="43"/>
        <v>11.081720597058823</v>
      </c>
      <c r="AF290" s="300">
        <f>'[7]Nicht-Bio'!G272</f>
        <v>2.4554369999999999</v>
      </c>
      <c r="AG290" s="300">
        <f>'[7]Nicht-Bio'!I272</f>
        <v>3.5708630000000001</v>
      </c>
      <c r="AH290" s="300">
        <f>'[7]Nicht-Bio'!J272</f>
        <v>1.670976</v>
      </c>
      <c r="AI290" s="300">
        <f>'[7]Nicht-Bio'!K272</f>
        <v>4.1274579999999998</v>
      </c>
      <c r="AJ290" s="300">
        <f>'[7]Nicht-Bio'!L272</f>
        <v>1.72481</v>
      </c>
      <c r="AK290" s="300">
        <f>'[7]Nicht-Bio'!M272</f>
        <v>2.1614010000000001</v>
      </c>
      <c r="AL290" s="300">
        <f>'[7]Nicht-Bio'!N272</f>
        <v>4.4149599999999998</v>
      </c>
      <c r="AM290" s="300">
        <f>'[7]Nicht-Bio'!O272</f>
        <v>4.0756569999999996</v>
      </c>
      <c r="AN290" s="300">
        <f>'[7]Nicht-Bio'!P272</f>
        <v>5.1240300000000003</v>
      </c>
      <c r="AO290" s="300">
        <f>'[7]Nicht-Bio'!R272</f>
        <v>4.6966279999999996</v>
      </c>
      <c r="AP290" s="300">
        <f>'[7]Nicht-Bio'!S272</f>
        <v>9.3143429999999992</v>
      </c>
      <c r="AQ290" s="300">
        <f>'[7]Nicht-Bio'!T272</f>
        <v>3.538516</v>
      </c>
      <c r="AR290" s="300">
        <f>'[7]Nicht-Bio'!U272</f>
        <v>2.7471480000000001</v>
      </c>
      <c r="AS290" s="300">
        <f>'[7]Nicht-Bio'!W272</f>
        <v>3.9335399999999998</v>
      </c>
      <c r="AT290" s="300">
        <f>'[7]Nicht-Bio'!X272</f>
        <v>26.547322000000001</v>
      </c>
      <c r="AU290" s="356">
        <f t="shared" si="44"/>
        <v>22.180003749999997</v>
      </c>
      <c r="AV290" s="300">
        <f>[6]Tabelle1!B103</f>
        <v>1.8627079997434199</v>
      </c>
      <c r="AW290" s="300"/>
      <c r="AX290" s="357">
        <f t="shared" si="40"/>
        <v>2.6077911996407876</v>
      </c>
      <c r="AY290" s="335">
        <f t="shared" si="41"/>
        <v>119.26542799031165</v>
      </c>
    </row>
    <row r="291" spans="1:51" ht="14.1" customHeight="1" x14ac:dyDescent="0.25">
      <c r="A291" s="332">
        <v>44743</v>
      </c>
      <c r="B291" s="312">
        <f>'[3]Warenkorb transponiert'!AI178</f>
        <v>1.4801634122381082</v>
      </c>
      <c r="C291" s="300">
        <f>'[3]Warenkorb transponiert'!AJ178</f>
        <v>19.117252854859807</v>
      </c>
      <c r="D291" s="300">
        <f>'[3]Warenkorb transponiert'!AK178</f>
        <v>10.389003208346042</v>
      </c>
      <c r="E291" s="300">
        <f>'[3]Warenkorb transponiert'!AL178</f>
        <v>17.610932583764601</v>
      </c>
      <c r="F291" s="300">
        <f>'[3]Warenkorb transponiert'!AM178</f>
        <v>17.366441630970129</v>
      </c>
      <c r="G291" s="300">
        <f>'[3]Warenkorb transponiert'!AN178</f>
        <v>6.7859695533933442</v>
      </c>
      <c r="H291" s="300">
        <f>'[3]Warenkorb transponiert'!AO178</f>
        <v>3.2156904561945985</v>
      </c>
      <c r="I291" s="300">
        <f>'[3]Warenkorb transponiert'!AP178</f>
        <v>2.4816332338415856</v>
      </c>
      <c r="J291" s="356">
        <f t="shared" si="35"/>
        <v>28.816598215912627</v>
      </c>
      <c r="K291" s="300">
        <v>47.491</v>
      </c>
      <c r="L291" s="300">
        <v>40.667999999999999</v>
      </c>
      <c r="M291" s="300">
        <v>22.588999999999999</v>
      </c>
      <c r="N291" s="300">
        <v>14.907999999999999</v>
      </c>
      <c r="O291" s="300">
        <v>23.859000000000002</v>
      </c>
      <c r="P291" s="300">
        <v>3.2067000000000001</v>
      </c>
      <c r="Q291" s="300">
        <v>1.3797999999999999</v>
      </c>
      <c r="R291" s="300">
        <v>1.4517</v>
      </c>
      <c r="S291" s="300">
        <v>9.9480000000000004</v>
      </c>
      <c r="T291" s="300">
        <v>27.544</v>
      </c>
      <c r="U291" s="356">
        <f t="shared" si="45"/>
        <v>33.967323</v>
      </c>
      <c r="V291" s="312">
        <f>'[2]Haltung gewichtet'!H266</f>
        <v>0.59240000000000004</v>
      </c>
      <c r="W291" s="356">
        <f t="shared" si="36"/>
        <v>16.587200000000003</v>
      </c>
      <c r="X291" s="300">
        <f>IF(ISBLANK([1]KochtypBerechnung_nichtBio!V260),"",[1]KochtypBerechnung_nichtBio!V260)</f>
        <v>1.8788819999999999</v>
      </c>
      <c r="Y291" s="300">
        <f>IF(ISBLANK([1]KochtypBerechnung_nichtBio!X260),"",[1]KochtypBerechnung_nichtBio!X260)</f>
        <v>1.891187</v>
      </c>
      <c r="Z291" s="356">
        <f t="shared" si="42"/>
        <v>4.0475945499999995</v>
      </c>
      <c r="AA291" s="312">
        <f>'[7]Nicht-Bio'!C273</f>
        <v>3.1957200000000001</v>
      </c>
      <c r="AB291" s="300">
        <f>'[7]Nicht-Bio'!D273</f>
        <v>2.3471090000000001</v>
      </c>
      <c r="AC291" s="300">
        <f>'[7]Nicht-Bio'!E273</f>
        <v>1.7941130000000001</v>
      </c>
      <c r="AD291" s="300">
        <f>'[7]Nicht-Bio'!F273</f>
        <v>0.80132300000000001</v>
      </c>
      <c r="AE291" s="356">
        <f t="shared" si="43"/>
        <v>11.21065023647059</v>
      </c>
      <c r="AF291" s="300">
        <f>'[7]Nicht-Bio'!G273</f>
        <v>2.3223699999999998</v>
      </c>
      <c r="AG291" s="300">
        <f>'[7]Nicht-Bio'!I273</f>
        <v>3.5991469999999999</v>
      </c>
      <c r="AH291" s="300">
        <f>'[7]Nicht-Bio'!J273</f>
        <v>1.6982900000000001</v>
      </c>
      <c r="AI291" s="300">
        <f>'[7]Nicht-Bio'!K273</f>
        <v>2.8775469999999999</v>
      </c>
      <c r="AJ291" s="300">
        <f>'[7]Nicht-Bio'!L273</f>
        <v>1.7850440000000001</v>
      </c>
      <c r="AK291" s="300">
        <f>'[7]Nicht-Bio'!M273</f>
        <v>2.143405</v>
      </c>
      <c r="AL291" s="300">
        <f>'[7]Nicht-Bio'!N273</f>
        <v>4.2772519999999998</v>
      </c>
      <c r="AM291" s="300">
        <f>'[7]Nicht-Bio'!O273</f>
        <v>4.2810449999999998</v>
      </c>
      <c r="AN291" s="300">
        <f>'[7]Nicht-Bio'!P273</f>
        <v>5.3498190000000001</v>
      </c>
      <c r="AO291" s="300">
        <f>'[7]Nicht-Bio'!R273</f>
        <v>4.1852340000000003</v>
      </c>
      <c r="AP291" s="300">
        <f>'[7]Nicht-Bio'!S273</f>
        <v>9.5933220000000006</v>
      </c>
      <c r="AQ291" s="300">
        <f>'[7]Nicht-Bio'!T273</f>
        <v>3.538516</v>
      </c>
      <c r="AR291" s="300">
        <f>'[7]Nicht-Bio'!U273</f>
        <v>3.6332529999999998</v>
      </c>
      <c r="AS291" s="300">
        <f>'[7]Nicht-Bio'!W273</f>
        <v>4.2848329999999999</v>
      </c>
      <c r="AT291" s="300">
        <f>'[7]Nicht-Bio'!X273</f>
        <v>27.668828999999999</v>
      </c>
      <c r="AU291" s="356">
        <f t="shared" si="44"/>
        <v>21.974356046666664</v>
      </c>
      <c r="AV291" s="300">
        <f>[6]Tabelle1!B104</f>
        <v>1.8627079997434199</v>
      </c>
      <c r="AW291" s="300"/>
      <c r="AX291" s="357">
        <f t="shared" si="40"/>
        <v>2.6077911996407876</v>
      </c>
      <c r="AY291" s="335">
        <f t="shared" si="41"/>
        <v>119.21151324869066</v>
      </c>
    </row>
    <row r="292" spans="1:51" x14ac:dyDescent="0.25">
      <c r="A292" s="332">
        <v>44774</v>
      </c>
      <c r="B292" s="312">
        <f>'[3]Warenkorb transponiert'!AI179</f>
        <v>1.524836411271149</v>
      </c>
      <c r="C292" s="300">
        <f>'[3]Warenkorb transponiert'!AJ179</f>
        <v>19.68682333621485</v>
      </c>
      <c r="D292" s="300">
        <f>'[3]Warenkorb transponiert'!AK179</f>
        <v>10.566382466504207</v>
      </c>
      <c r="E292" s="300">
        <f>'[3]Warenkorb transponiert'!AL179</f>
        <v>17.49142424507486</v>
      </c>
      <c r="F292" s="300">
        <f>'[3]Warenkorb transponiert'!AM179</f>
        <v>17.460523176699244</v>
      </c>
      <c r="G292" s="300">
        <f>'[3]Warenkorb transponiert'!AN179</f>
        <v>6.5882092641769541</v>
      </c>
      <c r="H292" s="300">
        <f>'[3]Warenkorb transponiert'!AO179</f>
        <v>3.3571172070587676</v>
      </c>
      <c r="I292" s="300">
        <f>'[3]Warenkorb transponiert'!AP179</f>
        <v>2.4816332338415856</v>
      </c>
      <c r="J292" s="356">
        <f t="shared" si="35"/>
        <v>29.326093712592449</v>
      </c>
      <c r="K292" s="300">
        <v>60.38</v>
      </c>
      <c r="L292" s="300">
        <v>39.567</v>
      </c>
      <c r="M292" s="300">
        <v>21.03</v>
      </c>
      <c r="N292" s="300">
        <v>13.587</v>
      </c>
      <c r="O292" s="300">
        <v>23.898</v>
      </c>
      <c r="P292" s="300">
        <v>2.6206</v>
      </c>
      <c r="Q292" s="300">
        <v>1.4108000000000001</v>
      </c>
      <c r="R292" s="300">
        <v>1.377</v>
      </c>
      <c r="S292" s="300">
        <v>9.34</v>
      </c>
      <c r="T292" s="300">
        <v>27.221</v>
      </c>
      <c r="U292" s="356">
        <f t="shared" si="45"/>
        <v>34.306655999999997</v>
      </c>
      <c r="V292" s="312">
        <f>'[2]Haltung gewichtet'!H267</f>
        <v>0.58750000000000002</v>
      </c>
      <c r="W292" s="356">
        <f t="shared" si="36"/>
        <v>16.45</v>
      </c>
      <c r="X292" s="300">
        <f>IF(ISBLANK([1]KochtypBerechnung_nichtBio!V261),"",[1]KochtypBerechnung_nichtBio!V261)</f>
        <v>1.5434749999999999</v>
      </c>
      <c r="Y292" s="300">
        <f>IF(ISBLANK([1]KochtypBerechnung_nichtBio!X261),"",[1]KochtypBerechnung_nichtBio!X261)</f>
        <v>1.6151610000000001</v>
      </c>
      <c r="Z292" s="356">
        <f t="shared" si="42"/>
        <v>3.3650671499999998</v>
      </c>
      <c r="AA292" s="312">
        <f>'[7]Nicht-Bio'!C274</f>
        <v>3.2302930000000001</v>
      </c>
      <c r="AB292" s="300">
        <f>'[7]Nicht-Bio'!D274</f>
        <v>2.3312629999999999</v>
      </c>
      <c r="AC292" s="300">
        <f>'[7]Nicht-Bio'!E274</f>
        <v>2.1854580000000001</v>
      </c>
      <c r="AD292" s="300">
        <f>'[7]Nicht-Bio'!F274</f>
        <v>0.80041600000000002</v>
      </c>
      <c r="AE292" s="356">
        <f t="shared" si="43"/>
        <v>11.589523552941177</v>
      </c>
      <c r="AF292" s="300">
        <f>'[7]Nicht-Bio'!G274</f>
        <v>2.0539239999999999</v>
      </c>
      <c r="AG292" s="300">
        <f>'[7]Nicht-Bio'!I274</f>
        <v>3.6595</v>
      </c>
      <c r="AH292" s="300">
        <f>'[7]Nicht-Bio'!J274</f>
        <v>1.600698</v>
      </c>
      <c r="AI292" s="300">
        <f>'[7]Nicht-Bio'!K274</f>
        <v>2.9545689999999998</v>
      </c>
      <c r="AJ292" s="300">
        <f>'[7]Nicht-Bio'!L274</f>
        <v>1.8318939999999999</v>
      </c>
      <c r="AK292" s="300">
        <f>'[7]Nicht-Bio'!M274</f>
        <v>2.0381740000000002</v>
      </c>
      <c r="AL292" s="300">
        <f>'[7]Nicht-Bio'!N274</f>
        <v>4.693943</v>
      </c>
      <c r="AM292" s="300">
        <f>'[7]Nicht-Bio'!O274</f>
        <v>4.7236940000000001</v>
      </c>
      <c r="AN292" s="300">
        <f>'[7]Nicht-Bio'!P274</f>
        <v>5.6981830000000002</v>
      </c>
      <c r="AO292" s="300">
        <f>'[7]Nicht-Bio'!R274</f>
        <v>4.0445169999999999</v>
      </c>
      <c r="AP292" s="300">
        <f>'[7]Nicht-Bio'!S274</f>
        <v>9.6417789999999997</v>
      </c>
      <c r="AQ292" s="300">
        <f>'[7]Nicht-Bio'!T274</f>
        <v>3.538516</v>
      </c>
      <c r="AR292" s="300">
        <f>'[7]Nicht-Bio'!U274</f>
        <v>4.110519</v>
      </c>
      <c r="AS292" s="300">
        <f>'[7]Nicht-Bio'!W274</f>
        <v>4.3962110000000001</v>
      </c>
      <c r="AT292" s="300">
        <f>'[7]Nicht-Bio'!X274</f>
        <v>29.075911000000001</v>
      </c>
      <c r="AU292" s="356">
        <f t="shared" si="44"/>
        <v>22.109988479999995</v>
      </c>
      <c r="AV292" s="300">
        <f>[6]Tabelle1!B105</f>
        <v>1.9286657583392599</v>
      </c>
      <c r="AW292" s="300"/>
      <c r="AX292" s="357">
        <f t="shared" si="40"/>
        <v>2.7001320616749638</v>
      </c>
      <c r="AY292" s="335">
        <f t="shared" si="41"/>
        <v>119.84746095720858</v>
      </c>
    </row>
    <row r="293" spans="1:51" ht="14.1" customHeight="1" x14ac:dyDescent="0.25">
      <c r="A293" s="332">
        <v>44805</v>
      </c>
      <c r="B293" s="312">
        <f>'[3]Warenkorb transponiert'!AI180</f>
        <v>1.4942824850519596</v>
      </c>
      <c r="C293" s="300">
        <f>'[3]Warenkorb transponiert'!AJ180</f>
        <v>20.391372473171746</v>
      </c>
      <c r="D293" s="300">
        <f>'[3]Warenkorb transponiert'!AK180</f>
        <v>10.566382466504207</v>
      </c>
      <c r="E293" s="300">
        <f>'[3]Warenkorb transponiert'!AL180</f>
        <v>18.541860586775563</v>
      </c>
      <c r="F293" s="300">
        <f>'[3]Warenkorb transponiert'!AM180</f>
        <v>17.465289045720123</v>
      </c>
      <c r="G293" s="300">
        <f>'[3]Warenkorb transponiert'!AN180</f>
        <v>6.5134846065024137</v>
      </c>
      <c r="H293" s="300">
        <f>'[3]Warenkorb transponiert'!AO180</f>
        <v>3.3312768012250178</v>
      </c>
      <c r="I293" s="300">
        <f>'[3]Warenkorb transponiert'!AP180</f>
        <v>2.4816332338415856</v>
      </c>
      <c r="J293" s="356">
        <f t="shared" si="35"/>
        <v>29.315783172475786</v>
      </c>
      <c r="K293" s="300">
        <v>62.154000000000003</v>
      </c>
      <c r="L293" s="300">
        <v>39.773000000000003</v>
      </c>
      <c r="M293" s="300">
        <v>22.419</v>
      </c>
      <c r="N293" s="300">
        <v>13.637</v>
      </c>
      <c r="O293" s="300">
        <v>23.873999999999999</v>
      </c>
      <c r="P293" s="300">
        <v>2.7726999999999999</v>
      </c>
      <c r="Q293" s="300">
        <v>1.1621000000000001</v>
      </c>
      <c r="R293" s="300">
        <v>1.3029999999999999</v>
      </c>
      <c r="S293" s="300">
        <v>9.4589999999999996</v>
      </c>
      <c r="T293" s="300">
        <v>27.22</v>
      </c>
      <c r="U293" s="356">
        <f t="shared" si="45"/>
        <v>34.768257000000006</v>
      </c>
      <c r="V293" s="312">
        <f>'[2]Haltung gewichtet'!H268</f>
        <v>0.58350000000000002</v>
      </c>
      <c r="W293" s="356">
        <f t="shared" si="36"/>
        <v>16.338000000000001</v>
      </c>
      <c r="X293" s="300">
        <f>IF(ISBLANK([1]KochtypBerechnung_nichtBio!V262),"",[1]KochtypBerechnung_nichtBio!V262)</f>
        <v>1.5824210000000001</v>
      </c>
      <c r="Y293" s="300">
        <f>IF(ISBLANK([1]KochtypBerechnung_nichtBio!X262),"",[1]KochtypBerechnung_nichtBio!X262)</f>
        <v>1.606897</v>
      </c>
      <c r="Z293" s="356">
        <f t="shared" si="42"/>
        <v>3.4181145500000003</v>
      </c>
      <c r="AA293" s="312">
        <f>'[7]Nicht-Bio'!C275</f>
        <v>3.3644940000000001</v>
      </c>
      <c r="AB293" s="300">
        <f>'[7]Nicht-Bio'!D275</f>
        <v>2.3461780000000001</v>
      </c>
      <c r="AC293" s="300">
        <f>'[7]Nicht-Bio'!E275</f>
        <v>2.4423689999999998</v>
      </c>
      <c r="AD293" s="300">
        <f>'[7]Nicht-Bio'!F275</f>
        <v>0.807809</v>
      </c>
      <c r="AE293" s="356">
        <f t="shared" si="43"/>
        <v>12.055860691764705</v>
      </c>
      <c r="AF293" s="300">
        <f>'[7]Nicht-Bio'!G275</f>
        <v>2.050154</v>
      </c>
      <c r="AG293" s="300">
        <f>'[7]Nicht-Bio'!I275</f>
        <v>3.8431129999999998</v>
      </c>
      <c r="AH293" s="300">
        <f>'[7]Nicht-Bio'!J275</f>
        <v>1.7291609999999999</v>
      </c>
      <c r="AI293" s="300">
        <f>'[7]Nicht-Bio'!K275</f>
        <v>3.8630490000000002</v>
      </c>
      <c r="AJ293" s="300">
        <f>'[7]Nicht-Bio'!L275</f>
        <v>1.9700230000000001</v>
      </c>
      <c r="AK293" s="300">
        <f>'[7]Nicht-Bio'!M275</f>
        <v>2.0434760000000001</v>
      </c>
      <c r="AL293" s="300">
        <f>'[7]Nicht-Bio'!N275</f>
        <v>4.9390650000000003</v>
      </c>
      <c r="AM293" s="300">
        <f>'[7]Nicht-Bio'!O275</f>
        <v>4.8648020000000001</v>
      </c>
      <c r="AN293" s="300">
        <f>'[7]Nicht-Bio'!P275</f>
        <v>6.543113</v>
      </c>
      <c r="AO293" s="300">
        <f>'[7]Nicht-Bio'!R275</f>
        <v>3.968944</v>
      </c>
      <c r="AP293" s="300">
        <f>'[7]Nicht-Bio'!S275</f>
        <v>9.0733779999999999</v>
      </c>
      <c r="AQ293" s="300">
        <f>'[7]Nicht-Bio'!T275</f>
        <v>3.538516</v>
      </c>
      <c r="AR293" s="300">
        <f>'[7]Nicht-Bio'!U275</f>
        <v>3.6930540000000001</v>
      </c>
      <c r="AS293" s="300">
        <f>'[7]Nicht-Bio'!W275</f>
        <v>4.7539499999999997</v>
      </c>
      <c r="AT293" s="300">
        <f>'[7]Nicht-Bio'!X275</f>
        <v>29.799405</v>
      </c>
      <c r="AU293" s="356">
        <f t="shared" si="44"/>
        <v>23.171183659999997</v>
      </c>
      <c r="AV293" s="300">
        <f>[6]Tabelle1!B106</f>
        <v>1.9286657583392599</v>
      </c>
      <c r="AW293" s="300"/>
      <c r="AX293" s="357">
        <f t="shared" si="40"/>
        <v>2.7001320616749638</v>
      </c>
      <c r="AY293" s="335">
        <f t="shared" si="41"/>
        <v>121.76733113591546</v>
      </c>
    </row>
    <row r="294" spans="1:51" x14ac:dyDescent="0.25">
      <c r="A294" s="332">
        <v>44835</v>
      </c>
      <c r="B294" s="312">
        <f>'[3]Warenkorb transponiert'!AI181</f>
        <v>1.5380553499878302</v>
      </c>
      <c r="C294" s="300">
        <f>'[3]Warenkorb transponiert'!AJ181</f>
        <v>20.210659219446832</v>
      </c>
      <c r="D294" s="300">
        <f>'[3]Warenkorb transponiert'!AK181</f>
        <v>10.569321906792702</v>
      </c>
      <c r="E294" s="300">
        <f>'[3]Warenkorb transponiert'!AL181</f>
        <v>19.137738829839872</v>
      </c>
      <c r="F294" s="300">
        <f>'[3]Warenkorb transponiert'!AM181</f>
        <v>17.590222897910426</v>
      </c>
      <c r="G294" s="300">
        <f>'[3]Warenkorb transponiert'!AN181</f>
        <v>6.7885672358027342</v>
      </c>
      <c r="H294" s="300">
        <f>'[3]Warenkorb transponiert'!AO181</f>
        <v>3.3571172070587676</v>
      </c>
      <c r="I294" s="300">
        <f>'[3]Warenkorb transponiert'!AP181</f>
        <v>2.6156411447303221</v>
      </c>
      <c r="J294" s="356">
        <f t="shared" si="35"/>
        <v>29.943439057753526</v>
      </c>
      <c r="K294" s="300">
        <v>63.598999999999997</v>
      </c>
      <c r="L294" s="300">
        <v>40.012999999999998</v>
      </c>
      <c r="M294" s="300">
        <v>22.248000000000001</v>
      </c>
      <c r="N294" s="300">
        <v>13.134</v>
      </c>
      <c r="O294" s="300">
        <v>23.657</v>
      </c>
      <c r="P294" s="300">
        <v>3.0314000000000001</v>
      </c>
      <c r="Q294" s="300">
        <v>1.0977999999999999</v>
      </c>
      <c r="R294" s="300">
        <v>1.3938000000000001</v>
      </c>
      <c r="S294" s="300">
        <v>9.8279999999999994</v>
      </c>
      <c r="T294" s="300">
        <v>26.221</v>
      </c>
      <c r="U294" s="356">
        <f t="shared" si="45"/>
        <v>34.941175999999999</v>
      </c>
      <c r="V294" s="312">
        <f>'[2]Haltung gewichtet'!H269</f>
        <v>0.58820000000000006</v>
      </c>
      <c r="W294" s="356">
        <f t="shared" si="36"/>
        <v>16.4696</v>
      </c>
      <c r="X294" s="300">
        <f>IF(ISBLANK([1]KochtypBerechnung_nichtBio!V263),"",[1]KochtypBerechnung_nichtBio!V263)</f>
        <v>1.5653010000000001</v>
      </c>
      <c r="Y294" s="300">
        <f>IF(ISBLANK([1]KochtypBerechnung_nichtBio!X263),"",[1]KochtypBerechnung_nichtBio!X263)</f>
        <v>1.6361190000000001</v>
      </c>
      <c r="Z294" s="356">
        <f t="shared" si="42"/>
        <v>3.4114288500000001</v>
      </c>
      <c r="AA294" s="312">
        <f>'[7]Nicht-Bio'!C276</f>
        <v>3.0322369999999998</v>
      </c>
      <c r="AB294" s="300">
        <f>'[7]Nicht-Bio'!D276</f>
        <v>2.0986549999999999</v>
      </c>
      <c r="AC294" s="300">
        <f>'[7]Nicht-Bio'!E276</f>
        <v>2.3817140000000001</v>
      </c>
      <c r="AD294" s="300">
        <f>'[7]Nicht-Bio'!F276</f>
        <v>0.81550800000000001</v>
      </c>
      <c r="AE294" s="356">
        <f t="shared" si="43"/>
        <v>11.225716670588234</v>
      </c>
      <c r="AF294" s="300">
        <f>'[7]Nicht-Bio'!G276</f>
        <v>2.0474779999999999</v>
      </c>
      <c r="AG294" s="300">
        <f>'[7]Nicht-Bio'!I276</f>
        <v>3.964995</v>
      </c>
      <c r="AH294" s="300">
        <f>'[7]Nicht-Bio'!J276</f>
        <v>1.519164</v>
      </c>
      <c r="AI294" s="300">
        <f>'[7]Nicht-Bio'!K276</f>
        <v>3.9185750000000001</v>
      </c>
      <c r="AJ294" s="300">
        <f>'[7]Nicht-Bio'!L276</f>
        <v>1.8900049999999999</v>
      </c>
      <c r="AK294" s="300">
        <f>'[7]Nicht-Bio'!M276</f>
        <v>2.0090249999999998</v>
      </c>
      <c r="AL294" s="300">
        <f>'[7]Nicht-Bio'!N276</f>
        <v>4.7043860000000004</v>
      </c>
      <c r="AM294" s="300">
        <f>'[7]Nicht-Bio'!O276</f>
        <v>4.2671580000000002</v>
      </c>
      <c r="AN294" s="300">
        <f>'[7]Nicht-Bio'!P276</f>
        <v>6.1764570000000001</v>
      </c>
      <c r="AO294" s="300">
        <f>'[7]Nicht-Bio'!R276</f>
        <v>4.0227909999999998</v>
      </c>
      <c r="AP294" s="300">
        <f>'[7]Nicht-Bio'!S276</f>
        <v>9.6832100000000008</v>
      </c>
      <c r="AQ294" s="300">
        <f>'[7]Nicht-Bio'!T276</f>
        <v>3.5355120000000002</v>
      </c>
      <c r="AR294" s="300">
        <f>'[7]Nicht-Bio'!U276</f>
        <v>3.3737620000000001</v>
      </c>
      <c r="AS294" s="300">
        <f>'[7]Nicht-Bio'!W276</f>
        <v>3.4686859999999999</v>
      </c>
      <c r="AT294" s="300">
        <f>'[7]Nicht-Bio'!X276</f>
        <v>26.381844999999998</v>
      </c>
      <c r="AU294" s="356">
        <f t="shared" si="44"/>
        <v>22.260136159999998</v>
      </c>
      <c r="AV294" s="300">
        <f>[6]Tabelle1!B107</f>
        <v>1.9286657583392599</v>
      </c>
      <c r="AW294" s="300"/>
      <c r="AX294" s="357">
        <f t="shared" si="40"/>
        <v>2.7001320616749638</v>
      </c>
      <c r="AY294" s="335">
        <f t="shared" si="41"/>
        <v>120.95162880001672</v>
      </c>
    </row>
    <row r="295" spans="1:51" ht="14.1" customHeight="1" x14ac:dyDescent="0.25">
      <c r="A295" s="332">
        <v>44866</v>
      </c>
      <c r="B295" s="312">
        <f>'[3]Warenkorb transponiert'!AI182</f>
        <v>1.5027560707670331</v>
      </c>
      <c r="C295" s="300">
        <f>'[3]Warenkorb transponiert'!AJ182</f>
        <v>20.676935834858952</v>
      </c>
      <c r="D295" s="300">
        <f>'[3]Warenkorb transponiert'!AK182</f>
        <v>10.569321906792702</v>
      </c>
      <c r="E295" s="300">
        <f>'[3]Warenkorb transponiert'!AL182</f>
        <v>19.139223534935844</v>
      </c>
      <c r="F295" s="300">
        <f>'[3]Warenkorb transponiert'!AM182</f>
        <v>17.57961683239942</v>
      </c>
      <c r="G295" s="300">
        <f>'[3]Warenkorb transponiert'!AN182</f>
        <v>6.588885618331255</v>
      </c>
      <c r="H295" s="300">
        <f>'[3]Warenkorb transponiert'!AO182</f>
        <v>3.3192591495203332</v>
      </c>
      <c r="I295" s="300">
        <f>'[3]Warenkorb transponiert'!AP182</f>
        <v>2.6165436959425104</v>
      </c>
      <c r="J295" s="356">
        <f t="shared" si="35"/>
        <v>29.623706754388166</v>
      </c>
      <c r="K295" s="300">
        <v>65.516999999999996</v>
      </c>
      <c r="L295" s="300">
        <v>41.14</v>
      </c>
      <c r="M295" s="300">
        <v>17.681000000000001</v>
      </c>
      <c r="N295" s="300">
        <v>14.276999999999999</v>
      </c>
      <c r="O295" s="300">
        <v>22.832000000000001</v>
      </c>
      <c r="P295" s="300">
        <v>3.1572</v>
      </c>
      <c r="Q295" s="300">
        <v>1.0849</v>
      </c>
      <c r="R295" s="300">
        <v>1.3561000000000001</v>
      </c>
      <c r="S295" s="300">
        <v>10.125999999999999</v>
      </c>
      <c r="T295" s="300">
        <v>27.402000000000001</v>
      </c>
      <c r="U295" s="356">
        <f t="shared" si="45"/>
        <v>34.991042</v>
      </c>
      <c r="V295" s="312">
        <f>'[2]Haltung gewichtet'!H270</f>
        <v>0.57989999999999997</v>
      </c>
      <c r="W295" s="356">
        <f t="shared" si="36"/>
        <v>16.237199999999998</v>
      </c>
      <c r="X295" s="300">
        <f>IF(ISBLANK([1]KochtypBerechnung_nichtBio!V264),"",[1]KochtypBerechnung_nichtBio!V264)</f>
        <v>1.538435</v>
      </c>
      <c r="Y295" s="300">
        <f>IF(ISBLANK([1]KochtypBerechnung_nichtBio!X264),"",[1]KochtypBerechnung_nichtBio!X264)</f>
        <v>1.691397</v>
      </c>
      <c r="Z295" s="356">
        <f t="shared" si="42"/>
        <v>3.4070605500000002</v>
      </c>
      <c r="AA295" s="312">
        <f>'[7]Nicht-Bio'!C277</f>
        <v>3.31107</v>
      </c>
      <c r="AB295" s="300">
        <f>'[7]Nicht-Bio'!D277</f>
        <v>2.2755030000000001</v>
      </c>
      <c r="AC295" s="300">
        <f>'[7]Nicht-Bio'!E277</f>
        <v>1.760383</v>
      </c>
      <c r="AD295" s="300">
        <f>'[7]Nicht-Bio'!F277</f>
        <v>0.80815599999999999</v>
      </c>
      <c r="AE295" s="356">
        <f t="shared" si="43"/>
        <v>11.284814855882352</v>
      </c>
      <c r="AF295" s="300">
        <f>'[7]Nicht-Bio'!G277</f>
        <v>1.9460010000000001</v>
      </c>
      <c r="AG295" s="300">
        <f>'[7]Nicht-Bio'!I277</f>
        <v>3.543234</v>
      </c>
      <c r="AH295" s="300">
        <f>'[7]Nicht-Bio'!J277</f>
        <v>1.355729</v>
      </c>
      <c r="AI295" s="300">
        <f>'[7]Nicht-Bio'!K277</f>
        <v>3.1339779999999999</v>
      </c>
      <c r="AJ295" s="300">
        <f>'[7]Nicht-Bio'!L277</f>
        <v>1.609424</v>
      </c>
      <c r="AK295" s="300">
        <f>'[7]Nicht-Bio'!M277</f>
        <v>2.038465</v>
      </c>
      <c r="AL295" s="300">
        <f>'[7]Nicht-Bio'!N277</f>
        <v>3.8932359999999999</v>
      </c>
      <c r="AM295" s="300">
        <f>'[7]Nicht-Bio'!O277</f>
        <v>3.481185</v>
      </c>
      <c r="AN295" s="300">
        <f>'[7]Nicht-Bio'!P277</f>
        <v>4.288176</v>
      </c>
      <c r="AO295" s="300">
        <f>'[7]Nicht-Bio'!R277</f>
        <v>3.699173</v>
      </c>
      <c r="AP295" s="300">
        <f>'[7]Nicht-Bio'!S277</f>
        <v>9.4933019999999999</v>
      </c>
      <c r="AQ295" s="300">
        <f>'[7]Nicht-Bio'!T277</f>
        <v>3.5281120000000001</v>
      </c>
      <c r="AR295" s="300">
        <f>'[7]Nicht-Bio'!U277</f>
        <v>2.8936579999999998</v>
      </c>
      <c r="AS295" s="300">
        <f>'[7]Nicht-Bio'!W277</f>
        <v>3.1907139999999998</v>
      </c>
      <c r="AT295" s="300">
        <f>'[7]Nicht-Bio'!X277</f>
        <v>21.698174000000002</v>
      </c>
      <c r="AU295" s="356">
        <f t="shared" si="44"/>
        <v>19.517439336666666</v>
      </c>
      <c r="AV295" s="300">
        <f>[6]Tabelle1!B108</f>
        <v>1.9286657583392599</v>
      </c>
      <c r="AW295" s="300"/>
      <c r="AX295" s="357">
        <f t="shared" si="40"/>
        <v>2.7001320616749638</v>
      </c>
      <c r="AY295" s="335">
        <f t="shared" si="41"/>
        <v>117.76139555861214</v>
      </c>
    </row>
    <row r="296" spans="1:51" x14ac:dyDescent="0.25">
      <c r="A296" s="332">
        <v>44896</v>
      </c>
      <c r="B296" s="312">
        <f>'[3]Warenkorb transponiert'!AI183</f>
        <v>1.5214471592346763</v>
      </c>
      <c r="C296" s="300">
        <f>'[3]Warenkorb transponiert'!AJ183</f>
        <v>20.154058840174127</v>
      </c>
      <c r="D296" s="300">
        <f>'[3]Warenkorb transponiert'!AK183</f>
        <v>10.569321906792702</v>
      </c>
      <c r="E296" s="300">
        <f>'[3]Warenkorb transponiert'!AL183</f>
        <v>18.698299537733931</v>
      </c>
      <c r="F296" s="300">
        <f>'[3]Warenkorb transponiert'!AM183</f>
        <v>17.606009808470052</v>
      </c>
      <c r="G296" s="300">
        <f>'[3]Warenkorb transponiert'!AN183</f>
        <v>6.4144081067880654</v>
      </c>
      <c r="H296" s="300">
        <f>'[3]Warenkorb transponiert'!AO183</f>
        <v>3.3580197582709559</v>
      </c>
      <c r="I296" s="300">
        <f>'[3]Warenkorb transponiert'!AP183</f>
        <v>2.6165436959425104</v>
      </c>
      <c r="J296" s="356">
        <f t="shared" si="35"/>
        <v>29.557504768241287</v>
      </c>
      <c r="K296" s="300">
        <v>57.744</v>
      </c>
      <c r="L296" s="300">
        <v>40.83</v>
      </c>
      <c r="M296" s="300">
        <v>21.59</v>
      </c>
      <c r="N296" s="300">
        <v>14.333</v>
      </c>
      <c r="O296" s="300">
        <v>22.779</v>
      </c>
      <c r="P296" s="300">
        <v>3.2049999999999996</v>
      </c>
      <c r="Q296" s="300">
        <v>1.1798999999999999</v>
      </c>
      <c r="R296" s="300">
        <v>1.4331</v>
      </c>
      <c r="S296" s="300">
        <v>10.085000000000001</v>
      </c>
      <c r="T296" s="300">
        <v>26.132999999999999</v>
      </c>
      <c r="U296" s="356">
        <f t="shared" si="45"/>
        <v>34.530936000000004</v>
      </c>
      <c r="V296" s="312">
        <f>'[2]Haltung gewichtet'!H271</f>
        <v>0.58889999999999998</v>
      </c>
      <c r="W296" s="356">
        <f t="shared" si="36"/>
        <v>16.4892</v>
      </c>
      <c r="X296" s="300">
        <f>IF(ISBLANK([1]KochtypBerechnung_nichtBio!V265),"",[1]KochtypBerechnung_nichtBio!V265)</f>
        <v>1.521752</v>
      </c>
      <c r="Y296" s="300">
        <f>IF(ISBLANK([1]KochtypBerechnung_nichtBio!X265),"",[1]KochtypBerechnung_nichtBio!X265)</f>
        <v>1.6741999999999999</v>
      </c>
      <c r="Z296" s="356">
        <f t="shared" si="42"/>
        <v>3.3708580000000001</v>
      </c>
      <c r="AA296" s="312">
        <f>'[7]Nicht-Bio'!C278</f>
        <v>3.4330509999999999</v>
      </c>
      <c r="AB296" s="300">
        <f>'[7]Nicht-Bio'!D278</f>
        <v>2.3489629999999999</v>
      </c>
      <c r="AC296" s="300">
        <f>'[7]Nicht-Bio'!E278</f>
        <v>1.701095</v>
      </c>
      <c r="AD296" s="300">
        <f>'[7]Nicht-Bio'!F278</f>
        <v>0.81915400000000005</v>
      </c>
      <c r="AE296" s="356">
        <f t="shared" si="43"/>
        <v>11.530673505294118</v>
      </c>
      <c r="AF296" s="300">
        <f>'[7]Nicht-Bio'!G278</f>
        <v>2.1018810000000001</v>
      </c>
      <c r="AG296" s="300">
        <f>'[7]Nicht-Bio'!I278</f>
        <v>3.1313849999999999</v>
      </c>
      <c r="AH296" s="300">
        <f>'[7]Nicht-Bio'!J278</f>
        <v>1.0565329999999999</v>
      </c>
      <c r="AI296" s="300">
        <f>'[7]Nicht-Bio'!K278</f>
        <v>2.919921</v>
      </c>
      <c r="AJ296" s="300">
        <f>'[7]Nicht-Bio'!L278</f>
        <v>1.065585</v>
      </c>
      <c r="AK296" s="300">
        <f>'[7]Nicht-Bio'!M278</f>
        <v>2.0475780000000001</v>
      </c>
      <c r="AL296" s="300">
        <f>'[7]Nicht-Bio'!N278</f>
        <v>2.8585669999999999</v>
      </c>
      <c r="AM296" s="300">
        <f>'[7]Nicht-Bio'!O278</f>
        <v>2.5538889999999999</v>
      </c>
      <c r="AN296" s="300">
        <f>'[7]Nicht-Bio'!P278</f>
        <v>3.1555960000000001</v>
      </c>
      <c r="AO296" s="300">
        <f>'[7]Nicht-Bio'!R278</f>
        <v>3.5956429999999999</v>
      </c>
      <c r="AP296" s="300">
        <f>'[7]Nicht-Bio'!S278</f>
        <v>9.3984480000000001</v>
      </c>
      <c r="AQ296" s="300">
        <f>'[7]Nicht-Bio'!T278</f>
        <v>3.7532510000000001</v>
      </c>
      <c r="AR296" s="300">
        <f>'[7]Nicht-Bio'!U278</f>
        <v>2.7602009999999999</v>
      </c>
      <c r="AS296" s="300">
        <f>'[7]Nicht-Bio'!W278</f>
        <v>4.0069549999999996</v>
      </c>
      <c r="AT296" s="300">
        <f>'[7]Nicht-Bio'!X278</f>
        <v>24.478308999999999</v>
      </c>
      <c r="AU296" s="356">
        <f t="shared" si="44"/>
        <v>17.670770796666666</v>
      </c>
      <c r="AV296" s="300">
        <f>[6]Tabelle1!B109</f>
        <v>1.9286657583392599</v>
      </c>
      <c r="AW296" s="300"/>
      <c r="AX296" s="357">
        <f t="shared" si="40"/>
        <v>2.7001320616749638</v>
      </c>
      <c r="AY296" s="335">
        <f t="shared" si="41"/>
        <v>115.85007513187705</v>
      </c>
    </row>
    <row r="297" spans="1:51" ht="14.1" customHeight="1" x14ac:dyDescent="0.25">
      <c r="A297" s="332">
        <v>44927</v>
      </c>
      <c r="B297" s="312">
        <f>'[3]Warenkorb transponiert'!AI184</f>
        <v>1.5250422799925958</v>
      </c>
      <c r="C297" s="300">
        <f>'[3]Warenkorb transponiert'!AJ184</f>
        <v>20.381085125759995</v>
      </c>
      <c r="D297" s="300">
        <f>'[3]Warenkorb transponiert'!AK184</f>
        <v>11.678112911945915</v>
      </c>
      <c r="E297" s="300">
        <f>'[3]Warenkorb transponiert'!AL184</f>
        <v>18.894368642169859</v>
      </c>
      <c r="F297" s="300">
        <f>'[3]Warenkorb transponiert'!AM184</f>
        <v>18.142888019058862</v>
      </c>
      <c r="G297" s="300">
        <f>'[3]Warenkorb transponiert'!AN184</f>
        <v>7.103544637520077</v>
      </c>
      <c r="H297" s="300">
        <f>'[3]Warenkorb transponiert'!AO184</f>
        <v>3.4219252916338792</v>
      </c>
      <c r="I297" s="300">
        <f>'[3]Warenkorb transponiert'!AP184</f>
        <v>2.6165436959425104</v>
      </c>
      <c r="J297" s="356">
        <f t="shared" ref="J297:J308" si="46">SUMPRODUCT($B$19:$I$19,B297:I297)</f>
        <v>30.297205349299769</v>
      </c>
      <c r="K297" s="300">
        <v>60.259</v>
      </c>
      <c r="L297" s="300">
        <v>41.494</v>
      </c>
      <c r="M297" s="300">
        <v>20.016999999999999</v>
      </c>
      <c r="N297" s="300">
        <v>13.705</v>
      </c>
      <c r="O297" s="300">
        <v>22.309000000000001</v>
      </c>
      <c r="P297" s="300">
        <v>3.1222000000000003</v>
      </c>
      <c r="Q297" s="300">
        <v>1.0596999999999999</v>
      </c>
      <c r="R297" s="300">
        <v>1.4007999999999998</v>
      </c>
      <c r="S297" s="300">
        <v>9.3140000000000001</v>
      </c>
      <c r="T297" s="300">
        <v>28.004999999999999</v>
      </c>
      <c r="U297" s="356">
        <f t="shared" si="45"/>
        <v>34.100578999999996</v>
      </c>
      <c r="V297" s="312">
        <f>'[2]Haltung gewichtet'!H272</f>
        <v>0.60539999999999994</v>
      </c>
      <c r="W297" s="356">
        <f t="shared" ref="W297:W326" si="47">SUMPRODUCT($V$19:$V$19,V297:V297)</f>
        <v>16.9512</v>
      </c>
      <c r="X297" s="300">
        <f>IF(ISBLANK([1]KochtypBerechnung_nichtBio!V266),"",[1]KochtypBerechnung_nichtBio!V266)</f>
        <v>1.4111119999999999</v>
      </c>
      <c r="Y297" s="300">
        <f>IF(ISBLANK([1]KochtypBerechnung_nichtBio!X266),"",[1]KochtypBerechnung_nichtBio!X266)</f>
        <v>1.624638</v>
      </c>
      <c r="Z297" s="356">
        <f t="shared" si="42"/>
        <v>3.1726826999999997</v>
      </c>
      <c r="AA297" s="312">
        <f>'[7]Nicht-Bio'!C279</f>
        <v>3.2061639999999998</v>
      </c>
      <c r="AB297" s="300">
        <f>'[7]Nicht-Bio'!D279</f>
        <v>2.470456</v>
      </c>
      <c r="AC297" s="300">
        <f>'[7]Nicht-Bio'!E279</f>
        <v>1.6252230000000001</v>
      </c>
      <c r="AD297" s="300">
        <f>'[7]Nicht-Bio'!F279</f>
        <v>0.81116900000000003</v>
      </c>
      <c r="AE297" s="356">
        <f t="shared" si="43"/>
        <v>11.248641328235294</v>
      </c>
      <c r="AF297" s="300">
        <f>'[7]Nicht-Bio'!G279</f>
        <v>1.7896920000000001</v>
      </c>
      <c r="AG297" s="300">
        <f>'[7]Nicht-Bio'!I279</f>
        <v>2.7674970000000001</v>
      </c>
      <c r="AH297" s="300">
        <f>'[7]Nicht-Bio'!J279</f>
        <v>1.1823269999999999</v>
      </c>
      <c r="AI297" s="300">
        <f>'[7]Nicht-Bio'!K279</f>
        <v>2.7627280000000001</v>
      </c>
      <c r="AJ297" s="300">
        <f>'[7]Nicht-Bio'!L279</f>
        <v>1.188925</v>
      </c>
      <c r="AK297" s="300">
        <f>'[7]Nicht-Bio'!M279</f>
        <v>2.1829010000000002</v>
      </c>
      <c r="AL297" s="300">
        <f>'[7]Nicht-Bio'!N279</f>
        <v>2.8681329999999998</v>
      </c>
      <c r="AM297" s="300">
        <f>'[7]Nicht-Bio'!O279</f>
        <v>2.6337229999999998</v>
      </c>
      <c r="AN297" s="300">
        <f>'[7]Nicht-Bio'!P279</f>
        <v>2.9722309999999998</v>
      </c>
      <c r="AO297" s="300">
        <f>'[7]Nicht-Bio'!R279</f>
        <v>3.7975300000000001</v>
      </c>
      <c r="AP297" s="300">
        <f>'[7]Nicht-Bio'!S279</f>
        <v>9.7191709999999993</v>
      </c>
      <c r="AQ297" s="300">
        <f>'[7]Nicht-Bio'!T279</f>
        <v>3.8329230000000001</v>
      </c>
      <c r="AR297" s="300">
        <f>'[7]Nicht-Bio'!U279</f>
        <v>2.7465959999999998</v>
      </c>
      <c r="AS297" s="300">
        <f>'[7]Nicht-Bio'!W279</f>
        <v>3.3129200000000001</v>
      </c>
      <c r="AT297" s="300">
        <f>'[7]Nicht-Bio'!X279</f>
        <v>28.354642999999999</v>
      </c>
      <c r="AU297" s="356">
        <f t="shared" si="44"/>
        <v>17.473912340000002</v>
      </c>
      <c r="AV297" s="300">
        <f>[6]Tabelle1!B110</f>
        <v>1.9025631460253001</v>
      </c>
      <c r="AW297" s="300"/>
      <c r="AX297" s="357">
        <f t="shared" ref="AX297:AX308" si="48">SUMPRODUCT($AV$19:$AW$19,AV297:AW297)</f>
        <v>2.6635884044354201</v>
      </c>
      <c r="AY297" s="335">
        <f t="shared" ref="AY297:AY308" si="49">SUM(J297,U297,W297,Z297,AE297,AU297,AX297)</f>
        <v>115.90780912197047</v>
      </c>
    </row>
    <row r="298" spans="1:51" x14ac:dyDescent="0.25">
      <c r="A298" s="332">
        <v>44958</v>
      </c>
      <c r="B298" s="312">
        <f>'[3]Warenkorb transponiert'!AI185</f>
        <v>1.5431308434196449</v>
      </c>
      <c r="C298" s="300">
        <f>'[3]Warenkorb transponiert'!AJ185</f>
        <v>21.111320482127745</v>
      </c>
      <c r="D298" s="300">
        <f>'[3]Warenkorb transponiert'!AK185</f>
        <v>11.689909205088695</v>
      </c>
      <c r="E298" s="300">
        <f>'[3]Warenkorb transponiert'!AL185</f>
        <v>19.449249016831551</v>
      </c>
      <c r="F298" s="300">
        <f>'[3]Warenkorb transponiert'!AM185</f>
        <v>18.209355274279694</v>
      </c>
      <c r="G298" s="300">
        <f>'[3]Warenkorb transponiert'!AN185</f>
        <v>6.9114439709493709</v>
      </c>
      <c r="H298" s="300">
        <f>'[3]Warenkorb transponiert'!AO185</f>
        <v>3.4414920757645779</v>
      </c>
      <c r="I298" s="300">
        <f>'[3]Warenkorb transponiert'!AP185</f>
        <v>2.6165436959425104</v>
      </c>
      <c r="J298" s="356">
        <f t="shared" si="46"/>
        <v>30.615172833988002</v>
      </c>
      <c r="K298" s="300">
        <v>63.293999999999997</v>
      </c>
      <c r="L298" s="300">
        <v>39.174999999999997</v>
      </c>
      <c r="M298" s="300">
        <v>21.471</v>
      </c>
      <c r="N298" s="300">
        <v>13.465</v>
      </c>
      <c r="O298" s="300">
        <v>22.959</v>
      </c>
      <c r="P298" s="300">
        <v>2.8306</v>
      </c>
      <c r="Q298" s="300">
        <v>1.2130000000000001</v>
      </c>
      <c r="R298" s="300">
        <v>1.4111</v>
      </c>
      <c r="S298" s="300">
        <v>9.6440000000000001</v>
      </c>
      <c r="T298" s="300">
        <v>28.843</v>
      </c>
      <c r="U298" s="356">
        <f t="shared" si="45"/>
        <v>34.947375000000001</v>
      </c>
      <c r="V298" s="312">
        <f>'[2]Haltung gewichtet'!H273</f>
        <v>0.61990000000000001</v>
      </c>
      <c r="W298" s="356">
        <f t="shared" si="47"/>
        <v>17.357199999999999</v>
      </c>
      <c r="X298" s="300">
        <f>IF(ISBLANK([1]KochtypBerechnung_nichtBio!V267),"",[1]KochtypBerechnung_nichtBio!V267)</f>
        <v>1.4331659999999999</v>
      </c>
      <c r="Y298" s="300">
        <f>IF(ISBLANK([1]KochtypBerechnung_nichtBio!X267),"",[1]KochtypBerechnung_nichtBio!X267)</f>
        <v>1.594352</v>
      </c>
      <c r="Z298" s="356">
        <f t="shared" si="42"/>
        <v>3.1860777999999996</v>
      </c>
      <c r="AA298" s="312">
        <f>'[7]Nicht-Bio'!C280</f>
        <v>3.3256100000000002</v>
      </c>
      <c r="AB298" s="300">
        <f>'[7]Nicht-Bio'!D280</f>
        <v>2.5465939999999998</v>
      </c>
      <c r="AC298" s="300">
        <f>'[7]Nicht-Bio'!E280</f>
        <v>1.4717249999999999</v>
      </c>
      <c r="AD298" s="300">
        <f>'[7]Nicht-Bio'!F280</f>
        <v>0.75931800000000005</v>
      </c>
      <c r="AE298" s="356">
        <f t="shared" si="43"/>
        <v>11.252904707647058</v>
      </c>
      <c r="AF298" s="300">
        <f>'[7]Nicht-Bio'!G280</f>
        <v>1.6996549999999999</v>
      </c>
      <c r="AG298" s="300">
        <f>'[7]Nicht-Bio'!I280</f>
        <v>3.5544720000000001</v>
      </c>
      <c r="AH298" s="300">
        <f>'[7]Nicht-Bio'!J280</f>
        <v>1.437036</v>
      </c>
      <c r="AI298" s="300">
        <f>'[7]Nicht-Bio'!K280</f>
        <v>3.1534260000000001</v>
      </c>
      <c r="AJ298" s="300">
        <f>'[7]Nicht-Bio'!L280</f>
        <v>1.3945700000000001</v>
      </c>
      <c r="AK298" s="300">
        <f>'[7]Nicht-Bio'!M280</f>
        <v>2.1853229999999999</v>
      </c>
      <c r="AL298" s="300">
        <f>'[7]Nicht-Bio'!N280</f>
        <v>3.2780369999999999</v>
      </c>
      <c r="AM298" s="300">
        <f>'[7]Nicht-Bio'!O280</f>
        <v>2.3606090000000002</v>
      </c>
      <c r="AN298" s="300">
        <f>'[7]Nicht-Bio'!P280</f>
        <v>3.4329809999999998</v>
      </c>
      <c r="AO298" s="300">
        <f>'[7]Nicht-Bio'!R280</f>
        <v>3.589585</v>
      </c>
      <c r="AP298" s="300">
        <f>'[7]Nicht-Bio'!S280</f>
        <v>9.6315500000000007</v>
      </c>
      <c r="AQ298" s="300">
        <f>'[7]Nicht-Bio'!T280</f>
        <v>3.7215400000000001</v>
      </c>
      <c r="AR298" s="300">
        <f>'[7]Nicht-Bio'!U280</f>
        <v>2.7468530000000002</v>
      </c>
      <c r="AS298" s="300">
        <f>'[7]Nicht-Bio'!W280</f>
        <v>4.3705999999999996</v>
      </c>
      <c r="AT298" s="300">
        <f>'[7]Nicht-Bio'!X280</f>
        <v>25.565299</v>
      </c>
      <c r="AU298" s="356">
        <f t="shared" si="44"/>
        <v>18.906898049999995</v>
      </c>
      <c r="AV298" s="300">
        <f>[6]Tabelle1!B111</f>
        <v>1.9025631460253001</v>
      </c>
      <c r="AW298" s="300"/>
      <c r="AX298" s="357">
        <f t="shared" si="48"/>
        <v>2.6635884044354201</v>
      </c>
      <c r="AY298" s="335">
        <f t="shared" si="49"/>
        <v>118.92921679607046</v>
      </c>
    </row>
    <row r="299" spans="1:51" ht="14.1" customHeight="1" x14ac:dyDescent="0.25">
      <c r="A299" s="332">
        <v>44986</v>
      </c>
      <c r="B299" s="312">
        <f>'[3]Warenkorb transponiert'!AI186</f>
        <v>1.5692032878194915</v>
      </c>
      <c r="C299" s="300">
        <f>'[3]Warenkorb transponiert'!AJ186</f>
        <v>21.128992238765733</v>
      </c>
      <c r="D299" s="300">
        <f>'[3]Warenkorb transponiert'!AK186</f>
        <v>11.166589751479687</v>
      </c>
      <c r="E299" s="300">
        <f>'[3]Warenkorb transponiert'!AL186</f>
        <v>19.065958512891804</v>
      </c>
      <c r="F299" s="300">
        <f>'[3]Warenkorb transponiert'!AM186</f>
        <v>18.114853704601952</v>
      </c>
      <c r="G299" s="300">
        <f>'[3]Warenkorb transponiert'!AN186</f>
        <v>7.1434109912011623</v>
      </c>
      <c r="H299" s="300">
        <f>'[3]Warenkorb transponiert'!AO186</f>
        <v>3.4414920757645779</v>
      </c>
      <c r="I299" s="300">
        <f>'[3]Warenkorb transponiert'!AP186</f>
        <v>2.6423841017762593</v>
      </c>
      <c r="J299" s="356">
        <f t="shared" si="46"/>
        <v>30.778573674795993</v>
      </c>
      <c r="K299" s="300">
        <v>60.365000000000002</v>
      </c>
      <c r="L299" s="300">
        <v>39.707999999999998</v>
      </c>
      <c r="M299" s="300">
        <v>21.515000000000001</v>
      </c>
      <c r="N299" s="300">
        <v>13.779</v>
      </c>
      <c r="O299" s="300">
        <v>22.183</v>
      </c>
      <c r="P299" s="300">
        <v>2.7184999999999997</v>
      </c>
      <c r="Q299" s="300">
        <v>1.0999000000000001</v>
      </c>
      <c r="R299" s="300">
        <v>1.4243000000000001</v>
      </c>
      <c r="S299" s="300">
        <v>9.7840000000000007</v>
      </c>
      <c r="T299" s="300">
        <v>26.742000000000001</v>
      </c>
      <c r="U299" s="356">
        <f t="shared" si="45"/>
        <v>34.309750000000001</v>
      </c>
      <c r="V299" s="312">
        <f>'[2]Haltung gewichtet'!H274</f>
        <v>0.61630000000000007</v>
      </c>
      <c r="W299" s="356">
        <f t="shared" si="47"/>
        <v>17.256400000000003</v>
      </c>
      <c r="X299" s="300">
        <f>IF(ISBLANK([1]KochtypBerechnung_nichtBio!V268),"",[1]KochtypBerechnung_nichtBio!V268)</f>
        <v>1.5352790000000001</v>
      </c>
      <c r="Y299" s="300">
        <f>IF(ISBLANK([1]KochtypBerechnung_nichtBio!X268),"",[1]KochtypBerechnung_nichtBio!X268)</f>
        <v>1.550608</v>
      </c>
      <c r="Z299" s="356">
        <f t="shared" si="42"/>
        <v>3.3108137000000002</v>
      </c>
      <c r="AA299" s="312">
        <f>'[7]Nicht-Bio'!C281</f>
        <v>3.3066970000000002</v>
      </c>
      <c r="AB299" s="300">
        <f>'[7]Nicht-Bio'!D281</f>
        <v>2.5487190000000002</v>
      </c>
      <c r="AC299" s="300">
        <f>'[7]Nicht-Bio'!E281</f>
        <v>1.5514460000000001</v>
      </c>
      <c r="AD299" s="300">
        <f>'[7]Nicht-Bio'!F281</f>
        <v>0.79356599999999999</v>
      </c>
      <c r="AE299" s="356">
        <f t="shared" si="43"/>
        <v>11.383677043529412</v>
      </c>
      <c r="AF299" s="300">
        <f>'[7]Nicht-Bio'!G281</f>
        <v>1.7591319999999999</v>
      </c>
      <c r="AG299" s="300">
        <f>'[7]Nicht-Bio'!I281</f>
        <v>4.3180639999999997</v>
      </c>
      <c r="AH299" s="300">
        <f>'[7]Nicht-Bio'!J281</f>
        <v>1.4040330000000001</v>
      </c>
      <c r="AI299" s="300">
        <f>'[7]Nicht-Bio'!K281</f>
        <v>2.380322</v>
      </c>
      <c r="AJ299" s="300">
        <f>'[7]Nicht-Bio'!L281</f>
        <v>1.4219059999999999</v>
      </c>
      <c r="AK299" s="300">
        <f>'[7]Nicht-Bio'!M281</f>
        <v>2.0447980000000001</v>
      </c>
      <c r="AL299" s="300">
        <f>'[7]Nicht-Bio'!N281</f>
        <v>3.3544719999999999</v>
      </c>
      <c r="AM299" s="300">
        <f>'[7]Nicht-Bio'!O281</f>
        <v>2.5744729999999998</v>
      </c>
      <c r="AN299" s="300">
        <f>'[7]Nicht-Bio'!P281</f>
        <v>3.3545690000000001</v>
      </c>
      <c r="AO299" s="300">
        <f>'[7]Nicht-Bio'!R281</f>
        <v>3.8820079999999999</v>
      </c>
      <c r="AP299" s="300">
        <f>'[7]Nicht-Bio'!S281</f>
        <v>9.6429109999999998</v>
      </c>
      <c r="AQ299" s="300">
        <f>'[7]Nicht-Bio'!T281</f>
        <v>3.7197179999999999</v>
      </c>
      <c r="AR299" s="300">
        <f>'[7]Nicht-Bio'!U281</f>
        <v>2.7573759999999998</v>
      </c>
      <c r="AS299" s="300">
        <f>'[7]Nicht-Bio'!W281</f>
        <v>3.7822469999999999</v>
      </c>
      <c r="AT299" s="300">
        <f>'[7]Nicht-Bio'!X281</f>
        <v>26.846433999999999</v>
      </c>
      <c r="AU299" s="356">
        <f t="shared" si="44"/>
        <v>19.423714579999999</v>
      </c>
      <c r="AV299" s="300">
        <f>[6]Tabelle1!B112</f>
        <v>1.9025631460253001</v>
      </c>
      <c r="AW299" s="300"/>
      <c r="AX299" s="357">
        <f t="shared" si="48"/>
        <v>2.6635884044354201</v>
      </c>
      <c r="AY299" s="335">
        <f t="shared" si="49"/>
        <v>119.12651740276081</v>
      </c>
    </row>
    <row r="300" spans="1:51" x14ac:dyDescent="0.25">
      <c r="A300" s="332">
        <v>45017</v>
      </c>
      <c r="B300" s="312">
        <f>'[3]Warenkorb transponiert'!AI187</f>
        <v>1.537981</v>
      </c>
      <c r="C300" s="300">
        <f>'[3]Warenkorb transponiert'!AJ187</f>
        <v>20.758312</v>
      </c>
      <c r="D300" s="300">
        <f>'[3]Warenkorb transponiert'!AK187</f>
        <v>11.158085</v>
      </c>
      <c r="E300" s="300">
        <f>'[3]Warenkorb transponiert'!AL187</f>
        <v>18.755698500000001</v>
      </c>
      <c r="F300" s="300">
        <f>'[3]Warenkorb transponiert'!AM187</f>
        <v>18.115172999999999</v>
      </c>
      <c r="G300" s="300">
        <f>'[3]Warenkorb transponiert'!AN187</f>
        <v>7.1432289999999998</v>
      </c>
      <c r="H300" s="300">
        <f>'[3]Warenkorb transponiert'!AO187</f>
        <v>3.3071440000000001</v>
      </c>
      <c r="I300" s="300">
        <f>'[3]Warenkorb transponiert'!AP187</f>
        <v>2.508416</v>
      </c>
      <c r="J300" s="356">
        <f t="shared" si="46"/>
        <v>30.273491304999997</v>
      </c>
      <c r="K300" s="300">
        <v>60.832999999999998</v>
      </c>
      <c r="L300" s="300">
        <v>42.604999999999997</v>
      </c>
      <c r="M300" s="300">
        <v>19.492999999999999</v>
      </c>
      <c r="N300" s="300">
        <v>14.045</v>
      </c>
      <c r="O300" s="300">
        <v>23.535</v>
      </c>
      <c r="P300" s="300">
        <v>3.0472000000000001</v>
      </c>
      <c r="Q300" s="300">
        <v>1.3694999999999999</v>
      </c>
      <c r="R300" s="300">
        <v>1.3938999999999999</v>
      </c>
      <c r="S300" s="300">
        <v>9.7910000000000004</v>
      </c>
      <c r="T300" s="300">
        <v>26.875</v>
      </c>
      <c r="U300" s="356">
        <f t="shared" si="45"/>
        <v>34.732993999999998</v>
      </c>
      <c r="V300" s="312">
        <f>'[2]Haltung gewichtet'!H275</f>
        <v>0.61759999999999993</v>
      </c>
      <c r="W300" s="356">
        <f t="shared" si="47"/>
        <v>17.2928</v>
      </c>
      <c r="X300" s="300">
        <f>IF(ISBLANK([1]KochtypBerechnung_nichtBio!V269),"",[1]KochtypBerechnung_nichtBio!V269)</f>
        <v>1.5232019999999999</v>
      </c>
      <c r="Y300" s="300">
        <f>IF(ISBLANK([1]KochtypBerechnung_nichtBio!X269),"",[1]KochtypBerechnung_nichtBio!X269)</f>
        <v>1.532006</v>
      </c>
      <c r="Z300" s="356">
        <f t="shared" si="42"/>
        <v>3.2806069000000004</v>
      </c>
      <c r="AA300" s="312">
        <f>'[7]Nicht-Bio'!C282</f>
        <v>3.3246730000000002</v>
      </c>
      <c r="AB300" s="300">
        <f>'[7]Nicht-Bio'!D282</f>
        <v>2.5454340000000002</v>
      </c>
      <c r="AC300" s="300">
        <f>'[7]Nicht-Bio'!E282</f>
        <v>1.6058479999999999</v>
      </c>
      <c r="AD300" s="300">
        <f>'[7]Nicht-Bio'!F282</f>
        <v>0.79751499999999997</v>
      </c>
      <c r="AE300" s="356">
        <f t="shared" si="43"/>
        <v>11.464991646470587</v>
      </c>
      <c r="AF300" s="300">
        <f>'[7]Nicht-Bio'!G282</f>
        <v>1.636422</v>
      </c>
      <c r="AG300" s="300">
        <f>'[7]Nicht-Bio'!I282</f>
        <v>4.0336100000000004</v>
      </c>
      <c r="AH300" s="300">
        <f>'[7]Nicht-Bio'!J282</f>
        <v>1.3046059999999999</v>
      </c>
      <c r="AI300" s="300">
        <f>'[7]Nicht-Bio'!K282</f>
        <v>2.4864839999999999</v>
      </c>
      <c r="AJ300" s="300">
        <f>'[7]Nicht-Bio'!L282</f>
        <v>1.2861100000000001</v>
      </c>
      <c r="AK300" s="300">
        <f>'[7]Nicht-Bio'!M282</f>
        <v>2.0418379999999998</v>
      </c>
      <c r="AL300" s="300">
        <f>'[7]Nicht-Bio'!N282</f>
        <v>3.0199549999999999</v>
      </c>
      <c r="AM300" s="300">
        <f>'[7]Nicht-Bio'!O282</f>
        <v>2.5523850000000001</v>
      </c>
      <c r="AN300" s="300">
        <f>'[7]Nicht-Bio'!P282</f>
        <v>3.3803299999999998</v>
      </c>
      <c r="AO300" s="300">
        <f>'[7]Nicht-Bio'!R282</f>
        <v>3.998421</v>
      </c>
      <c r="AP300" s="300">
        <f>'[7]Nicht-Bio'!S282</f>
        <v>9.7606579999999994</v>
      </c>
      <c r="AQ300" s="300">
        <f>'[7]Nicht-Bio'!T282</f>
        <v>3.7182499999999998</v>
      </c>
      <c r="AR300" s="300">
        <f>'[7]Nicht-Bio'!U282</f>
        <v>2.7574230000000002</v>
      </c>
      <c r="AS300" s="300">
        <f>'[7]Nicht-Bio'!W282</f>
        <v>3.4432800000000001</v>
      </c>
      <c r="AT300" s="300">
        <f>'[7]Nicht-Bio'!X282</f>
        <v>25.139061000000002</v>
      </c>
      <c r="AU300" s="356">
        <f t="shared" si="44"/>
        <v>18.553870686666667</v>
      </c>
      <c r="AV300" s="300">
        <f>[6]Tabelle1!B113</f>
        <v>2.1086293880232798</v>
      </c>
      <c r="AW300" s="300"/>
      <c r="AX300" s="357">
        <f t="shared" si="48"/>
        <v>2.9520811432325917</v>
      </c>
      <c r="AY300" s="335">
        <f t="shared" si="49"/>
        <v>118.55083568136985</v>
      </c>
    </row>
    <row r="301" spans="1:51" ht="14.1" customHeight="1" x14ac:dyDescent="0.25">
      <c r="A301" s="332">
        <v>45047</v>
      </c>
      <c r="B301" s="312">
        <f>'[3]Warenkorb transponiert'!AI188</f>
        <v>1.5537840000000001</v>
      </c>
      <c r="C301" s="300">
        <f>'[3]Warenkorb transponiert'!AJ188</f>
        <v>20.7594335</v>
      </c>
      <c r="D301" s="300">
        <f>'[3]Warenkorb transponiert'!AK188</f>
        <v>10.634631000000001</v>
      </c>
      <c r="E301" s="300">
        <f>'[3]Warenkorb transponiert'!AL188</f>
        <v>18.219714000000003</v>
      </c>
      <c r="F301" s="300">
        <f>'[3]Warenkorb transponiert'!AM188</f>
        <v>18.115172999999999</v>
      </c>
      <c r="G301" s="300">
        <f>'[3]Warenkorb transponiert'!AN188</f>
        <v>6.7823099999999998</v>
      </c>
      <c r="H301" s="300">
        <f>'[3]Warenkorb transponiert'!AO188</f>
        <v>3.4411729999999996</v>
      </c>
      <c r="I301" s="300">
        <f>'[3]Warenkorb transponiert'!AP188</f>
        <v>2.6424449999999999</v>
      </c>
      <c r="J301" s="356">
        <f t="shared" si="46"/>
        <v>30.170809489999996</v>
      </c>
      <c r="K301" s="300">
        <v>60.688000000000002</v>
      </c>
      <c r="L301" s="300">
        <v>42.347999999999999</v>
      </c>
      <c r="M301" s="300">
        <v>20.815000000000001</v>
      </c>
      <c r="N301" s="300">
        <v>15.138999999999999</v>
      </c>
      <c r="O301" s="300">
        <v>24.385000000000002</v>
      </c>
      <c r="P301" s="300">
        <v>3.0649000000000002</v>
      </c>
      <c r="Q301" s="300">
        <v>1.2045999999999999</v>
      </c>
      <c r="R301" s="300">
        <v>1.4647000000000001</v>
      </c>
      <c r="S301" s="300">
        <v>10.127000000000001</v>
      </c>
      <c r="T301" s="300">
        <v>26.327000000000002</v>
      </c>
      <c r="U301" s="356">
        <f t="shared" si="45"/>
        <v>35.435186999999999</v>
      </c>
      <c r="V301" s="312">
        <f>'[2]Haltung gewichtet'!H276</f>
        <v>0.61419999999999997</v>
      </c>
      <c r="W301" s="356">
        <f t="shared" si="47"/>
        <v>17.197599999999998</v>
      </c>
      <c r="X301" s="300">
        <f>IF(ISBLANK([1]KochtypBerechnung_nichtBio!V270),"",[1]KochtypBerechnung_nichtBio!V270)</f>
        <v>1.537676</v>
      </c>
      <c r="Y301" s="300">
        <f>IF(ISBLANK([1]KochtypBerechnung_nichtBio!X270),"",[1]KochtypBerechnung_nichtBio!X270)</f>
        <v>1.5322290000000001</v>
      </c>
      <c r="Z301" s="356">
        <f t="shared" si="42"/>
        <v>3.3024628499999999</v>
      </c>
      <c r="AA301" s="312">
        <f>'[7]Nicht-Bio'!C283</f>
        <v>3.3147739999999999</v>
      </c>
      <c r="AB301" s="300">
        <f>'[7]Nicht-Bio'!D283</f>
        <v>2.5380929999999999</v>
      </c>
      <c r="AC301" s="300">
        <f>'[7]Nicht-Bio'!E283</f>
        <v>1.695932</v>
      </c>
      <c r="AD301" s="300">
        <f>'[7]Nicht-Bio'!F283</f>
        <v>0.80343799999999999</v>
      </c>
      <c r="AE301" s="356">
        <f t="shared" si="43"/>
        <v>11.536319690588236</v>
      </c>
      <c r="AF301" s="300">
        <f>'[7]Nicht-Bio'!G283</f>
        <v>1.7515270000000001</v>
      </c>
      <c r="AG301" s="300">
        <f>'[7]Nicht-Bio'!I283</f>
        <v>4.3562000000000003</v>
      </c>
      <c r="AH301" s="300">
        <f>'[7]Nicht-Bio'!J283</f>
        <v>1.816889</v>
      </c>
      <c r="AI301" s="300">
        <f>'[7]Nicht-Bio'!K283</f>
        <v>2.653607</v>
      </c>
      <c r="AJ301" s="300">
        <f>'[7]Nicht-Bio'!L283</f>
        <v>1.9554290000000001</v>
      </c>
      <c r="AK301" s="300">
        <f>'[7]Nicht-Bio'!M283</f>
        <v>2.0405859999999998</v>
      </c>
      <c r="AL301" s="300">
        <f>'[7]Nicht-Bio'!N283</f>
        <v>4.6328680000000002</v>
      </c>
      <c r="AM301" s="300">
        <f>'[7]Nicht-Bio'!O283</f>
        <v>4.0448550000000001</v>
      </c>
      <c r="AN301" s="300">
        <f>'[7]Nicht-Bio'!P283</f>
        <v>5.21251</v>
      </c>
      <c r="AO301" s="300">
        <f>'[7]Nicht-Bio'!R283</f>
        <v>4.0150110000000003</v>
      </c>
      <c r="AP301" s="300">
        <f>'[7]Nicht-Bio'!S283</f>
        <v>9.7827699999999993</v>
      </c>
      <c r="AQ301" s="300">
        <f>'[7]Nicht-Bio'!T283</f>
        <v>3.7216849999999999</v>
      </c>
      <c r="AR301" s="300">
        <f>'[7]Nicht-Bio'!U283</f>
        <v>2.7545419999999998</v>
      </c>
      <c r="AS301" s="300">
        <f>'[7]Nicht-Bio'!W283</f>
        <v>2.8057129999999999</v>
      </c>
      <c r="AT301" s="300">
        <f>'[7]Nicht-Bio'!X283</f>
        <v>28.366748000000001</v>
      </c>
      <c r="AU301" s="356">
        <f t="shared" si="44"/>
        <v>21.967172556666672</v>
      </c>
      <c r="AV301" s="300">
        <f>[6]Tabelle1!B114</f>
        <v>2.1086293880232798</v>
      </c>
      <c r="AW301" s="300"/>
      <c r="AX301" s="357">
        <f t="shared" si="48"/>
        <v>2.9520811432325917</v>
      </c>
      <c r="AY301" s="335">
        <f t="shared" si="49"/>
        <v>122.56163273048747</v>
      </c>
    </row>
    <row r="302" spans="1:51" x14ac:dyDescent="0.25">
      <c r="A302" s="332">
        <v>45078</v>
      </c>
      <c r="B302" s="312">
        <f>'[3]Warenkorb transponiert'!AI189</f>
        <v>1.5599115000000001</v>
      </c>
      <c r="C302" s="300">
        <f>'[3]Warenkorb transponiert'!AJ189</f>
        <v>20.570428499999998</v>
      </c>
      <c r="D302" s="300">
        <f>'[3]Warenkorb transponiert'!AK189</f>
        <v>10.634631000000001</v>
      </c>
      <c r="E302" s="300">
        <f>'[3]Warenkorb transponiert'!AL189</f>
        <v>19.1349245</v>
      </c>
      <c r="F302" s="300">
        <f>'[3]Warenkorb transponiert'!AM189</f>
        <v>18.115172999999999</v>
      </c>
      <c r="G302" s="300">
        <f>'[3]Warenkorb transponiert'!AN189</f>
        <v>6.7329030000000003</v>
      </c>
      <c r="H302" s="300">
        <f>'[3]Warenkorb transponiert'!AO189</f>
        <v>3.4670179999999999</v>
      </c>
      <c r="I302" s="300">
        <f>'[3]Warenkorb transponiert'!AP189</f>
        <v>2.6424449999999999</v>
      </c>
      <c r="J302" s="356">
        <f t="shared" si="46"/>
        <v>30.313675914999997</v>
      </c>
      <c r="K302" s="300">
        <v>60.212000000000003</v>
      </c>
      <c r="L302" s="300">
        <v>42.024999999999999</v>
      </c>
      <c r="M302" s="300">
        <v>20.890999999999998</v>
      </c>
      <c r="N302" s="300">
        <v>15.047000000000001</v>
      </c>
      <c r="O302" s="300">
        <v>24.498999999999999</v>
      </c>
      <c r="P302" s="300">
        <v>2.9446000000000003</v>
      </c>
      <c r="Q302" s="300">
        <v>1.5423</v>
      </c>
      <c r="R302" s="300">
        <v>1.4747999999999999</v>
      </c>
      <c r="S302" s="300">
        <v>10.081</v>
      </c>
      <c r="T302" s="300">
        <v>27.838000000000001</v>
      </c>
      <c r="U302" s="356">
        <f t="shared" si="45"/>
        <v>35.668336999999994</v>
      </c>
      <c r="V302" s="312">
        <f>'[2]Haltung gewichtet'!H277</f>
        <v>0.61480000000000001</v>
      </c>
      <c r="W302" s="356">
        <f t="shared" si="47"/>
        <v>17.214400000000001</v>
      </c>
      <c r="X302" s="300">
        <f>IF(ISBLANK([1]KochtypBerechnung_nichtBio!V271),"",[1]KochtypBerechnung_nichtBio!V271)</f>
        <v>1.8534489999999999</v>
      </c>
      <c r="Y302" s="300">
        <f>IF(ISBLANK([1]KochtypBerechnung_nichtBio!X271),"",[1]KochtypBerechnung_nichtBio!X271)</f>
        <v>1.8455539999999999</v>
      </c>
      <c r="Z302" s="356">
        <f t="shared" si="42"/>
        <v>3.9797836000000002</v>
      </c>
      <c r="AA302" s="312">
        <f>'[7]Nicht-Bio'!C284</f>
        <v>3.3150050000000002</v>
      </c>
      <c r="AB302" s="300">
        <f>'[7]Nicht-Bio'!D284</f>
        <v>2.545099</v>
      </c>
      <c r="AC302" s="300">
        <f>'[7]Nicht-Bio'!E284</f>
        <v>1.857969</v>
      </c>
      <c r="AD302" s="300">
        <f>'[7]Nicht-Bio'!F284</f>
        <v>0.80590899999999999</v>
      </c>
      <c r="AE302" s="356">
        <f t="shared" si="43"/>
        <v>11.695465274117646</v>
      </c>
      <c r="AF302" s="300">
        <f>'[7]Nicht-Bio'!G284</f>
        <v>2.1719620000000002</v>
      </c>
      <c r="AG302" s="300">
        <f>'[7]Nicht-Bio'!I284</f>
        <v>4.0665709999999997</v>
      </c>
      <c r="AH302" s="300">
        <f>'[7]Nicht-Bio'!J284</f>
        <v>1.808551</v>
      </c>
      <c r="AI302" s="300">
        <f>'[7]Nicht-Bio'!K284</f>
        <v>4.1471119999999999</v>
      </c>
      <c r="AJ302" s="300">
        <f>'[7]Nicht-Bio'!L284</f>
        <v>1.771401</v>
      </c>
      <c r="AK302" s="300">
        <f>'[7]Nicht-Bio'!M284</f>
        <v>2.2094079999999998</v>
      </c>
      <c r="AL302" s="300">
        <f>'[7]Nicht-Bio'!N284</f>
        <v>5.2663190000000002</v>
      </c>
      <c r="AM302" s="300">
        <f>'[7]Nicht-Bio'!O284</f>
        <v>4.74627</v>
      </c>
      <c r="AN302" s="300">
        <f>'[7]Nicht-Bio'!P284</f>
        <v>5.5776159999999999</v>
      </c>
      <c r="AO302" s="300">
        <f>'[7]Nicht-Bio'!R284</f>
        <v>5.5121830000000003</v>
      </c>
      <c r="AP302" s="300">
        <f>'[7]Nicht-Bio'!S284</f>
        <v>9.8148750000000007</v>
      </c>
      <c r="AQ302" s="300">
        <f>'[7]Nicht-Bio'!T284</f>
        <v>3.7260930000000001</v>
      </c>
      <c r="AR302" s="300">
        <f>'[7]Nicht-Bio'!U284</f>
        <v>2.7668219999999999</v>
      </c>
      <c r="AS302" s="300">
        <f>'[7]Nicht-Bio'!W284</f>
        <v>4.0138199999999999</v>
      </c>
      <c r="AT302" s="300">
        <f>'[7]Nicht-Bio'!X284</f>
        <v>29.271087999999999</v>
      </c>
      <c r="AU302" s="356">
        <f t="shared" si="44"/>
        <v>23.57466448333334</v>
      </c>
      <c r="AV302" s="300">
        <f>[6]Tabelle1!B115</f>
        <v>2.1086293880232798</v>
      </c>
      <c r="AW302" s="300"/>
      <c r="AX302" s="357">
        <f t="shared" si="48"/>
        <v>2.9520811432325917</v>
      </c>
      <c r="AY302" s="335">
        <f t="shared" si="49"/>
        <v>125.39840741568356</v>
      </c>
    </row>
    <row r="303" spans="1:51" ht="14.1" customHeight="1" x14ac:dyDescent="0.25">
      <c r="A303" s="332">
        <v>45108</v>
      </c>
      <c r="B303" s="312">
        <f>'[3]Warenkorb transponiert'!AI190</f>
        <v>1.5836860000000001</v>
      </c>
      <c r="C303" s="300">
        <f>'[3]Warenkorb transponiert'!AJ190</f>
        <v>20.589416499999999</v>
      </c>
      <c r="D303" s="300">
        <f>'[3]Warenkorb transponiert'!AK190</f>
        <v>11.158085</v>
      </c>
      <c r="E303" s="300">
        <f>'[3]Warenkorb transponiert'!AL190</f>
        <v>18.596326000000001</v>
      </c>
      <c r="F303" s="300">
        <f>'[3]Warenkorb transponiert'!AM190</f>
        <v>18.115172999999999</v>
      </c>
      <c r="G303" s="300">
        <f>'[3]Warenkorb transponiert'!AN190</f>
        <v>6.8854300000000004</v>
      </c>
      <c r="H303" s="300">
        <f>'[3]Warenkorb transponiert'!AO190</f>
        <v>3.6010469999999999</v>
      </c>
      <c r="I303" s="300">
        <f>'[3]Warenkorb transponiert'!AP190</f>
        <v>2.508918</v>
      </c>
      <c r="J303" s="356">
        <f t="shared" si="46"/>
        <v>30.639986979999996</v>
      </c>
      <c r="K303" s="300">
        <v>63.098999999999997</v>
      </c>
      <c r="L303" s="300">
        <v>42.954999999999998</v>
      </c>
      <c r="M303" s="300">
        <v>22.481000000000002</v>
      </c>
      <c r="N303" s="300">
        <v>14.974</v>
      </c>
      <c r="O303" s="300">
        <v>24.856999999999999</v>
      </c>
      <c r="P303" s="300">
        <v>3.0720999999999998</v>
      </c>
      <c r="Q303" s="300">
        <v>1.5244</v>
      </c>
      <c r="R303" s="300">
        <v>1.4321999999999999</v>
      </c>
      <c r="S303" s="300">
        <v>9.2189999999999994</v>
      </c>
      <c r="T303" s="300">
        <v>25.855</v>
      </c>
      <c r="U303" s="356">
        <f t="shared" si="45"/>
        <v>35.473896000000003</v>
      </c>
      <c r="V303" s="312">
        <f>'[2]Haltung gewichtet'!H278</f>
        <v>0.624</v>
      </c>
      <c r="W303" s="356">
        <f t="shared" si="47"/>
        <v>17.472000000000001</v>
      </c>
      <c r="X303" s="300">
        <f>IF(ISBLANK([1]KochtypBerechnung_nichtBio!V272),"",[1]KochtypBerechnung_nichtBio!V272)</f>
        <v>1.9295739999999999</v>
      </c>
      <c r="Y303" s="300">
        <f>IF(ISBLANK([1]KochtypBerechnung_nichtBio!X272),"",[1]KochtypBerechnung_nichtBio!X272)</f>
        <v>1.977509</v>
      </c>
      <c r="Z303" s="356">
        <f t="shared" si="42"/>
        <v>4.1797418500000001</v>
      </c>
      <c r="AA303" s="312">
        <f>'[7]Nicht-Bio'!C285</f>
        <v>3.307906</v>
      </c>
      <c r="AB303" s="300">
        <f>'[7]Nicht-Bio'!D285</f>
        <v>2.5469330000000001</v>
      </c>
      <c r="AC303" s="300">
        <f>'[7]Nicht-Bio'!E285</f>
        <v>1.9400729999999999</v>
      </c>
      <c r="AD303" s="300">
        <f>'[7]Nicht-Bio'!F285</f>
        <v>0.80664899999999995</v>
      </c>
      <c r="AE303" s="356">
        <f t="shared" si="43"/>
        <v>11.761940569411765</v>
      </c>
      <c r="AF303" s="300">
        <f>'[7]Nicht-Bio'!G285</f>
        <v>2.4065460000000001</v>
      </c>
      <c r="AG303" s="300">
        <f>'[7]Nicht-Bio'!I285</f>
        <v>4.012473</v>
      </c>
      <c r="AH303" s="300">
        <f>'[7]Nicht-Bio'!J285</f>
        <v>1.7229270000000001</v>
      </c>
      <c r="AI303" s="300">
        <f>'[7]Nicht-Bio'!K285</f>
        <v>3.392944</v>
      </c>
      <c r="AJ303" s="300">
        <f>'[7]Nicht-Bio'!L285</f>
        <v>1.7783690000000001</v>
      </c>
      <c r="AK303" s="300">
        <f>'[7]Nicht-Bio'!M285</f>
        <v>2.3091140000000001</v>
      </c>
      <c r="AL303" s="300">
        <f>'[7]Nicht-Bio'!N285</f>
        <v>4.6971299999999996</v>
      </c>
      <c r="AM303" s="300">
        <f>'[7]Nicht-Bio'!O285</f>
        <v>4.1634120000000001</v>
      </c>
      <c r="AN303" s="300">
        <f>'[7]Nicht-Bio'!P285</f>
        <v>5.1651429999999996</v>
      </c>
      <c r="AO303" s="300">
        <f>'[7]Nicht-Bio'!R285</f>
        <v>5.5371899999999998</v>
      </c>
      <c r="AP303" s="300">
        <f>'[7]Nicht-Bio'!S285</f>
        <v>9.7867180000000005</v>
      </c>
      <c r="AQ303" s="300">
        <f>'[7]Nicht-Bio'!T285</f>
        <v>3.7260930000000001</v>
      </c>
      <c r="AR303" s="300">
        <f>'[7]Nicht-Bio'!U285</f>
        <v>2.890676</v>
      </c>
      <c r="AS303" s="300">
        <f>'[7]Nicht-Bio'!W285</f>
        <v>4.4571329999999998</v>
      </c>
      <c r="AT303" s="300">
        <f>'[7]Nicht-Bio'!X285</f>
        <v>29.670563000000001</v>
      </c>
      <c r="AU303" s="356">
        <f t="shared" si="44"/>
        <v>23.095248949999995</v>
      </c>
      <c r="AV303" s="300">
        <f>[6]Tabelle1!B116</f>
        <v>2.0486817547324199</v>
      </c>
      <c r="AW303" s="300"/>
      <c r="AX303" s="357">
        <f t="shared" si="48"/>
        <v>2.8681544566253878</v>
      </c>
      <c r="AY303" s="335">
        <f t="shared" si="49"/>
        <v>125.49096880603716</v>
      </c>
    </row>
    <row r="304" spans="1:51" x14ac:dyDescent="0.25">
      <c r="A304" s="332">
        <v>45139</v>
      </c>
      <c r="B304" s="312">
        <f>'[3]Warenkorb transponiert'!AI191</f>
        <v>1.595229</v>
      </c>
      <c r="C304" s="300">
        <f>'[3]Warenkorb transponiert'!AJ191</f>
        <v>21.155075500000002</v>
      </c>
      <c r="D304" s="300">
        <f>'[3]Warenkorb transponiert'!AK191</f>
        <v>11.158085</v>
      </c>
      <c r="E304" s="300">
        <f>'[3]Warenkorb transponiert'!AL191</f>
        <v>19.412789500000002</v>
      </c>
      <c r="F304" s="300">
        <f>'[3]Warenkorb transponiert'!AM191</f>
        <v>18.115172999999999</v>
      </c>
      <c r="G304" s="300">
        <f>'[3]Warenkorb transponiert'!AN191</f>
        <v>7.1432289999999998</v>
      </c>
      <c r="H304" s="300">
        <f>'[3]Warenkorb transponiert'!AO191</f>
        <v>3.6010469999999999</v>
      </c>
      <c r="I304" s="300">
        <f>'[3]Warenkorb transponiert'!AP191</f>
        <v>2.508918</v>
      </c>
      <c r="J304" s="356">
        <f t="shared" si="46"/>
        <v>31.090867654999997</v>
      </c>
      <c r="K304" s="300">
        <v>59.64</v>
      </c>
      <c r="L304" s="300">
        <v>43.548999999999999</v>
      </c>
      <c r="M304" s="300">
        <v>21.791</v>
      </c>
      <c r="N304" s="300">
        <v>15.67</v>
      </c>
      <c r="O304" s="300">
        <v>23.890999999999998</v>
      </c>
      <c r="P304" s="300">
        <v>3.0712999999999999</v>
      </c>
      <c r="Q304" s="300">
        <v>1.2085000000000001</v>
      </c>
      <c r="R304" s="300">
        <v>1.3976999999999999</v>
      </c>
      <c r="S304" s="300">
        <v>9.2560000000000002</v>
      </c>
      <c r="T304" s="300">
        <v>27.419</v>
      </c>
      <c r="U304" s="356">
        <f t="shared" si="45"/>
        <v>35.135868000000002</v>
      </c>
      <c r="V304" s="312">
        <f>'[2]Haltung gewichtet'!H279</f>
        <v>0.64239999999999997</v>
      </c>
      <c r="W304" s="356">
        <f t="shared" si="47"/>
        <v>17.987199999999998</v>
      </c>
      <c r="X304" s="300">
        <f>IF(ISBLANK([1]KochtypBerechnung_nichtBio!V273),"",[1]KochtypBerechnung_nichtBio!V273)</f>
        <v>1.8264499999999999</v>
      </c>
      <c r="Y304" s="300">
        <f>IF(ISBLANK([1]KochtypBerechnung_nichtBio!X273),"",[1]KochtypBerechnung_nichtBio!X273)</f>
        <v>1.851987</v>
      </c>
      <c r="Z304" s="356">
        <f t="shared" si="42"/>
        <v>3.9434665500000001</v>
      </c>
      <c r="AA304" s="312">
        <f>'[7]Nicht-Bio'!C286</f>
        <v>3.312109</v>
      </c>
      <c r="AB304" s="300">
        <f>'[7]Nicht-Bio'!D286</f>
        <v>2.544753</v>
      </c>
      <c r="AC304" s="300">
        <f>'[7]Nicht-Bio'!E286</f>
        <v>2.050074</v>
      </c>
      <c r="AD304" s="300">
        <f>'[7]Nicht-Bio'!F286</f>
        <v>0.80553699999999995</v>
      </c>
      <c r="AE304" s="356">
        <f t="shared" si="43"/>
        <v>11.860749305294117</v>
      </c>
      <c r="AF304" s="300">
        <f>'[7]Nicht-Bio'!G286</f>
        <v>2.2107169999999998</v>
      </c>
      <c r="AG304" s="300">
        <f>'[7]Nicht-Bio'!I286</f>
        <v>4.0717829999999999</v>
      </c>
      <c r="AH304" s="300">
        <f>'[7]Nicht-Bio'!J286</f>
        <v>1.8007200000000001</v>
      </c>
      <c r="AI304" s="300">
        <f>'[7]Nicht-Bio'!K286</f>
        <v>3.363083</v>
      </c>
      <c r="AJ304" s="300">
        <f>'[7]Nicht-Bio'!L286</f>
        <v>1.7043200000000001</v>
      </c>
      <c r="AK304" s="300">
        <f>'[7]Nicht-Bio'!M286</f>
        <v>2.3413710000000001</v>
      </c>
      <c r="AL304" s="300">
        <f>'[7]Nicht-Bio'!N286</f>
        <v>4.7452319999999997</v>
      </c>
      <c r="AM304" s="300">
        <f>'[7]Nicht-Bio'!O286</f>
        <v>3.9569679999999998</v>
      </c>
      <c r="AN304" s="300">
        <f>'[7]Nicht-Bio'!P286</f>
        <v>5.1380460000000001</v>
      </c>
      <c r="AO304" s="300">
        <f>'[7]Nicht-Bio'!R286</f>
        <v>5.2039759999999999</v>
      </c>
      <c r="AP304" s="300">
        <f>'[7]Nicht-Bio'!S286</f>
        <v>9.7867180000000005</v>
      </c>
      <c r="AQ304" s="300">
        <f>'[7]Nicht-Bio'!T286</f>
        <v>3.7260930000000001</v>
      </c>
      <c r="AR304" s="300">
        <f>'[7]Nicht-Bio'!U286</f>
        <v>3.9533610000000001</v>
      </c>
      <c r="AS304" s="300">
        <f>'[7]Nicht-Bio'!W286</f>
        <v>4.2926539999999997</v>
      </c>
      <c r="AT304" s="300">
        <f>'[7]Nicht-Bio'!X286</f>
        <v>30.340855000000001</v>
      </c>
      <c r="AU304" s="356">
        <f t="shared" si="44"/>
        <v>23.030284219999999</v>
      </c>
      <c r="AV304" s="300">
        <f>[6]Tabelle1!B117</f>
        <v>2.0486817547324199</v>
      </c>
      <c r="AW304" s="300"/>
      <c r="AX304" s="357">
        <f t="shared" si="48"/>
        <v>2.8681544566253878</v>
      </c>
      <c r="AY304" s="335">
        <f t="shared" si="49"/>
        <v>125.91659018691951</v>
      </c>
    </row>
    <row r="305" spans="1:51" ht="14.1" customHeight="1" x14ac:dyDescent="0.25">
      <c r="A305" s="332">
        <v>45170</v>
      </c>
      <c r="B305" s="312">
        <f>'[3]Warenkorb transponiert'!AI192</f>
        <v>1.5602324999999999</v>
      </c>
      <c r="C305" s="300">
        <f>'[3]Warenkorb transponiert'!AJ192</f>
        <v>21.1561965</v>
      </c>
      <c r="D305" s="300">
        <f>'[3]Warenkorb transponiert'!AK192</f>
        <v>11.158085</v>
      </c>
      <c r="E305" s="300">
        <f>'[3]Warenkorb transponiert'!AL192</f>
        <v>18.512066500000003</v>
      </c>
      <c r="F305" s="300">
        <f>'[3]Warenkorb transponiert'!AM192</f>
        <v>18.125135</v>
      </c>
      <c r="G305" s="300">
        <f>'[3]Warenkorb transponiert'!AN192</f>
        <v>6.8854300000000004</v>
      </c>
      <c r="H305" s="300">
        <f>'[3]Warenkorb transponiert'!AO192</f>
        <v>3.6010469999999999</v>
      </c>
      <c r="I305" s="300">
        <f>'[3]Warenkorb transponiert'!AP192</f>
        <v>2.508918</v>
      </c>
      <c r="J305" s="356">
        <f t="shared" si="46"/>
        <v>30.540099775000002</v>
      </c>
      <c r="K305" s="300">
        <v>64.207999999999998</v>
      </c>
      <c r="L305" s="300">
        <v>39.195999999999998</v>
      </c>
      <c r="M305" s="300">
        <v>21.539000000000001</v>
      </c>
      <c r="N305" s="300">
        <v>15.006</v>
      </c>
      <c r="O305" s="300">
        <v>25.754999999999999</v>
      </c>
      <c r="P305" s="300">
        <v>2.7649999999999997</v>
      </c>
      <c r="Q305" s="300">
        <v>1.1752</v>
      </c>
      <c r="R305" s="300">
        <v>1.4080999999999999</v>
      </c>
      <c r="S305" s="300">
        <v>10.304</v>
      </c>
      <c r="T305" s="300">
        <v>25.556000000000001</v>
      </c>
      <c r="U305" s="356">
        <f t="shared" si="45"/>
        <v>35.828508999999997</v>
      </c>
      <c r="V305" s="312">
        <f>'[2]Haltung gewichtet'!H280</f>
        <v>0.629</v>
      </c>
      <c r="W305" s="356">
        <f t="shared" si="47"/>
        <v>17.612000000000002</v>
      </c>
      <c r="X305" s="300">
        <f>IF(ISBLANK([1]KochtypBerechnung_nichtBio!V274),"",[1]KochtypBerechnung_nichtBio!V274)</f>
        <v>1.5967389999999999</v>
      </c>
      <c r="Y305" s="300">
        <f>IF(ISBLANK([1]KochtypBerechnung_nichtBio!X274),"",[1]KochtypBerechnung_nichtBio!X274)</f>
        <v>1.6941059999999999</v>
      </c>
      <c r="Z305" s="356">
        <f t="shared" si="42"/>
        <v>3.4962774000000003</v>
      </c>
      <c r="AA305" s="312">
        <f>'[7]Nicht-Bio'!C287</f>
        <v>3.2979409999999998</v>
      </c>
      <c r="AB305" s="300">
        <f>'[7]Nicht-Bio'!D287</f>
        <v>2.3741319999999999</v>
      </c>
      <c r="AC305" s="300">
        <f>'[7]Nicht-Bio'!E287</f>
        <v>2.175678</v>
      </c>
      <c r="AD305" s="300">
        <f>'[7]Nicht-Bio'!F287</f>
        <v>0.76992099999999997</v>
      </c>
      <c r="AE305" s="356">
        <f t="shared" si="43"/>
        <v>11.657478714705881</v>
      </c>
      <c r="AF305" s="300">
        <f>'[7]Nicht-Bio'!G287</f>
        <v>2.0881959999999999</v>
      </c>
      <c r="AG305" s="300">
        <f>'[7]Nicht-Bio'!I287</f>
        <v>3.9940120000000001</v>
      </c>
      <c r="AH305" s="300">
        <f>'[7]Nicht-Bio'!J287</f>
        <v>1.7314369999999999</v>
      </c>
      <c r="AI305" s="300">
        <f>'[7]Nicht-Bio'!K287</f>
        <v>3.5994769999999998</v>
      </c>
      <c r="AJ305" s="300">
        <f>'[7]Nicht-Bio'!L287</f>
        <v>1.753463</v>
      </c>
      <c r="AK305" s="300">
        <f>'[7]Nicht-Bio'!M287</f>
        <v>2.3398509999999999</v>
      </c>
      <c r="AL305" s="300">
        <f>'[7]Nicht-Bio'!N287</f>
        <v>4.9238860000000004</v>
      </c>
      <c r="AM305" s="300">
        <f>'[7]Nicht-Bio'!O287</f>
        <v>4.1652670000000001</v>
      </c>
      <c r="AN305" s="300">
        <f>'[7]Nicht-Bio'!P287</f>
        <v>5.3041619999999998</v>
      </c>
      <c r="AO305" s="300">
        <f>'[7]Nicht-Bio'!R287</f>
        <v>4.9733660000000004</v>
      </c>
      <c r="AP305" s="300">
        <f>'[7]Nicht-Bio'!S287</f>
        <v>9.7776180000000004</v>
      </c>
      <c r="AQ305" s="300">
        <f>'[7]Nicht-Bio'!T287</f>
        <v>3.7238220000000002</v>
      </c>
      <c r="AR305" s="300">
        <f>'[7]Nicht-Bio'!U287</f>
        <v>3.5472100000000002</v>
      </c>
      <c r="AS305" s="300">
        <f>'[7]Nicht-Bio'!W287</f>
        <v>4.2729860000000004</v>
      </c>
      <c r="AT305" s="300">
        <f>'[7]Nicht-Bio'!X287</f>
        <v>30.250682000000001</v>
      </c>
      <c r="AU305" s="356">
        <f t="shared" si="44"/>
        <v>22.891495606666666</v>
      </c>
      <c r="AV305" s="300">
        <f>[6]Tabelle1!B118</f>
        <v>2.0486817547324199</v>
      </c>
      <c r="AW305" s="300"/>
      <c r="AX305" s="357">
        <f t="shared" si="48"/>
        <v>2.8681544566253878</v>
      </c>
      <c r="AY305" s="335">
        <f t="shared" si="49"/>
        <v>124.89401495299795</v>
      </c>
    </row>
    <row r="306" spans="1:51" x14ac:dyDescent="0.25">
      <c r="A306" s="332">
        <v>45200</v>
      </c>
      <c r="B306" s="312">
        <f>'[3]Warenkorb transponiert'!AI193</f>
        <v>1.5682079999999998</v>
      </c>
      <c r="C306" s="300">
        <f>'[3]Warenkorb transponiert'!AJ193</f>
        <v>21.104156</v>
      </c>
      <c r="D306" s="300">
        <f>'[3]Warenkorb transponiert'!AK193</f>
        <v>11.158085</v>
      </c>
      <c r="E306" s="300">
        <f>'[3]Warenkorb transponiert'!AL193</f>
        <v>18.9779445</v>
      </c>
      <c r="F306" s="300">
        <f>'[3]Warenkorb transponiert'!AM193</f>
        <v>18.125135</v>
      </c>
      <c r="G306" s="300">
        <f>'[3]Warenkorb transponiert'!AN193</f>
        <v>7.1573460000000004</v>
      </c>
      <c r="H306" s="300">
        <f>'[3]Warenkorb transponiert'!AO193</f>
        <v>3.6069429999999998</v>
      </c>
      <c r="I306" s="300">
        <f>'[3]Warenkorb transponiert'!AP193</f>
        <v>2.508918</v>
      </c>
      <c r="J306" s="356">
        <f t="shared" si="46"/>
        <v>30.793472874999999</v>
      </c>
      <c r="K306" s="300">
        <v>62.353000000000002</v>
      </c>
      <c r="L306" s="300">
        <v>40.261000000000003</v>
      </c>
      <c r="M306" s="300">
        <v>23</v>
      </c>
      <c r="N306" s="300">
        <v>14.294</v>
      </c>
      <c r="O306" s="300">
        <v>25.411000000000001</v>
      </c>
      <c r="P306" s="300">
        <v>2.6890000000000001</v>
      </c>
      <c r="Q306" s="300">
        <v>1.1836</v>
      </c>
      <c r="R306" s="300">
        <v>1.3614999999999999</v>
      </c>
      <c r="S306" s="300">
        <v>10.068</v>
      </c>
      <c r="T306" s="300">
        <v>24.302</v>
      </c>
      <c r="U306" s="356">
        <f t="shared" si="45"/>
        <v>35.353400999999998</v>
      </c>
      <c r="V306" s="312">
        <f>'[2]Haltung gewichtet'!H281</f>
        <v>0.626</v>
      </c>
      <c r="W306" s="356">
        <f t="shared" si="47"/>
        <v>17.527999999999999</v>
      </c>
      <c r="X306" s="300">
        <f>IF(ISBLANK([1]KochtypBerechnung_nichtBio!V275),"",[1]KochtypBerechnung_nichtBio!V275)</f>
        <v>1.528788</v>
      </c>
      <c r="Y306" s="300">
        <f>IF(ISBLANK([1]KochtypBerechnung_nichtBio!X275),"",[1]KochtypBerechnung_nichtBio!X275)</f>
        <v>1.6630130000000001</v>
      </c>
      <c r="Z306" s="356">
        <f t="shared" si="42"/>
        <v>3.3741404499999996</v>
      </c>
      <c r="AA306" s="312">
        <f>'[7]Nicht-Bio'!C288</f>
        <v>3.325583</v>
      </c>
      <c r="AB306" s="300">
        <f>'[7]Nicht-Bio'!D288</f>
        <v>2.5329350000000002</v>
      </c>
      <c r="AC306" s="300">
        <f>'[7]Nicht-Bio'!E288</f>
        <v>2.2380490000000002</v>
      </c>
      <c r="AD306" s="300">
        <f>'[7]Nicht-Bio'!F288</f>
        <v>0.80027000000000004</v>
      </c>
      <c r="AE306" s="356">
        <f t="shared" si="43"/>
        <v>12.020905857058823</v>
      </c>
      <c r="AF306" s="300">
        <f>'[7]Nicht-Bio'!G288</f>
        <v>2.0925850000000001</v>
      </c>
      <c r="AG306" s="300">
        <f>'[7]Nicht-Bio'!I288</f>
        <v>4.4035089999999997</v>
      </c>
      <c r="AH306" s="300">
        <f>'[7]Nicht-Bio'!J288</f>
        <v>1.3645929999999999</v>
      </c>
      <c r="AI306" s="300">
        <f>'[7]Nicht-Bio'!K288</f>
        <v>3.0043639999999998</v>
      </c>
      <c r="AJ306" s="300">
        <f>'[7]Nicht-Bio'!L288</f>
        <v>1.7207730000000001</v>
      </c>
      <c r="AK306" s="300">
        <f>'[7]Nicht-Bio'!M288</f>
        <v>2.3407490000000002</v>
      </c>
      <c r="AL306" s="300">
        <f>'[7]Nicht-Bio'!N288</f>
        <v>4.9122940000000002</v>
      </c>
      <c r="AM306" s="300">
        <f>'[7]Nicht-Bio'!O288</f>
        <v>3.933182</v>
      </c>
      <c r="AN306" s="300">
        <f>'[7]Nicht-Bio'!P288</f>
        <v>5.2160200000000003</v>
      </c>
      <c r="AO306" s="300">
        <f>'[7]Nicht-Bio'!R288</f>
        <v>4.582757</v>
      </c>
      <c r="AP306" s="300">
        <f>'[7]Nicht-Bio'!S288</f>
        <v>9.7860410000000009</v>
      </c>
      <c r="AQ306" s="300">
        <f>'[7]Nicht-Bio'!T288</f>
        <v>3.8559700000000001</v>
      </c>
      <c r="AR306" s="300">
        <f>'[7]Nicht-Bio'!U288</f>
        <v>3.2705060000000001</v>
      </c>
      <c r="AS306" s="300">
        <f>'[7]Nicht-Bio'!W288</f>
        <v>3.575059</v>
      </c>
      <c r="AT306" s="300">
        <f>'[7]Nicht-Bio'!X288</f>
        <v>24.479800999999998</v>
      </c>
      <c r="AU306" s="356">
        <f t="shared" si="44"/>
        <v>21.845562163333334</v>
      </c>
      <c r="AV306" s="300">
        <f>[6]Tabelle1!B119</f>
        <v>2.1254584179064202</v>
      </c>
      <c r="AW306" s="300"/>
      <c r="AX306" s="357">
        <f t="shared" si="48"/>
        <v>2.975641785068988</v>
      </c>
      <c r="AY306" s="335">
        <f t="shared" si="49"/>
        <v>123.89112413046114</v>
      </c>
    </row>
    <row r="307" spans="1:51" ht="14.1" customHeight="1" x14ac:dyDescent="0.25">
      <c r="A307" s="332">
        <v>45231</v>
      </c>
      <c r="B307" s="312">
        <f>'[3]Warenkorb transponiert'!AI194</f>
        <v>1.5742924999999999</v>
      </c>
      <c r="C307" s="300">
        <f>'[3]Warenkorb transponiert'!AJ194</f>
        <v>21.108159000000001</v>
      </c>
      <c r="D307" s="300">
        <f>'[3]Warenkorb transponiert'!AK194</f>
        <v>11.158085</v>
      </c>
      <c r="E307" s="300">
        <f>'[3]Warenkorb transponiert'!AL194</f>
        <v>19.418956000000001</v>
      </c>
      <c r="F307" s="300">
        <f>'[3]Warenkorb transponiert'!AM194</f>
        <v>18.123981000000001</v>
      </c>
      <c r="G307" s="300">
        <f>'[3]Warenkorb transponiert'!AN194</f>
        <v>6.836023</v>
      </c>
      <c r="H307" s="300">
        <f>'[3]Warenkorb transponiert'!AO194</f>
        <v>3.5681759999999993</v>
      </c>
      <c r="I307" s="300">
        <f>'[3]Warenkorb transponiert'!AP194</f>
        <v>2.508918</v>
      </c>
      <c r="J307" s="356">
        <f t="shared" si="46"/>
        <v>30.748646109999999</v>
      </c>
      <c r="K307" s="300">
        <v>61.103999999999999</v>
      </c>
      <c r="L307" s="300">
        <v>40.404000000000003</v>
      </c>
      <c r="M307" s="300">
        <v>24.018999999999998</v>
      </c>
      <c r="N307" s="300">
        <v>14.534000000000001</v>
      </c>
      <c r="O307" s="300">
        <v>22.928999999999998</v>
      </c>
      <c r="P307" s="300">
        <v>3.1577999999999999</v>
      </c>
      <c r="Q307" s="300">
        <v>1.0644</v>
      </c>
      <c r="R307" s="300">
        <v>1.3083</v>
      </c>
      <c r="S307" s="300">
        <v>10.474</v>
      </c>
      <c r="T307" s="300">
        <v>24.651</v>
      </c>
      <c r="U307" s="356">
        <f t="shared" si="45"/>
        <v>35.318398999999999</v>
      </c>
      <c r="V307" s="312">
        <f>'[2]Haltung gewichtet'!H282</f>
        <v>0.61419999999999997</v>
      </c>
      <c r="W307" s="356">
        <f t="shared" si="47"/>
        <v>17.197599999999998</v>
      </c>
      <c r="X307" s="300">
        <f>IF(ISBLANK([1]KochtypBerechnung_nichtBio!V276),"",[1]KochtypBerechnung_nichtBio!V276)</f>
        <v>1.5985739999999999</v>
      </c>
      <c r="Y307" s="300">
        <f>IF(ISBLANK([1]KochtypBerechnung_nichtBio!X276),"",[1]KochtypBerechnung_nichtBio!X276)</f>
        <v>1.679262</v>
      </c>
      <c r="Z307" s="356">
        <f t="shared" si="42"/>
        <v>3.4893812999999998</v>
      </c>
      <c r="AA307" s="312">
        <f>'[7]Nicht-Bio'!C289</f>
        <v>3.221403</v>
      </c>
      <c r="AB307" s="300">
        <f>'[7]Nicht-Bio'!D289</f>
        <v>2.4572370000000001</v>
      </c>
      <c r="AC307" s="300">
        <f>'[7]Nicht-Bio'!E289</f>
        <v>1.896299</v>
      </c>
      <c r="AD307" s="300">
        <f>'[7]Nicht-Bio'!F289</f>
        <v>0.81046499999999999</v>
      </c>
      <c r="AE307" s="356">
        <f t="shared" si="43"/>
        <v>11.495134254117646</v>
      </c>
      <c r="AF307" s="300">
        <f>'[7]Nicht-Bio'!G289</f>
        <v>1.968718</v>
      </c>
      <c r="AG307" s="300">
        <f>'[7]Nicht-Bio'!I289</f>
        <v>4.1855460000000004</v>
      </c>
      <c r="AH307" s="300">
        <f>'[7]Nicht-Bio'!J289</f>
        <v>1.2288760000000001</v>
      </c>
      <c r="AI307" s="300">
        <f>'[7]Nicht-Bio'!K289</f>
        <v>2.6705950000000001</v>
      </c>
      <c r="AJ307" s="300">
        <f>'[7]Nicht-Bio'!L289</f>
        <v>1.5535760000000001</v>
      </c>
      <c r="AK307" s="300">
        <f>'[7]Nicht-Bio'!M289</f>
        <v>2.3299859999999999</v>
      </c>
      <c r="AL307" s="300">
        <f>'[7]Nicht-Bio'!N289</f>
        <v>4.5947810000000002</v>
      </c>
      <c r="AM307" s="300">
        <f>'[7]Nicht-Bio'!O289</f>
        <v>3.630741</v>
      </c>
      <c r="AN307" s="300">
        <f>'[7]Nicht-Bio'!P289</f>
        <v>4.8504420000000001</v>
      </c>
      <c r="AO307" s="300">
        <f>'[7]Nicht-Bio'!R289</f>
        <v>4.0343359999999997</v>
      </c>
      <c r="AP307" s="300">
        <f>'[7]Nicht-Bio'!S289</f>
        <v>9.7526250000000001</v>
      </c>
      <c r="AQ307" s="300">
        <f>'[7]Nicht-Bio'!T289</f>
        <v>3.907708</v>
      </c>
      <c r="AR307" s="300">
        <f>'[7]Nicht-Bio'!U289</f>
        <v>3.2065429999999999</v>
      </c>
      <c r="AS307" s="300">
        <f>'[7]Nicht-Bio'!W289</f>
        <v>2.4097029999999999</v>
      </c>
      <c r="AT307" s="300">
        <f>'[7]Nicht-Bio'!X289</f>
        <v>21.075642999999999</v>
      </c>
      <c r="AU307" s="356">
        <f t="shared" si="44"/>
        <v>20.254544863333336</v>
      </c>
      <c r="AV307" s="300">
        <f>[6]Tabelle1!B120</f>
        <v>2.1254584179064202</v>
      </c>
      <c r="AW307" s="300"/>
      <c r="AX307" s="357">
        <f t="shared" si="48"/>
        <v>2.975641785068988</v>
      </c>
      <c r="AY307" s="335">
        <f t="shared" si="49"/>
        <v>121.47934731251996</v>
      </c>
    </row>
    <row r="308" spans="1:51" x14ac:dyDescent="0.25">
      <c r="A308" s="332">
        <v>45261</v>
      </c>
      <c r="B308" s="312">
        <f>'[3]Warenkorb transponiert'!AI195</f>
        <v>1.6047134999999999</v>
      </c>
      <c r="C308" s="300">
        <f>'[3]Warenkorb transponiert'!AJ195</f>
        <v>21.1561965</v>
      </c>
      <c r="D308" s="300">
        <f>'[3]Warenkorb transponiert'!AK195</f>
        <v>11.158085</v>
      </c>
      <c r="E308" s="300">
        <f>'[3]Warenkorb transponiert'!AL195</f>
        <v>19.384262499999998</v>
      </c>
      <c r="F308" s="300">
        <f>'[3]Warenkorb transponiert'!AM195</f>
        <v>18.125135</v>
      </c>
      <c r="G308" s="300">
        <f>'[3]Warenkorb transponiert'!AN195</f>
        <v>6.7823099999999998</v>
      </c>
      <c r="H308" s="300">
        <f>'[3]Warenkorb transponiert'!AO195</f>
        <v>3.6069429999999998</v>
      </c>
      <c r="I308" s="300">
        <f>'[3]Warenkorb transponiert'!AP195</f>
        <v>2.6429469999999999</v>
      </c>
      <c r="J308" s="356">
        <f t="shared" si="46"/>
        <v>31.056919924999999</v>
      </c>
      <c r="K308" s="300">
        <v>59.082999999999998</v>
      </c>
      <c r="L308" s="300">
        <v>41.292999999999999</v>
      </c>
      <c r="M308" s="300">
        <v>22.46</v>
      </c>
      <c r="N308" s="300">
        <v>15.228999999999999</v>
      </c>
      <c r="O308" s="300">
        <v>23.847999999999999</v>
      </c>
      <c r="P308" s="300">
        <v>3.1646999999999998</v>
      </c>
      <c r="Q308" s="300">
        <v>1.0856999999999999</v>
      </c>
      <c r="R308" s="300">
        <v>1.3729</v>
      </c>
      <c r="S308" s="300">
        <v>9.9619999999999997</v>
      </c>
      <c r="T308" s="300">
        <v>24.244</v>
      </c>
      <c r="U308" s="356">
        <f t="shared" si="45"/>
        <v>34.814875999999998</v>
      </c>
      <c r="V308" s="312">
        <f>'[2]Haltung gewichtet'!H283</f>
        <v>0.62329999999999997</v>
      </c>
      <c r="W308" s="356">
        <f t="shared" si="47"/>
        <v>17.452399999999997</v>
      </c>
      <c r="X308" s="300">
        <f>IF(ISBLANK([1]KochtypBerechnung_nichtBio!V277),"",[1]KochtypBerechnung_nichtBio!V277)</f>
        <v>1.590511</v>
      </c>
      <c r="Y308" s="300">
        <f>IF(ISBLANK([1]KochtypBerechnung_nichtBio!X277),"",[1]KochtypBerechnung_nichtBio!X277)</f>
        <v>1.6472770000000001</v>
      </c>
      <c r="Z308" s="356">
        <f t="shared" ref="Z308:Z326" si="50">SUMPRODUCT($X$19:$Y$19,X308:Y308)</f>
        <v>3.4564965499999998</v>
      </c>
      <c r="AA308" s="312">
        <f>'[7]Nicht-Bio'!C290</f>
        <v>3.4825219999999999</v>
      </c>
      <c r="AB308" s="300">
        <f>'[7]Nicht-Bio'!D290</f>
        <v>2.5426700000000002</v>
      </c>
      <c r="AC308" s="300">
        <f>'[7]Nicht-Bio'!E290</f>
        <v>1.8871739999999999</v>
      </c>
      <c r="AD308" s="300">
        <f>'[7]Nicht-Bio'!F290</f>
        <v>0.81980799999999998</v>
      </c>
      <c r="AE308" s="356">
        <f t="shared" ref="AE308:AE326" si="51">SUMPRODUCT($AA$19:$AD$19,AA308:AD308)</f>
        <v>12.004574099999999</v>
      </c>
      <c r="AF308" s="300">
        <f>'[7]Nicht-Bio'!G290</f>
        <v>1.927206</v>
      </c>
      <c r="AG308" s="300">
        <f>'[7]Nicht-Bio'!I290</f>
        <v>3.3187869999999999</v>
      </c>
      <c r="AH308" s="300">
        <f>'[7]Nicht-Bio'!J290</f>
        <v>0.97634200000000004</v>
      </c>
      <c r="AI308" s="300">
        <f>'[7]Nicht-Bio'!K290</f>
        <v>2.2956379999999998</v>
      </c>
      <c r="AJ308" s="300">
        <f>'[7]Nicht-Bio'!L290</f>
        <v>1.286786</v>
      </c>
      <c r="AK308" s="300">
        <f>'[7]Nicht-Bio'!M290</f>
        <v>2.3506649999999998</v>
      </c>
      <c r="AL308" s="300">
        <f>'[7]Nicht-Bio'!N290</f>
        <v>3.928636</v>
      </c>
      <c r="AM308" s="300">
        <f>'[7]Nicht-Bio'!O290</f>
        <v>2.9032049999999998</v>
      </c>
      <c r="AN308" s="300">
        <f>'[7]Nicht-Bio'!P290</f>
        <v>3.8333870000000001</v>
      </c>
      <c r="AO308" s="300">
        <f>'[7]Nicht-Bio'!R290</f>
        <v>3.6882649999999999</v>
      </c>
      <c r="AP308" s="300">
        <f>'[7]Nicht-Bio'!S290</f>
        <v>9.7232099999999999</v>
      </c>
      <c r="AQ308" s="300">
        <f>'[7]Nicht-Bio'!T290</f>
        <v>3.9070100000000001</v>
      </c>
      <c r="AR308" s="300">
        <f>'[7]Nicht-Bio'!U290</f>
        <v>3.6150820000000001</v>
      </c>
      <c r="AS308" s="300">
        <f>'[7]Nicht-Bio'!W290</f>
        <v>2.4376099999999998</v>
      </c>
      <c r="AT308" s="300">
        <f>'[7]Nicht-Bio'!X290</f>
        <v>23.314643</v>
      </c>
      <c r="AU308" s="356">
        <f t="shared" ref="AU308:AU317" si="52">SUMPRODUCT($AF$19:$AT$19,AF308:AT308)</f>
        <v>18.119325243333336</v>
      </c>
      <c r="AV308" s="300">
        <f>[6]Tabelle1!B121</f>
        <v>2.1254584179064202</v>
      </c>
      <c r="AW308" s="300"/>
      <c r="AX308" s="357">
        <f t="shared" si="48"/>
        <v>2.975641785068988</v>
      </c>
      <c r="AY308" s="335">
        <f t="shared" si="49"/>
        <v>119.88023360340232</v>
      </c>
    </row>
    <row r="309" spans="1:51" x14ac:dyDescent="0.25">
      <c r="A309" s="332">
        <v>45292</v>
      </c>
      <c r="B309" s="312">
        <f>'[3]Warenkorb transponiert'!AI196</f>
        <v>1.573105</v>
      </c>
      <c r="C309" s="300">
        <f>'[3]Warenkorb transponiert'!AJ196</f>
        <v>20.655473499999999</v>
      </c>
      <c r="D309" s="300">
        <f>'[3]Warenkorb transponiert'!AK196</f>
        <v>11.158085</v>
      </c>
      <c r="E309" s="300">
        <f>'[3]Warenkorb transponiert'!AL196</f>
        <v>19.045349000000002</v>
      </c>
      <c r="F309" s="300">
        <f>'[3]Warenkorb transponiert'!AM196</f>
        <v>17.886233000000001</v>
      </c>
      <c r="G309" s="300">
        <f>'[3]Warenkorb transponiert'!AN196</f>
        <v>6.7774049999999999</v>
      </c>
      <c r="H309" s="300">
        <f>'[3]Warenkorb transponiert'!AO196</f>
        <v>3.6519840000000001</v>
      </c>
      <c r="I309" s="300">
        <f>'[3]Warenkorb transponiert'!AP196</f>
        <v>2.6429469999999999</v>
      </c>
      <c r="J309" s="356">
        <f>SUMPRODUCT($B$19:$I$19,B309:I309)</f>
        <v>30.628139229999995</v>
      </c>
      <c r="K309" s="300">
        <v>60.76</v>
      </c>
      <c r="L309" s="300">
        <v>41.853999999999999</v>
      </c>
      <c r="M309" s="300">
        <v>21.379000000000001</v>
      </c>
      <c r="N309" s="300">
        <v>14.632999999999999</v>
      </c>
      <c r="O309" s="300">
        <v>23.167999999999999</v>
      </c>
      <c r="P309" s="300">
        <v>3.1457999999999999</v>
      </c>
      <c r="Q309" s="300">
        <v>0.9827999999999999</v>
      </c>
      <c r="R309" s="300">
        <v>1.3557999999999999</v>
      </c>
      <c r="S309" s="300">
        <v>9.6709999999999994</v>
      </c>
      <c r="T309" s="300">
        <v>25.491</v>
      </c>
      <c r="U309" s="356">
        <f t="shared" si="45"/>
        <v>34.589438000000001</v>
      </c>
      <c r="V309" s="312">
        <f>'[2]Haltung gewichtet'!H284</f>
        <v>0.62680000000000002</v>
      </c>
      <c r="W309" s="356">
        <f>SUMPRODUCT($V$19:$V$19,V309:V309)</f>
        <v>17.5504</v>
      </c>
      <c r="X309" s="300">
        <f>IF(ISBLANK([1]KochtypBerechnung_nichtBio!V278),"",[1]KochtypBerechnung_nichtBio!V278)</f>
        <v>1.605229</v>
      </c>
      <c r="Y309" s="300">
        <f>IF(ISBLANK([1]KochtypBerechnung_nichtBio!X278),"",[1]KochtypBerechnung_nichtBio!X278)</f>
        <v>1.5817330000000001</v>
      </c>
      <c r="Z309" s="356">
        <f>SUMPRODUCT($X$19:$Y$19,X309:Y309)</f>
        <v>3.4359699500000005</v>
      </c>
      <c r="AA309" s="312">
        <f>'[7]Nicht-Bio'!C291</f>
        <v>3.5249519999999999</v>
      </c>
      <c r="AB309" s="300">
        <f>'[7]Nicht-Bio'!D291</f>
        <v>2.5311119999999998</v>
      </c>
      <c r="AC309" s="300">
        <f>'[7]Nicht-Bio'!E291</f>
        <v>1.796009</v>
      </c>
      <c r="AD309" s="300">
        <f>'[7]Nicht-Bio'!F291</f>
        <v>0.79630900000000004</v>
      </c>
      <c r="AE309" s="356">
        <f>SUMPRODUCT($AA$19:$AD$19,AA309:AD309)</f>
        <v>11.914451327058824</v>
      </c>
      <c r="AF309" s="300">
        <f>'[7]Nicht-Bio'!G291</f>
        <v>2.1015000000000001</v>
      </c>
      <c r="AG309" s="300">
        <f>'[7]Nicht-Bio'!I291</f>
        <v>3.5382530000000001</v>
      </c>
      <c r="AH309" s="300">
        <f>'[7]Nicht-Bio'!J291</f>
        <v>0.87164900000000001</v>
      </c>
      <c r="AI309" s="300">
        <f>'[7]Nicht-Bio'!K291</f>
        <v>3.18466</v>
      </c>
      <c r="AJ309" s="300">
        <f>'[7]Nicht-Bio'!L291</f>
        <v>1.308622</v>
      </c>
      <c r="AK309" s="300">
        <f>'[7]Nicht-Bio'!M291</f>
        <v>2.4340160000000002</v>
      </c>
      <c r="AL309" s="300">
        <f>'[7]Nicht-Bio'!N291</f>
        <v>4.0213190000000001</v>
      </c>
      <c r="AM309" s="300">
        <f>'[7]Nicht-Bio'!O291</f>
        <v>2.900369</v>
      </c>
      <c r="AN309" s="300">
        <f>'[7]Nicht-Bio'!P291</f>
        <v>3.3945150000000002</v>
      </c>
      <c r="AO309" s="300">
        <f>'[7]Nicht-Bio'!R291</f>
        <v>3.763204</v>
      </c>
      <c r="AP309" s="300">
        <f>'[7]Nicht-Bio'!S291</f>
        <v>9.7627729999999993</v>
      </c>
      <c r="AQ309" s="300">
        <f>'[7]Nicht-Bio'!T291</f>
        <v>3.9532259999999999</v>
      </c>
      <c r="AR309" s="300">
        <f>'[7]Nicht-Bio'!U291</f>
        <v>3.0039220000000002</v>
      </c>
      <c r="AS309" s="300">
        <f>'[7]Nicht-Bio'!W291</f>
        <v>2.8245269999999998</v>
      </c>
      <c r="AT309" s="300">
        <f>'[7]Nicht-Bio'!X291</f>
        <v>25.529921999999999</v>
      </c>
      <c r="AU309" s="356">
        <f>SUMPRODUCT($AF$19:$AT$19,AF309:AT309)</f>
        <v>18.787415016666667</v>
      </c>
      <c r="AV309" s="300">
        <f>[6]Tabelle1!B122</f>
        <v>2.1532275876431402</v>
      </c>
      <c r="AW309" s="300"/>
      <c r="AX309" s="357">
        <f>SUMPRODUCT($AV$19:$AW$19,AV309:AW309)</f>
        <v>3.0145186227003959</v>
      </c>
      <c r="AY309" s="335">
        <f>SUM(J309,U309,W309,Z309,AE309,AU309,AX309)</f>
        <v>119.92033214642588</v>
      </c>
    </row>
    <row r="310" spans="1:51" x14ac:dyDescent="0.25">
      <c r="A310" s="332">
        <v>45323</v>
      </c>
      <c r="B310" s="312">
        <f>'[3]Warenkorb transponiert'!AI197</f>
        <v>1.5676485</v>
      </c>
      <c r="C310" s="300">
        <f>'[3]Warenkorb transponiert'!AJ197</f>
        <v>20.657716000000001</v>
      </c>
      <c r="D310" s="300">
        <f>'[3]Warenkorb transponiert'!AK197</f>
        <v>11.158085</v>
      </c>
      <c r="E310" s="300">
        <f>'[3]Warenkorb transponiert'!AL197</f>
        <v>18.446362999999998</v>
      </c>
      <c r="F310" s="300">
        <f>'[3]Warenkorb transponiert'!AM197</f>
        <v>17.936920000000001</v>
      </c>
      <c r="G310" s="300">
        <f>'[3]Warenkorb transponiert'!AN197</f>
        <v>7.0916689999999996</v>
      </c>
      <c r="H310" s="300">
        <f>'[3]Warenkorb transponiert'!AO197</f>
        <v>3.629464</v>
      </c>
      <c r="I310" s="300">
        <f>'[3]Warenkorb transponiert'!AP197</f>
        <v>2.6429469999999999</v>
      </c>
      <c r="J310" s="356">
        <f t="shared" ref="J310:J326" si="53">SUMPRODUCT($B$19:$I$19,B310:I310)</f>
        <v>30.627548299999994</v>
      </c>
      <c r="K310" s="300">
        <v>62.188000000000002</v>
      </c>
      <c r="L310" s="300">
        <v>40.795000000000002</v>
      </c>
      <c r="M310" s="300">
        <v>27.661999999999999</v>
      </c>
      <c r="N310" s="300">
        <v>14.56</v>
      </c>
      <c r="O310" s="300">
        <v>25.02</v>
      </c>
      <c r="P310" s="300">
        <v>3.1454</v>
      </c>
      <c r="Q310" s="300">
        <v>1.0958999999999999</v>
      </c>
      <c r="R310" s="300">
        <v>1.3143</v>
      </c>
      <c r="S310" s="300">
        <v>10.163</v>
      </c>
      <c r="T310" s="300">
        <v>25.65</v>
      </c>
      <c r="U310" s="356">
        <f t="shared" si="45"/>
        <v>36.436241999999993</v>
      </c>
      <c r="V310" s="312">
        <f>'[2]Haltung gewichtet'!H285</f>
        <v>0.62490000000000001</v>
      </c>
      <c r="W310" s="356">
        <f t="shared" si="47"/>
        <v>17.497199999999999</v>
      </c>
      <c r="X310" s="300">
        <f>IF(ISBLANK([1]KochtypBerechnung_nichtBio!V279),"",[1]KochtypBerechnung_nichtBio!V279)</f>
        <v>1.6353359999999999</v>
      </c>
      <c r="Y310" s="300">
        <f>IF(ISBLANK([1]KochtypBerechnung_nichtBio!X279),"",[1]KochtypBerechnung_nichtBio!X279)</f>
        <v>1.586991</v>
      </c>
      <c r="Z310" s="356">
        <f t="shared" si="50"/>
        <v>3.4845481500000002</v>
      </c>
      <c r="AA310" s="312">
        <f>'[7]Nicht-Bio'!C292</f>
        <v>3.118773</v>
      </c>
      <c r="AB310" s="300">
        <f>'[7]Nicht-Bio'!D292</f>
        <v>2.2117</v>
      </c>
      <c r="AC310" s="300">
        <f>'[7]Nicht-Bio'!E292</f>
        <v>1.6028359999999999</v>
      </c>
      <c r="AD310" s="300">
        <f>'[7]Nicht-Bio'!F292</f>
        <v>0.78120199999999995</v>
      </c>
      <c r="AE310" s="356">
        <f t="shared" si="51"/>
        <v>10.712188070588235</v>
      </c>
      <c r="AF310" s="300">
        <f>'[7]Nicht-Bio'!G292</f>
        <v>2.004562</v>
      </c>
      <c r="AG310" s="300">
        <f>'[7]Nicht-Bio'!I292</f>
        <v>2.9218199999999999</v>
      </c>
      <c r="AH310" s="300">
        <f>'[7]Nicht-Bio'!J292</f>
        <v>1.075224</v>
      </c>
      <c r="AI310" s="300">
        <f>'[7]Nicht-Bio'!K292</f>
        <v>2.871273</v>
      </c>
      <c r="AJ310" s="300">
        <f>'[7]Nicht-Bio'!L292</f>
        <v>1.348325</v>
      </c>
      <c r="AK310" s="300">
        <f>'[7]Nicht-Bio'!M292</f>
        <v>2.4307270000000001</v>
      </c>
      <c r="AL310" s="300">
        <f>'[7]Nicht-Bio'!N292</f>
        <v>3.610258</v>
      </c>
      <c r="AM310" s="300">
        <f>'[7]Nicht-Bio'!O292</f>
        <v>2.4252129999999998</v>
      </c>
      <c r="AN310" s="300">
        <f>'[7]Nicht-Bio'!P292</f>
        <v>3.304459</v>
      </c>
      <c r="AO310" s="300">
        <f>'[7]Nicht-Bio'!R292</f>
        <v>3.4933070000000002</v>
      </c>
      <c r="AP310" s="300">
        <f>'[7]Nicht-Bio'!S292</f>
        <v>9.8141979999999993</v>
      </c>
      <c r="AQ310" s="300">
        <f>'[7]Nicht-Bio'!T292</f>
        <v>4.0317299999999996</v>
      </c>
      <c r="AR310" s="300">
        <f>'[7]Nicht-Bio'!U292</f>
        <v>2.829653</v>
      </c>
      <c r="AS310" s="300">
        <f>'[7]Nicht-Bio'!W292</f>
        <v>2.443705</v>
      </c>
      <c r="AT310" s="300">
        <f>'[7]Nicht-Bio'!X292</f>
        <v>23.732583000000002</v>
      </c>
      <c r="AU310" s="356">
        <f t="shared" si="52"/>
        <v>17.854239020000001</v>
      </c>
      <c r="AV310" s="300">
        <f>[6]Tabelle1!B123</f>
        <v>2.1532275876431402</v>
      </c>
      <c r="AW310" s="300"/>
      <c r="AX310" s="357">
        <f t="shared" ref="AX310:AX326" si="54">SUMPRODUCT($AV$19:$AW$19,AV310:AW310)</f>
        <v>3.0145186227003959</v>
      </c>
      <c r="AY310" s="335">
        <f t="shared" ref="AY310:AY315" si="55">SUM(J310,U310,W310,Z310,AE310,AU310,AX310)</f>
        <v>119.62648416328861</v>
      </c>
    </row>
    <row r="311" spans="1:51" x14ac:dyDescent="0.25">
      <c r="A311" s="332">
        <v>45352</v>
      </c>
      <c r="B311" s="312">
        <f>'[3]Warenkorb transponiert'!AI198</f>
        <v>1.55548</v>
      </c>
      <c r="C311" s="300">
        <f>'[3]Warenkorb transponiert'!AJ198</f>
        <v>20.657716000000001</v>
      </c>
      <c r="D311" s="300">
        <f>'[3]Warenkorb transponiert'!AK198</f>
        <v>11.158085</v>
      </c>
      <c r="E311" s="300">
        <f>'[3]Warenkorb transponiert'!AL198</f>
        <v>18.446362999999998</v>
      </c>
      <c r="F311" s="300">
        <f>'[3]Warenkorb transponiert'!AM198</f>
        <v>17.653252999999999</v>
      </c>
      <c r="G311" s="300">
        <f>'[3]Warenkorb transponiert'!AN198</f>
        <v>6.6742850000000002</v>
      </c>
      <c r="H311" s="300">
        <f>'[3]Warenkorb transponiert'!AO198</f>
        <v>3.629464</v>
      </c>
      <c r="I311" s="300">
        <f>'[3]Warenkorb transponiert'!AP198</f>
        <v>2.657686</v>
      </c>
      <c r="J311" s="356">
        <f t="shared" si="53"/>
        <v>30.309031679999997</v>
      </c>
      <c r="K311" s="300">
        <v>53.875</v>
      </c>
      <c r="L311" s="300">
        <v>40.723999999999997</v>
      </c>
      <c r="M311" s="300">
        <v>24.436</v>
      </c>
      <c r="N311" s="300">
        <v>14.853999999999999</v>
      </c>
      <c r="O311" s="300">
        <v>24.440999999999999</v>
      </c>
      <c r="P311" s="300">
        <v>3.2052999999999998</v>
      </c>
      <c r="Q311" s="300">
        <v>1.1289</v>
      </c>
      <c r="R311" s="300">
        <v>1.4506999999999999</v>
      </c>
      <c r="S311" s="300">
        <v>10.065</v>
      </c>
      <c r="T311" s="300">
        <v>24.638999999999999</v>
      </c>
      <c r="U311" s="356">
        <f t="shared" si="45"/>
        <v>34.687491999999999</v>
      </c>
      <c r="V311" s="312">
        <f>'[2]Haltung gewichtet'!H286</f>
        <v>0.625</v>
      </c>
      <c r="W311" s="356">
        <f t="shared" si="47"/>
        <v>17.5</v>
      </c>
      <c r="X311" s="300">
        <f>IF(ISBLANK([1]KochtypBerechnung_nichtBio!V280),"",[1]KochtypBerechnung_nichtBio!V280)</f>
        <v>1.581588</v>
      </c>
      <c r="Y311" s="300">
        <f>IF(ISBLANK([1]KochtypBerechnung_nichtBio!X280),"",[1]KochtypBerechnung_nichtBio!X280)</f>
        <v>1.5538639999999999</v>
      </c>
      <c r="Z311" s="356">
        <f t="shared" si="50"/>
        <v>3.3823935999999999</v>
      </c>
      <c r="AA311" s="312">
        <f>'[7]Nicht-Bio'!C293</f>
        <v>3.3311440000000001</v>
      </c>
      <c r="AB311" s="300">
        <f>'[7]Nicht-Bio'!D293</f>
        <v>2.5453999999999999</v>
      </c>
      <c r="AC311" s="300">
        <f>'[7]Nicht-Bio'!E293</f>
        <v>1.724513</v>
      </c>
      <c r="AD311" s="300">
        <f>'[7]Nicht-Bio'!F293</f>
        <v>0.76135799999999998</v>
      </c>
      <c r="AE311" s="356">
        <f t="shared" si="51"/>
        <v>11.489855427647059</v>
      </c>
      <c r="AF311" s="300">
        <f>'[7]Nicht-Bio'!G293</f>
        <v>1.9188590000000001</v>
      </c>
      <c r="AG311" s="300">
        <f>'[7]Nicht-Bio'!I293</f>
        <v>2.9244919999999999</v>
      </c>
      <c r="AH311" s="300">
        <f>'[7]Nicht-Bio'!J293</f>
        <v>1.0978699999999999</v>
      </c>
      <c r="AI311" s="300">
        <f>'[7]Nicht-Bio'!K293</f>
        <v>2.2860230000000001</v>
      </c>
      <c r="AJ311" s="300">
        <f>'[7]Nicht-Bio'!L293</f>
        <v>1.216221</v>
      </c>
      <c r="AK311" s="300">
        <f>'[7]Nicht-Bio'!M293</f>
        <v>2.4191020000000001</v>
      </c>
      <c r="AL311" s="300">
        <f>'[7]Nicht-Bio'!N293</f>
        <v>2.989385</v>
      </c>
      <c r="AM311" s="300">
        <f>'[7]Nicht-Bio'!O293</f>
        <v>2.6142970000000001</v>
      </c>
      <c r="AN311" s="300">
        <f>'[7]Nicht-Bio'!P293</f>
        <v>3.2792249999999998</v>
      </c>
      <c r="AO311" s="300">
        <f>'[7]Nicht-Bio'!R293</f>
        <v>3.68879</v>
      </c>
      <c r="AP311" s="300">
        <f>'[7]Nicht-Bio'!S293</f>
        <v>9.8117380000000001</v>
      </c>
      <c r="AQ311" s="300">
        <f>'[7]Nicht-Bio'!T293</f>
        <v>3.9114680000000002</v>
      </c>
      <c r="AR311" s="300">
        <f>'[7]Nicht-Bio'!U293</f>
        <v>2.5963790000000002</v>
      </c>
      <c r="AS311" s="300">
        <f>'[7]Nicht-Bio'!W293</f>
        <v>2.3607429999999998</v>
      </c>
      <c r="AT311" s="300">
        <f>'[7]Nicht-Bio'!X293</f>
        <v>20.569455999999999</v>
      </c>
      <c r="AU311" s="356">
        <f t="shared" si="52"/>
        <v>17.046263956666667</v>
      </c>
      <c r="AV311" s="300">
        <f>[6]Tabelle1!B124</f>
        <v>2.1532275876431402</v>
      </c>
      <c r="AW311" s="300"/>
      <c r="AX311" s="357">
        <f t="shared" si="54"/>
        <v>3.0145186227003959</v>
      </c>
      <c r="AY311" s="335">
        <f t="shared" si="55"/>
        <v>117.42955528701411</v>
      </c>
    </row>
    <row r="312" spans="1:51" x14ac:dyDescent="0.25">
      <c r="A312" s="332">
        <v>45383</v>
      </c>
      <c r="B312" s="312">
        <f>'[3]Warenkorb transponiert'!AI199</f>
        <v>1.5400909999999999</v>
      </c>
      <c r="C312" s="300">
        <f>'[3]Warenkorb transponiert'!AJ199</f>
        <v>21.099014</v>
      </c>
      <c r="D312" s="300">
        <f>'[3]Warenkorb transponiert'!AK199</f>
        <v>11.158085</v>
      </c>
      <c r="E312" s="300">
        <f>'[3]Warenkorb transponiert'!AL199</f>
        <v>18.825557500000002</v>
      </c>
      <c r="F312" s="300">
        <f>'[3]Warenkorb transponiert'!AM199</f>
        <v>17.655636999999999</v>
      </c>
      <c r="G312" s="300">
        <f>'[3]Warenkorb transponiert'!AN199</f>
        <v>6.9996169999999998</v>
      </c>
      <c r="H312" s="300">
        <f>'[3]Warenkorb transponiert'!AO199</f>
        <v>3.629464</v>
      </c>
      <c r="I312" s="300">
        <f>'[3]Warenkorb transponiert'!AP199</f>
        <v>2.657686</v>
      </c>
      <c r="J312" s="356">
        <f t="shared" si="53"/>
        <v>30.468486694999996</v>
      </c>
      <c r="K312" s="300">
        <v>60.177</v>
      </c>
      <c r="L312" s="300">
        <v>38.636000000000003</v>
      </c>
      <c r="M312" s="300">
        <v>24.489000000000001</v>
      </c>
      <c r="N312" s="300">
        <v>15.605</v>
      </c>
      <c r="O312" s="300">
        <v>27.468</v>
      </c>
      <c r="P312" s="300">
        <v>3.2946</v>
      </c>
      <c r="Q312" s="300">
        <v>1.0874999999999999</v>
      </c>
      <c r="R312" s="300">
        <v>1.4967999999999999</v>
      </c>
      <c r="S312" s="300">
        <v>10.505000000000001</v>
      </c>
      <c r="T312" s="300">
        <v>23.216999999999999</v>
      </c>
      <c r="U312" s="356">
        <f t="shared" si="45"/>
        <v>36.051769</v>
      </c>
      <c r="V312" s="312">
        <f>'[2]Haltung gewichtet'!H287</f>
        <v>0.62639999999999996</v>
      </c>
      <c r="W312" s="356">
        <f t="shared" si="47"/>
        <v>17.539199999999997</v>
      </c>
      <c r="X312" s="300">
        <f>IF(ISBLANK([1]KochtypBerechnung_nichtBio!V281),"",[1]KochtypBerechnung_nichtBio!V281)</f>
        <v>1.5625389999999999</v>
      </c>
      <c r="Y312" s="300">
        <f>IF(ISBLANK([1]KochtypBerechnung_nichtBio!X281),"",[1]KochtypBerechnung_nichtBio!X281)</f>
        <v>1.5457399999999999</v>
      </c>
      <c r="Z312" s="356">
        <f t="shared" si="50"/>
        <v>3.3485394999999998</v>
      </c>
      <c r="AA312" s="312">
        <f>'[7]Nicht-Bio'!C294</f>
        <v>3.4131260000000001</v>
      </c>
      <c r="AB312" s="300">
        <f>'[7]Nicht-Bio'!D294</f>
        <v>2.5389469999999998</v>
      </c>
      <c r="AC312" s="300">
        <f>'[7]Nicht-Bio'!E294</f>
        <v>1.7435659999999999</v>
      </c>
      <c r="AD312" s="300">
        <f>'[7]Nicht-Bio'!F294</f>
        <v>0.80719099999999999</v>
      </c>
      <c r="AE312" s="356">
        <f t="shared" si="51"/>
        <v>11.736651458235293</v>
      </c>
      <c r="AF312" s="300">
        <f>'[7]Nicht-Bio'!G294</f>
        <v>1.879575</v>
      </c>
      <c r="AG312" s="300">
        <f>'[7]Nicht-Bio'!I294</f>
        <v>3.2539889999999998</v>
      </c>
      <c r="AH312" s="300">
        <f>'[7]Nicht-Bio'!J294</f>
        <v>1.110249</v>
      </c>
      <c r="AI312" s="300">
        <f>'[7]Nicht-Bio'!K294</f>
        <v>2.2694969999999999</v>
      </c>
      <c r="AJ312" s="300">
        <f>'[7]Nicht-Bio'!L294</f>
        <v>1.298074</v>
      </c>
      <c r="AK312" s="300">
        <f>'[7]Nicht-Bio'!M294</f>
        <v>2.098395</v>
      </c>
      <c r="AL312" s="300">
        <f>'[7]Nicht-Bio'!N294</f>
        <v>2.9925290000000002</v>
      </c>
      <c r="AM312" s="300">
        <f>'[7]Nicht-Bio'!O294</f>
        <v>2.4411870000000002</v>
      </c>
      <c r="AN312" s="300">
        <f>'[7]Nicht-Bio'!P294</f>
        <v>3.2148870000000001</v>
      </c>
      <c r="AO312" s="300">
        <f>'[7]Nicht-Bio'!R294</f>
        <v>3.4783439999999999</v>
      </c>
      <c r="AP312" s="300">
        <f>'[7]Nicht-Bio'!S294</f>
        <v>9.8281989999999997</v>
      </c>
      <c r="AQ312" s="300">
        <f>'[7]Nicht-Bio'!T294</f>
        <v>3.907524</v>
      </c>
      <c r="AR312" s="300">
        <f>'[7]Nicht-Bio'!U294</f>
        <v>2.2713489999999998</v>
      </c>
      <c r="AS312" s="300">
        <f>'[7]Nicht-Bio'!W294</f>
        <v>3.0787930000000001</v>
      </c>
      <c r="AT312" s="300">
        <f>'[7]Nicht-Bio'!X294</f>
        <v>19.605841999999999</v>
      </c>
      <c r="AU312" s="356">
        <f t="shared" si="52"/>
        <v>17.223205029999999</v>
      </c>
      <c r="AV312" s="300">
        <f>[6]Tabelle1!B125</f>
        <v>2.07001665727817</v>
      </c>
      <c r="AW312" s="300"/>
      <c r="AX312" s="357">
        <f t="shared" si="54"/>
        <v>2.8980233201894379</v>
      </c>
      <c r="AY312" s="335">
        <f t="shared" si="55"/>
        <v>119.26587500342474</v>
      </c>
    </row>
    <row r="313" spans="1:51" x14ac:dyDescent="0.25">
      <c r="A313" s="332">
        <v>45413</v>
      </c>
      <c r="B313" s="312">
        <f>'[3]Warenkorb transponiert'!AI200</f>
        <v>1.5589055000000001</v>
      </c>
      <c r="C313" s="300">
        <f>'[3]Warenkorb transponiert'!AJ200</f>
        <v>20.140649</v>
      </c>
      <c r="D313" s="300">
        <f>'[3]Warenkorb transponiert'!AK200</f>
        <v>11.158085</v>
      </c>
      <c r="E313" s="300">
        <f>'[3]Warenkorb transponiert'!AL200</f>
        <v>19.046533499999999</v>
      </c>
      <c r="F313" s="300">
        <f>'[3]Warenkorb transponiert'!AM200</f>
        <v>17.655636999999999</v>
      </c>
      <c r="G313" s="300">
        <f>'[3]Warenkorb transponiert'!AN200</f>
        <v>6.7516249999999998</v>
      </c>
      <c r="H313" s="300">
        <f>'[3]Warenkorb transponiert'!AO200</f>
        <v>3.6519840000000001</v>
      </c>
      <c r="I313" s="300">
        <f>'[3]Warenkorb transponiert'!AP200</f>
        <v>2.657686</v>
      </c>
      <c r="J313" s="356">
        <f t="shared" si="53"/>
        <v>30.371428394999999</v>
      </c>
      <c r="K313" s="300">
        <v>62.987000000000002</v>
      </c>
      <c r="L313" s="300">
        <v>43.838000000000001</v>
      </c>
      <c r="M313" s="300">
        <v>24.966999999999999</v>
      </c>
      <c r="N313" s="300">
        <v>16.309999999999999</v>
      </c>
      <c r="O313" s="300">
        <v>26.991</v>
      </c>
      <c r="P313" s="300">
        <v>3.1177999999999999</v>
      </c>
      <c r="Q313" s="300">
        <v>1.1536</v>
      </c>
      <c r="R313" s="300">
        <v>1.4765000000000001</v>
      </c>
      <c r="S313" s="300">
        <v>10.669</v>
      </c>
      <c r="T313" s="300">
        <v>24.934000000000001</v>
      </c>
      <c r="U313" s="356">
        <f t="shared" si="45"/>
        <v>37.442225000000008</v>
      </c>
      <c r="V313" s="312">
        <f>'[2]Haltung gewichtet'!H288</f>
        <v>0.62429999999999997</v>
      </c>
      <c r="W313" s="356">
        <f t="shared" si="47"/>
        <v>17.480399999999999</v>
      </c>
      <c r="X313" s="300">
        <f>IF(ISBLANK([1]KochtypBerechnung_nichtBio!V282),"",[1]KochtypBerechnung_nichtBio!V282)</f>
        <v>1.7336469999999999</v>
      </c>
      <c r="Y313" s="300">
        <f>IF(ISBLANK([1]KochtypBerechnung_nichtBio!X282),"",[1]KochtypBerechnung_nichtBio!X282)</f>
        <v>1.695678</v>
      </c>
      <c r="Z313" s="356">
        <f t="shared" si="50"/>
        <v>3.7026612000000001</v>
      </c>
      <c r="AA313" s="312">
        <f>'[7]Nicht-Bio'!C295</f>
        <v>3.4594649999999998</v>
      </c>
      <c r="AB313" s="300">
        <f>'[7]Nicht-Bio'!D295</f>
        <v>2.545194</v>
      </c>
      <c r="AC313" s="300">
        <f>'[7]Nicht-Bio'!E295</f>
        <v>1.8767830000000001</v>
      </c>
      <c r="AD313" s="300">
        <f>'[7]Nicht-Bio'!F295</f>
        <v>0.807006</v>
      </c>
      <c r="AE313" s="356">
        <f t="shared" si="51"/>
        <v>11.931756879411765</v>
      </c>
      <c r="AF313" s="300">
        <f>'[7]Nicht-Bio'!G295</f>
        <v>1.814997</v>
      </c>
      <c r="AG313" s="300">
        <f>'[7]Nicht-Bio'!I295</f>
        <v>3.8181769999999999</v>
      </c>
      <c r="AH313" s="300">
        <f>'[7]Nicht-Bio'!J295</f>
        <v>1.5892139999999999</v>
      </c>
      <c r="AI313" s="300">
        <f>'[7]Nicht-Bio'!K295</f>
        <v>2.734407</v>
      </c>
      <c r="AJ313" s="300">
        <f>'[7]Nicht-Bio'!L295</f>
        <v>1.938104</v>
      </c>
      <c r="AK313" s="300">
        <f>'[7]Nicht-Bio'!M295</f>
        <v>1.9934339999999999</v>
      </c>
      <c r="AL313" s="300">
        <f>'[7]Nicht-Bio'!N295</f>
        <v>4.6531739999999999</v>
      </c>
      <c r="AM313" s="300">
        <f>'[7]Nicht-Bio'!O295</f>
        <v>3.8408679999999999</v>
      </c>
      <c r="AN313" s="300">
        <f>'[7]Nicht-Bio'!P295</f>
        <v>4.3087780000000002</v>
      </c>
      <c r="AO313" s="300">
        <f>'[7]Nicht-Bio'!R295</f>
        <v>3.451057</v>
      </c>
      <c r="AP313" s="300">
        <f>'[7]Nicht-Bio'!S295</f>
        <v>9.7867180000000005</v>
      </c>
      <c r="AQ313" s="300">
        <f>'[7]Nicht-Bio'!T295</f>
        <v>3.9075229999999999</v>
      </c>
      <c r="AR313" s="300">
        <f>'[7]Nicht-Bio'!U295</f>
        <v>2.1734049999999998</v>
      </c>
      <c r="AS313" s="300">
        <f>'[7]Nicht-Bio'!W295</f>
        <v>3.3689360000000002</v>
      </c>
      <c r="AT313" s="300">
        <f>'[7]Nicht-Bio'!X295</f>
        <v>23.514116000000001</v>
      </c>
      <c r="AU313" s="356">
        <f t="shared" si="52"/>
        <v>20.596032579999999</v>
      </c>
      <c r="AV313" s="300">
        <f>[6]Tabelle1!B126</f>
        <v>2.07001665727817</v>
      </c>
      <c r="AW313" s="300"/>
      <c r="AX313" s="357">
        <f t="shared" si="54"/>
        <v>2.8980233201894379</v>
      </c>
      <c r="AY313" s="335">
        <f t="shared" si="55"/>
        <v>124.4225273746012</v>
      </c>
    </row>
    <row r="314" spans="1:51" x14ac:dyDescent="0.25">
      <c r="A314" s="332">
        <v>45444</v>
      </c>
      <c r="B314" s="312">
        <f>'[3]Warenkorb transponiert'!AI201</f>
        <v>1.5813510000000002</v>
      </c>
      <c r="C314" s="300">
        <f>'[3]Warenkorb transponiert'!AJ201</f>
        <v>20.518659499999998</v>
      </c>
      <c r="D314" s="300">
        <f>'[3]Warenkorb transponiert'!AK201</f>
        <v>10.634631000000001</v>
      </c>
      <c r="E314" s="300">
        <f>'[3]Warenkorb transponiert'!AL201</f>
        <v>18.983532</v>
      </c>
      <c r="F314" s="300">
        <f>'[3]Warenkorb transponiert'!AM201</f>
        <v>17.65802</v>
      </c>
      <c r="G314" s="300">
        <f>'[3]Warenkorb transponiert'!AN201</f>
        <v>6.8010320000000002</v>
      </c>
      <c r="H314" s="300">
        <f>'[3]Warenkorb transponiert'!AO201</f>
        <v>3.6132179999999998</v>
      </c>
      <c r="I314" s="300">
        <f>'[3]Warenkorb transponiert'!AP201</f>
        <v>2.657686</v>
      </c>
      <c r="J314" s="356">
        <f t="shared" si="53"/>
        <v>30.523798510000002</v>
      </c>
      <c r="K314" s="300">
        <v>57.072000000000003</v>
      </c>
      <c r="L314" s="300">
        <v>43.164000000000001</v>
      </c>
      <c r="M314" s="300">
        <v>22.285</v>
      </c>
      <c r="N314" s="300">
        <v>16.172000000000001</v>
      </c>
      <c r="O314" s="300">
        <v>27.538</v>
      </c>
      <c r="P314" s="300">
        <v>2.9279000000000002</v>
      </c>
      <c r="Q314" s="300">
        <v>1.1815</v>
      </c>
      <c r="R314" s="300">
        <v>1.4771000000000001</v>
      </c>
      <c r="S314" s="300">
        <v>9.8960000000000008</v>
      </c>
      <c r="T314" s="300">
        <v>25.192</v>
      </c>
      <c r="U314" s="356">
        <f t="shared" si="45"/>
        <v>35.757024000000001</v>
      </c>
      <c r="V314" s="312">
        <f>'[2]Haltung gewichtet'!H289</f>
        <v>0.62009999999999998</v>
      </c>
      <c r="W314" s="356">
        <f t="shared" si="47"/>
        <v>17.3628</v>
      </c>
      <c r="X314" s="300">
        <f>IF(ISBLANK([1]KochtypBerechnung_nichtBio!V283),"",[1]KochtypBerechnung_nichtBio!V283)</f>
        <v>1.972607</v>
      </c>
      <c r="Y314" s="300">
        <f>IF(ISBLANK([1]KochtypBerechnung_nichtBio!X283),"",[1]KochtypBerechnung_nichtBio!X283)</f>
        <v>1.9592309999999999</v>
      </c>
      <c r="Z314" s="356">
        <f t="shared" si="50"/>
        <v>4.2324106500000003</v>
      </c>
      <c r="AA314" s="312">
        <f>'[7]Nicht-Bio'!C296</f>
        <v>3.5242420000000001</v>
      </c>
      <c r="AB314" s="300">
        <f>'[7]Nicht-Bio'!D296</f>
        <v>2.5538940000000001</v>
      </c>
      <c r="AC314" s="300">
        <f>'[7]Nicht-Bio'!E296</f>
        <v>1.9148829999999999</v>
      </c>
      <c r="AD314" s="300">
        <f>'[7]Nicht-Bio'!F296</f>
        <v>0.84856299999999996</v>
      </c>
      <c r="AE314" s="356">
        <f t="shared" si="51"/>
        <v>12.177188324705881</v>
      </c>
      <c r="AF314" s="300">
        <f>'[7]Nicht-Bio'!G296</f>
        <v>2.2150110000000001</v>
      </c>
      <c r="AG314" s="300">
        <f>'[7]Nicht-Bio'!I296</f>
        <v>4.0560559999999999</v>
      </c>
      <c r="AH314" s="300">
        <f>'[7]Nicht-Bio'!J296</f>
        <v>1.526923</v>
      </c>
      <c r="AI314" s="300">
        <f>'[7]Nicht-Bio'!K296</f>
        <v>4.4935980000000004</v>
      </c>
      <c r="AJ314" s="300">
        <f>'[7]Nicht-Bio'!L296</f>
        <v>1.7400869999999999</v>
      </c>
      <c r="AK314" s="300">
        <f>'[7]Nicht-Bio'!M296</f>
        <v>2.1989399999999999</v>
      </c>
      <c r="AL314" s="300">
        <f>'[7]Nicht-Bio'!N296</f>
        <v>5.5119059999999998</v>
      </c>
      <c r="AM314" s="300">
        <f>'[7]Nicht-Bio'!O296</f>
        <v>4.7920590000000001</v>
      </c>
      <c r="AN314" s="300">
        <f>'[7]Nicht-Bio'!P296</f>
        <v>5.8759860000000002</v>
      </c>
      <c r="AO314" s="300">
        <f>'[7]Nicht-Bio'!R296</f>
        <v>4.6801250000000003</v>
      </c>
      <c r="AP314" s="300">
        <f>'[7]Nicht-Bio'!S296</f>
        <v>9.8207109999999993</v>
      </c>
      <c r="AQ314" s="300">
        <f>'[7]Nicht-Bio'!T296</f>
        <v>3.9075229999999999</v>
      </c>
      <c r="AR314" s="300">
        <f>'[7]Nicht-Bio'!U296</f>
        <v>2.1245500000000002</v>
      </c>
      <c r="AS314" s="300">
        <f>'[7]Nicht-Bio'!W296</f>
        <v>4.0794290000000002</v>
      </c>
      <c r="AT314" s="300">
        <f>'[7]Nicht-Bio'!X296</f>
        <v>24.848545000000001</v>
      </c>
      <c r="AU314" s="356">
        <f t="shared" si="52"/>
        <v>23.004295523333326</v>
      </c>
      <c r="AV314" s="300">
        <f>[6]Tabelle1!B127</f>
        <v>2.07001665727817</v>
      </c>
      <c r="AW314" s="300"/>
      <c r="AX314" s="357">
        <f t="shared" si="54"/>
        <v>2.8980233201894379</v>
      </c>
      <c r="AY314" s="335">
        <f t="shared" si="55"/>
        <v>125.95554032822865</v>
      </c>
    </row>
    <row r="315" spans="1:51" x14ac:dyDescent="0.25">
      <c r="A315" s="332">
        <v>45474</v>
      </c>
      <c r="B315" s="312">
        <f>'[3]Warenkorb transponiert'!AI202</f>
        <v>1.5832425000000001</v>
      </c>
      <c r="C315" s="300">
        <f>'[3]Warenkorb transponiert'!AJ202</f>
        <v>20.644662499999999</v>
      </c>
      <c r="D315" s="300">
        <f>'[3]Warenkorb transponiert'!AK202</f>
        <v>11.246829999999999</v>
      </c>
      <c r="E315" s="300">
        <f>'[3]Warenkorb transponiert'!AL202</f>
        <v>18.983532</v>
      </c>
      <c r="F315" s="300">
        <f>'[3]Warenkorb transponiert'!AM202</f>
        <v>17.799181000000001</v>
      </c>
      <c r="G315" s="300">
        <f>'[3]Warenkorb transponiert'!AN202</f>
        <v>7.0916689999999996</v>
      </c>
      <c r="H315" s="300">
        <f>'[3]Warenkorb transponiert'!AO202</f>
        <v>3.629464</v>
      </c>
      <c r="I315" s="300">
        <f>'[3]Warenkorb transponiert'!AP202</f>
        <v>2.657686</v>
      </c>
      <c r="J315" s="316">
        <f t="shared" si="53"/>
        <v>30.84826516</v>
      </c>
      <c r="K315" s="300">
        <v>59.710999999999999</v>
      </c>
      <c r="L315" s="300">
        <v>44.293999999999997</v>
      </c>
      <c r="M315" s="300">
        <v>23.33</v>
      </c>
      <c r="N315" s="300">
        <v>16.722999999999999</v>
      </c>
      <c r="O315" s="300">
        <v>27.41</v>
      </c>
      <c r="P315" s="300">
        <v>3.2033</v>
      </c>
      <c r="Q315" s="300">
        <v>1.1397999999999999</v>
      </c>
      <c r="R315" s="300">
        <v>1.4586999999999999</v>
      </c>
      <c r="S315" s="300">
        <v>9.8420000000000005</v>
      </c>
      <c r="T315" s="300">
        <v>25.254999999999999</v>
      </c>
      <c r="U315" s="356">
        <f t="shared" si="45"/>
        <v>36.428681000000005</v>
      </c>
      <c r="V315" s="312">
        <f>'[2]Haltung gewichtet'!H290</f>
        <v>0.63239999999999996</v>
      </c>
      <c r="W315" s="356">
        <f t="shared" si="47"/>
        <v>17.7072</v>
      </c>
      <c r="X315" s="300">
        <f>IF(ISBLANK([1]KochtypBerechnung_nichtBio!V284),"",[1]KochtypBerechnung_nichtBio!V284)</f>
        <v>2.1111080000000002</v>
      </c>
      <c r="Y315" s="300">
        <f>IF(ISBLANK([1]KochtypBerechnung_nichtBio!X284),"",[1]KochtypBerechnung_nichtBio!X284)</f>
        <v>2.1443020000000002</v>
      </c>
      <c r="Z315" s="356">
        <f t="shared" si="50"/>
        <v>4.5604583000000005</v>
      </c>
      <c r="AA315" s="312">
        <f>'[7]Nicht-Bio'!C297</f>
        <v>3.4687220000000001</v>
      </c>
      <c r="AB315" s="300">
        <f>'[7]Nicht-Bio'!D297</f>
        <v>2.54135</v>
      </c>
      <c r="AC315" s="300">
        <f>'[7]Nicht-Bio'!E297</f>
        <v>1.970323</v>
      </c>
      <c r="AD315" s="300">
        <f>'[7]Nicht-Bio'!F297</f>
        <v>0.85241</v>
      </c>
      <c r="AE315" s="356">
        <f t="shared" si="51"/>
        <v>12.137816887647059</v>
      </c>
      <c r="AF315" s="300">
        <f>'[7]Nicht-Bio'!G297</f>
        <v>2.248021</v>
      </c>
      <c r="AG315" s="300">
        <f>'[7]Nicht-Bio'!I297</f>
        <v>3.6569609999999999</v>
      </c>
      <c r="AH315" s="300">
        <f>'[7]Nicht-Bio'!J297</f>
        <v>1.705543</v>
      </c>
      <c r="AI315" s="300">
        <f>'[7]Nicht-Bio'!K297</f>
        <v>3.7103060000000001</v>
      </c>
      <c r="AJ315" s="300">
        <f>'[7]Nicht-Bio'!L297</f>
        <v>1.7219420000000001</v>
      </c>
      <c r="AK315" s="300">
        <f>'[7]Nicht-Bio'!M297</f>
        <v>2.2061060000000001</v>
      </c>
      <c r="AL315" s="300">
        <f>'[7]Nicht-Bio'!N297</f>
        <v>4.9883550000000003</v>
      </c>
      <c r="AM315" s="300">
        <f>'[7]Nicht-Bio'!O297</f>
        <v>4.629308</v>
      </c>
      <c r="AN315" s="300">
        <f>'[7]Nicht-Bio'!P297</f>
        <v>5.4186649999999998</v>
      </c>
      <c r="AO315" s="300">
        <f>'[7]Nicht-Bio'!R297</f>
        <v>5.3578840000000003</v>
      </c>
      <c r="AP315" s="300">
        <f>'[7]Nicht-Bio'!S297</f>
        <v>9.822559</v>
      </c>
      <c r="AQ315" s="300">
        <f>'[7]Nicht-Bio'!T297</f>
        <v>3.9075229999999999</v>
      </c>
      <c r="AR315" s="300">
        <f>'[7]Nicht-Bio'!U297</f>
        <v>2.3981159999999999</v>
      </c>
      <c r="AS315" s="300">
        <f>'[7]Nicht-Bio'!W297</f>
        <v>4.7279689999999999</v>
      </c>
      <c r="AT315" s="300">
        <f>'[7]Nicht-Bio'!X297</f>
        <v>26.700187</v>
      </c>
      <c r="AU315" s="356">
        <f t="shared" si="52"/>
        <v>22.675830823333335</v>
      </c>
      <c r="AV315" s="300">
        <f>[6]Tabelle1!B128</f>
        <v>2.04263406346114</v>
      </c>
      <c r="AW315" s="300"/>
      <c r="AX315" s="357">
        <f t="shared" si="54"/>
        <v>2.8596876888455958</v>
      </c>
      <c r="AY315" s="335">
        <f t="shared" si="55"/>
        <v>127.21793985982602</v>
      </c>
    </row>
    <row r="316" spans="1:51" x14ac:dyDescent="0.25">
      <c r="A316" s="332">
        <v>45505</v>
      </c>
      <c r="B316" s="312">
        <f>'[3]Warenkorb transponiert'!AI203</f>
        <v>1.5724085000000001</v>
      </c>
      <c r="C316" s="300">
        <f>'[3]Warenkorb transponiert'!AJ203</f>
        <v>20.003970500000001</v>
      </c>
      <c r="D316" s="300">
        <f>'[3]Warenkorb transponiert'!AK203</f>
        <v>11.276411</v>
      </c>
      <c r="E316" s="300">
        <f>'[3]Warenkorb transponiert'!AL203</f>
        <v>18.643656999999997</v>
      </c>
      <c r="F316" s="300">
        <f>'[3]Warenkorb transponiert'!AM203</f>
        <v>17.901239</v>
      </c>
      <c r="G316" s="300">
        <f>'[3]Warenkorb transponiert'!AN203</f>
        <v>6.8854300000000004</v>
      </c>
      <c r="H316" s="300">
        <f>'[3]Warenkorb transponiert'!AO203</f>
        <v>3.6132179999999998</v>
      </c>
      <c r="I316" s="300">
        <f>'[3]Warenkorb transponiert'!AP203</f>
        <v>2.657686</v>
      </c>
      <c r="J316" s="316">
        <f t="shared" si="53"/>
        <v>30.492480950000004</v>
      </c>
      <c r="K316" s="300">
        <v>68.430999999999997</v>
      </c>
      <c r="L316" s="300">
        <v>44.293999999999997</v>
      </c>
      <c r="M316" s="300">
        <v>24.152999999999999</v>
      </c>
      <c r="N316" s="300">
        <v>16.814</v>
      </c>
      <c r="O316" s="300">
        <v>26.638000000000002</v>
      </c>
      <c r="P316" s="300">
        <v>3.1882999999999999</v>
      </c>
      <c r="Q316" s="300">
        <v>1.1529</v>
      </c>
      <c r="R316" s="300">
        <v>1.4398</v>
      </c>
      <c r="S316" s="300">
        <v>10.058999999999999</v>
      </c>
      <c r="T316" s="300">
        <v>25.893999999999998</v>
      </c>
      <c r="U316" s="356">
        <f t="shared" si="45"/>
        <v>37.747599000000001</v>
      </c>
      <c r="V316" s="312">
        <f>'[2]Haltung gewichtet'!H291</f>
        <v>0.62309999999999999</v>
      </c>
      <c r="W316" s="356">
        <f t="shared" si="47"/>
        <v>17.4468</v>
      </c>
      <c r="X316" s="300">
        <f>IF(ISBLANK([1]KochtypBerechnung_nichtBio!V285),"",[1]KochtypBerechnung_nichtBio!V285)</f>
        <v>1.8059620000000001</v>
      </c>
      <c r="Y316" s="300">
        <f>IF(ISBLANK([1]KochtypBerechnung_nichtBio!X285),"",[1]KochtypBerechnung_nichtBio!X285)</f>
        <v>1.8909800000000001</v>
      </c>
      <c r="Z316" s="356">
        <f t="shared" si="50"/>
        <v>3.9380800000000002</v>
      </c>
      <c r="AA316" s="312">
        <f>'[7]Nicht-Bio'!C298</f>
        <v>3.3931010000000001</v>
      </c>
      <c r="AB316" s="300">
        <f>'[7]Nicht-Bio'!D298</f>
        <v>2.5238749999999999</v>
      </c>
      <c r="AC316" s="300">
        <f>'[7]Nicht-Bio'!E298</f>
        <v>2.2045080000000001</v>
      </c>
      <c r="AD316" s="300">
        <f>'[7]Nicht-Bio'!F298</f>
        <v>0.75285500000000005</v>
      </c>
      <c r="AE316" s="356">
        <f t="shared" si="51"/>
        <v>11.962893975882354</v>
      </c>
      <c r="AF316" s="300">
        <f>'[7]Nicht-Bio'!G298</f>
        <v>2.0773540000000001</v>
      </c>
      <c r="AG316" s="300">
        <f>'[7]Nicht-Bio'!I298</f>
        <v>3.7535069999999999</v>
      </c>
      <c r="AH316" s="300">
        <f>'[7]Nicht-Bio'!J298</f>
        <v>1.6059330000000001</v>
      </c>
      <c r="AI316" s="300">
        <f>'[7]Nicht-Bio'!K298</f>
        <v>3.6200770000000002</v>
      </c>
      <c r="AJ316" s="300">
        <f>'[7]Nicht-Bio'!L298</f>
        <v>1.768991</v>
      </c>
      <c r="AK316" s="300">
        <f>'[7]Nicht-Bio'!M298</f>
        <v>2.053903</v>
      </c>
      <c r="AL316" s="300">
        <f>'[7]Nicht-Bio'!N298</f>
        <v>4.8269719999999996</v>
      </c>
      <c r="AM316" s="300">
        <f>'[7]Nicht-Bio'!O298</f>
        <v>4.3333269999999997</v>
      </c>
      <c r="AN316" s="300">
        <f>'[7]Nicht-Bio'!P298</f>
        <v>5.2091099999999999</v>
      </c>
      <c r="AO316" s="300">
        <f>'[7]Nicht-Bio'!R298</f>
        <v>5.2267900000000003</v>
      </c>
      <c r="AP316" s="300">
        <f>'[7]Nicht-Bio'!S298</f>
        <v>9.4898830000000007</v>
      </c>
      <c r="AQ316" s="300">
        <f>'[7]Nicht-Bio'!T298</f>
        <v>3.9074119999999999</v>
      </c>
      <c r="AR316" s="300">
        <f>'[7]Nicht-Bio'!U298</f>
        <v>4.391337</v>
      </c>
      <c r="AS316" s="300">
        <f>'[7]Nicht-Bio'!W298</f>
        <v>4.5027379999999999</v>
      </c>
      <c r="AT316" s="300">
        <f>'[7]Nicht-Bio'!X298</f>
        <v>29.920210000000001</v>
      </c>
      <c r="AU316" s="356">
        <f t="shared" si="52"/>
        <v>22.570253040000001</v>
      </c>
      <c r="AV316" s="300">
        <f>[6]Tabelle1!B129</f>
        <v>2.04263406346114</v>
      </c>
      <c r="AW316" s="300"/>
      <c r="AX316" s="357">
        <f t="shared" si="54"/>
        <v>2.8596876888455958</v>
      </c>
      <c r="AY316" s="335">
        <f>SUM(J316,U316,W316,Z316,AE316,AU316,AX316)</f>
        <v>127.01779465472795</v>
      </c>
    </row>
    <row r="317" spans="1:51" x14ac:dyDescent="0.25">
      <c r="A317" s="332">
        <v>45536</v>
      </c>
      <c r="B317" s="312">
        <f>'[3]Warenkorb transponiert'!AI204</f>
        <v>1.5767335</v>
      </c>
      <c r="C317" s="300">
        <f>'[3]Warenkorb transponiert'!AJ204</f>
        <v>20.587979500000003</v>
      </c>
      <c r="D317" s="300">
        <f>'[3]Warenkorb transponiert'!AK204</f>
        <v>10.752957</v>
      </c>
      <c r="E317" s="300">
        <f>'[3]Warenkorb transponiert'!AL204</f>
        <v>19.424543499999999</v>
      </c>
      <c r="F317" s="300">
        <f>'[3]Warenkorb transponiert'!AM204</f>
        <v>17.901239</v>
      </c>
      <c r="G317" s="300">
        <f>'[3]Warenkorb transponiert'!AN204</f>
        <v>6.8854300000000004</v>
      </c>
      <c r="H317" s="300">
        <f>'[3]Warenkorb transponiert'!AO204</f>
        <v>3.652244</v>
      </c>
      <c r="I317" s="300">
        <f>'[3]Warenkorb transponiert'!AP204</f>
        <v>2.654998</v>
      </c>
      <c r="J317" s="316">
        <f t="shared" si="53"/>
        <v>30.672257585000004</v>
      </c>
      <c r="K317" s="300">
        <v>60.707999999999998</v>
      </c>
      <c r="L317" s="300">
        <v>41.002000000000002</v>
      </c>
      <c r="M317" s="300">
        <v>24.048999999999999</v>
      </c>
      <c r="N317" s="300">
        <v>16.437999999999999</v>
      </c>
      <c r="O317" s="300">
        <v>27.06</v>
      </c>
      <c r="P317" s="300">
        <v>3.2026000000000003</v>
      </c>
      <c r="Q317" s="300">
        <v>1.2372999999999998</v>
      </c>
      <c r="R317" s="300">
        <v>1.4315</v>
      </c>
      <c r="S317" s="300">
        <v>9.6739999999999995</v>
      </c>
      <c r="T317" s="300">
        <v>26.396999999999998</v>
      </c>
      <c r="U317" s="356">
        <f t="shared" si="45"/>
        <v>36.297645999999993</v>
      </c>
      <c r="V317" s="312">
        <f>'[2]Haltung gewichtet'!H292</f>
        <v>0.64159999999999995</v>
      </c>
      <c r="W317" s="356">
        <f t="shared" si="47"/>
        <v>17.964799999999997</v>
      </c>
      <c r="X317" s="300">
        <f>IF(ISBLANK([1]KochtypBerechnung_nichtBio!V286),"",[1]KochtypBerechnung_nichtBio!V286)</f>
        <v>1.5134559999999999</v>
      </c>
      <c r="Y317" s="300">
        <f>IF(ISBLANK([1]KochtypBerechnung_nichtBio!X286),"",[1]KochtypBerechnung_nichtBio!X286)</f>
        <v>1.5384789999999999</v>
      </c>
      <c r="Z317" s="356">
        <f t="shared" si="50"/>
        <v>3.2701953499999998</v>
      </c>
      <c r="AA317" s="312">
        <f>'[7]Nicht-Bio'!C299</f>
        <v>3.0626579999999999</v>
      </c>
      <c r="AB317" s="300">
        <f>'[7]Nicht-Bio'!D299</f>
        <v>2.5046210000000002</v>
      </c>
      <c r="AC317" s="300">
        <f>'[7]Nicht-Bio'!E299</f>
        <v>2.2533979999999998</v>
      </c>
      <c r="AD317" s="300">
        <f>'[7]Nicht-Bio'!F299</f>
        <v>0.77631899999999998</v>
      </c>
      <c r="AE317" s="356">
        <f t="shared" si="51"/>
        <v>11.546310578235294</v>
      </c>
      <c r="AF317" s="300">
        <f>'[7]Nicht-Bio'!G299</f>
        <v>2.0349179999999998</v>
      </c>
      <c r="AG317" s="300">
        <f>'[7]Nicht-Bio'!I299</f>
        <v>3.6850700000000001</v>
      </c>
      <c r="AH317" s="300">
        <f>'[7]Nicht-Bio'!J299</f>
        <v>1.7417020000000001</v>
      </c>
      <c r="AI317" s="300">
        <f>'[7]Nicht-Bio'!K299</f>
        <v>3.9586739999999998</v>
      </c>
      <c r="AJ317" s="300">
        <f>'[7]Nicht-Bio'!L299</f>
        <v>1.8042879999999999</v>
      </c>
      <c r="AK317" s="300">
        <f>'[7]Nicht-Bio'!M299</f>
        <v>2.1011639999999998</v>
      </c>
      <c r="AL317" s="300">
        <f>'[7]Nicht-Bio'!N299</f>
        <v>4.9254490000000004</v>
      </c>
      <c r="AM317" s="300">
        <f>'[7]Nicht-Bio'!O299</f>
        <v>4.2345839999999999</v>
      </c>
      <c r="AN317" s="300">
        <f>'[7]Nicht-Bio'!P299</f>
        <v>5.1831500000000004</v>
      </c>
      <c r="AO317" s="300">
        <f>'[7]Nicht-Bio'!R299</f>
        <v>4.5495539999999997</v>
      </c>
      <c r="AP317" s="300">
        <f>'[7]Nicht-Bio'!S299</f>
        <v>9.693543</v>
      </c>
      <c r="AQ317" s="300">
        <f>'[7]Nicht-Bio'!T299</f>
        <v>3.9074080000000002</v>
      </c>
      <c r="AR317" s="300">
        <f>'[7]Nicht-Bio'!U299</f>
        <v>3.879508</v>
      </c>
      <c r="AS317" s="300">
        <f>'[7]Nicht-Bio'!W299</f>
        <v>4.4783790000000003</v>
      </c>
      <c r="AT317" s="300">
        <f>'[7]Nicht-Bio'!X299</f>
        <v>30.358539</v>
      </c>
      <c r="AU317" s="356">
        <f t="shared" si="52"/>
        <v>22.714379023333336</v>
      </c>
      <c r="AV317" s="300">
        <f>[6]Tabelle1!B130</f>
        <v>2.04263406346114</v>
      </c>
      <c r="AW317" s="300"/>
      <c r="AX317" s="357">
        <f t="shared" si="54"/>
        <v>2.8596876888455958</v>
      </c>
      <c r="AY317" s="335">
        <f>SUM(J317,U317,W317,Z317,AE317,AU317,AX317)</f>
        <v>125.32527622541421</v>
      </c>
    </row>
    <row r="318" spans="1:51" x14ac:dyDescent="0.25">
      <c r="A318" s="332">
        <v>45566</v>
      </c>
      <c r="B318" s="312">
        <f>'[3]Warenkorb transponiert'!AI205</f>
        <v>1.5767335</v>
      </c>
      <c r="C318" s="300">
        <f>'[3]Warenkorb transponiert'!AJ205</f>
        <v>20.587979499999999</v>
      </c>
      <c r="D318" s="300">
        <f>'[3]Warenkorb transponiert'!AK205</f>
        <v>11.276411</v>
      </c>
      <c r="E318" s="300">
        <f>'[3]Warenkorb transponiert'!AL205</f>
        <v>18.983532</v>
      </c>
      <c r="F318" s="300">
        <f>'[3]Warenkorb transponiert'!AM205</f>
        <v>18.155942</v>
      </c>
      <c r="G318" s="300">
        <f>'[3]Warenkorb transponiert'!AN205</f>
        <v>7.1432289999999998</v>
      </c>
      <c r="H318" s="300">
        <f>'[3]Warenkorb transponiert'!AO205</f>
        <v>3.652244</v>
      </c>
      <c r="I318" s="300">
        <f>'[3]Warenkorb transponiert'!AP205</f>
        <v>2.654998</v>
      </c>
      <c r="J318" s="316">
        <f t="shared" si="53"/>
        <v>30.860058079999998</v>
      </c>
      <c r="K318" s="300">
        <v>60.613999999999997</v>
      </c>
      <c r="L318" s="300">
        <v>43.115000000000002</v>
      </c>
      <c r="M318" s="300">
        <v>23.067</v>
      </c>
      <c r="N318" s="300">
        <v>16.417999999999999</v>
      </c>
      <c r="O318" s="300">
        <v>26.882999999999999</v>
      </c>
      <c r="P318" s="300">
        <v>3.0827</v>
      </c>
      <c r="Q318" s="300">
        <v>1.1558999999999999</v>
      </c>
      <c r="R318" s="300">
        <v>1.3835999999999999</v>
      </c>
      <c r="S318" s="300">
        <v>9.8049999999999997</v>
      </c>
      <c r="T318" s="300">
        <v>29.228000000000002</v>
      </c>
      <c r="U318" s="356">
        <f t="shared" si="45"/>
        <v>36.784607000000001</v>
      </c>
      <c r="V318" s="312">
        <f>'[2]Haltung gewichtet'!H293</f>
        <v>0.62680000000000002</v>
      </c>
      <c r="W318" s="356">
        <f t="shared" si="47"/>
        <v>17.5504</v>
      </c>
      <c r="X318" s="300">
        <f>IF(ISBLANK([1]KochtypBerechnung_nichtBio!V287),"",[1]KochtypBerechnung_nichtBio!V287)</f>
        <v>1.475112</v>
      </c>
      <c r="Y318" s="300">
        <f>IF(ISBLANK([1]KochtypBerechnung_nichtBio!X287),"",[1]KochtypBerechnung_nichtBio!X287)</f>
        <v>1.4820709999999999</v>
      </c>
      <c r="Z318" s="356">
        <f t="shared" si="50"/>
        <v>3.1760141499999999</v>
      </c>
      <c r="AA318" s="312">
        <f>'[7]Nicht-Bio'!C300</f>
        <v>3.145003</v>
      </c>
      <c r="AB318" s="300">
        <f>'[7]Nicht-Bio'!D300</f>
        <v>2.5720679999999998</v>
      </c>
      <c r="AC318" s="300">
        <f>'[7]Nicht-Bio'!E300</f>
        <v>2.1725340000000002</v>
      </c>
      <c r="AD318" s="300">
        <f>'[7]Nicht-Bio'!F300</f>
        <v>0.88152399999999997</v>
      </c>
      <c r="AE318" s="356">
        <f t="shared" si="51"/>
        <v>11.941869903529412</v>
      </c>
      <c r="AF318" s="300">
        <f>'[7]Nicht-Bio'!G300</f>
        <v>1.994086</v>
      </c>
      <c r="AG318" s="300">
        <f>'[7]Nicht-Bio'!I300</f>
        <v>3.5251939999999999</v>
      </c>
      <c r="AH318" s="300">
        <f>'[7]Nicht-Bio'!J300</f>
        <v>1.4264129999999999</v>
      </c>
      <c r="AI318" s="300">
        <f>'[7]Nicht-Bio'!K300</f>
        <v>3.5510989999999998</v>
      </c>
      <c r="AJ318" s="300">
        <f>'[7]Nicht-Bio'!L300</f>
        <v>1.8353710000000001</v>
      </c>
      <c r="AK318" s="300">
        <f>'[7]Nicht-Bio'!M300</f>
        <v>2.3082729999999998</v>
      </c>
      <c r="AL318" s="300">
        <f>'[7]Nicht-Bio'!N300</f>
        <v>4.8462350000000001</v>
      </c>
      <c r="AM318" s="300">
        <f>'[7]Nicht-Bio'!O300</f>
        <v>4.1117900000000001</v>
      </c>
      <c r="AN318" s="300">
        <f>'[7]Nicht-Bio'!P300</f>
        <v>5.432194</v>
      </c>
      <c r="AO318" s="300">
        <f>'[7]Nicht-Bio'!R300</f>
        <v>4.5521380000000002</v>
      </c>
      <c r="AP318" s="300">
        <f>'[7]Nicht-Bio'!S300</f>
        <v>9.7999849999999995</v>
      </c>
      <c r="AQ318" s="300">
        <f>'[7]Nicht-Bio'!T300</f>
        <v>3.9056329999999999</v>
      </c>
      <c r="AR318" s="300">
        <f>'[7]Nicht-Bio'!U300</f>
        <v>3.0489250000000001</v>
      </c>
      <c r="AS318" s="300">
        <f>'[7]Nicht-Bio'!W300</f>
        <v>3.7991060000000001</v>
      </c>
      <c r="AT318" s="300">
        <f>'[7]Nicht-Bio'!X300</f>
        <v>25.932562999999998</v>
      </c>
      <c r="AU318" s="356">
        <f t="shared" ref="AU318:AU320" si="56">IF(SUMPRODUCT($AF$19:$AT$19,AF318:AT318)=0,#N/A,SUMPRODUCT($AF$19:$AT$19,AF318:AT318))</f>
        <v>21.512097909999998</v>
      </c>
      <c r="AV318" s="300">
        <f>[6]Tabelle1!B131</f>
        <v>2.1053318032266</v>
      </c>
      <c r="AW318" s="300"/>
      <c r="AX318" s="357">
        <f t="shared" si="54"/>
        <v>2.9474645245172399</v>
      </c>
      <c r="AY318" s="335">
        <f>SUM(J318,U318,W318,Z318,AE318,AU318,AX318)</f>
        <v>124.77251156804664</v>
      </c>
    </row>
    <row r="319" spans="1:51" x14ac:dyDescent="0.25">
      <c r="A319" s="332">
        <v>45597</v>
      </c>
      <c r="B319" s="312">
        <f>'[3]Warenkorb transponiert'!AI206</f>
        <v>1.6311145</v>
      </c>
      <c r="C319" s="300">
        <f>'[3]Warenkorb transponiert'!AJ206</f>
        <v>19.759252</v>
      </c>
      <c r="D319" s="300">
        <f>'[3]Warenkorb transponiert'!AK206</f>
        <v>11.276411</v>
      </c>
      <c r="E319" s="300">
        <f>'[3]Warenkorb transponiert'!AL206</f>
        <v>18.9811555</v>
      </c>
      <c r="F319" s="300">
        <f>'[3]Warenkorb transponiert'!AM206</f>
        <v>18.172628</v>
      </c>
      <c r="G319" s="300">
        <f>'[3]Warenkorb transponiert'!AN206</f>
        <v>6.7823099999999998</v>
      </c>
      <c r="H319" s="300">
        <f>'[3]Warenkorb transponiert'!AO206</f>
        <v>3.7039330000000001</v>
      </c>
      <c r="I319" s="300">
        <f>'[3]Warenkorb transponiert'!AP206</f>
        <v>2.7583760000000002</v>
      </c>
      <c r="J319" s="316">
        <f t="shared" si="53"/>
        <v>31.063081414999999</v>
      </c>
      <c r="K319" s="300">
        <v>61.597000000000001</v>
      </c>
      <c r="L319" s="300">
        <v>42.396000000000001</v>
      </c>
      <c r="M319" s="300">
        <v>22.907</v>
      </c>
      <c r="N319" s="300">
        <v>14.965999999999999</v>
      </c>
      <c r="O319" s="300">
        <v>26.856999999999999</v>
      </c>
      <c r="P319" s="300">
        <v>3.0973999999999999</v>
      </c>
      <c r="Q319" s="300">
        <v>1.1305999999999998</v>
      </c>
      <c r="R319" s="300">
        <v>1.4022000000000001</v>
      </c>
      <c r="S319" s="300">
        <v>10.343</v>
      </c>
      <c r="T319" s="300">
        <v>28.739000000000001</v>
      </c>
      <c r="U319" s="356">
        <f t="shared" si="45"/>
        <v>36.805061999999992</v>
      </c>
      <c r="V319" s="312">
        <f>'[2]Haltung gewichtet'!H294</f>
        <v>0.62</v>
      </c>
      <c r="W319" s="356">
        <f t="shared" si="47"/>
        <v>17.36</v>
      </c>
      <c r="X319" s="300">
        <f>IF(ISBLANK([1]KochtypBerechnung_nichtBio!V288),"",[1]KochtypBerechnung_nichtBio!V288)</f>
        <v>1.289409</v>
      </c>
      <c r="Y319" s="300">
        <f>IF(ISBLANK([1]KochtypBerechnung_nichtBio!X288),"",[1]KochtypBerechnung_nichtBio!X288)</f>
        <v>1.37809</v>
      </c>
      <c r="Z319" s="356">
        <f t="shared" si="50"/>
        <v>2.8298719999999999</v>
      </c>
      <c r="AA319" s="312">
        <f>'[7]Nicht-Bio'!C301</f>
        <v>2.934707</v>
      </c>
      <c r="AB319" s="300">
        <f>'[7]Nicht-Bio'!D301</f>
        <v>2.5291670000000002</v>
      </c>
      <c r="AC319" s="300">
        <f>'[7]Nicht-Bio'!E301</f>
        <v>1.6376040000000001</v>
      </c>
      <c r="AD319" s="300">
        <f>'[7]Nicht-Bio'!F301</f>
        <v>0.98767700000000003</v>
      </c>
      <c r="AE319" s="356">
        <f t="shared" si="51"/>
        <v>11.364301946470588</v>
      </c>
      <c r="AF319" s="300">
        <f>'[7]Nicht-Bio'!G301</f>
        <v>1.6249309999999999</v>
      </c>
      <c r="AG319" s="300">
        <f>'[7]Nicht-Bio'!I301</f>
        <v>3.4189509999999999</v>
      </c>
      <c r="AH319" s="300">
        <f>'[7]Nicht-Bio'!J301</f>
        <v>0.91036099999999998</v>
      </c>
      <c r="AI319" s="300">
        <f>'[7]Nicht-Bio'!K301</f>
        <v>2.837726</v>
      </c>
      <c r="AJ319" s="300">
        <f>'[7]Nicht-Bio'!L301</f>
        <v>1.671994</v>
      </c>
      <c r="AK319" s="300">
        <f>'[7]Nicht-Bio'!M301</f>
        <v>2.12676</v>
      </c>
      <c r="AL319" s="300">
        <f>'[7]Nicht-Bio'!N301</f>
        <v>3.8504</v>
      </c>
      <c r="AM319" s="300">
        <f>'[7]Nicht-Bio'!O301</f>
        <v>3.7711519999999998</v>
      </c>
      <c r="AN319" s="300">
        <f>'[7]Nicht-Bio'!P301</f>
        <v>4.478707</v>
      </c>
      <c r="AO319" s="300">
        <f>'[7]Nicht-Bio'!R301</f>
        <v>4.1731730000000002</v>
      </c>
      <c r="AP319" s="300">
        <f>'[7]Nicht-Bio'!S301</f>
        <v>9.9148700000000005</v>
      </c>
      <c r="AQ319" s="300">
        <f>'[7]Nicht-Bio'!T301</f>
        <v>3.905494</v>
      </c>
      <c r="AR319" s="300">
        <f>'[7]Nicht-Bio'!U301</f>
        <v>2.5043600000000001</v>
      </c>
      <c r="AS319" s="300">
        <f>'[7]Nicht-Bio'!W301</f>
        <v>2.3423880000000001</v>
      </c>
      <c r="AT319" s="300">
        <f>'[7]Nicht-Bio'!X301</f>
        <v>21.448640000000001</v>
      </c>
      <c r="AU319" s="356">
        <f t="shared" si="56"/>
        <v>18.465482326666667</v>
      </c>
      <c r="AV319" s="300">
        <f>[6]Tabelle1!B132</f>
        <v>2.1053318032266</v>
      </c>
      <c r="AW319" s="300"/>
      <c r="AX319" s="357">
        <f t="shared" si="54"/>
        <v>2.9474645245172399</v>
      </c>
      <c r="AY319" s="335">
        <f>SUM(J319,U319,W319,Z319,AE319,AU319,AX319)</f>
        <v>120.83526421265449</v>
      </c>
    </row>
    <row r="320" spans="1:51" x14ac:dyDescent="0.25">
      <c r="A320" s="332">
        <v>45627</v>
      </c>
      <c r="B320" s="312">
        <f>'[3]Warenkorb transponiert'!AI207</f>
        <v>1.563626</v>
      </c>
      <c r="C320" s="300">
        <f>'[3]Warenkorb transponiert'!AJ207</f>
        <v>21.095917499999999</v>
      </c>
      <c r="D320" s="300">
        <f>'[3]Warenkorb transponiert'!AK207</f>
        <v>11.276411</v>
      </c>
      <c r="E320" s="300">
        <f>'[3]Warenkorb transponiert'!AL207</f>
        <v>19.422167000000002</v>
      </c>
      <c r="F320" s="300">
        <f>'[3]Warenkorb transponiert'!AM207</f>
        <v>18.172628</v>
      </c>
      <c r="G320" s="300">
        <f>'[3]Warenkorb transponiert'!AN207</f>
        <v>6.627631</v>
      </c>
      <c r="H320" s="300">
        <f>'[3]Warenkorb transponiert'!AO207</f>
        <v>3.7039330000000001</v>
      </c>
      <c r="I320" s="300">
        <f>'[3]Warenkorb transponiert'!AP207</f>
        <v>2.7583760000000002</v>
      </c>
      <c r="J320" s="316">
        <f t="shared" si="53"/>
        <v>30.74655959</v>
      </c>
      <c r="K320" s="300">
        <v>58.576999999999998</v>
      </c>
      <c r="L320" s="300">
        <v>42.01</v>
      </c>
      <c r="M320" s="300">
        <v>16.134</v>
      </c>
      <c r="N320" s="300">
        <v>15.022</v>
      </c>
      <c r="O320" s="300">
        <v>26.503</v>
      </c>
      <c r="P320" s="300">
        <v>3.2609000000000004</v>
      </c>
      <c r="Q320" s="300">
        <v>1.1707000000000001</v>
      </c>
      <c r="R320" s="300">
        <v>1.4388999999999998</v>
      </c>
      <c r="S320" s="300">
        <v>10.449</v>
      </c>
      <c r="T320" s="300">
        <v>27.907</v>
      </c>
      <c r="U320" s="356">
        <f t="shared" si="45"/>
        <v>35.186652000000002</v>
      </c>
      <c r="V320" s="312">
        <f>'[2]Haltung gewichtet'!H295</f>
        <v>0.62580000000000002</v>
      </c>
      <c r="W320" s="356">
        <f t="shared" si="47"/>
        <v>17.522400000000001</v>
      </c>
      <c r="X320" s="300">
        <f>IF(ISBLANK([1]KochtypBerechnung_nichtBio!V289),"",[1]KochtypBerechnung_nichtBio!V289)</f>
        <v>1.235071</v>
      </c>
      <c r="Y320" s="300">
        <f>IF(ISBLANK([1]KochtypBerechnung_nichtBio!X289),"",[1]KochtypBerechnung_nichtBio!X289)</f>
        <v>1.3220259999999999</v>
      </c>
      <c r="Z320" s="356">
        <f t="shared" si="50"/>
        <v>2.7119233999999999</v>
      </c>
      <c r="AA320" s="312">
        <f>'[7]Nicht-Bio'!C302</f>
        <v>2.900998</v>
      </c>
      <c r="AB320" s="300">
        <f>'[7]Nicht-Bio'!D302</f>
        <v>2.5349910000000002</v>
      </c>
      <c r="AC320" s="300">
        <f>'[7]Nicht-Bio'!E302</f>
        <v>1.5645070000000001</v>
      </c>
      <c r="AD320" s="300">
        <f>'[7]Nicht-Bio'!F302</f>
        <v>0.97789899999999996</v>
      </c>
      <c r="AE320" s="356">
        <f t="shared" si="51"/>
        <v>11.231220164705881</v>
      </c>
      <c r="AF320" s="300">
        <f>'[7]Nicht-Bio'!G302</f>
        <v>1.3705769999999999</v>
      </c>
      <c r="AG320" s="300">
        <f>'[7]Nicht-Bio'!I302</f>
        <v>2.783814</v>
      </c>
      <c r="AH320" s="300">
        <f>'[7]Nicht-Bio'!J302</f>
        <v>0.90168300000000001</v>
      </c>
      <c r="AI320" s="300">
        <f>'[7]Nicht-Bio'!K302</f>
        <v>2.2600500000000001</v>
      </c>
      <c r="AJ320" s="300">
        <f>'[7]Nicht-Bio'!L302</f>
        <v>1.3390169999999999</v>
      </c>
      <c r="AK320" s="300">
        <f>'[7]Nicht-Bio'!M302</f>
        <v>2.0561780000000001</v>
      </c>
      <c r="AL320" s="300">
        <f>'[7]Nicht-Bio'!N302</f>
        <v>2.4897450000000001</v>
      </c>
      <c r="AM320" s="300">
        <f>'[7]Nicht-Bio'!O302</f>
        <v>3.2139030000000002</v>
      </c>
      <c r="AN320" s="300">
        <f>'[7]Nicht-Bio'!P302</f>
        <v>3.6780979999999999</v>
      </c>
      <c r="AO320" s="300">
        <f>'[7]Nicht-Bio'!R302</f>
        <v>4.3248189999999997</v>
      </c>
      <c r="AP320" s="300">
        <f>'[7]Nicht-Bio'!S302</f>
        <v>9.7232099999999999</v>
      </c>
      <c r="AQ320" s="300">
        <f>'[7]Nicht-Bio'!T302</f>
        <v>3.9073530000000001</v>
      </c>
      <c r="AR320" s="300">
        <f>'[7]Nicht-Bio'!U302</f>
        <v>2.3632330000000001</v>
      </c>
      <c r="AS320" s="300">
        <f>'[7]Nicht-Bio'!W302</f>
        <v>2.3306990000000001</v>
      </c>
      <c r="AT320" s="300">
        <f>'[7]Nicht-Bio'!X302</f>
        <v>20.004276000000001</v>
      </c>
      <c r="AU320" s="356">
        <f t="shared" si="56"/>
        <v>16.092643500000001</v>
      </c>
      <c r="AV320" s="300">
        <f>[6]Tabelle1!B133</f>
        <v>2.1053318032266</v>
      </c>
      <c r="AW320" s="300"/>
      <c r="AX320" s="357">
        <f t="shared" si="54"/>
        <v>2.9474645245172399</v>
      </c>
      <c r="AY320" s="335">
        <f>SUM(J320,U320,W320,Z320,AE320,AU320,AX320)</f>
        <v>116.43886317922315</v>
      </c>
    </row>
    <row r="321" spans="1:51" x14ac:dyDescent="0.25">
      <c r="A321" s="332">
        <v>45658</v>
      </c>
      <c r="B321" s="312">
        <f>'[3]Warenkorb transponiert'!AI208</f>
        <v>1.6006935</v>
      </c>
      <c r="C321" s="300">
        <f>'[3]Warenkorb transponiert'!AJ208</f>
        <v>20.565674000000001</v>
      </c>
      <c r="D321" s="300">
        <f>'[3]Warenkorb transponiert'!AK208</f>
        <v>11.323608999999999</v>
      </c>
      <c r="E321" s="300">
        <f>'[3]Warenkorb transponiert'!AL208</f>
        <v>18.993755499999999</v>
      </c>
      <c r="F321" s="300">
        <f>'[3]Warenkorb transponiert'!AM208</f>
        <v>18.129902000000001</v>
      </c>
      <c r="G321" s="300">
        <f>'[3]Warenkorb transponiert'!AN208</f>
        <v>6.8611769999999996</v>
      </c>
      <c r="H321" s="300">
        <f>'[3]Warenkorb transponiert'!AO208</f>
        <v>3.4286789999999998</v>
      </c>
      <c r="I321" s="300">
        <f>'[3]Warenkorb transponiert'!AP208</f>
        <v>2.654998</v>
      </c>
      <c r="J321" s="316">
        <f t="shared" si="53"/>
        <v>30.831527784999999</v>
      </c>
      <c r="K321" s="300">
        <v>56.881999999999998</v>
      </c>
      <c r="L321" s="300">
        <v>38.478000000000002</v>
      </c>
      <c r="M321" s="300">
        <v>20.81</v>
      </c>
      <c r="N321" s="300">
        <v>15.090999999999999</v>
      </c>
      <c r="O321" s="300">
        <v>24.49</v>
      </c>
      <c r="P321" s="300">
        <v>3.1429</v>
      </c>
      <c r="Q321" s="300">
        <v>1.1407</v>
      </c>
      <c r="R321" s="300">
        <v>1.2692999999999999</v>
      </c>
      <c r="S321" s="300">
        <v>10.182</v>
      </c>
      <c r="T321" s="300">
        <v>28.268000000000001</v>
      </c>
      <c r="U321" s="356">
        <f t="shared" si="45"/>
        <v>34.844190000000005</v>
      </c>
      <c r="V321" s="312">
        <f>'[2]Haltung gewichtet'!H296</f>
        <v>0.61960000000000004</v>
      </c>
      <c r="W321" s="356">
        <f t="shared" si="47"/>
        <v>17.348800000000001</v>
      </c>
      <c r="X321" s="300">
        <f>IF(ISBLANK([1]KochtypBerechnung_nichtBio!V290),"",[1]KochtypBerechnung_nichtBio!V290)</f>
        <v>1.194277</v>
      </c>
      <c r="Y321" s="300">
        <f>IF(ISBLANK([1]KochtypBerechnung_nichtBio!X290),"",[1]KochtypBerechnung_nichtBio!X290)</f>
        <v>1.3472360000000001</v>
      </c>
      <c r="Z321" s="356">
        <f t="shared" si="50"/>
        <v>2.6671189000000002</v>
      </c>
      <c r="AA321" s="312">
        <f>'[7]Nicht-Bio'!C303</f>
        <v>2.8651599999999999</v>
      </c>
      <c r="AB321" s="300">
        <f>'[7]Nicht-Bio'!D303</f>
        <v>2.5471910000000002</v>
      </c>
      <c r="AC321" s="300">
        <f>'[7]Nicht-Bio'!E303</f>
        <v>1.653159</v>
      </c>
      <c r="AD321" s="300">
        <f>'[7]Nicht-Bio'!F303</f>
        <v>0.81556799999999996</v>
      </c>
      <c r="AE321" s="356">
        <f t="shared" si="51"/>
        <v>10.865080455882353</v>
      </c>
      <c r="AF321" s="300">
        <f>'[7]Nicht-Bio'!G303</f>
        <v>1.34138</v>
      </c>
      <c r="AG321" s="300">
        <f>'[7]Nicht-Bio'!I303</f>
        <v>2.3707940000000001</v>
      </c>
      <c r="AH321" s="300">
        <f>'[7]Nicht-Bio'!J303</f>
        <v>0.89227800000000002</v>
      </c>
      <c r="AI321" s="300">
        <f>'[7]Nicht-Bio'!K303</f>
        <v>2.7454010000000002</v>
      </c>
      <c r="AJ321" s="300">
        <f>'[7]Nicht-Bio'!L303</f>
        <v>1.3379179999999999</v>
      </c>
      <c r="AK321" s="300">
        <f>'[7]Nicht-Bio'!M303</f>
        <v>1.974234</v>
      </c>
      <c r="AL321" s="300">
        <f>'[7]Nicht-Bio'!N303</f>
        <v>2.6165240000000001</v>
      </c>
      <c r="AM321" s="300">
        <f>'[7]Nicht-Bio'!O303</f>
        <v>2.4235250000000002</v>
      </c>
      <c r="AN321" s="300">
        <f>'[7]Nicht-Bio'!P303</f>
        <v>2.861888</v>
      </c>
      <c r="AO321" s="300">
        <f>'[7]Nicht-Bio'!R303</f>
        <v>4.3298870000000003</v>
      </c>
      <c r="AP321" s="300">
        <f>'[7]Nicht-Bio'!S303</f>
        <v>9.7546940000000006</v>
      </c>
      <c r="AQ321" s="300">
        <f>'[7]Nicht-Bio'!T303</f>
        <v>3.9074260000000001</v>
      </c>
      <c r="AR321" s="300">
        <f>'[7]Nicht-Bio'!U303</f>
        <v>2.359051</v>
      </c>
      <c r="AS321" s="300">
        <f>'[7]Nicht-Bio'!W303</f>
        <v>2.360608</v>
      </c>
      <c r="AT321" s="300">
        <f>'[7]Nicht-Bio'!X303</f>
        <v>22.043975</v>
      </c>
      <c r="AU321" s="356">
        <f t="shared" ref="AU321:AU331" si="57">IF(SUMPRODUCT($AF$19:$AT$19,AF321:AT321)=0,#N/A,SUMPRODUCT($AF$19:$AT$19,AF321:AT321))</f>
        <v>15.596527500000001</v>
      </c>
      <c r="AV321" s="300">
        <f>[6]Tabelle1!B134</f>
        <v>2.1682818598270401</v>
      </c>
      <c r="AW321" s="300"/>
      <c r="AX321" s="357">
        <f t="shared" si="54"/>
        <v>3.0355946037578558</v>
      </c>
      <c r="AY321" s="335">
        <f t="shared" ref="AY321:AY326" si="58">SUM(J321,U321,W321,Z321,AE321,AU321,AX321)</f>
        <v>115.18883924464021</v>
      </c>
    </row>
    <row r="322" spans="1:51" x14ac:dyDescent="0.25">
      <c r="A322" s="332">
        <v>45689</v>
      </c>
      <c r="B322" s="312">
        <f>'[3]Warenkorb transponiert'!AI209</f>
        <v>1.6244684999999999</v>
      </c>
      <c r="C322" s="300">
        <f>'[3]Warenkorb transponiert'!AJ209</f>
        <v>21.145289499999997</v>
      </c>
      <c r="D322" s="300">
        <f>'[3]Warenkorb transponiert'!AK209</f>
        <v>11.323608999999999</v>
      </c>
      <c r="E322" s="300">
        <f>'[3]Warenkorb transponiert'!AL209</f>
        <v>19.422167000000002</v>
      </c>
      <c r="F322" s="300">
        <f>'[3]Warenkorb transponiert'!AM209</f>
        <v>18.129902000000001</v>
      </c>
      <c r="G322" s="300">
        <f>'[3]Warenkorb transponiert'!AN209</f>
        <v>6.913729</v>
      </c>
      <c r="H322" s="300">
        <f>'[3]Warenkorb transponiert'!AO209</f>
        <v>3.6297240000000004</v>
      </c>
      <c r="I322" s="300">
        <f>'[3]Warenkorb transponiert'!AP209</f>
        <v>2.654998</v>
      </c>
      <c r="J322" s="316">
        <f t="shared" si="53"/>
        <v>31.340348509999998</v>
      </c>
      <c r="K322" s="300">
        <v>60.149000000000001</v>
      </c>
      <c r="L322" s="300">
        <v>41.198999999999998</v>
      </c>
      <c r="M322" s="300">
        <v>23.053999999999998</v>
      </c>
      <c r="N322" s="300">
        <v>15.387</v>
      </c>
      <c r="O322" s="300">
        <v>25.373000000000001</v>
      </c>
      <c r="P322" s="300">
        <v>3.0939000000000001</v>
      </c>
      <c r="Q322" s="300">
        <v>1.1366000000000001</v>
      </c>
      <c r="R322" s="300">
        <v>1.4683999999999999</v>
      </c>
      <c r="S322" s="300">
        <v>10.018000000000001</v>
      </c>
      <c r="T322" s="300">
        <v>29.134</v>
      </c>
      <c r="U322" s="356">
        <f t="shared" si="45"/>
        <v>36.219775999999996</v>
      </c>
      <c r="V322" s="312">
        <f>'[2]Haltung gewichtet'!H297</f>
        <v>0.60719999999999996</v>
      </c>
      <c r="W322" s="356">
        <f t="shared" si="47"/>
        <v>17.0016</v>
      </c>
      <c r="X322" s="300">
        <f>IF(ISBLANK([1]KochtypBerechnung_nichtBio!V291),"",[1]KochtypBerechnung_nichtBio!V291)</f>
        <v>1.238286</v>
      </c>
      <c r="Y322" s="300">
        <f>IF(ISBLANK([1]KochtypBerechnung_nichtBio!X291),"",[1]KochtypBerechnung_nichtBio!X291)</f>
        <v>1.3531960000000001</v>
      </c>
      <c r="Z322" s="356">
        <f t="shared" si="50"/>
        <v>2.7370064000000003</v>
      </c>
      <c r="AA322" s="312">
        <f>'[7]Nicht-Bio'!C304</f>
        <v>2.925805</v>
      </c>
      <c r="AB322" s="300">
        <f>'[7]Nicht-Bio'!D304</f>
        <v>2.528772</v>
      </c>
      <c r="AC322" s="300">
        <f>'[7]Nicht-Bio'!E304</f>
        <v>1.654995</v>
      </c>
      <c r="AD322" s="300">
        <f>'[7]Nicht-Bio'!F304</f>
        <v>1.0460750000000001</v>
      </c>
      <c r="AE322" s="356">
        <f t="shared" si="51"/>
        <v>11.511982288235293</v>
      </c>
      <c r="AF322" s="300">
        <f>'[7]Nicht-Bio'!G304</f>
        <v>1.3692420000000001</v>
      </c>
      <c r="AG322" s="300">
        <f>'[7]Nicht-Bio'!I304</f>
        <v>2.2363</v>
      </c>
      <c r="AH322" s="300">
        <f>'[7]Nicht-Bio'!J304</f>
        <v>0.90056199999999997</v>
      </c>
      <c r="AI322" s="300">
        <f>'[7]Nicht-Bio'!K304</f>
        <v>2.7111499999999999</v>
      </c>
      <c r="AJ322" s="300">
        <f>'[7]Nicht-Bio'!L304</f>
        <v>1.280969</v>
      </c>
      <c r="AK322" s="300">
        <f>'[7]Nicht-Bio'!M304</f>
        <v>1.8039670000000001</v>
      </c>
      <c r="AL322" s="300">
        <f>'[7]Nicht-Bio'!N304</f>
        <v>4.9465170000000001</v>
      </c>
      <c r="AM322" s="300">
        <f>'[7]Nicht-Bio'!O304</f>
        <v>2.425297</v>
      </c>
      <c r="AN322" s="300">
        <f>'[7]Nicht-Bio'!P304</f>
        <v>2.3316940000000002</v>
      </c>
      <c r="AO322" s="300">
        <f>'[7]Nicht-Bio'!R304</f>
        <v>4.3168850000000001</v>
      </c>
      <c r="AP322" s="300">
        <f>'[7]Nicht-Bio'!S304</f>
        <v>9.803858</v>
      </c>
      <c r="AQ322" s="300">
        <f>'[7]Nicht-Bio'!T304</f>
        <v>3.9072580000000001</v>
      </c>
      <c r="AR322" s="300">
        <f>'[7]Nicht-Bio'!U304</f>
        <v>2.3591869999999999</v>
      </c>
      <c r="AS322" s="300">
        <f>'[7]Nicht-Bio'!W304</f>
        <v>2.35704</v>
      </c>
      <c r="AT322" s="300">
        <f>'[7]Nicht-Bio'!X304</f>
        <v>22.358900999999999</v>
      </c>
      <c r="AU322" s="356">
        <f t="shared" si="57"/>
        <v>16.074289513333333</v>
      </c>
      <c r="AV322" s="300">
        <f>[6]Tabelle1!B135</f>
        <v>2.1682818598270401</v>
      </c>
      <c r="AW322" s="300"/>
      <c r="AX322" s="357">
        <f>SUMPRODUCT($AV$19:$AW$19,AV322:AW322)</f>
        <v>3.0355946037578558</v>
      </c>
      <c r="AY322" s="335">
        <f t="shared" si="58"/>
        <v>117.92059731532646</v>
      </c>
    </row>
    <row r="323" spans="1:51" x14ac:dyDescent="0.25">
      <c r="A323" s="332">
        <v>45717</v>
      </c>
      <c r="B323" s="312">
        <f>'[3]Warenkorb transponiert'!AI210</f>
        <v>1.5815315000000001</v>
      </c>
      <c r="C323" s="300">
        <f>'[3]Warenkorb transponiert'!AJ210</f>
        <v>20.565674000000001</v>
      </c>
      <c r="D323" s="300">
        <f>'[3]Warenkorb transponiert'!AK210</f>
        <v>10.712911999999999</v>
      </c>
      <c r="E323" s="300">
        <f>'[3]Warenkorb transponiert'!AL210</f>
        <v>19.422167000000002</v>
      </c>
      <c r="F323" s="300">
        <f>'[3]Warenkorb transponiert'!AM210</f>
        <v>18.129902000000001</v>
      </c>
      <c r="G323" s="300">
        <f>'[3]Warenkorb transponiert'!AN210</f>
        <v>7.1221209999999999</v>
      </c>
      <c r="H323" s="300">
        <f>'[3]Warenkorb transponiert'!AO210</f>
        <v>3.6297240000000004</v>
      </c>
      <c r="I323" s="300">
        <f>'[3]Warenkorb transponiert'!AP210</f>
        <v>2.654998</v>
      </c>
      <c r="J323" s="316">
        <f t="shared" si="53"/>
        <v>30.820697240000001</v>
      </c>
      <c r="K323" s="300">
        <v>56.939500000000002</v>
      </c>
      <c r="L323" s="300">
        <v>39.4009</v>
      </c>
      <c r="M323" s="300">
        <v>24.745899999999999</v>
      </c>
      <c r="N323" s="300">
        <v>16.296500000000002</v>
      </c>
      <c r="O323" s="300">
        <v>25.7197</v>
      </c>
      <c r="P323" s="300">
        <v>3.0221100000000001</v>
      </c>
      <c r="Q323" s="300">
        <v>1.12436</v>
      </c>
      <c r="R323" s="300">
        <v>1.43801</v>
      </c>
      <c r="S323" s="300">
        <v>10.162100000000001</v>
      </c>
      <c r="T323" s="300">
        <v>27.869599999999998</v>
      </c>
      <c r="U323" s="356">
        <f t="shared" si="45"/>
        <v>36.073477099999998</v>
      </c>
      <c r="V323" s="312">
        <f>'[2]Haltung gewichtet'!H298</f>
        <v>0.61890000000000001</v>
      </c>
      <c r="W323" s="356">
        <f t="shared" si="47"/>
        <v>17.3292</v>
      </c>
      <c r="X323" s="300">
        <f>IF(ISBLANK([1]KochtypBerechnung_nichtBio!V292),"",[1]KochtypBerechnung_nichtBio!V292)</f>
        <v>1.2526349999999999</v>
      </c>
      <c r="Y323" s="300">
        <f>IF(ISBLANK([1]KochtypBerechnung_nichtBio!X292),"",[1]KochtypBerechnung_nichtBio!X292)</f>
        <v>1.3703129999999999</v>
      </c>
      <c r="Z323" s="356">
        <f t="shared" si="50"/>
        <v>2.7696559499999998</v>
      </c>
      <c r="AA323" s="312">
        <f>'[7]Nicht-Bio'!C305</f>
        <v>2.646604</v>
      </c>
      <c r="AB323" s="300">
        <f>'[7]Nicht-Bio'!D305</f>
        <v>2.5502980000000002</v>
      </c>
      <c r="AC323" s="300">
        <f>'[7]Nicht-Bio'!E305</f>
        <v>1.593877</v>
      </c>
      <c r="AD323" s="300">
        <f>'[7]Nicht-Bio'!F305</f>
        <v>1.0549189999999999</v>
      </c>
      <c r="AE323" s="356">
        <f t="shared" si="51"/>
        <v>11.086732170588233</v>
      </c>
      <c r="AF323" s="300">
        <f>'[7]Nicht-Bio'!G305</f>
        <v>1.3642080000000001</v>
      </c>
      <c r="AG323" s="300">
        <f>'[7]Nicht-Bio'!I305</f>
        <v>2.2584149999999998</v>
      </c>
      <c r="AH323" s="300">
        <f>'[7]Nicht-Bio'!J305</f>
        <v>0.97093200000000002</v>
      </c>
      <c r="AI323" s="300">
        <f>'[7]Nicht-Bio'!K305</f>
        <v>2.6565569999999998</v>
      </c>
      <c r="AJ323" s="300">
        <f>'[7]Nicht-Bio'!L305</f>
        <v>1.3168550000000001</v>
      </c>
      <c r="AK323" s="300">
        <f>'[7]Nicht-Bio'!M305</f>
        <v>1.6788209999999999</v>
      </c>
      <c r="AL323" s="300">
        <f>'[7]Nicht-Bio'!N305</f>
        <v>2.4928050000000002</v>
      </c>
      <c r="AM323" s="300">
        <f>'[7]Nicht-Bio'!O305</f>
        <v>2.4534470000000002</v>
      </c>
      <c r="AN323" s="300">
        <f>'[7]Nicht-Bio'!P305</f>
        <v>2.8425509999999998</v>
      </c>
      <c r="AO323" s="300">
        <f>'[7]Nicht-Bio'!R305</f>
        <v>4.312754</v>
      </c>
      <c r="AP323" s="300">
        <f>'[7]Nicht-Bio'!S305</f>
        <v>9.8052600000000005</v>
      </c>
      <c r="AQ323" s="300">
        <f>'[7]Nicht-Bio'!T305</f>
        <v>3.9076550000000001</v>
      </c>
      <c r="AR323" s="300">
        <f>'[7]Nicht-Bio'!U305</f>
        <v>2.3594270000000002</v>
      </c>
      <c r="AS323" s="300">
        <f>'[7]Nicht-Bio'!W305</f>
        <v>2.3208760000000002</v>
      </c>
      <c r="AT323" s="300">
        <f>'[7]Nicht-Bio'!X305</f>
        <v>21.590726</v>
      </c>
      <c r="AU323" s="356">
        <f t="shared" si="57"/>
        <v>15.453127439999999</v>
      </c>
      <c r="AV323" s="300">
        <f>[6]Tabelle1!B136</f>
        <v>2.1682818598270401</v>
      </c>
      <c r="AW323" s="300"/>
      <c r="AX323" s="357">
        <f t="shared" si="54"/>
        <v>3.0355946037578558</v>
      </c>
      <c r="AY323" s="335">
        <f t="shared" si="58"/>
        <v>116.5684845043461</v>
      </c>
    </row>
    <row r="324" spans="1:51" ht="14.25" customHeight="1" x14ac:dyDescent="0.25">
      <c r="A324" s="332">
        <v>45748</v>
      </c>
      <c r="B324" s="312">
        <f>'[3]Warenkorb transponiert'!AI211</f>
        <v>1.5879824999999999</v>
      </c>
      <c r="C324" s="300">
        <f>'[3]Warenkorb transponiert'!AJ211</f>
        <v>21.095917499999999</v>
      </c>
      <c r="D324" s="300">
        <f>'[3]Warenkorb transponiert'!AK211</f>
        <v>10.800155</v>
      </c>
      <c r="E324" s="300">
        <f>'[3]Warenkorb transponiert'!AL211</f>
        <v>18.527877500000002</v>
      </c>
      <c r="F324" s="300">
        <f>'[3]Warenkorb transponiert'!AM211</f>
        <v>18.129902000000001</v>
      </c>
      <c r="G324" s="300">
        <f>'[3]Warenkorb transponiert'!AN211</f>
        <v>6.913729</v>
      </c>
      <c r="H324" s="300">
        <f>'[3]Warenkorb transponiert'!AO211</f>
        <v>3.6967380000000003</v>
      </c>
      <c r="I324" s="300">
        <f>'[3]Warenkorb transponiert'!AP211</f>
        <v>2.654998</v>
      </c>
      <c r="J324" s="316">
        <f t="shared" si="53"/>
        <v>30.806132744999999</v>
      </c>
      <c r="K324" s="300">
        <v>58.2883</v>
      </c>
      <c r="L324" s="300">
        <v>41.7087</v>
      </c>
      <c r="M324" s="300">
        <v>22.4435</v>
      </c>
      <c r="N324" s="300">
        <v>16.625</v>
      </c>
      <c r="O324" s="300">
        <v>27.234500000000001</v>
      </c>
      <c r="P324" s="300">
        <v>2.85907</v>
      </c>
      <c r="Q324" s="300">
        <v>1.1897</v>
      </c>
      <c r="R324" s="300">
        <v>1.4277500000000001</v>
      </c>
      <c r="S324" s="300">
        <v>10.0588</v>
      </c>
      <c r="T324" s="300">
        <v>27.582899999999999</v>
      </c>
      <c r="U324" s="356">
        <f t="shared" si="45"/>
        <v>36.298496099999994</v>
      </c>
      <c r="V324" s="312">
        <f>'[2]Haltung gewichtet'!H299</f>
        <v>0.62690000000000001</v>
      </c>
      <c r="W324" s="356">
        <f t="shared" si="47"/>
        <v>17.5532</v>
      </c>
      <c r="X324" s="300">
        <f>IF(ISBLANK([1]KochtypBerechnung_nichtBio!V293),"",[1]KochtypBerechnung_nichtBio!V293)</f>
        <v>1.2394130000000001</v>
      </c>
      <c r="Y324" s="300">
        <f>IF(ISBLANK([1]KochtypBerechnung_nichtBio!X293),"",[1]KochtypBerechnung_nichtBio!X293)</f>
        <v>1.381046</v>
      </c>
      <c r="Z324" s="356">
        <f t="shared" si="50"/>
        <v>2.7567994000000002</v>
      </c>
      <c r="AA324" s="312">
        <f>'[7]Nicht-Bio'!C306</f>
        <v>2.9300220000000001</v>
      </c>
      <c r="AB324" s="300">
        <f>'[7]Nicht-Bio'!D306</f>
        <v>2.5512489999999999</v>
      </c>
      <c r="AC324" s="300">
        <f>'[7]Nicht-Bio'!E306</f>
        <v>1.6716279999999999</v>
      </c>
      <c r="AD324" s="300">
        <f>'[7]Nicht-Bio'!F306</f>
        <v>1.0932539999999999</v>
      </c>
      <c r="AE324" s="356">
        <f t="shared" si="51"/>
        <v>11.678058810588235</v>
      </c>
      <c r="AF324" s="300">
        <f>'[7]Nicht-Bio'!G306</f>
        <v>1.365915</v>
      </c>
      <c r="AG324" s="300">
        <f>'[7]Nicht-Bio'!I306</f>
        <v>2.6704249999999998</v>
      </c>
      <c r="AH324" s="300">
        <f>'[7]Nicht-Bio'!J306</f>
        <v>1.3535109999999999</v>
      </c>
      <c r="AI324" s="300">
        <f>'[7]Nicht-Bio'!K306</f>
        <v>2.6961930000000001</v>
      </c>
      <c r="AJ324" s="300">
        <f>'[7]Nicht-Bio'!L306</f>
        <v>1.5033879999999999</v>
      </c>
      <c r="AK324" s="300">
        <f>'[7]Nicht-Bio'!M306</f>
        <v>1.6847510000000001</v>
      </c>
      <c r="AL324" s="300">
        <f>'[7]Nicht-Bio'!N306</f>
        <v>2.2409240000000001</v>
      </c>
      <c r="AM324" s="300">
        <f>'[7]Nicht-Bio'!O306</f>
        <v>2.457103</v>
      </c>
      <c r="AN324" s="300">
        <f>'[7]Nicht-Bio'!P306</f>
        <v>2.7484410000000001</v>
      </c>
      <c r="AO324" s="300">
        <f>'[7]Nicht-Bio'!R306</f>
        <v>4.3190059999999999</v>
      </c>
      <c r="AP324" s="300">
        <f>'[7]Nicht-Bio'!S306</f>
        <v>9.7491520000000005</v>
      </c>
      <c r="AQ324" s="300">
        <f>'[7]Nicht-Bio'!T306</f>
        <v>3.9075229999999999</v>
      </c>
      <c r="AR324" s="300">
        <f>'[7]Nicht-Bio'!U306</f>
        <v>2.359531</v>
      </c>
      <c r="AS324" s="300">
        <f>'[7]Nicht-Bio'!W306</f>
        <v>2.5491600000000001</v>
      </c>
      <c r="AT324" s="300">
        <f>'[7]Nicht-Bio'!X306</f>
        <v>22.518917999999999</v>
      </c>
      <c r="AU324" s="356">
        <f t="shared" si="57"/>
        <v>16.577196053333331</v>
      </c>
      <c r="AV324" s="300">
        <f>[6]Tabelle1!B137</f>
        <v>2.24529275377198</v>
      </c>
      <c r="AW324" s="300"/>
      <c r="AX324" s="357">
        <f t="shared" si="54"/>
        <v>3.1434098552807717</v>
      </c>
      <c r="AY324" s="335">
        <f>SUM(J324,U324,W324,Z324,AE324,AU324,AX324)</f>
        <v>118.81329296420233</v>
      </c>
    </row>
    <row r="325" spans="1:51" x14ac:dyDescent="0.25">
      <c r="A325" s="332">
        <v>45778</v>
      </c>
      <c r="B325" s="312">
        <f>'[3]Warenkorb transponiert'!AI212</f>
        <v>1.6212015</v>
      </c>
      <c r="C325" s="300">
        <f>'[3]Warenkorb transponiert'!AJ212</f>
        <v>20.5144445</v>
      </c>
      <c r="D325" s="300">
        <f>'[3]Warenkorb transponiert'!AK212</f>
        <v>11.276411</v>
      </c>
      <c r="E325" s="300">
        <f>'[3]Warenkorb transponiert'!AL212</f>
        <v>18.4487235</v>
      </c>
      <c r="F325" s="300">
        <f>'[3]Warenkorb transponiert'!AM212</f>
        <v>17.875198999999999</v>
      </c>
      <c r="G325" s="300">
        <f>'[3]Warenkorb transponiert'!AN212</f>
        <v>6.9573799999999997</v>
      </c>
      <c r="H325" s="300">
        <f>'[3]Warenkorb transponiert'!AO212</f>
        <v>3.7862740000000001</v>
      </c>
      <c r="I325" s="300">
        <f>'[3]Warenkorb transponiert'!AP212</f>
        <v>2.654998</v>
      </c>
      <c r="J325" s="316">
        <f t="shared" si="53"/>
        <v>31.100055825000002</v>
      </c>
      <c r="K325" s="300">
        <v>63.993299999999998</v>
      </c>
      <c r="L325" s="300">
        <v>41.5974</v>
      </c>
      <c r="M325" s="300">
        <v>24.228200000000001</v>
      </c>
      <c r="N325" s="300">
        <v>15.8032</v>
      </c>
      <c r="O325" s="300">
        <v>27.3474</v>
      </c>
      <c r="P325" s="300">
        <v>2.9914999999999998</v>
      </c>
      <c r="Q325" s="300">
        <v>1.2621</v>
      </c>
      <c r="R325" s="300">
        <v>1.4735799999999999</v>
      </c>
      <c r="S325" s="300">
        <v>10.161199999999999</v>
      </c>
      <c r="T325" s="300">
        <v>26.154199999999999</v>
      </c>
      <c r="U325" s="356">
        <f t="shared" si="45"/>
        <v>37.022823600000002</v>
      </c>
      <c r="V325" s="312">
        <f>'[2]Haltung gewichtet'!H300</f>
        <v>0.623</v>
      </c>
      <c r="W325" s="356">
        <f t="shared" si="47"/>
        <v>17.443999999999999</v>
      </c>
      <c r="X325" s="300">
        <f>IF(ISBLANK([1]KochtypBerechnung_nichtBio!V294),"",[1]KochtypBerechnung_nichtBio!V294)</f>
        <v>1.2648649999999999</v>
      </c>
      <c r="Y325" s="300">
        <f>IF(ISBLANK([1]KochtypBerechnung_nichtBio!X294),"",[1]KochtypBerechnung_nichtBio!X294)</f>
        <v>1.379893</v>
      </c>
      <c r="Z325" s="356">
        <f t="shared" si="50"/>
        <v>2.7942279499999998</v>
      </c>
      <c r="AA325" s="312">
        <f>'[7]Nicht-Bio'!C307</f>
        <v>2.859121</v>
      </c>
      <c r="AB325" s="300">
        <f>'[7]Nicht-Bio'!D307</f>
        <v>2.5383179999999999</v>
      </c>
      <c r="AC325" s="300">
        <f>'[7]Nicht-Bio'!E307</f>
        <v>1.702893</v>
      </c>
      <c r="AD325" s="300">
        <f>'[7]Nicht-Bio'!F307</f>
        <v>1.095092</v>
      </c>
      <c r="AE325" s="356">
        <f t="shared" si="51"/>
        <v>11.588612041764705</v>
      </c>
      <c r="AF325" s="300">
        <f>'[7]Nicht-Bio'!G307</f>
        <v>1.3740110000000001</v>
      </c>
      <c r="AG325" s="300">
        <f>'[7]Nicht-Bio'!I307</f>
        <v>3.6584439999999998</v>
      </c>
      <c r="AH325" s="300">
        <f>'[7]Nicht-Bio'!J307</f>
        <v>1.648083</v>
      </c>
      <c r="AI325" s="300">
        <f>'[7]Nicht-Bio'!K307</f>
        <v>3.2550249999999998</v>
      </c>
      <c r="AJ325" s="300">
        <f>'[7]Nicht-Bio'!L307</f>
        <v>2.2528160000000002</v>
      </c>
      <c r="AK325" s="300">
        <f>'[7]Nicht-Bio'!M307</f>
        <v>1.68432</v>
      </c>
      <c r="AL325" s="300">
        <f>'[7]Nicht-Bio'!N307</f>
        <v>4.1417149999999996</v>
      </c>
      <c r="AM325" s="300">
        <f>'[7]Nicht-Bio'!O307</f>
        <v>3.8094730000000001</v>
      </c>
      <c r="AN325" s="300">
        <f>'[7]Nicht-Bio'!P307</f>
        <v>4.6406590000000003</v>
      </c>
      <c r="AO325" s="300">
        <f>'[7]Nicht-Bio'!R307</f>
        <v>4.4263690000000002</v>
      </c>
      <c r="AP325" s="300">
        <f>'[7]Nicht-Bio'!S307</f>
        <v>9.283944</v>
      </c>
      <c r="AQ325" s="300">
        <f>'[7]Nicht-Bio'!T307</f>
        <v>3.907524</v>
      </c>
      <c r="AR325" s="300">
        <f>'[7]Nicht-Bio'!U307</f>
        <v>2.3591579999999999</v>
      </c>
      <c r="AS325" s="300">
        <f>'[7]Nicht-Bio'!W307</f>
        <v>2.8603079999999999</v>
      </c>
      <c r="AT325" s="300">
        <f>'[7]Nicht-Bio'!X307</f>
        <v>24.926300000000001</v>
      </c>
      <c r="AU325" s="356">
        <f t="shared" si="57"/>
        <v>20.437536139999999</v>
      </c>
      <c r="AV325" s="300">
        <f>[6]Tabelle1!B138</f>
        <v>2.24529275377198</v>
      </c>
      <c r="AW325" s="300"/>
      <c r="AX325" s="357">
        <f t="shared" si="54"/>
        <v>3.1434098552807717</v>
      </c>
      <c r="AY325" s="335">
        <f t="shared" si="58"/>
        <v>123.53066541204549</v>
      </c>
    </row>
    <row r="326" spans="1:51" x14ac:dyDescent="0.25">
      <c r="A326" s="332">
        <v>45809</v>
      </c>
      <c r="B326" s="312">
        <f>'[3]Warenkorb transponiert'!AI213</f>
        <v>1.6212015</v>
      </c>
      <c r="C326" s="300">
        <f>'[3]Warenkorb transponiert'!AJ213</f>
        <v>20.5150255</v>
      </c>
      <c r="D326" s="300">
        <f>'[3]Warenkorb transponiert'!AK213</f>
        <v>10.752957</v>
      </c>
      <c r="E326" s="300">
        <f>'[3]Warenkorb transponiert'!AL213</f>
        <v>18.3432295</v>
      </c>
      <c r="F326" s="300">
        <f>'[3]Warenkorb transponiert'!AM213</f>
        <v>18.129902000000001</v>
      </c>
      <c r="G326" s="300">
        <f>'[3]Warenkorb transponiert'!AN213</f>
        <v>7.1142130000000003</v>
      </c>
      <c r="H326" s="300">
        <f>'[3]Warenkorb transponiert'!AO213</f>
        <v>3.7475069999999997</v>
      </c>
      <c r="I326" s="300">
        <f>'[3]Warenkorb transponiert'!AP213</f>
        <v>2.654998</v>
      </c>
      <c r="J326" s="316">
        <f t="shared" si="53"/>
        <v>31.053631264999996</v>
      </c>
      <c r="K326" s="300">
        <v>63.835900000000002</v>
      </c>
      <c r="L326" s="300">
        <v>42.507399999999997</v>
      </c>
      <c r="M326" s="300">
        <v>24.057700000000001</v>
      </c>
      <c r="N326" s="300">
        <v>16.3156</v>
      </c>
      <c r="O326" s="300">
        <v>26.1753</v>
      </c>
      <c r="P326" s="300">
        <v>2.9765100000000002</v>
      </c>
      <c r="Q326" s="300">
        <v>1.15489</v>
      </c>
      <c r="R326" s="300">
        <v>1.43086</v>
      </c>
      <c r="S326" s="300">
        <v>10.2155</v>
      </c>
      <c r="T326" s="300">
        <v>28.873799999999999</v>
      </c>
      <c r="U326" s="356">
        <f t="shared" si="45"/>
        <v>37.382295899999995</v>
      </c>
      <c r="V326" s="312">
        <f>'[2]Haltung gewichtet'!H301</f>
        <v>0.62029999999999996</v>
      </c>
      <c r="W326" s="356">
        <f t="shared" si="47"/>
        <v>17.368399999999998</v>
      </c>
      <c r="X326" s="300">
        <f>IF(ISBLANK([1]KochtypBerechnung_nichtBio!V295),"",[1]KochtypBerechnung_nichtBio!V295)</f>
        <v>1.859704</v>
      </c>
      <c r="Y326" s="300">
        <f>IF(ISBLANK([1]KochtypBerechnung_nichtBio!X295),"",[1]KochtypBerechnung_nichtBio!X295)</f>
        <v>1.8515109999999999</v>
      </c>
      <c r="Z326" s="356">
        <f t="shared" si="50"/>
        <v>3.9930381500000003</v>
      </c>
      <c r="AA326" s="312">
        <f>'[7]Nicht-Bio'!C308</f>
        <v>2.9358879999999998</v>
      </c>
      <c r="AB326" s="300">
        <f>'[7]Nicht-Bio'!D308</f>
        <v>2.5474070000000002</v>
      </c>
      <c r="AC326" s="300">
        <f>'[7]Nicht-Bio'!E308</f>
        <v>1.6756930000000001</v>
      </c>
      <c r="AD326" s="300">
        <f>'[7]Nicht-Bio'!F308</f>
        <v>1.026141</v>
      </c>
      <c r="AE326" s="356">
        <f t="shared" si="51"/>
        <v>11.518043282352942</v>
      </c>
      <c r="AF326" s="300">
        <f>'[7]Nicht-Bio'!G308</f>
        <v>1.938687</v>
      </c>
      <c r="AG326" s="300">
        <f>'[7]Nicht-Bio'!I308</f>
        <v>3.437532</v>
      </c>
      <c r="AH326" s="300">
        <f>'[7]Nicht-Bio'!J308</f>
        <v>1.542483</v>
      </c>
      <c r="AI326" s="300">
        <f>'[7]Nicht-Bio'!K308</f>
        <v>4.4298140000000004</v>
      </c>
      <c r="AJ326" s="300">
        <f>'[7]Nicht-Bio'!L308</f>
        <v>1.659087</v>
      </c>
      <c r="AK326" s="300">
        <f>'[7]Nicht-Bio'!M308</f>
        <v>2.101817</v>
      </c>
      <c r="AL326" s="300">
        <f>'[7]Nicht-Bio'!N308</f>
        <v>4.6787809999999999</v>
      </c>
      <c r="AM326" s="300">
        <f>'[7]Nicht-Bio'!O308</f>
        <v>3.8980950000000001</v>
      </c>
      <c r="AN326" s="300">
        <f>'[7]Nicht-Bio'!P308</f>
        <v>4.8433060000000001</v>
      </c>
      <c r="AO326" s="300">
        <f>'[7]Nicht-Bio'!R308</f>
        <v>4.9971959999999997</v>
      </c>
      <c r="AP326" s="300">
        <f>'[7]Nicht-Bio'!S308</f>
        <v>9.0255720000000004</v>
      </c>
      <c r="AQ326" s="300">
        <f>'[7]Nicht-Bio'!T308</f>
        <v>3.9075229999999999</v>
      </c>
      <c r="AR326" s="300">
        <f>'[7]Nicht-Bio'!U308</f>
        <v>2.3638309999999998</v>
      </c>
      <c r="AS326" s="300">
        <f>'[7]Nicht-Bio'!W308</f>
        <v>4.1357010000000001</v>
      </c>
      <c r="AT326" s="300">
        <f>'[7]Nicht-Bio'!X308</f>
        <v>25.522207000000002</v>
      </c>
      <c r="AU326" s="356">
        <f t="shared" si="57"/>
        <v>21.214490339999998</v>
      </c>
      <c r="AV326" s="300">
        <f>[6]Tabelle1!B139</f>
        <v>2.24529275377198</v>
      </c>
      <c r="AW326" s="300"/>
      <c r="AX326" s="357">
        <f t="shared" si="54"/>
        <v>3.1434098552807717</v>
      </c>
      <c r="AY326" s="335">
        <f t="shared" si="58"/>
        <v>125.67330879263369</v>
      </c>
    </row>
    <row r="327" spans="1:51" x14ac:dyDescent="0.25">
      <c r="A327" s="332">
        <v>45839</v>
      </c>
      <c r="B327" s="312">
        <f>'[3]Warenkorb transponiert'!AI214</f>
        <v>1.593826</v>
      </c>
      <c r="C327" s="300">
        <f>'[3]Warenkorb transponiert'!AJ214</f>
        <v>19.402988999999998</v>
      </c>
      <c r="D327" s="300">
        <f>'[3]Warenkorb transponiert'!AK214</f>
        <v>10.239660000000001</v>
      </c>
      <c r="E327" s="300">
        <f>'[3]Warenkorb transponiert'!AL214</f>
        <v>18.268802000000001</v>
      </c>
      <c r="F327" s="300">
        <f>'[3]Warenkorb transponiert'!AM214</f>
        <v>17.337779000000001</v>
      </c>
      <c r="G327" s="300">
        <f>'[3]Warenkorb transponiert'!AN214</f>
        <v>7.1170879999999999</v>
      </c>
      <c r="H327" s="300">
        <f>'[3]Warenkorb transponiert'!AO214</f>
        <v>3.8054749999999999</v>
      </c>
      <c r="I327" s="300">
        <f>'[3]Warenkorb transponiert'!AP214</f>
        <v>2.5108670000000002</v>
      </c>
      <c r="J327" s="316">
        <f t="shared" ref="J327:J331" si="59">SUMPRODUCT($B$19:$I$19,B327:I327)</f>
        <v>30.369536539999995</v>
      </c>
      <c r="K327" s="300">
        <v>63.642899999999997</v>
      </c>
      <c r="L327" s="300">
        <v>42.035699999999999</v>
      </c>
      <c r="M327" s="300">
        <v>24.524699999999999</v>
      </c>
      <c r="N327" s="300">
        <v>15.8683</v>
      </c>
      <c r="O327" s="300">
        <v>26.5564</v>
      </c>
      <c r="P327" s="300">
        <v>2.81976</v>
      </c>
      <c r="Q327" s="300">
        <v>1.0368499999999998</v>
      </c>
      <c r="R327" s="300">
        <v>1.44302</v>
      </c>
      <c r="S327" s="300">
        <v>10.1523</v>
      </c>
      <c r="T327" s="300">
        <v>29.141400000000001</v>
      </c>
      <c r="U327" s="356">
        <f t="shared" ref="U327:U332" si="60">SUMPRODUCT($K$19:$T$19,K327:T327)</f>
        <v>37.319915700000003</v>
      </c>
      <c r="V327" s="312">
        <f>'[2]Haltung gewichtet'!H302</f>
        <v>0.60829999999999995</v>
      </c>
      <c r="W327" s="356">
        <f t="shared" ref="W327:W332" si="61">SUMPRODUCT($V$19:$V$19,V327:V327)</f>
        <v>17.032399999999999</v>
      </c>
      <c r="X327" s="300">
        <f>IF(ISBLANK([1]KochtypBerechnung_nichtBio!V296),"",[1]KochtypBerechnung_nichtBio!V296)</f>
        <v>1.8038810000000001</v>
      </c>
      <c r="Y327" s="300">
        <f>IF(ISBLANK([1]KochtypBerechnung_nichtBio!X296),"",[1]KochtypBerechnung_nichtBio!X296)</f>
        <v>1.800648</v>
      </c>
      <c r="Z327" s="356">
        <f t="shared" ref="Z327:Z332" si="62">SUMPRODUCT($X$19:$Y$19,X327:Y327)</f>
        <v>3.8762426999999997</v>
      </c>
      <c r="AA327" s="312">
        <f>'[7]Nicht-Bio'!C309</f>
        <v>2.9454859999999998</v>
      </c>
      <c r="AB327" s="300">
        <f>'[7]Nicht-Bio'!D309</f>
        <v>2.54636</v>
      </c>
      <c r="AC327" s="300">
        <f>'[7]Nicht-Bio'!E309</f>
        <v>1.65764</v>
      </c>
      <c r="AD327" s="300">
        <f>'[7]Nicht-Bio'!F309</f>
        <v>0.86699400000000004</v>
      </c>
      <c r="AE327" s="356">
        <f t="shared" ref="AE327:AE331" si="63">SUMPRODUCT($AA$19:$AD$19,AA327:AD327)</f>
        <v>11.117155596470587</v>
      </c>
      <c r="AF327" s="300">
        <f>'[7]Nicht-Bio'!G309</f>
        <v>1.8181020000000001</v>
      </c>
      <c r="AG327" s="300">
        <f>'[7]Nicht-Bio'!I309</f>
        <v>3.6599309999999998</v>
      </c>
      <c r="AH327" s="300">
        <f>'[7]Nicht-Bio'!J309</f>
        <v>1.667551</v>
      </c>
      <c r="AI327" s="300">
        <f>'[7]Nicht-Bio'!K309</f>
        <v>3.941821</v>
      </c>
      <c r="AJ327" s="300">
        <f>'[7]Nicht-Bio'!L309</f>
        <v>1.7608509999999999</v>
      </c>
      <c r="AK327" s="300">
        <f>'[7]Nicht-Bio'!M309</f>
        <v>2.173584</v>
      </c>
      <c r="AL327" s="300">
        <f>'[7]Nicht-Bio'!N309</f>
        <v>4.5223120000000003</v>
      </c>
      <c r="AM327" s="300">
        <f>'[7]Nicht-Bio'!O309</f>
        <v>3.5969449999999998</v>
      </c>
      <c r="AN327" s="300">
        <f>'[7]Nicht-Bio'!P309</f>
        <v>4.6081240000000001</v>
      </c>
      <c r="AO327" s="300">
        <f>'[7]Nicht-Bio'!R309</f>
        <v>4.9852869999999996</v>
      </c>
      <c r="AP327" s="300">
        <f>'[7]Nicht-Bio'!S309</f>
        <v>8.7850900000000003</v>
      </c>
      <c r="AQ327" s="300">
        <f>'[7]Nicht-Bio'!T309</f>
        <v>3.9075229999999999</v>
      </c>
      <c r="AR327" s="300">
        <f>'[7]Nicht-Bio'!U309</f>
        <v>2.365834</v>
      </c>
      <c r="AS327" s="300">
        <f>'[7]Nicht-Bio'!W309</f>
        <v>4.1256459999999997</v>
      </c>
      <c r="AT327" s="300">
        <f>'[7]Nicht-Bio'!X309</f>
        <v>27.716380999999998</v>
      </c>
      <c r="AU327" s="356">
        <f t="shared" si="57"/>
        <v>21.285703713333337</v>
      </c>
      <c r="AV327" s="300">
        <f>[6]Tabelle1!B140</f>
        <v>2.1529931324907201</v>
      </c>
      <c r="AW327" s="300"/>
      <c r="AX327" s="357">
        <f t="shared" ref="AX327:AX332" si="64">SUMPRODUCT($AV$19:$AW$19,AV327:AW327)</f>
        <v>3.0141903854870078</v>
      </c>
      <c r="AY327" s="335">
        <f t="shared" ref="AY327:AY335" si="65">SUM(J327,U327,W327,Z327,AE327,AU327,AX327)</f>
        <v>124.01514463529092</v>
      </c>
    </row>
    <row r="328" spans="1:51" x14ac:dyDescent="0.25">
      <c r="A328" s="332">
        <v>45870</v>
      </c>
      <c r="B328" s="312">
        <f>'[3]Warenkorb transponiert'!AI215</f>
        <v>1.5844585000000002</v>
      </c>
      <c r="C328" s="300">
        <f>'[3]Warenkorb transponiert'!AJ215</f>
        <v>19.859698000000002</v>
      </c>
      <c r="D328" s="300">
        <f>'[3]Warenkorb transponiert'!AK215</f>
        <v>10.239660000000001</v>
      </c>
      <c r="E328" s="300">
        <f>'[3]Warenkorb transponiert'!AL215</f>
        <v>18.268802000000001</v>
      </c>
      <c r="F328" s="300">
        <f>'[3]Warenkorb transponiert'!AM215</f>
        <v>17.209631999999999</v>
      </c>
      <c r="G328" s="300">
        <f>'[3]Warenkorb transponiert'!AN215</f>
        <v>7.1170879999999999</v>
      </c>
      <c r="H328" s="300">
        <f>'[3]Warenkorb transponiert'!AO215</f>
        <v>4.0745139999999997</v>
      </c>
      <c r="I328" s="300">
        <f>'[3]Warenkorb transponiert'!AP215</f>
        <v>2.5108670000000002</v>
      </c>
      <c r="J328" s="316">
        <f t="shared" si="59"/>
        <v>30.500741170000001</v>
      </c>
      <c r="K328" s="300">
        <v>67.44</v>
      </c>
      <c r="L328" s="300">
        <v>43.491599999999998</v>
      </c>
      <c r="M328" s="300">
        <v>21.156099999999999</v>
      </c>
      <c r="N328" s="300">
        <v>16.73</v>
      </c>
      <c r="O328" s="300">
        <v>26.736499999999999</v>
      </c>
      <c r="P328" s="300">
        <v>3.05647</v>
      </c>
      <c r="Q328" s="300">
        <v>1.11677</v>
      </c>
      <c r="R328" s="300">
        <v>1.4193500000000001</v>
      </c>
      <c r="S328" s="300">
        <v>10.212899999999999</v>
      </c>
      <c r="T328" s="300">
        <v>28.9727</v>
      </c>
      <c r="U328" s="356">
        <f t="shared" si="60"/>
        <v>37.611097800000003</v>
      </c>
      <c r="V328" s="312">
        <f>'[2]Haltung gewichtet'!H303</f>
        <v>0.60599999999999998</v>
      </c>
      <c r="W328" s="356">
        <f t="shared" si="61"/>
        <v>16.968</v>
      </c>
      <c r="X328" s="300">
        <f>IF(ISBLANK([1]KochtypBerechnung_nichtBio!V297),"",[1]KochtypBerechnung_nichtBio!V297)</f>
        <v>1.6191139999999999</v>
      </c>
      <c r="Y328" s="300">
        <f>IF(ISBLANK([1]KochtypBerechnung_nichtBio!X297),"",[1]KochtypBerechnung_nichtBio!X297)</f>
        <v>1.563787</v>
      </c>
      <c r="Z328" s="356">
        <f t="shared" si="62"/>
        <v>3.4451325500000003</v>
      </c>
      <c r="AA328" s="312">
        <f>'[7]Nicht-Bio'!C310</f>
        <v>2.8483450000000001</v>
      </c>
      <c r="AB328" s="300">
        <f>'[7]Nicht-Bio'!D310</f>
        <v>2.54636</v>
      </c>
      <c r="AC328" s="300">
        <f>'[7]Nicht-Bio'!E310</f>
        <v>1.8290869999999999</v>
      </c>
      <c r="AD328" s="300">
        <f>'[7]Nicht-Bio'!F310</f>
        <v>1.023077</v>
      </c>
      <c r="AE328" s="356">
        <f t="shared" si="63"/>
        <v>11.514331239999999</v>
      </c>
      <c r="AF328" s="300">
        <f>'[7]Nicht-Bio'!G310</f>
        <v>1.5942179999999999</v>
      </c>
      <c r="AG328" s="300">
        <f>'[7]Nicht-Bio'!I310</f>
        <v>3.532934</v>
      </c>
      <c r="AH328" s="300">
        <f>'[7]Nicht-Bio'!J310</f>
        <v>1.6350659999999999</v>
      </c>
      <c r="AI328" s="300">
        <f>'[7]Nicht-Bio'!K310</f>
        <v>3.8867029999999998</v>
      </c>
      <c r="AJ328" s="300">
        <f>'[7]Nicht-Bio'!L310</f>
        <v>1.751598</v>
      </c>
      <c r="AK328" s="300">
        <f>'[7]Nicht-Bio'!M310</f>
        <v>1.7267490000000001</v>
      </c>
      <c r="AL328" s="300">
        <f>'[7]Nicht-Bio'!N310</f>
        <v>4.4858450000000003</v>
      </c>
      <c r="AM328" s="300">
        <f>'[7]Nicht-Bio'!O310</f>
        <v>3.5226929999999999</v>
      </c>
      <c r="AN328" s="300">
        <f>'[7]Nicht-Bio'!P310</f>
        <v>4.6590150000000001</v>
      </c>
      <c r="AO328" s="300">
        <f>'[7]Nicht-Bio'!R310</f>
        <v>4.9713849999999997</v>
      </c>
      <c r="AP328" s="300">
        <f>'[7]Nicht-Bio'!S310</f>
        <v>8.8314880000000002</v>
      </c>
      <c r="AQ328" s="300">
        <f>'[7]Nicht-Bio'!T310</f>
        <v>3.9075229999999999</v>
      </c>
      <c r="AR328" s="300">
        <f>'[7]Nicht-Bio'!U310</f>
        <v>2.7108050000000001</v>
      </c>
      <c r="AS328" s="300">
        <f>'[7]Nicht-Bio'!W310</f>
        <v>4.171265</v>
      </c>
      <c r="AT328" s="300">
        <f>'[7]Nicht-Bio'!X310</f>
        <v>28.127824</v>
      </c>
      <c r="AU328" s="356">
        <f t="shared" si="57"/>
        <v>20.789200229999992</v>
      </c>
      <c r="AV328" s="300">
        <f>[6]Tabelle1!B141</f>
        <v>2.1529931324907201</v>
      </c>
      <c r="AW328" s="300"/>
      <c r="AX328" s="357">
        <f t="shared" si="64"/>
        <v>3.0141903854870078</v>
      </c>
      <c r="AY328" s="335">
        <f t="shared" si="65"/>
        <v>123.84269337548702</v>
      </c>
    </row>
    <row r="329" spans="1:51" x14ac:dyDescent="0.25">
      <c r="A329" s="332">
        <v>45901</v>
      </c>
      <c r="B329" s="312">
        <f>'[3]Warenkorb transponiert'!AI216</f>
        <v>1.5823779999999998</v>
      </c>
      <c r="C329" s="300">
        <f>'[3]Warenkorb transponiert'!AJ216</f>
        <v>19.972582000000003</v>
      </c>
      <c r="D329" s="300">
        <f>'[3]Warenkorb transponiert'!AK216</f>
        <v>9.6723239999999997</v>
      </c>
      <c r="E329" s="300">
        <f>'[3]Warenkorb transponiert'!AL216</f>
        <v>18.268802000000001</v>
      </c>
      <c r="F329" s="300">
        <f>'[3]Warenkorb transponiert'!AM216</f>
        <v>17.850366999999999</v>
      </c>
      <c r="G329" s="300">
        <f>'[3]Warenkorb transponiert'!AN216</f>
        <v>6.8579470000000002</v>
      </c>
      <c r="H329" s="300">
        <f>'[3]Warenkorb transponiert'!AO216</f>
        <v>3.603694</v>
      </c>
      <c r="I329" s="300">
        <f>'[3]Warenkorb transponiert'!AP216</f>
        <v>2.5108670000000002</v>
      </c>
      <c r="J329" s="316">
        <f t="shared" si="59"/>
        <v>30.104742509999998</v>
      </c>
      <c r="K329" s="300">
        <v>60.798699999999997</v>
      </c>
      <c r="L329" s="300">
        <v>35.3947</v>
      </c>
      <c r="M329" s="300">
        <v>23.2803</v>
      </c>
      <c r="N329" s="300">
        <v>15.5657</v>
      </c>
      <c r="O329" s="300">
        <v>25.898800000000001</v>
      </c>
      <c r="P329" s="300">
        <v>2.9379200000000001</v>
      </c>
      <c r="Q329" s="300">
        <v>1.07481</v>
      </c>
      <c r="R329" s="300">
        <v>1.36877</v>
      </c>
      <c r="S329" s="300">
        <v>10.125299999999999</v>
      </c>
      <c r="T329" s="300">
        <v>27.622199999999999</v>
      </c>
      <c r="U329" s="356">
        <f t="shared" si="60"/>
        <v>35.644860600000001</v>
      </c>
      <c r="V329" s="312">
        <f>'[2]Haltung gewichtet'!H304</f>
        <v>0.60950000000000004</v>
      </c>
      <c r="W329" s="356">
        <f t="shared" si="61"/>
        <v>17.066000000000003</v>
      </c>
      <c r="X329" s="300">
        <f>IF(ISBLANK([1]KochtypBerechnung_nichtBio!V298),"",[1]KochtypBerechnung_nichtBio!V298)</f>
        <v>1.3967020000000001</v>
      </c>
      <c r="Y329" s="300">
        <f>IF(ISBLANK([1]KochtypBerechnung_nichtBio!X298),"",[1]KochtypBerechnung_nichtBio!X298)</f>
        <v>1.4330309999999999</v>
      </c>
      <c r="Z329" s="356">
        <f t="shared" si="62"/>
        <v>3.0265231500000001</v>
      </c>
      <c r="AA329" s="312">
        <f>'[7]Nicht-Bio'!C311</f>
        <v>2.7679360000000002</v>
      </c>
      <c r="AB329" s="300">
        <f>'[7]Nicht-Bio'!D311</f>
        <v>2.5463100000000001</v>
      </c>
      <c r="AC329" s="300">
        <f>'[7]Nicht-Bio'!E311</f>
        <v>1.805833</v>
      </c>
      <c r="AD329" s="300">
        <f>'[7]Nicht-Bio'!F311</f>
        <v>0.99224299999999999</v>
      </c>
      <c r="AE329" s="356">
        <f t="shared" si="63"/>
        <v>11.295858542352942</v>
      </c>
      <c r="AF329" s="300">
        <f>'[7]Nicht-Bio'!G311</f>
        <v>1.5661020000000001</v>
      </c>
      <c r="AG329" s="300">
        <f>'[7]Nicht-Bio'!I311</f>
        <v>3.671605</v>
      </c>
      <c r="AH329" s="300">
        <f>'[7]Nicht-Bio'!J311</f>
        <v>1.4587209999999999</v>
      </c>
      <c r="AI329" s="300">
        <f>'[7]Nicht-Bio'!K311</f>
        <v>3.7802630000000002</v>
      </c>
      <c r="AJ329" s="300">
        <f>'[7]Nicht-Bio'!L311</f>
        <v>1.6734039999999999</v>
      </c>
      <c r="AK329" s="300">
        <f>'[7]Nicht-Bio'!M311</f>
        <v>1.496421</v>
      </c>
      <c r="AL329" s="300">
        <f>'[7]Nicht-Bio'!N311</f>
        <v>4.4659420000000001</v>
      </c>
      <c r="AM329" s="300">
        <f>'[7]Nicht-Bio'!O311</f>
        <v>3.5672609999999998</v>
      </c>
      <c r="AN329" s="300">
        <f>'[7]Nicht-Bio'!P311</f>
        <v>4.5590440000000001</v>
      </c>
      <c r="AO329" s="300">
        <f>'[7]Nicht-Bio'!R311</f>
        <v>4.8878170000000001</v>
      </c>
      <c r="AP329" s="300">
        <f>'[7]Nicht-Bio'!S311</f>
        <v>8.8306480000000001</v>
      </c>
      <c r="AQ329" s="300">
        <f>'[7]Nicht-Bio'!T311</f>
        <v>3.907524</v>
      </c>
      <c r="AR329" s="300">
        <f>'[7]Nicht-Bio'!U311</f>
        <v>2.6930510000000001</v>
      </c>
      <c r="AS329" s="300">
        <f>'[7]Nicht-Bio'!W311</f>
        <v>4.1042730000000001</v>
      </c>
      <c r="AT329" s="300">
        <f>'[7]Nicht-Bio'!X311</f>
        <v>27.286287999999999</v>
      </c>
      <c r="AU329" s="356">
        <f t="shared" si="57"/>
        <v>20.345579873333328</v>
      </c>
      <c r="AV329" s="300">
        <f>[6]Tabelle1!B142</f>
        <v>2.1529931324907201</v>
      </c>
      <c r="AW329" s="300"/>
      <c r="AX329" s="357">
        <f t="shared" si="64"/>
        <v>3.0141903854870078</v>
      </c>
      <c r="AY329" s="335">
        <f t="shared" si="65"/>
        <v>120.49775506117328</v>
      </c>
    </row>
    <row r="330" spans="1:51" x14ac:dyDescent="0.25">
      <c r="A330" s="332">
        <v>45931</v>
      </c>
      <c r="B330" s="312">
        <f>'[3]Warenkorb transponiert'!AI217</f>
        <v>1.6191295000000001</v>
      </c>
      <c r="C330" s="300">
        <f>'[3]Warenkorb transponiert'!AJ217</f>
        <v>19.3239035</v>
      </c>
      <c r="D330" s="300">
        <f>'[3]Warenkorb transponiert'!AK217</f>
        <v>10.806996</v>
      </c>
      <c r="E330" s="300">
        <f>'[3]Warenkorb transponiert'!AL217</f>
        <v>17.889073499999999</v>
      </c>
      <c r="F330" s="300">
        <f>'[3]Warenkorb transponiert'!AM217</f>
        <v>18.106662</v>
      </c>
      <c r="G330" s="300">
        <f>'[3]Warenkorb transponiert'!AN217</f>
        <v>6.7046270000000003</v>
      </c>
      <c r="H330" s="300">
        <f>'[3]Warenkorb transponiert'!AO217</f>
        <v>3.5777549999999998</v>
      </c>
      <c r="I330" s="300">
        <f>'[3]Warenkorb transponiert'!AP217</f>
        <v>2.484928</v>
      </c>
      <c r="J330" s="316">
        <f t="shared" si="59"/>
        <v>30.409541855000001</v>
      </c>
      <c r="K330" s="300">
        <v>52.858800000000002</v>
      </c>
      <c r="L330" s="300">
        <v>30.9161</v>
      </c>
      <c r="M330" s="300">
        <v>23.334099999999999</v>
      </c>
      <c r="N330" s="300">
        <v>15.622</v>
      </c>
      <c r="O330" s="300">
        <v>26.1065</v>
      </c>
      <c r="P330" s="300">
        <v>2.9933100000000001</v>
      </c>
      <c r="Q330" s="300">
        <v>0.99627999999999994</v>
      </c>
      <c r="R330" s="300">
        <v>1.31366</v>
      </c>
      <c r="S330" s="300">
        <v>10.2356</v>
      </c>
      <c r="T330" s="300">
        <v>28.587700000000002</v>
      </c>
      <c r="U330" s="356">
        <f t="shared" si="60"/>
        <v>34.490648800000002</v>
      </c>
      <c r="V330" s="312">
        <f>'[2]Haltung gewichtet'!H305</f>
        <v>0.62519999999999998</v>
      </c>
      <c r="W330" s="356">
        <f t="shared" si="61"/>
        <v>17.505600000000001</v>
      </c>
      <c r="X330" s="300">
        <f>IF(ISBLANK([1]KochtypBerechnung_nichtBio!V299),"",[1]KochtypBerechnung_nichtBio!V299)</f>
        <v>1.2164900000000001</v>
      </c>
      <c r="Y330" s="300">
        <f>IF(ISBLANK([1]KochtypBerechnung_nichtBio!X299),"",[1]KochtypBerechnung_nichtBio!X299)</f>
        <v>1.345167</v>
      </c>
      <c r="Z330" s="356">
        <f t="shared" si="62"/>
        <v>2.6990935500000002</v>
      </c>
      <c r="AA330" s="312">
        <f>'[7]Nicht-Bio'!C312</f>
        <v>2.8996659999999999</v>
      </c>
      <c r="AB330" s="300">
        <f>'[7]Nicht-Bio'!D312</f>
        <v>2.5462009999999999</v>
      </c>
      <c r="AC330" s="300">
        <f>'[7]Nicht-Bio'!E312</f>
        <v>1.7102619999999999</v>
      </c>
      <c r="AD330" s="300">
        <f>'[7]Nicht-Bio'!F312</f>
        <v>0.94353200000000004</v>
      </c>
      <c r="AE330" s="356">
        <f t="shared" si="63"/>
        <v>11.286458398823529</v>
      </c>
      <c r="AF330" s="300">
        <f>'[7]Nicht-Bio'!G312</f>
        <v>1.486809</v>
      </c>
      <c r="AG330" s="300">
        <f>'[7]Nicht-Bio'!I312</f>
        <v>3.5873219999999999</v>
      </c>
      <c r="AH330" s="300">
        <f>'[7]Nicht-Bio'!J312</f>
        <v>1.1097360000000001</v>
      </c>
      <c r="AI330" s="300">
        <f>'[7]Nicht-Bio'!K312</f>
        <v>2.8629259999999999</v>
      </c>
      <c r="AJ330" s="300">
        <f>'[7]Nicht-Bio'!L312</f>
        <v>1.7979989999999999</v>
      </c>
      <c r="AK330" s="300">
        <f>'[7]Nicht-Bio'!M312</f>
        <v>1.3409</v>
      </c>
      <c r="AL330" s="300">
        <f>'[7]Nicht-Bio'!N312</f>
        <v>4.5573230000000002</v>
      </c>
      <c r="AM330" s="300">
        <f>'[7]Nicht-Bio'!O312</f>
        <v>3.6935250000000002</v>
      </c>
      <c r="AN330" s="300">
        <f>'[7]Nicht-Bio'!P312</f>
        <v>4.559831</v>
      </c>
      <c r="AO330" s="300">
        <f>'[7]Nicht-Bio'!R312</f>
        <v>4.4868459999999999</v>
      </c>
      <c r="AP330" s="300">
        <f>'[7]Nicht-Bio'!S312</f>
        <v>8.8204779999999996</v>
      </c>
      <c r="AQ330" s="300">
        <f>'[7]Nicht-Bio'!T312</f>
        <v>3.907524</v>
      </c>
      <c r="AR330" s="300">
        <f>'[7]Nicht-Bio'!U312</f>
        <v>2.553563</v>
      </c>
      <c r="AS330" s="300">
        <f>'[7]Nicht-Bio'!W312</f>
        <v>3.3789549999999999</v>
      </c>
      <c r="AT330" s="300">
        <f>'[7]Nicht-Bio'!X312</f>
        <v>23.781486999999998</v>
      </c>
      <c r="AU330" s="356">
        <f t="shared" si="57"/>
        <v>19.05466916</v>
      </c>
      <c r="AV330" s="300">
        <f>[6]Tabelle1!B143</f>
        <v>2.0665623440180401</v>
      </c>
      <c r="AW330" s="300"/>
      <c r="AX330" s="357">
        <f t="shared" si="64"/>
        <v>2.8931872816252557</v>
      </c>
      <c r="AY330" s="335">
        <f t="shared" si="65"/>
        <v>118.33919904544879</v>
      </c>
    </row>
    <row r="331" spans="1:51" x14ac:dyDescent="0.25">
      <c r="A331" s="332">
        <v>45962</v>
      </c>
      <c r="B331" s="312">
        <f>'[3]Warenkorb transponiert'!AI218</f>
        <v>1.6240589999999999</v>
      </c>
      <c r="C331" s="300">
        <f>'[3]Warenkorb transponiert'!AJ218</f>
        <v>19.753228499999999</v>
      </c>
      <c r="D331" s="300">
        <f>'[3]Warenkorb transponiert'!AK218</f>
        <v>10.806996</v>
      </c>
      <c r="E331" s="300">
        <f>'[3]Warenkorb transponiert'!AL218</f>
        <v>18.7118185</v>
      </c>
      <c r="F331" s="300">
        <f>'[3]Warenkorb transponiert'!AM218</f>
        <v>18.106662</v>
      </c>
      <c r="G331" s="300">
        <f>'[3]Warenkorb transponiert'!AN218</f>
        <v>7.1170879999999999</v>
      </c>
      <c r="H331" s="300">
        <f>'[3]Warenkorb transponiert'!AO218</f>
        <v>3.5777549999999998</v>
      </c>
      <c r="I331" s="300">
        <f>'[3]Warenkorb transponiert'!AP218</f>
        <v>2.484928</v>
      </c>
      <c r="J331" s="316">
        <f t="shared" si="59"/>
        <v>30.846819754999999</v>
      </c>
      <c r="K331" s="300">
        <v>47.804099999999998</v>
      </c>
      <c r="L331" s="300">
        <v>32.713500000000003</v>
      </c>
      <c r="M331" s="300">
        <v>21.230499999999999</v>
      </c>
      <c r="N331" s="300">
        <v>14.561400000000001</v>
      </c>
      <c r="O331" s="300">
        <v>26.064900000000002</v>
      </c>
      <c r="P331" s="300">
        <v>2.8964699999999999</v>
      </c>
      <c r="Q331" s="300">
        <v>1.02874</v>
      </c>
      <c r="R331" s="300">
        <v>1.4113500000000001</v>
      </c>
      <c r="S331" s="300">
        <v>9.5672999999999995</v>
      </c>
      <c r="T331" s="300">
        <v>27.921800000000001</v>
      </c>
      <c r="U331" s="356">
        <f t="shared" si="60"/>
        <v>32.936508500000002</v>
      </c>
      <c r="V331" s="312">
        <f>'[2]Haltung gewichtet'!H306</f>
        <v>0.61119999999999997</v>
      </c>
      <c r="W331" s="356">
        <f t="shared" si="61"/>
        <v>17.113599999999998</v>
      </c>
      <c r="X331" s="300">
        <f>IF(ISBLANK([1]KochtypBerechnung_nichtBio!V300),"",[1]KochtypBerechnung_nichtBio!V300)</f>
        <v>1.1397379999999999</v>
      </c>
      <c r="Y331" s="300">
        <f>IF(ISBLANK([1]KochtypBerechnung_nichtBio!X300),"",[1]KochtypBerechnung_nichtBio!X300)</f>
        <v>1.3757820000000001</v>
      </c>
      <c r="Z331" s="356">
        <f t="shared" si="62"/>
        <v>2.6038652999999998</v>
      </c>
      <c r="AA331" s="312">
        <f>'[7]Nicht-Bio'!C313</f>
        <v>2.9378139999999999</v>
      </c>
      <c r="AB331" s="300">
        <f>'[7]Nicht-Bio'!D313</f>
        <v>2.5450469999999998</v>
      </c>
      <c r="AC331" s="300">
        <f>'[7]Nicht-Bio'!E313</f>
        <v>1.453452</v>
      </c>
      <c r="AD331" s="300">
        <f>'[7]Nicht-Bio'!F313</f>
        <v>0.93825700000000001</v>
      </c>
      <c r="AE331" s="356">
        <f t="shared" si="63"/>
        <v>11.100544095882352</v>
      </c>
      <c r="AF331" s="300">
        <f>'[7]Nicht-Bio'!G313</f>
        <v>1.4766090000000001</v>
      </c>
      <c r="AG331" s="300">
        <f>'[7]Nicht-Bio'!I313</f>
        <v>3.528883</v>
      </c>
      <c r="AH331" s="300">
        <f>'[7]Nicht-Bio'!J313</f>
        <v>1.047442</v>
      </c>
      <c r="AI331" s="300">
        <f>'[7]Nicht-Bio'!K313</f>
        <v>2.541426</v>
      </c>
      <c r="AJ331" s="300">
        <f>'[7]Nicht-Bio'!L313</f>
        <v>1.606854</v>
      </c>
      <c r="AK331" s="300">
        <f>'[7]Nicht-Bio'!M313</f>
        <v>1.3728689999999999</v>
      </c>
      <c r="AL331" s="300">
        <f>'[7]Nicht-Bio'!N313</f>
        <v>4.1417229999999998</v>
      </c>
      <c r="AM331" s="300">
        <f>'[7]Nicht-Bio'!O313</f>
        <v>3.1288939999999998</v>
      </c>
      <c r="AN331" s="300">
        <f>'[7]Nicht-Bio'!P313</f>
        <v>4.558395</v>
      </c>
      <c r="AO331" s="300">
        <f>'[7]Nicht-Bio'!R313</f>
        <v>4.5503520000000002</v>
      </c>
      <c r="AP331" s="300">
        <f>'[7]Nicht-Bio'!S313</f>
        <v>8.8391369999999991</v>
      </c>
      <c r="AQ331" s="300">
        <f>'[7]Nicht-Bio'!T313</f>
        <v>3.907708</v>
      </c>
      <c r="AR331" s="300">
        <f>'[7]Nicht-Bio'!U313</f>
        <v>2.4616929999999999</v>
      </c>
      <c r="AS331" s="300">
        <f>'[7]Nicht-Bio'!W313</f>
        <v>2.2576849999999999</v>
      </c>
      <c r="AT331" s="300">
        <f>'[7]Nicht-Bio'!X313</f>
        <v>22.497429</v>
      </c>
      <c r="AU331" s="356">
        <f t="shared" si="57"/>
        <v>18.064544903333331</v>
      </c>
      <c r="AV331" s="300">
        <f>[6]Tabelle1!B144</f>
        <v>2.0665623440180401</v>
      </c>
      <c r="AW331" s="300"/>
      <c r="AX331" s="357">
        <f t="shared" si="64"/>
        <v>2.8931872816252557</v>
      </c>
      <c r="AY331" s="335">
        <f t="shared" si="65"/>
        <v>115.55906983584094</v>
      </c>
    </row>
    <row r="332" spans="1:51" x14ac:dyDescent="0.25">
      <c r="A332" s="332">
        <v>45992</v>
      </c>
      <c r="B332" s="312">
        <f>'[3]Warenkorb transponiert'!AI219</f>
        <v>1.5670280000000001</v>
      </c>
      <c r="C332" s="300">
        <f>'[3]Warenkorb transponiert'!AJ219</f>
        <v>19.703632500000001</v>
      </c>
      <c r="D332" s="300">
        <f>'[3]Warenkorb transponiert'!AK219</f>
        <v>10.806996</v>
      </c>
      <c r="E332" s="300">
        <f>'[3]Warenkorb transponiert'!AL219</f>
        <v>18.268802000000001</v>
      </c>
      <c r="F332" s="300">
        <f>'[3]Warenkorb transponiert'!AM219</f>
        <v>18.106662</v>
      </c>
      <c r="G332" s="300">
        <f>'[3]Warenkorb transponiert'!AN219</f>
        <v>6.7046270000000003</v>
      </c>
      <c r="H332" s="300">
        <f>'[3]Warenkorb transponiert'!AO219</f>
        <v>3.5777549999999998</v>
      </c>
      <c r="I332" s="300">
        <f>'[3]Warenkorb transponiert'!AP219</f>
        <v>2.753968</v>
      </c>
      <c r="J332" s="316">
        <f t="shared" ref="J332:J333" si="66">SUMPRODUCT($B$19:$I$19,B332:I332)</f>
        <v>30.188538030000004</v>
      </c>
      <c r="K332" s="300">
        <v>51.998699999999999</v>
      </c>
      <c r="L332" s="300">
        <v>32.160600000000002</v>
      </c>
      <c r="M332" s="300">
        <v>19.628599999999999</v>
      </c>
      <c r="N332" s="300">
        <v>14.7121</v>
      </c>
      <c r="O332" s="300">
        <v>25.1295</v>
      </c>
      <c r="P332" s="300">
        <v>2.9503900000000001</v>
      </c>
      <c r="Q332" s="300">
        <v>1.0886499999999999</v>
      </c>
      <c r="R332" s="300">
        <v>1.3989400000000001</v>
      </c>
      <c r="S332" s="300">
        <v>9.5656999999999996</v>
      </c>
      <c r="T332" s="300">
        <v>27.427800000000001</v>
      </c>
      <c r="U332" s="356">
        <f t="shared" si="60"/>
        <v>32.912383499999997</v>
      </c>
      <c r="V332" s="312">
        <f>'[2]Haltung gewichtet'!H307</f>
        <v>0.61960000000000004</v>
      </c>
      <c r="W332" s="356">
        <f t="shared" si="61"/>
        <v>17.348800000000001</v>
      </c>
      <c r="X332" s="300">
        <f>IF(ISBLANK([1]KochtypBerechnung_nichtBio!V301),"",[1]KochtypBerechnung_nichtBio!V301)</f>
        <v>1.2055670000000001</v>
      </c>
      <c r="Y332" s="300">
        <f>IF(ISBLANK([1]KochtypBerechnung_nichtBio!X301),"",[1]KochtypBerechnung_nichtBio!X301)</f>
        <v>1.3454429999999999</v>
      </c>
      <c r="Z332" s="356">
        <f t="shared" si="62"/>
        <v>2.6828884500000001</v>
      </c>
      <c r="AA332" s="312">
        <f>'[7]Nicht-Bio'!C314</f>
        <v>2.8716279999999998</v>
      </c>
      <c r="AB332" s="300">
        <f>'[7]Nicht-Bio'!D314</f>
        <v>2.5505979999999999</v>
      </c>
      <c r="AC332" s="300">
        <f>'[7]Nicht-Bio'!E314</f>
        <v>1.381837</v>
      </c>
      <c r="AD332" s="300">
        <f>'[7]Nicht-Bio'!F314</f>
        <v>0.99015600000000004</v>
      </c>
      <c r="AE332" s="356">
        <f t="shared" ref="AE332:AE333" si="67">SUMPRODUCT($AA$19:$AD$19,AA332:AD332)</f>
        <v>11.073966974705883</v>
      </c>
      <c r="AF332" s="300">
        <f>'[7]Nicht-Bio'!G314</f>
        <v>1.4923139999999999</v>
      </c>
      <c r="AG332" s="300">
        <f>'[7]Nicht-Bio'!I314</f>
        <v>2.537131</v>
      </c>
      <c r="AH332" s="300">
        <f>'[7]Nicht-Bio'!J314</f>
        <v>1.1606000000000001</v>
      </c>
      <c r="AI332" s="300">
        <f>'[7]Nicht-Bio'!K314</f>
        <v>2.595583</v>
      </c>
      <c r="AJ332" s="300">
        <f>'[7]Nicht-Bio'!L314</f>
        <v>1.279379</v>
      </c>
      <c r="AK332" s="300">
        <f>'[7]Nicht-Bio'!M314</f>
        <v>1.359359</v>
      </c>
      <c r="AL332" s="300">
        <f>'[7]Nicht-Bio'!N314</f>
        <v>2.378479</v>
      </c>
      <c r="AM332" s="300">
        <f>'[7]Nicht-Bio'!O314</f>
        <v>2.1309819999999999</v>
      </c>
      <c r="AN332" s="300">
        <f>'[7]Nicht-Bio'!P314</f>
        <v>2.7174580000000002</v>
      </c>
      <c r="AO332" s="300">
        <f>'[7]Nicht-Bio'!R314</f>
        <v>4.3226190000000004</v>
      </c>
      <c r="AP332" s="300">
        <f>'[7]Nicht-Bio'!S314</f>
        <v>8.8483870000000007</v>
      </c>
      <c r="AQ332" s="300">
        <f>'[7]Nicht-Bio'!T314</f>
        <v>3.9187370000000001</v>
      </c>
      <c r="AR332" s="300">
        <f>'[7]Nicht-Bio'!U314</f>
        <v>2.3213439999999999</v>
      </c>
      <c r="AS332" s="300">
        <f>'[7]Nicht-Bio'!W314</f>
        <v>2.8114880000000002</v>
      </c>
      <c r="AT332" s="300">
        <f>'[7]Nicht-Bio'!X314</f>
        <v>22.954734999999999</v>
      </c>
      <c r="AU332" s="356">
        <f t="shared" ref="AU332:AU333" si="68">IF(SUMPRODUCT($AF$19:$AT$19,AF332:AT332)=0,#N/A,SUMPRODUCT($AF$19:$AT$19,AF332:AT332))</f>
        <v>15.805633996666668</v>
      </c>
      <c r="AV332" s="300">
        <f>[6]Tabelle1!B145</f>
        <v>2.0665623440180401</v>
      </c>
      <c r="AW332" s="300"/>
      <c r="AX332" s="357">
        <f t="shared" si="64"/>
        <v>2.8931872816252557</v>
      </c>
      <c r="AY332" s="335">
        <f t="shared" si="65"/>
        <v>112.90539823299783</v>
      </c>
    </row>
    <row r="333" spans="1:51" x14ac:dyDescent="0.25">
      <c r="A333" s="332">
        <v>46023</v>
      </c>
      <c r="B333" s="312">
        <f>'[3]Warenkorb transponiert'!AI220</f>
        <v>1.5670280000000001</v>
      </c>
      <c r="C333" s="300">
        <f>'[3]Warenkorb transponiert'!AJ220</f>
        <v>19.893496499999998</v>
      </c>
      <c r="D333" s="300">
        <f>'[3]Warenkorb transponiert'!AK220</f>
        <v>9.8614350000000002</v>
      </c>
      <c r="E333" s="300">
        <f>'[3]Warenkorb transponiert'!AL220</f>
        <v>18.015649499999999</v>
      </c>
      <c r="F333" s="300">
        <f>'[3]Warenkorb transponiert'!AM220</f>
        <v>18.106662</v>
      </c>
      <c r="G333" s="300">
        <f>'[3]Warenkorb transponiert'!AN220</f>
        <v>6.439603</v>
      </c>
      <c r="H333" s="300">
        <f>'[3]Warenkorb transponiert'!AO220</f>
        <v>3.6450149999999999</v>
      </c>
      <c r="I333" s="300">
        <f>'[3]Warenkorb transponiert'!AP220</f>
        <v>2.484928</v>
      </c>
      <c r="J333" s="316">
        <f t="shared" si="66"/>
        <v>29.810175345000001</v>
      </c>
      <c r="K333" s="300">
        <v>59.395699999999998</v>
      </c>
      <c r="L333" s="300">
        <v>32.738500000000002</v>
      </c>
      <c r="M333" s="300">
        <v>21.867899999999999</v>
      </c>
      <c r="N333" s="300">
        <v>14.088100000000001</v>
      </c>
      <c r="O333" s="300">
        <v>25.150200000000002</v>
      </c>
      <c r="P333" s="300">
        <v>3.218</v>
      </c>
      <c r="Q333" s="300">
        <v>0.97715999999999992</v>
      </c>
      <c r="R333" s="300">
        <v>1.3939999999999999</v>
      </c>
      <c r="S333" s="300">
        <v>9.7864000000000004</v>
      </c>
      <c r="T333" s="300">
        <v>29.178599999999999</v>
      </c>
      <c r="U333" s="356">
        <f t="shared" ref="U333:U344" si="69">SUMPRODUCT($K$19:$T$19,K333:T333)</f>
        <v>34.5347376</v>
      </c>
      <c r="V333" s="312">
        <f>'[2]Haltung gewichtet'!H308</f>
        <v>0.61880000000000002</v>
      </c>
      <c r="W333" s="356">
        <f t="shared" ref="W333:W344" si="70">SUMPRODUCT($V$19:$V$19,V333:V333)</f>
        <v>17.3264</v>
      </c>
      <c r="X333" s="300">
        <f>IF(ISBLANK([1]KochtypBerechnung_nichtBio!V302),"",[1]KochtypBerechnung_nichtBio!V302)</f>
        <v>1.205886</v>
      </c>
      <c r="Y333" s="300">
        <f>IF(ISBLANK([1]KochtypBerechnung_nichtBio!X302),"",[1]KochtypBerechnung_nichtBio!X302)</f>
        <v>1.3316410000000001</v>
      </c>
      <c r="Z333" s="356">
        <f t="shared" ref="Z333:Z344" si="71">SUMPRODUCT($X$19:$Y$19,X333:Y333)</f>
        <v>2.6743956500000001</v>
      </c>
      <c r="AA333" s="312">
        <f>'[7]Nicht-Bio'!C315</f>
        <v>2.928353</v>
      </c>
      <c r="AB333" s="300">
        <f>'[7]Nicht-Bio'!D315</f>
        <v>2.5654159999999999</v>
      </c>
      <c r="AC333" s="300">
        <f>'[7]Nicht-Bio'!E315</f>
        <v>1.5348269999999999</v>
      </c>
      <c r="AD333" s="300">
        <f>'[7]Nicht-Bio'!F315</f>
        <v>1.017995</v>
      </c>
      <c r="AE333" s="356">
        <f t="shared" si="67"/>
        <v>11.382611050588235</v>
      </c>
      <c r="AF333" s="300">
        <f>'[7]Nicht-Bio'!G315</f>
        <v>1.4196150000000001</v>
      </c>
      <c r="AG333" s="300">
        <f>'[7]Nicht-Bio'!I315</f>
        <v>2.280319</v>
      </c>
      <c r="AH333" s="300">
        <f>'[7]Nicht-Bio'!J315</f>
        <v>1.339334</v>
      </c>
      <c r="AI333" s="300">
        <f>'[7]Nicht-Bio'!K315</f>
        <v>3.2968700000000002</v>
      </c>
      <c r="AJ333" s="300">
        <f>'[7]Nicht-Bio'!L315</f>
        <v>1.1876850000000001</v>
      </c>
      <c r="AK333" s="300">
        <f>'[7]Nicht-Bio'!M315</f>
        <v>1.4315530000000001</v>
      </c>
      <c r="AL333" s="300">
        <f>'[7]Nicht-Bio'!N315</f>
        <v>2.1859579999999998</v>
      </c>
      <c r="AM333" s="300">
        <f>'[7]Nicht-Bio'!O315</f>
        <v>2.085102</v>
      </c>
      <c r="AN333" s="300">
        <f>'[7]Nicht-Bio'!P315</f>
        <v>2.7003029999999999</v>
      </c>
      <c r="AO333" s="300">
        <f>'[7]Nicht-Bio'!R315</f>
        <v>4.3126090000000001</v>
      </c>
      <c r="AP333" s="300">
        <f>'[7]Nicht-Bio'!S315</f>
        <v>8.8396869999999996</v>
      </c>
      <c r="AQ333" s="300">
        <f>'[7]Nicht-Bio'!T315</f>
        <v>3.9696150000000001</v>
      </c>
      <c r="AR333" s="300">
        <f>'[7]Nicht-Bio'!U315</f>
        <v>2.3291789999999999</v>
      </c>
      <c r="AS333" s="300">
        <f>'[7]Nicht-Bio'!W315</f>
        <v>3.4425490000000001</v>
      </c>
      <c r="AT333" s="300">
        <f>'[7]Nicht-Bio'!X315</f>
        <v>25.594435000000001</v>
      </c>
      <c r="AU333" s="356">
        <f t="shared" si="68"/>
        <v>16.121266286666664</v>
      </c>
      <c r="AV333" s="300">
        <f>[6]Tabelle1!B146</f>
        <v>1.9231618703005899</v>
      </c>
      <c r="AW333" s="300"/>
      <c r="AX333" s="357">
        <f t="shared" ref="AX333:AX344" si="72">SUMPRODUCT($AV$19:$AW$19,AV333:AW333)</f>
        <v>2.6924266184208259</v>
      </c>
      <c r="AY333" s="335">
        <f t="shared" si="65"/>
        <v>114.54201255067574</v>
      </c>
    </row>
    <row r="334" spans="1:51" x14ac:dyDescent="0.25">
      <c r="A334" s="332">
        <v>46054</v>
      </c>
      <c r="B334" s="312">
        <f>'[3]Warenkorb transponiert'!AI221</f>
        <v>1.5656895</v>
      </c>
      <c r="C334" s="300">
        <f>'[3]Warenkorb transponiert'!AJ221</f>
        <v>19.906306999999998</v>
      </c>
      <c r="D334" s="300">
        <f>'[3]Warenkorb transponiert'!AK221</f>
        <v>9.9223020000000002</v>
      </c>
      <c r="E334" s="300">
        <f>'[3]Warenkorb transponiert'!AL221</f>
        <v>18.207492500000001</v>
      </c>
      <c r="F334" s="300">
        <f>'[3]Warenkorb transponiert'!AM221</f>
        <v>17.631831999999999</v>
      </c>
      <c r="G334" s="300">
        <f>'[3]Warenkorb transponiert'!AN221</f>
        <v>6.708304</v>
      </c>
      <c r="H334" s="300">
        <f>'[3]Warenkorb transponiert'!AO221</f>
        <v>3.5545770000000001</v>
      </c>
      <c r="I334" s="300">
        <f>'[3]Warenkorb transponiert'!AP221</f>
        <v>2.484928</v>
      </c>
      <c r="J334" s="316">
        <f t="shared" ref="J334:J344" si="73">SUMPRODUCT($B$19:$I$19,B334:I334)</f>
        <v>29.866250015000002</v>
      </c>
      <c r="K334" s="300">
        <v>58.256300000000003</v>
      </c>
      <c r="L334" s="300">
        <v>32.284999999999997</v>
      </c>
      <c r="M334" s="300">
        <v>19.769100000000002</v>
      </c>
      <c r="N334" s="300">
        <v>15.003399999999999</v>
      </c>
      <c r="O334" s="300">
        <v>26.459700000000002</v>
      </c>
      <c r="P334" s="300">
        <v>1.05436</v>
      </c>
      <c r="Q334" s="300">
        <v>0.98952000000000007</v>
      </c>
      <c r="R334" s="300">
        <v>2.8046800000000003</v>
      </c>
      <c r="S334" s="300">
        <v>31.4361</v>
      </c>
      <c r="T334" s="300">
        <v>13.703099999999999</v>
      </c>
      <c r="U334" s="356">
        <f t="shared" si="69"/>
        <v>48.029250599999997</v>
      </c>
      <c r="V334" s="312">
        <f>'[2]Haltung gewichtet'!H309</f>
        <v>0.62309999999999999</v>
      </c>
      <c r="W334" s="356">
        <f t="shared" si="70"/>
        <v>17.4468</v>
      </c>
      <c r="X334" s="300">
        <f>IF(ISBLANK([1]KochtypBerechnung_nichtBio!V303),"",[1]KochtypBerechnung_nichtBio!V303)</f>
        <v>1.20581</v>
      </c>
      <c r="Y334" s="300">
        <f>IF(ISBLANK([1]KochtypBerechnung_nichtBio!X303),"",[1]KochtypBerechnung_nichtBio!X303)</f>
        <v>1.3310310000000001</v>
      </c>
      <c r="Z334" s="356">
        <f t="shared" si="71"/>
        <v>2.6738851500000003</v>
      </c>
      <c r="AA334" s="312">
        <f>'[7]Nicht-Bio'!C316</f>
        <v>2.8682639999999999</v>
      </c>
      <c r="AB334" s="300">
        <f>'[7]Nicht-Bio'!D316</f>
        <v>2.5648689999999998</v>
      </c>
      <c r="AC334" s="300">
        <f>'[7]Nicht-Bio'!E316</f>
        <v>1.5632550000000001</v>
      </c>
      <c r="AD334" s="300">
        <f>'[7]Nicht-Bio'!F316</f>
        <v>0.94930199999999998</v>
      </c>
      <c r="AE334" s="356">
        <f t="shared" ref="AE334:AE344" si="74">SUMPRODUCT($AA$19:$AD$19,AA334:AD334)</f>
        <v>11.145349162941175</v>
      </c>
      <c r="AF334" s="300">
        <f>'[7]Nicht-Bio'!G316</f>
        <v>1.4290309999999999</v>
      </c>
      <c r="AG334" s="300">
        <f>'[7]Nicht-Bio'!I316</f>
        <v>2.272262</v>
      </c>
      <c r="AH334" s="300">
        <f>'[7]Nicht-Bio'!J316</f>
        <v>1.355969</v>
      </c>
      <c r="AI334" s="300">
        <f>'[7]Nicht-Bio'!K316</f>
        <v>4.194979</v>
      </c>
      <c r="AJ334" s="300">
        <f>'[7]Nicht-Bio'!L316</f>
        <v>1.2002459999999999</v>
      </c>
      <c r="AK334" s="300">
        <f>'[7]Nicht-Bio'!M316</f>
        <v>1.4494610000000001</v>
      </c>
      <c r="AL334" s="300">
        <f>'[7]Nicht-Bio'!N316</f>
        <v>2.0573109999999999</v>
      </c>
      <c r="AM334" s="300">
        <f>'[7]Nicht-Bio'!O316</f>
        <v>2.1269179999999999</v>
      </c>
      <c r="AN334" s="300">
        <f>'[7]Nicht-Bio'!P316</f>
        <v>2.8659340000000002</v>
      </c>
      <c r="AO334" s="300">
        <f>'[7]Nicht-Bio'!R316</f>
        <v>4.3130290000000002</v>
      </c>
      <c r="AP334" s="300">
        <f>'[7]Nicht-Bio'!S316</f>
        <v>8.8379250000000003</v>
      </c>
      <c r="AQ334" s="300">
        <f>'[7]Nicht-Bio'!T316</f>
        <v>3.9697809999999998</v>
      </c>
      <c r="AR334" s="300">
        <f>'[7]Nicht-Bio'!U316</f>
        <v>2.33005</v>
      </c>
      <c r="AS334" s="300">
        <f>'[7]Nicht-Bio'!W316</f>
        <v>3.5325510000000002</v>
      </c>
      <c r="AT334" s="300">
        <f>'[7]Nicht-Bio'!X316</f>
        <v>25.488629</v>
      </c>
      <c r="AU334" s="356">
        <f t="shared" ref="AU334:AU344" si="75">IF(SUMPRODUCT($AF$19:$AT$19,AF334:AT334)=0,#N/A,SUMPRODUCT($AF$19:$AT$19,AF334:AT334))</f>
        <v>16.516317436666668</v>
      </c>
      <c r="AV334" s="300">
        <f>[6]Tabelle1!B147</f>
        <v>1.9231618703005899</v>
      </c>
      <c r="AW334" s="300"/>
      <c r="AX334" s="357">
        <f t="shared" si="72"/>
        <v>2.6924266184208259</v>
      </c>
      <c r="AY334" s="335">
        <f t="shared" si="65"/>
        <v>128.37027898302867</v>
      </c>
    </row>
    <row r="335" spans="1:51" x14ac:dyDescent="0.25">
      <c r="A335" s="332">
        <v>46082</v>
      </c>
      <c r="B335" s="312">
        <f>'[3]Warenkorb transponiert'!AI222</f>
        <v>1.6028340000000001</v>
      </c>
      <c r="C335" s="300">
        <f>'[3]Warenkorb transponiert'!AJ222</f>
        <v>19.400002000000001</v>
      </c>
      <c r="D335" s="300">
        <f>'[3]Warenkorb transponiert'!AK222</f>
        <v>9.9223020000000002</v>
      </c>
      <c r="E335" s="300">
        <f>'[3]Warenkorb transponiert'!AL222</f>
        <v>18.207492500000001</v>
      </c>
      <c r="F335" s="300">
        <f>'[3]Warenkorb transponiert'!AM222</f>
        <v>17.631831999999999</v>
      </c>
      <c r="G335" s="300">
        <f>'[3]Warenkorb transponiert'!AN222</f>
        <v>6.708304</v>
      </c>
      <c r="H335" s="300">
        <f>'[3]Warenkorb transponiert'!AO222</f>
        <v>3.541957</v>
      </c>
      <c r="I335" s="300">
        <f>'[3]Warenkorb transponiert'!AP222</f>
        <v>2.484928</v>
      </c>
      <c r="J335" s="316">
        <f t="shared" si="73"/>
        <v>30.078121715000002</v>
      </c>
      <c r="K335" s="300">
        <v>62.628599999999999</v>
      </c>
      <c r="L335" s="300">
        <v>31.145499999999998</v>
      </c>
      <c r="M335" s="300">
        <v>19.471699999999998</v>
      </c>
      <c r="N335" s="300">
        <v>14.7256</v>
      </c>
      <c r="O335" s="300">
        <v>25.308900000000001</v>
      </c>
      <c r="P335" s="300">
        <v>0.96531</v>
      </c>
      <c r="Q335" s="300">
        <v>0.97857000000000005</v>
      </c>
      <c r="R335" s="300">
        <v>2.8121800000000001</v>
      </c>
      <c r="S335" s="300">
        <v>31.444600000000001</v>
      </c>
      <c r="T335" s="300">
        <v>14.1302</v>
      </c>
      <c r="U335" s="356">
        <f t="shared" si="69"/>
        <v>48.191399099999998</v>
      </c>
      <c r="V335" s="312">
        <f>'[2]Haltung gewichtet'!H310</f>
        <v>0.63919999999999999</v>
      </c>
      <c r="W335" s="356">
        <f t="shared" si="70"/>
        <v>17.897600000000001</v>
      </c>
      <c r="X335" s="300">
        <f>IF(ISBLANK([1]KochtypBerechnung_nichtBio!V304),"",[1]KochtypBerechnung_nichtBio!V304)</f>
        <v>1.1998420000000001</v>
      </c>
      <c r="Y335" s="300">
        <f>IF(ISBLANK([1]KochtypBerechnung_nichtBio!X304),"",[1]KochtypBerechnung_nichtBio!X304)</f>
        <v>1.3316410000000001</v>
      </c>
      <c r="Z335" s="356">
        <f t="shared" si="71"/>
        <v>2.6653296500000003</v>
      </c>
      <c r="AA335" s="312">
        <f>'[7]Nicht-Bio'!C317</f>
        <v>2.9489969999999999</v>
      </c>
      <c r="AB335" s="300">
        <f>'[7]Nicht-Bio'!D317</f>
        <v>2.5521060000000002</v>
      </c>
      <c r="AC335" s="300">
        <f>'[7]Nicht-Bio'!E317</f>
        <v>1.4617830000000001</v>
      </c>
      <c r="AD335" s="300">
        <f>'[7]Nicht-Bio'!F317</f>
        <v>1.0708299999999999</v>
      </c>
      <c r="AE335" s="356">
        <f t="shared" si="74"/>
        <v>11.464714469999997</v>
      </c>
      <c r="AF335" s="300">
        <f>'[7]Nicht-Bio'!G317</f>
        <v>1.489552</v>
      </c>
      <c r="AG335" s="300">
        <f>'[7]Nicht-Bio'!I317</f>
        <v>2.3672970000000002</v>
      </c>
      <c r="AH335" s="300">
        <f>'[7]Nicht-Bio'!J317</f>
        <v>1.3479509999999999</v>
      </c>
      <c r="AI335" s="300">
        <f>'[7]Nicht-Bio'!K317</f>
        <v>3.4052380000000002</v>
      </c>
      <c r="AJ335" s="300">
        <f>'[7]Nicht-Bio'!L317</f>
        <v>1.160995</v>
      </c>
      <c r="AK335" s="300">
        <f>'[7]Nicht-Bio'!M317</f>
        <v>1.4735499999999999</v>
      </c>
      <c r="AL335" s="300">
        <f>'[7]Nicht-Bio'!N317</f>
        <v>2.1470210000000001</v>
      </c>
      <c r="AM335" s="300">
        <f>'[7]Nicht-Bio'!O317</f>
        <v>2.1899579999999998</v>
      </c>
      <c r="AN335" s="300">
        <f>'[7]Nicht-Bio'!P317</f>
        <v>2.521782</v>
      </c>
      <c r="AO335" s="300">
        <f>'[7]Nicht-Bio'!R317</f>
        <v>4.3126429999999996</v>
      </c>
      <c r="AP335" s="300">
        <f>'[7]Nicht-Bio'!S317</f>
        <v>8.8396869999999996</v>
      </c>
      <c r="AQ335" s="300">
        <f>'[7]Nicht-Bio'!T317</f>
        <v>3.9320919999999999</v>
      </c>
      <c r="AR335" s="300">
        <f>'[7]Nicht-Bio'!U317</f>
        <v>2.3331019999999998</v>
      </c>
      <c r="AS335" s="300">
        <f>'[7]Nicht-Bio'!W317</f>
        <v>3.7061609999999998</v>
      </c>
      <c r="AT335" s="300">
        <f>'[7]Nicht-Bio'!X317</f>
        <v>24.957737000000002</v>
      </c>
      <c r="AU335" s="356">
        <f t="shared" si="75"/>
        <v>16.284873319999999</v>
      </c>
      <c r="AV335" s="300">
        <f>[6]Tabelle1!B148</f>
        <v>1.9231618703005899</v>
      </c>
      <c r="AW335" s="300"/>
      <c r="AX335" s="357">
        <f t="shared" si="72"/>
        <v>2.6924266184208259</v>
      </c>
      <c r="AY335" s="335">
        <f t="shared" si="65"/>
        <v>129.27446487342081</v>
      </c>
    </row>
    <row r="336" spans="1:51" hidden="1" x14ac:dyDescent="0.25">
      <c r="A336" s="332">
        <v>46113</v>
      </c>
      <c r="B336" s="312">
        <f>'[3]Warenkorb transponiert'!AI223</f>
        <v>0</v>
      </c>
      <c r="C336" s="300">
        <f>'[3]Warenkorb transponiert'!AJ223</f>
        <v>0</v>
      </c>
      <c r="D336" s="300">
        <f>'[3]Warenkorb transponiert'!AK223</f>
        <v>0</v>
      </c>
      <c r="E336" s="300">
        <f>'[3]Warenkorb transponiert'!AL223</f>
        <v>0</v>
      </c>
      <c r="F336" s="300">
        <f>'[3]Warenkorb transponiert'!AM223</f>
        <v>0</v>
      </c>
      <c r="G336" s="300">
        <f>'[3]Warenkorb transponiert'!AN223</f>
        <v>0</v>
      </c>
      <c r="H336" s="300">
        <f>'[3]Warenkorb transponiert'!AO223</f>
        <v>0</v>
      </c>
      <c r="I336" s="300">
        <f>'[3]Warenkorb transponiert'!AP223</f>
        <v>0</v>
      </c>
      <c r="J336" s="316">
        <f t="shared" si="73"/>
        <v>0</v>
      </c>
      <c r="K336" s="300"/>
      <c r="L336" s="300"/>
      <c r="M336" s="300"/>
      <c r="N336" s="300"/>
      <c r="O336" s="300"/>
      <c r="P336" s="300"/>
      <c r="Q336" s="300"/>
      <c r="R336" s="300"/>
      <c r="S336" s="300"/>
      <c r="T336" s="300"/>
      <c r="U336" s="356">
        <f t="shared" si="69"/>
        <v>0</v>
      </c>
      <c r="V336" s="312">
        <f>'[2]Haltung gewichtet'!H311</f>
        <v>0</v>
      </c>
      <c r="W336" s="356">
        <f t="shared" si="70"/>
        <v>0</v>
      </c>
      <c r="X336" s="300">
        <f>IF(ISBLANK([1]KochtypBerechnung_nichtBio!V305),"",[1]KochtypBerechnung_nichtBio!V305)</f>
        <v>1.2038460000000002</v>
      </c>
      <c r="Y336" s="300">
        <f>IF(ISBLANK([1]KochtypBerechnung_nichtBio!X305),"",[1]KochtypBerechnung_nichtBio!X305)</f>
        <v>1.3314376666666667</v>
      </c>
      <c r="Z336" s="356">
        <f t="shared" si="71"/>
        <v>2.6712034833333336</v>
      </c>
      <c r="AA336" s="312" t="e">
        <f>'[7]Nicht-Bio'!C318</f>
        <v>#N/A</v>
      </c>
      <c r="AB336" s="300" t="e">
        <f>'[7]Nicht-Bio'!D318</f>
        <v>#N/A</v>
      </c>
      <c r="AC336" s="300" t="e">
        <f>'[7]Nicht-Bio'!E318</f>
        <v>#N/A</v>
      </c>
      <c r="AD336" s="300" t="e">
        <f>'[7]Nicht-Bio'!F318</f>
        <v>#N/A</v>
      </c>
      <c r="AE336" s="356" t="e">
        <f t="shared" si="74"/>
        <v>#N/A</v>
      </c>
      <c r="AF336" s="300" t="e">
        <f>'[7]Nicht-Bio'!G318</f>
        <v>#N/A</v>
      </c>
      <c r="AG336" s="300" t="e">
        <f>'[7]Nicht-Bio'!I318</f>
        <v>#N/A</v>
      </c>
      <c r="AH336" s="300" t="e">
        <f>'[7]Nicht-Bio'!J318</f>
        <v>#N/A</v>
      </c>
      <c r="AI336" s="300" t="e">
        <f>'[7]Nicht-Bio'!K318</f>
        <v>#N/A</v>
      </c>
      <c r="AJ336" s="300" t="e">
        <f>'[7]Nicht-Bio'!L318</f>
        <v>#N/A</v>
      </c>
      <c r="AK336" s="300" t="e">
        <f>'[7]Nicht-Bio'!M318</f>
        <v>#N/A</v>
      </c>
      <c r="AL336" s="300" t="e">
        <f>'[7]Nicht-Bio'!N318</f>
        <v>#N/A</v>
      </c>
      <c r="AM336" s="300" t="e">
        <f>'[7]Nicht-Bio'!O318</f>
        <v>#N/A</v>
      </c>
      <c r="AN336" s="300" t="e">
        <f>'[7]Nicht-Bio'!P318</f>
        <v>#N/A</v>
      </c>
      <c r="AO336" s="300" t="e">
        <f>'[7]Nicht-Bio'!R318</f>
        <v>#N/A</v>
      </c>
      <c r="AP336" s="300" t="e">
        <f>'[7]Nicht-Bio'!S318</f>
        <v>#N/A</v>
      </c>
      <c r="AQ336" s="300" t="e">
        <f>'[7]Nicht-Bio'!T318</f>
        <v>#N/A</v>
      </c>
      <c r="AR336" s="300" t="e">
        <f>'[7]Nicht-Bio'!U318</f>
        <v>#N/A</v>
      </c>
      <c r="AS336" s="300" t="e">
        <f>'[7]Nicht-Bio'!W318</f>
        <v>#N/A</v>
      </c>
      <c r="AT336" s="300" t="e">
        <f>'[7]Nicht-Bio'!X318</f>
        <v>#N/A</v>
      </c>
      <c r="AU336" s="356" t="e">
        <f t="shared" si="75"/>
        <v>#N/A</v>
      </c>
      <c r="AV336" s="300">
        <f>[6]Tabelle1!B149</f>
        <v>1.85</v>
      </c>
      <c r="AW336" s="300"/>
      <c r="AX336" s="357">
        <f t="shared" si="72"/>
        <v>2.59</v>
      </c>
      <c r="AY336" s="335"/>
    </row>
    <row r="337" spans="1:51" hidden="1" x14ac:dyDescent="0.25">
      <c r="A337" s="332">
        <v>46143</v>
      </c>
      <c r="B337" s="312">
        <f>'[3]Warenkorb transponiert'!AI224</f>
        <v>0</v>
      </c>
      <c r="C337" s="300">
        <f>'[3]Warenkorb transponiert'!AJ224</f>
        <v>0</v>
      </c>
      <c r="D337" s="300">
        <f>'[3]Warenkorb transponiert'!AK224</f>
        <v>0</v>
      </c>
      <c r="E337" s="300">
        <f>'[3]Warenkorb transponiert'!AL224</f>
        <v>0</v>
      </c>
      <c r="F337" s="300">
        <f>'[3]Warenkorb transponiert'!AM224</f>
        <v>0</v>
      </c>
      <c r="G337" s="300">
        <f>'[3]Warenkorb transponiert'!AN224</f>
        <v>0</v>
      </c>
      <c r="H337" s="300">
        <f>'[3]Warenkorb transponiert'!AO224</f>
        <v>0</v>
      </c>
      <c r="I337" s="300">
        <f>'[3]Warenkorb transponiert'!AP224</f>
        <v>0</v>
      </c>
      <c r="J337" s="316">
        <f t="shared" si="73"/>
        <v>0</v>
      </c>
      <c r="K337" s="300"/>
      <c r="L337" s="300"/>
      <c r="M337" s="300"/>
      <c r="N337" s="300"/>
      <c r="O337" s="300"/>
      <c r="P337" s="300"/>
      <c r="Q337" s="300"/>
      <c r="R337" s="300"/>
      <c r="S337" s="300"/>
      <c r="T337" s="300"/>
      <c r="U337" s="356">
        <f t="shared" si="69"/>
        <v>0</v>
      </c>
      <c r="V337" s="312">
        <f>'[2]Haltung gewichtet'!H312</f>
        <v>0</v>
      </c>
      <c r="W337" s="356">
        <f t="shared" si="70"/>
        <v>0</v>
      </c>
      <c r="X337" s="300">
        <f>IF(ISBLANK([1]KochtypBerechnung_nichtBio!V306),"",[1]KochtypBerechnung_nichtBio!V306)</f>
        <v>1.2031660000000002</v>
      </c>
      <c r="Y337" s="300">
        <f>IF(ISBLANK([1]KochtypBerechnung_nichtBio!X306),"",[1]KochtypBerechnung_nichtBio!X306)</f>
        <v>1.331369888888889</v>
      </c>
      <c r="Z337" s="356">
        <f t="shared" si="71"/>
        <v>2.6701394277777779</v>
      </c>
      <c r="AA337" s="312" t="e">
        <f>'[7]Nicht-Bio'!C319</f>
        <v>#N/A</v>
      </c>
      <c r="AB337" s="300" t="e">
        <f>'[7]Nicht-Bio'!D319</f>
        <v>#N/A</v>
      </c>
      <c r="AC337" s="300" t="e">
        <f>'[7]Nicht-Bio'!E319</f>
        <v>#N/A</v>
      </c>
      <c r="AD337" s="300" t="e">
        <f>'[7]Nicht-Bio'!F319</f>
        <v>#N/A</v>
      </c>
      <c r="AE337" s="356" t="e">
        <f t="shared" si="74"/>
        <v>#N/A</v>
      </c>
      <c r="AF337" s="300" t="e">
        <f>'[7]Nicht-Bio'!G319</f>
        <v>#N/A</v>
      </c>
      <c r="AG337" s="300" t="e">
        <f>'[7]Nicht-Bio'!I319</f>
        <v>#N/A</v>
      </c>
      <c r="AH337" s="300" t="e">
        <f>'[7]Nicht-Bio'!J319</f>
        <v>#N/A</v>
      </c>
      <c r="AI337" s="300" t="e">
        <f>'[7]Nicht-Bio'!K319</f>
        <v>#N/A</v>
      </c>
      <c r="AJ337" s="300" t="e">
        <f>'[7]Nicht-Bio'!L319</f>
        <v>#N/A</v>
      </c>
      <c r="AK337" s="300" t="e">
        <f>'[7]Nicht-Bio'!M319</f>
        <v>#N/A</v>
      </c>
      <c r="AL337" s="300" t="e">
        <f>'[7]Nicht-Bio'!N319</f>
        <v>#N/A</v>
      </c>
      <c r="AM337" s="300" t="e">
        <f>'[7]Nicht-Bio'!O319</f>
        <v>#N/A</v>
      </c>
      <c r="AN337" s="300" t="e">
        <f>'[7]Nicht-Bio'!P319</f>
        <v>#N/A</v>
      </c>
      <c r="AO337" s="300" t="e">
        <f>'[7]Nicht-Bio'!R319</f>
        <v>#N/A</v>
      </c>
      <c r="AP337" s="300" t="e">
        <f>'[7]Nicht-Bio'!S319</f>
        <v>#N/A</v>
      </c>
      <c r="AQ337" s="300" t="e">
        <f>'[7]Nicht-Bio'!T319</f>
        <v>#N/A</v>
      </c>
      <c r="AR337" s="300" t="e">
        <f>'[7]Nicht-Bio'!U319</f>
        <v>#N/A</v>
      </c>
      <c r="AS337" s="300" t="e">
        <f>'[7]Nicht-Bio'!W319</f>
        <v>#N/A</v>
      </c>
      <c r="AT337" s="300" t="e">
        <f>'[7]Nicht-Bio'!X319</f>
        <v>#N/A</v>
      </c>
      <c r="AU337" s="356" t="e">
        <f t="shared" si="75"/>
        <v>#N/A</v>
      </c>
      <c r="AV337" s="300">
        <f>[6]Tabelle1!B150</f>
        <v>0</v>
      </c>
      <c r="AW337" s="300"/>
      <c r="AX337" s="357">
        <f t="shared" si="72"/>
        <v>0</v>
      </c>
      <c r="AY337" s="335"/>
    </row>
    <row r="338" spans="1:51" hidden="1" x14ac:dyDescent="0.25">
      <c r="A338" s="332">
        <v>46174</v>
      </c>
      <c r="B338" s="312">
        <f>'[3]Warenkorb transponiert'!AI225</f>
        <v>0</v>
      </c>
      <c r="C338" s="300">
        <f>'[3]Warenkorb transponiert'!AJ225</f>
        <v>0</v>
      </c>
      <c r="D338" s="300">
        <f>'[3]Warenkorb transponiert'!AK225</f>
        <v>0</v>
      </c>
      <c r="E338" s="300">
        <f>'[3]Warenkorb transponiert'!AL225</f>
        <v>0</v>
      </c>
      <c r="F338" s="300">
        <f>'[3]Warenkorb transponiert'!AM225</f>
        <v>0</v>
      </c>
      <c r="G338" s="300">
        <f>'[3]Warenkorb transponiert'!AN225</f>
        <v>0</v>
      </c>
      <c r="H338" s="300">
        <f>'[3]Warenkorb transponiert'!AO225</f>
        <v>0</v>
      </c>
      <c r="I338" s="300">
        <f>'[3]Warenkorb transponiert'!AP225</f>
        <v>0</v>
      </c>
      <c r="J338" s="316">
        <f t="shared" si="73"/>
        <v>0</v>
      </c>
      <c r="K338" s="300"/>
      <c r="L338" s="300"/>
      <c r="M338" s="300"/>
      <c r="N338" s="300"/>
      <c r="O338" s="300"/>
      <c r="P338" s="300"/>
      <c r="Q338" s="300"/>
      <c r="R338" s="300"/>
      <c r="S338" s="300"/>
      <c r="T338" s="300"/>
      <c r="U338" s="356">
        <f t="shared" si="69"/>
        <v>0</v>
      </c>
      <c r="V338" s="312">
        <f>'[2]Haltung gewichtet'!H313</f>
        <v>0</v>
      </c>
      <c r="W338" s="356">
        <f t="shared" si="70"/>
        <v>0</v>
      </c>
      <c r="X338" s="300">
        <f>IF(ISBLANK([1]KochtypBerechnung_nichtBio!V307),"",[1]KochtypBerechnung_nichtBio!V307)</f>
        <v>1.2022846666666667</v>
      </c>
      <c r="Y338" s="300">
        <f>IF(ISBLANK([1]KochtypBerechnung_nichtBio!X307),"",[1]KochtypBerechnung_nichtBio!X307)</f>
        <v>1.3314828518518518</v>
      </c>
      <c r="Z338" s="356">
        <f t="shared" si="71"/>
        <v>2.6688908537037039</v>
      </c>
      <c r="AA338" s="312" t="e">
        <f>'[7]Nicht-Bio'!C320</f>
        <v>#N/A</v>
      </c>
      <c r="AB338" s="300" t="e">
        <f>'[7]Nicht-Bio'!D320</f>
        <v>#N/A</v>
      </c>
      <c r="AC338" s="300" t="e">
        <f>'[7]Nicht-Bio'!E320</f>
        <v>#N/A</v>
      </c>
      <c r="AD338" s="300" t="e">
        <f>'[7]Nicht-Bio'!F320</f>
        <v>#N/A</v>
      </c>
      <c r="AE338" s="356" t="e">
        <f t="shared" si="74"/>
        <v>#N/A</v>
      </c>
      <c r="AF338" s="300" t="e">
        <f>'[7]Nicht-Bio'!G320</f>
        <v>#N/A</v>
      </c>
      <c r="AG338" s="300" t="e">
        <f>'[7]Nicht-Bio'!I320</f>
        <v>#N/A</v>
      </c>
      <c r="AH338" s="300" t="e">
        <f>'[7]Nicht-Bio'!J320</f>
        <v>#N/A</v>
      </c>
      <c r="AI338" s="300" t="e">
        <f>'[7]Nicht-Bio'!K320</f>
        <v>#N/A</v>
      </c>
      <c r="AJ338" s="300" t="e">
        <f>'[7]Nicht-Bio'!L320</f>
        <v>#N/A</v>
      </c>
      <c r="AK338" s="300" t="e">
        <f>'[7]Nicht-Bio'!M320</f>
        <v>#N/A</v>
      </c>
      <c r="AL338" s="300" t="e">
        <f>'[7]Nicht-Bio'!N320</f>
        <v>#N/A</v>
      </c>
      <c r="AM338" s="300" t="e">
        <f>'[7]Nicht-Bio'!O320</f>
        <v>#N/A</v>
      </c>
      <c r="AN338" s="300" t="e">
        <f>'[7]Nicht-Bio'!P320</f>
        <v>#N/A</v>
      </c>
      <c r="AO338" s="300" t="e">
        <f>'[7]Nicht-Bio'!R320</f>
        <v>#N/A</v>
      </c>
      <c r="AP338" s="300" t="e">
        <f>'[7]Nicht-Bio'!S320</f>
        <v>#N/A</v>
      </c>
      <c r="AQ338" s="300" t="e">
        <f>'[7]Nicht-Bio'!T320</f>
        <v>#N/A</v>
      </c>
      <c r="AR338" s="300" t="e">
        <f>'[7]Nicht-Bio'!U320</f>
        <v>#N/A</v>
      </c>
      <c r="AS338" s="300" t="e">
        <f>'[7]Nicht-Bio'!W320</f>
        <v>#N/A</v>
      </c>
      <c r="AT338" s="300" t="e">
        <f>'[7]Nicht-Bio'!X320</f>
        <v>#N/A</v>
      </c>
      <c r="AU338" s="356" t="e">
        <f t="shared" si="75"/>
        <v>#N/A</v>
      </c>
      <c r="AV338" s="300">
        <f>[6]Tabelle1!B151</f>
        <v>0</v>
      </c>
      <c r="AW338" s="300"/>
      <c r="AX338" s="357">
        <f t="shared" si="72"/>
        <v>0</v>
      </c>
      <c r="AY338" s="335"/>
    </row>
    <row r="339" spans="1:51" hidden="1" x14ac:dyDescent="0.25">
      <c r="A339" s="332">
        <v>46204</v>
      </c>
      <c r="B339" s="312">
        <f>'[3]Warenkorb transponiert'!AI226</f>
        <v>20.254604080610257</v>
      </c>
      <c r="C339" s="300">
        <f>'[3]Warenkorb transponiert'!AJ226</f>
        <v>14.607694049726845</v>
      </c>
      <c r="D339" s="300">
        <f>'[3]Warenkorb transponiert'!AK226</f>
        <v>6.077730183755456</v>
      </c>
      <c r="E339" s="300">
        <f>'[3]Warenkorb transponiert'!AL226</f>
        <v>5.2230028824973331</v>
      </c>
      <c r="F339" s="300">
        <f>'[3]Warenkorb transponiert'!AM226</f>
        <v>11.380933113242858</v>
      </c>
      <c r="G339" s="300">
        <f>'[3]Warenkorb transponiert'!AN226</f>
        <v>5.3292637543391059</v>
      </c>
      <c r="H339" s="300">
        <f>'[3]Warenkorb transponiert'!AO226</f>
        <v>5.9244269652750754</v>
      </c>
      <c r="I339" s="300">
        <f>'[3]Warenkorb transponiert'!AP226</f>
        <v>4.1777110691875441</v>
      </c>
      <c r="J339" s="316">
        <f t="shared" si="73"/>
        <v>187.24539136291926</v>
      </c>
      <c r="K339" s="300"/>
      <c r="L339" s="300"/>
      <c r="M339" s="300"/>
      <c r="N339" s="300"/>
      <c r="O339" s="300"/>
      <c r="P339" s="300"/>
      <c r="Q339" s="300"/>
      <c r="R339" s="300"/>
      <c r="S339" s="300"/>
      <c r="T339" s="300"/>
      <c r="U339" s="356">
        <f t="shared" si="69"/>
        <v>0</v>
      </c>
      <c r="V339" s="312">
        <f>'[2]Haltung gewichtet'!H314</f>
        <v>0</v>
      </c>
      <c r="W339" s="356">
        <f t="shared" si="70"/>
        <v>0</v>
      </c>
      <c r="X339" s="300">
        <f>IF(ISBLANK([1]KochtypBerechnung_nichtBio!V308),"",[1]KochtypBerechnung_nichtBio!V308)</f>
        <v>1.2030988888888892</v>
      </c>
      <c r="Y339" s="300">
        <f>IF(ISBLANK([1]KochtypBerechnung_nichtBio!X308),"",[1]KochtypBerechnung_nichtBio!X308)</f>
        <v>1.3314301358024692</v>
      </c>
      <c r="Z339" s="356">
        <f t="shared" si="71"/>
        <v>2.6700779216049386</v>
      </c>
      <c r="AA339" s="312" t="e">
        <f>'[7]Nicht-Bio'!C321</f>
        <v>#N/A</v>
      </c>
      <c r="AB339" s="300" t="e">
        <f>'[7]Nicht-Bio'!D321</f>
        <v>#N/A</v>
      </c>
      <c r="AC339" s="300" t="e">
        <f>'[7]Nicht-Bio'!E321</f>
        <v>#N/A</v>
      </c>
      <c r="AD339" s="300" t="e">
        <f>'[7]Nicht-Bio'!F321</f>
        <v>#N/A</v>
      </c>
      <c r="AE339" s="356" t="e">
        <f t="shared" si="74"/>
        <v>#N/A</v>
      </c>
      <c r="AF339" s="300" t="e">
        <f>'[7]Nicht-Bio'!G321</f>
        <v>#N/A</v>
      </c>
      <c r="AG339" s="300" t="e">
        <f>'[7]Nicht-Bio'!I321</f>
        <v>#N/A</v>
      </c>
      <c r="AH339" s="300" t="e">
        <f>'[7]Nicht-Bio'!J321</f>
        <v>#N/A</v>
      </c>
      <c r="AI339" s="300" t="e">
        <f>'[7]Nicht-Bio'!K321</f>
        <v>#N/A</v>
      </c>
      <c r="AJ339" s="300" t="e">
        <f>'[7]Nicht-Bio'!L321</f>
        <v>#N/A</v>
      </c>
      <c r="AK339" s="300" t="e">
        <f>'[7]Nicht-Bio'!M321</f>
        <v>#N/A</v>
      </c>
      <c r="AL339" s="300" t="e">
        <f>'[7]Nicht-Bio'!N321</f>
        <v>#N/A</v>
      </c>
      <c r="AM339" s="300" t="e">
        <f>'[7]Nicht-Bio'!O321</f>
        <v>#N/A</v>
      </c>
      <c r="AN339" s="300" t="e">
        <f>'[7]Nicht-Bio'!P321</f>
        <v>#N/A</v>
      </c>
      <c r="AO339" s="300" t="e">
        <f>'[7]Nicht-Bio'!R321</f>
        <v>#N/A</v>
      </c>
      <c r="AP339" s="300" t="e">
        <f>'[7]Nicht-Bio'!S321</f>
        <v>#N/A</v>
      </c>
      <c r="AQ339" s="300" t="e">
        <f>'[7]Nicht-Bio'!T321</f>
        <v>#N/A</v>
      </c>
      <c r="AR339" s="300" t="e">
        <f>'[7]Nicht-Bio'!U321</f>
        <v>#N/A</v>
      </c>
      <c r="AS339" s="300" t="e">
        <f>'[7]Nicht-Bio'!W321</f>
        <v>#N/A</v>
      </c>
      <c r="AT339" s="300" t="e">
        <f>'[7]Nicht-Bio'!X321</f>
        <v>#N/A</v>
      </c>
      <c r="AU339" s="356" t="e">
        <f t="shared" si="75"/>
        <v>#N/A</v>
      </c>
      <c r="AV339" s="300">
        <f>[6]Tabelle1!B152</f>
        <v>0</v>
      </c>
      <c r="AW339" s="300"/>
      <c r="AX339" s="357">
        <f t="shared" si="72"/>
        <v>0</v>
      </c>
      <c r="AY339" s="335"/>
    </row>
    <row r="340" spans="1:51" hidden="1" x14ac:dyDescent="0.25">
      <c r="A340" s="332">
        <v>46235</v>
      </c>
      <c r="B340" s="312">
        <f>'[3]Warenkorb transponiert'!AI227</f>
        <v>19.530765478737301</v>
      </c>
      <c r="C340" s="300">
        <f>'[3]Warenkorb transponiert'!AJ227</f>
        <v>14.464289018852719</v>
      </c>
      <c r="D340" s="300">
        <f>'[3]Warenkorb transponiert'!AK227</f>
        <v>6.2799387175332244</v>
      </c>
      <c r="E340" s="300">
        <f>'[3]Warenkorb transponiert'!AL227</f>
        <v>5.335333491854219</v>
      </c>
      <c r="F340" s="300">
        <f>'[3]Warenkorb transponiert'!AM227</f>
        <v>11.163623785746694</v>
      </c>
      <c r="G340" s="300">
        <f>'[3]Warenkorb transponiert'!AN227</f>
        <v>5.2483043157204436</v>
      </c>
      <c r="H340" s="300">
        <f>'[3]Warenkorb transponiert'!AO227</f>
        <v>6.0488073001436256</v>
      </c>
      <c r="I340" s="300">
        <f>'[3]Warenkorb transponiert'!AP227</f>
        <v>4.0812589941494561</v>
      </c>
      <c r="J340" s="316">
        <f t="shared" si="73"/>
        <v>181.01910793190189</v>
      </c>
      <c r="K340" s="300"/>
      <c r="L340" s="300"/>
      <c r="M340" s="300"/>
      <c r="N340" s="300"/>
      <c r="O340" s="300"/>
      <c r="P340" s="300"/>
      <c r="Q340" s="300"/>
      <c r="R340" s="300"/>
      <c r="S340" s="300"/>
      <c r="T340" s="300"/>
      <c r="U340" s="356">
        <f t="shared" si="69"/>
        <v>0</v>
      </c>
      <c r="V340" s="312">
        <f>'[2]Haltung gewichtet'!H315</f>
        <v>0</v>
      </c>
      <c r="W340" s="356">
        <f t="shared" si="70"/>
        <v>0</v>
      </c>
      <c r="X340" s="300">
        <f>IF(ISBLANK([1]KochtypBerechnung_nichtBio!V309),"",[1]KochtypBerechnung_nichtBio!V309)</f>
        <v>1.202849851851852</v>
      </c>
      <c r="Y340" s="300">
        <f>IF(ISBLANK([1]KochtypBerechnung_nichtBio!X309),"",[1]KochtypBerechnung_nichtBio!X309)</f>
        <v>1.3314276255144033</v>
      </c>
      <c r="Z340" s="356">
        <f t="shared" si="71"/>
        <v>2.6697027343621405</v>
      </c>
      <c r="AA340" s="312" t="e">
        <f>'[7]Nicht-Bio'!C322</f>
        <v>#N/A</v>
      </c>
      <c r="AB340" s="300" t="e">
        <f>'[7]Nicht-Bio'!D322</f>
        <v>#N/A</v>
      </c>
      <c r="AC340" s="300" t="e">
        <f>'[7]Nicht-Bio'!E322</f>
        <v>#N/A</v>
      </c>
      <c r="AD340" s="300" t="e">
        <f>'[7]Nicht-Bio'!F322</f>
        <v>#N/A</v>
      </c>
      <c r="AE340" s="356" t="e">
        <f t="shared" si="74"/>
        <v>#N/A</v>
      </c>
      <c r="AF340" s="300" t="e">
        <f>'[7]Nicht-Bio'!G322</f>
        <v>#N/A</v>
      </c>
      <c r="AG340" s="300" t="e">
        <f>'[7]Nicht-Bio'!I322</f>
        <v>#N/A</v>
      </c>
      <c r="AH340" s="300" t="e">
        <f>'[7]Nicht-Bio'!J322</f>
        <v>#N/A</v>
      </c>
      <c r="AI340" s="300" t="e">
        <f>'[7]Nicht-Bio'!K322</f>
        <v>#N/A</v>
      </c>
      <c r="AJ340" s="300" t="e">
        <f>'[7]Nicht-Bio'!L322</f>
        <v>#N/A</v>
      </c>
      <c r="AK340" s="300" t="e">
        <f>'[7]Nicht-Bio'!M322</f>
        <v>#N/A</v>
      </c>
      <c r="AL340" s="300" t="e">
        <f>'[7]Nicht-Bio'!N322</f>
        <v>#N/A</v>
      </c>
      <c r="AM340" s="300" t="e">
        <f>'[7]Nicht-Bio'!O322</f>
        <v>#N/A</v>
      </c>
      <c r="AN340" s="300" t="e">
        <f>'[7]Nicht-Bio'!P322</f>
        <v>#N/A</v>
      </c>
      <c r="AO340" s="300" t="e">
        <f>'[7]Nicht-Bio'!R322</f>
        <v>#N/A</v>
      </c>
      <c r="AP340" s="300" t="e">
        <f>'[7]Nicht-Bio'!S322</f>
        <v>#N/A</v>
      </c>
      <c r="AQ340" s="300" t="e">
        <f>'[7]Nicht-Bio'!T322</f>
        <v>#N/A</v>
      </c>
      <c r="AR340" s="300" t="e">
        <f>'[7]Nicht-Bio'!U322</f>
        <v>#N/A</v>
      </c>
      <c r="AS340" s="300" t="e">
        <f>'[7]Nicht-Bio'!W322</f>
        <v>#N/A</v>
      </c>
      <c r="AT340" s="300" t="e">
        <f>'[7]Nicht-Bio'!X322</f>
        <v>#N/A</v>
      </c>
      <c r="AU340" s="356" t="e">
        <f t="shared" si="75"/>
        <v>#N/A</v>
      </c>
      <c r="AV340" s="300">
        <f>[6]Tabelle1!B153</f>
        <v>0</v>
      </c>
      <c r="AW340" s="300"/>
      <c r="AX340" s="357">
        <f t="shared" si="72"/>
        <v>0</v>
      </c>
      <c r="AY340" s="335"/>
    </row>
    <row r="341" spans="1:51" hidden="1" x14ac:dyDescent="0.25">
      <c r="A341" s="332">
        <v>46266</v>
      </c>
      <c r="B341" s="312">
        <f>'[3]Warenkorb transponiert'!AI228</f>
        <v>19.067165337691506</v>
      </c>
      <c r="C341" s="300">
        <f>'[3]Warenkorb transponiert'!AJ228</f>
        <v>14.823552896951634</v>
      </c>
      <c r="D341" s="300">
        <f>'[3]Warenkorb transponiert'!AK228</f>
        <v>6.2799387175332244</v>
      </c>
      <c r="E341" s="300">
        <f>'[3]Warenkorb transponiert'!AL228</f>
        <v>5.4639718647148534</v>
      </c>
      <c r="F341" s="300">
        <f>'[3]Warenkorb transponiert'!AM228</f>
        <v>11.453080087754135</v>
      </c>
      <c r="G341" s="300">
        <f>'[3]Warenkorb transponiert'!AN228</f>
        <v>5.5374880644518045</v>
      </c>
      <c r="H341" s="300">
        <f>'[3]Warenkorb transponiert'!AO228</f>
        <v>6.0488073001436256</v>
      </c>
      <c r="I341" s="300">
        <f>'[3]Warenkorb transponiert'!AP228</f>
        <v>4.0812589941494561</v>
      </c>
      <c r="J341" s="316">
        <f t="shared" si="73"/>
        <v>177.28526813060685</v>
      </c>
      <c r="K341" s="300"/>
      <c r="L341" s="300"/>
      <c r="M341" s="300"/>
      <c r="N341" s="300"/>
      <c r="O341" s="300"/>
      <c r="P341" s="300"/>
      <c r="Q341" s="300"/>
      <c r="R341" s="300"/>
      <c r="S341" s="300"/>
      <c r="T341" s="300"/>
      <c r="U341" s="356">
        <f t="shared" si="69"/>
        <v>0</v>
      </c>
      <c r="V341" s="312">
        <f>'[2]Haltung gewichtet'!H316</f>
        <v>0</v>
      </c>
      <c r="W341" s="356">
        <f t="shared" si="70"/>
        <v>0</v>
      </c>
      <c r="X341" s="300">
        <f>IF(ISBLANK([1]KochtypBerechnung_nichtBio!V310),"",[1]KochtypBerechnung_nichtBio!V310)</f>
        <v>1.2027444691358025</v>
      </c>
      <c r="Y341" s="300">
        <f>IF(ISBLANK([1]KochtypBerechnung_nichtBio!X310),"",[1]KochtypBerechnung_nichtBio!X310)</f>
        <v>1.3314468710562413</v>
      </c>
      <c r="Z341" s="356">
        <f t="shared" si="71"/>
        <v>2.6695571698902607</v>
      </c>
      <c r="AA341" s="312" t="e">
        <f>'[7]Nicht-Bio'!C323</f>
        <v>#N/A</v>
      </c>
      <c r="AB341" s="300" t="e">
        <f>'[7]Nicht-Bio'!D323</f>
        <v>#N/A</v>
      </c>
      <c r="AC341" s="300" t="e">
        <f>'[7]Nicht-Bio'!E323</f>
        <v>#N/A</v>
      </c>
      <c r="AD341" s="300" t="e">
        <f>'[7]Nicht-Bio'!F323</f>
        <v>#N/A</v>
      </c>
      <c r="AE341" s="356" t="e">
        <f t="shared" si="74"/>
        <v>#N/A</v>
      </c>
      <c r="AF341" s="300" t="e">
        <f>'[7]Nicht-Bio'!G323</f>
        <v>#N/A</v>
      </c>
      <c r="AG341" s="300" t="e">
        <f>'[7]Nicht-Bio'!I323</f>
        <v>#N/A</v>
      </c>
      <c r="AH341" s="300" t="e">
        <f>'[7]Nicht-Bio'!J323</f>
        <v>#N/A</v>
      </c>
      <c r="AI341" s="300" t="e">
        <f>'[7]Nicht-Bio'!K323</f>
        <v>#N/A</v>
      </c>
      <c r="AJ341" s="300" t="e">
        <f>'[7]Nicht-Bio'!L323</f>
        <v>#N/A</v>
      </c>
      <c r="AK341" s="300" t="e">
        <f>'[7]Nicht-Bio'!M323</f>
        <v>#N/A</v>
      </c>
      <c r="AL341" s="300" t="e">
        <f>'[7]Nicht-Bio'!N323</f>
        <v>#N/A</v>
      </c>
      <c r="AM341" s="300" t="e">
        <f>'[7]Nicht-Bio'!O323</f>
        <v>#N/A</v>
      </c>
      <c r="AN341" s="300" t="e">
        <f>'[7]Nicht-Bio'!P323</f>
        <v>#N/A</v>
      </c>
      <c r="AO341" s="300" t="e">
        <f>'[7]Nicht-Bio'!R323</f>
        <v>#N/A</v>
      </c>
      <c r="AP341" s="300" t="e">
        <f>'[7]Nicht-Bio'!S323</f>
        <v>#N/A</v>
      </c>
      <c r="AQ341" s="300" t="e">
        <f>'[7]Nicht-Bio'!T323</f>
        <v>#N/A</v>
      </c>
      <c r="AR341" s="300" t="e">
        <f>'[7]Nicht-Bio'!U323</f>
        <v>#N/A</v>
      </c>
      <c r="AS341" s="300" t="e">
        <f>'[7]Nicht-Bio'!W323</f>
        <v>#N/A</v>
      </c>
      <c r="AT341" s="300" t="e">
        <f>'[7]Nicht-Bio'!X323</f>
        <v>#N/A</v>
      </c>
      <c r="AU341" s="356" t="e">
        <f t="shared" si="75"/>
        <v>#N/A</v>
      </c>
      <c r="AV341" s="300">
        <f>[6]Tabelle1!B154</f>
        <v>0</v>
      </c>
      <c r="AW341" s="300"/>
      <c r="AX341" s="357">
        <f t="shared" si="72"/>
        <v>0</v>
      </c>
      <c r="AY341" s="335"/>
    </row>
    <row r="342" spans="1:51" hidden="1" x14ac:dyDescent="0.25">
      <c r="A342" s="332">
        <v>46296</v>
      </c>
      <c r="B342" s="312">
        <f>'[3]Warenkorb transponiert'!AI229</f>
        <v>19.105869067879389</v>
      </c>
      <c r="C342" s="300">
        <f>'[3]Warenkorb transponiert'!AJ229</f>
        <v>15.021161022675551</v>
      </c>
      <c r="D342" s="300">
        <f>'[3]Warenkorb transponiert'!AK229</f>
        <v>6.2484488673454983</v>
      </c>
      <c r="E342" s="300">
        <f>'[3]Warenkorb transponiert'!AL229</f>
        <v>5.4911994422987851</v>
      </c>
      <c r="F342" s="300">
        <f>'[3]Warenkorb transponiert'!AM229</f>
        <v>11.453080087754135</v>
      </c>
      <c r="G342" s="300">
        <f>'[3]Warenkorb transponiert'!AN229</f>
        <v>5.5374880644518045</v>
      </c>
      <c r="H342" s="300">
        <f>'[3]Warenkorb transponiert'!AO229</f>
        <v>6.0814986319590805</v>
      </c>
      <c r="I342" s="300">
        <f>'[3]Warenkorb transponiert'!AP229</f>
        <v>4.0885739790009854</v>
      </c>
      <c r="J342" s="316">
        <f t="shared" si="73"/>
        <v>177.67401901407135</v>
      </c>
      <c r="K342" s="300"/>
      <c r="L342" s="300"/>
      <c r="M342" s="300"/>
      <c r="N342" s="300"/>
      <c r="O342" s="300"/>
      <c r="P342" s="300"/>
      <c r="Q342" s="300"/>
      <c r="R342" s="300"/>
      <c r="S342" s="300"/>
      <c r="T342" s="300"/>
      <c r="U342" s="356">
        <f t="shared" si="69"/>
        <v>0</v>
      </c>
      <c r="V342" s="312">
        <f>'[2]Haltung gewichtet'!H317</f>
        <v>0</v>
      </c>
      <c r="W342" s="356">
        <f t="shared" si="70"/>
        <v>0</v>
      </c>
      <c r="X342" s="300">
        <f>IF(ISBLANK([1]KochtypBerechnung_nichtBio!V311),"",[1]KochtypBerechnung_nichtBio!V311)</f>
        <v>1.2028977366255145</v>
      </c>
      <c r="Y342" s="300">
        <f>IF(ISBLANK([1]KochtypBerechnung_nichtBio!X311),"",[1]KochtypBerechnung_nichtBio!X311)</f>
        <v>1.3314348774577045</v>
      </c>
      <c r="Z342" s="356">
        <f t="shared" si="71"/>
        <v>2.6697792752857796</v>
      </c>
      <c r="AA342" s="312" t="e">
        <f>'[7]Nicht-Bio'!C324</f>
        <v>#N/A</v>
      </c>
      <c r="AB342" s="300" t="e">
        <f>'[7]Nicht-Bio'!D324</f>
        <v>#N/A</v>
      </c>
      <c r="AC342" s="300" t="e">
        <f>'[7]Nicht-Bio'!E324</f>
        <v>#N/A</v>
      </c>
      <c r="AD342" s="300" t="e">
        <f>'[7]Nicht-Bio'!F324</f>
        <v>#N/A</v>
      </c>
      <c r="AE342" s="356" t="e">
        <f t="shared" si="74"/>
        <v>#N/A</v>
      </c>
      <c r="AF342" s="300" t="e">
        <f>'[7]Nicht-Bio'!G324</f>
        <v>#N/A</v>
      </c>
      <c r="AG342" s="300" t="e">
        <f>'[7]Nicht-Bio'!I324</f>
        <v>#N/A</v>
      </c>
      <c r="AH342" s="300" t="e">
        <f>'[7]Nicht-Bio'!J324</f>
        <v>#N/A</v>
      </c>
      <c r="AI342" s="300" t="e">
        <f>'[7]Nicht-Bio'!K324</f>
        <v>#N/A</v>
      </c>
      <c r="AJ342" s="300" t="e">
        <f>'[7]Nicht-Bio'!L324</f>
        <v>#N/A</v>
      </c>
      <c r="AK342" s="300" t="e">
        <f>'[7]Nicht-Bio'!M324</f>
        <v>#N/A</v>
      </c>
      <c r="AL342" s="300" t="e">
        <f>'[7]Nicht-Bio'!N324</f>
        <v>#N/A</v>
      </c>
      <c r="AM342" s="300" t="e">
        <f>'[7]Nicht-Bio'!O324</f>
        <v>#N/A</v>
      </c>
      <c r="AN342" s="300" t="e">
        <f>'[7]Nicht-Bio'!P324</f>
        <v>#N/A</v>
      </c>
      <c r="AO342" s="300" t="e">
        <f>'[7]Nicht-Bio'!R324</f>
        <v>#N/A</v>
      </c>
      <c r="AP342" s="300" t="e">
        <f>'[7]Nicht-Bio'!S324</f>
        <v>#N/A</v>
      </c>
      <c r="AQ342" s="300" t="e">
        <f>'[7]Nicht-Bio'!T324</f>
        <v>#N/A</v>
      </c>
      <c r="AR342" s="300" t="e">
        <f>'[7]Nicht-Bio'!U324</f>
        <v>#N/A</v>
      </c>
      <c r="AS342" s="300" t="e">
        <f>'[7]Nicht-Bio'!W324</f>
        <v>#N/A</v>
      </c>
      <c r="AT342" s="300" t="e">
        <f>'[7]Nicht-Bio'!X324</f>
        <v>#N/A</v>
      </c>
      <c r="AU342" s="356" t="e">
        <f t="shared" si="75"/>
        <v>#N/A</v>
      </c>
      <c r="AV342" s="300">
        <f>[6]Tabelle1!B155</f>
        <v>0</v>
      </c>
      <c r="AW342" s="300"/>
      <c r="AX342" s="357">
        <f t="shared" si="72"/>
        <v>0</v>
      </c>
      <c r="AY342" s="335"/>
    </row>
    <row r="343" spans="1:51" hidden="1" x14ac:dyDescent="0.25">
      <c r="A343" s="332">
        <v>46327</v>
      </c>
      <c r="B343" s="312">
        <f>'[3]Warenkorb transponiert'!AI230</f>
        <v>19.319430234337744</v>
      </c>
      <c r="C343" s="300">
        <f>'[3]Warenkorb transponiert'!AJ230</f>
        <v>15.242254258557171</v>
      </c>
      <c r="D343" s="300">
        <f>'[3]Warenkorb transponiert'!AK230</f>
        <v>6.2651079126274105</v>
      </c>
      <c r="E343" s="300">
        <f>'[3]Warenkorb transponiert'!AL230</f>
        <v>5.5635123424596857</v>
      </c>
      <c r="F343" s="300">
        <f>'[3]Warenkorb transponiert'!AM230</f>
        <v>11.405366232545253</v>
      </c>
      <c r="G343" s="300">
        <f>'[3]Warenkorb transponiert'!AN230</f>
        <v>5.5193319890772496</v>
      </c>
      <c r="H343" s="300">
        <f>'[3]Warenkorb transponiert'!AO230</f>
        <v>6.16383331550192</v>
      </c>
      <c r="I343" s="300">
        <f>'[3]Warenkorb transponiert'!AP230</f>
        <v>4.11782483955602</v>
      </c>
      <c r="J343" s="316">
        <f t="shared" si="73"/>
        <v>179.60719541229705</v>
      </c>
      <c r="K343" s="300"/>
      <c r="L343" s="300"/>
      <c r="M343" s="300"/>
      <c r="N343" s="300"/>
      <c r="O343" s="300"/>
      <c r="P343" s="300"/>
      <c r="Q343" s="300"/>
      <c r="R343" s="300"/>
      <c r="S343" s="300"/>
      <c r="T343" s="300"/>
      <c r="U343" s="356">
        <f t="shared" si="69"/>
        <v>0</v>
      </c>
      <c r="V343" s="312">
        <f>'[2]Haltung gewichtet'!H318</f>
        <v>0</v>
      </c>
      <c r="W343" s="356">
        <f t="shared" si="70"/>
        <v>0</v>
      </c>
      <c r="X343" s="300">
        <f>IF(ISBLANK([1]KochtypBerechnung_nichtBio!V312),"",[1]KochtypBerechnung_nichtBio!V312)</f>
        <v>1.2028306858710562</v>
      </c>
      <c r="Y343" s="300">
        <f>IF(ISBLANK([1]KochtypBerechnung_nichtBio!X312),"",[1]KochtypBerechnung_nichtBio!X312)</f>
        <v>1.3314364580094498</v>
      </c>
      <c r="Z343" s="356">
        <f t="shared" si="71"/>
        <v>2.6696797265127268</v>
      </c>
      <c r="AA343" s="312" t="e">
        <f>'[7]Nicht-Bio'!C325</f>
        <v>#N/A</v>
      </c>
      <c r="AB343" s="300" t="e">
        <f>'[7]Nicht-Bio'!D325</f>
        <v>#N/A</v>
      </c>
      <c r="AC343" s="300" t="e">
        <f>'[7]Nicht-Bio'!E325</f>
        <v>#N/A</v>
      </c>
      <c r="AD343" s="300" t="e">
        <f>'[7]Nicht-Bio'!F325</f>
        <v>#N/A</v>
      </c>
      <c r="AE343" s="356" t="e">
        <f t="shared" si="74"/>
        <v>#N/A</v>
      </c>
      <c r="AF343" s="300" t="e">
        <f>'[7]Nicht-Bio'!G325</f>
        <v>#N/A</v>
      </c>
      <c r="AG343" s="300" t="e">
        <f>'[7]Nicht-Bio'!I325</f>
        <v>#N/A</v>
      </c>
      <c r="AH343" s="300" t="e">
        <f>'[7]Nicht-Bio'!J325</f>
        <v>#N/A</v>
      </c>
      <c r="AI343" s="300" t="e">
        <f>'[7]Nicht-Bio'!K325</f>
        <v>#N/A</v>
      </c>
      <c r="AJ343" s="300" t="e">
        <f>'[7]Nicht-Bio'!L325</f>
        <v>#N/A</v>
      </c>
      <c r="AK343" s="300" t="e">
        <f>'[7]Nicht-Bio'!M325</f>
        <v>#N/A</v>
      </c>
      <c r="AL343" s="300" t="e">
        <f>'[7]Nicht-Bio'!N325</f>
        <v>#N/A</v>
      </c>
      <c r="AM343" s="300" t="e">
        <f>'[7]Nicht-Bio'!O325</f>
        <v>#N/A</v>
      </c>
      <c r="AN343" s="300" t="e">
        <f>'[7]Nicht-Bio'!P325</f>
        <v>#N/A</v>
      </c>
      <c r="AO343" s="300" t="e">
        <f>'[7]Nicht-Bio'!R325</f>
        <v>#N/A</v>
      </c>
      <c r="AP343" s="300" t="e">
        <f>'[7]Nicht-Bio'!S325</f>
        <v>#N/A</v>
      </c>
      <c r="AQ343" s="300" t="e">
        <f>'[7]Nicht-Bio'!T325</f>
        <v>#N/A</v>
      </c>
      <c r="AR343" s="300" t="e">
        <f>'[7]Nicht-Bio'!U325</f>
        <v>#N/A</v>
      </c>
      <c r="AS343" s="300" t="e">
        <f>'[7]Nicht-Bio'!W325</f>
        <v>#N/A</v>
      </c>
      <c r="AT343" s="300" t="e">
        <f>'[7]Nicht-Bio'!X325</f>
        <v>#N/A</v>
      </c>
      <c r="AU343" s="356" t="e">
        <f t="shared" si="75"/>
        <v>#N/A</v>
      </c>
      <c r="AV343" s="300">
        <f>[6]Tabelle1!B156</f>
        <v>0</v>
      </c>
      <c r="AW343" s="300"/>
      <c r="AX343" s="357">
        <f t="shared" si="72"/>
        <v>0</v>
      </c>
      <c r="AY343" s="335"/>
    </row>
    <row r="344" spans="1:51" hidden="1" x14ac:dyDescent="0.25">
      <c r="A344" s="332">
        <v>46357</v>
      </c>
      <c r="B344" s="312">
        <f>'[3]Warenkorb transponiert'!AI231</f>
        <v>19.299866728167419</v>
      </c>
      <c r="C344" s="300">
        <f>'[3]Warenkorb transponiert'!AJ231</f>
        <v>15.275690655613666</v>
      </c>
      <c r="D344" s="300">
        <f>'[3]Warenkorb transponiert'!AK231</f>
        <v>6.2605403194837894</v>
      </c>
      <c r="E344" s="300">
        <f>'[3]Warenkorb transponiert'!AL231</f>
        <v>5.5941720886825319</v>
      </c>
      <c r="F344" s="300">
        <f>'[3]Warenkorb transponiert'!AM231</f>
        <v>11.457305500786363</v>
      </c>
      <c r="G344" s="300">
        <f>'[3]Warenkorb transponiert'!AN231</f>
        <v>5.5005592865094446</v>
      </c>
      <c r="H344" s="300">
        <f>'[3]Warenkorb transponiert'!AO231</f>
        <v>6.1748247990553393</v>
      </c>
      <c r="I344" s="300">
        <f>'[3]Warenkorb transponiert'!AP231</f>
        <v>4.0966451796298093</v>
      </c>
      <c r="J344" s="316">
        <f t="shared" si="73"/>
        <v>179.44462477017035</v>
      </c>
      <c r="K344" s="300"/>
      <c r="L344" s="300"/>
      <c r="M344" s="300"/>
      <c r="N344" s="300"/>
      <c r="O344" s="300"/>
      <c r="P344" s="300"/>
      <c r="Q344" s="300"/>
      <c r="R344" s="300"/>
      <c r="S344" s="300"/>
      <c r="T344" s="300"/>
      <c r="U344" s="356">
        <f t="shared" si="69"/>
        <v>0</v>
      </c>
      <c r="V344" s="312">
        <f>'[2]Haltung gewichtet'!H319</f>
        <v>0</v>
      </c>
      <c r="W344" s="356">
        <f t="shared" si="70"/>
        <v>0</v>
      </c>
      <c r="X344" s="300">
        <f>IF(ISBLANK([1]KochtypBerechnung_nichtBio!V313),"",[1]KochtypBerechnung_nichtBio!V313)</f>
        <v>1.202824297210791</v>
      </c>
      <c r="Y344" s="300">
        <f>IF(ISBLANK([1]KochtypBerechnung_nichtBio!X313),"",[1]KochtypBerechnung_nichtBio!X313)</f>
        <v>1.3314394021744651</v>
      </c>
      <c r="Z344" s="356">
        <f t="shared" si="71"/>
        <v>2.6696720572295889</v>
      </c>
      <c r="AA344" s="312" t="e">
        <f>'[7]Nicht-Bio'!C326</f>
        <v>#N/A</v>
      </c>
      <c r="AB344" s="300" t="e">
        <f>'[7]Nicht-Bio'!D326</f>
        <v>#N/A</v>
      </c>
      <c r="AC344" s="300" t="e">
        <f>'[7]Nicht-Bio'!E326</f>
        <v>#N/A</v>
      </c>
      <c r="AD344" s="300" t="e">
        <f>'[7]Nicht-Bio'!F326</f>
        <v>#N/A</v>
      </c>
      <c r="AE344" s="356" t="e">
        <f t="shared" si="74"/>
        <v>#N/A</v>
      </c>
      <c r="AF344" s="300" t="e">
        <f>'[7]Nicht-Bio'!G326</f>
        <v>#N/A</v>
      </c>
      <c r="AG344" s="300" t="e">
        <f>'[7]Nicht-Bio'!I326</f>
        <v>#N/A</v>
      </c>
      <c r="AH344" s="300" t="e">
        <f>'[7]Nicht-Bio'!J326</f>
        <v>#N/A</v>
      </c>
      <c r="AI344" s="300" t="e">
        <f>'[7]Nicht-Bio'!K326</f>
        <v>#N/A</v>
      </c>
      <c r="AJ344" s="300" t="e">
        <f>'[7]Nicht-Bio'!L326</f>
        <v>#N/A</v>
      </c>
      <c r="AK344" s="300" t="e">
        <f>'[7]Nicht-Bio'!M326</f>
        <v>#N/A</v>
      </c>
      <c r="AL344" s="300" t="e">
        <f>'[7]Nicht-Bio'!N326</f>
        <v>#N/A</v>
      </c>
      <c r="AM344" s="300" t="e">
        <f>'[7]Nicht-Bio'!O326</f>
        <v>#N/A</v>
      </c>
      <c r="AN344" s="300" t="e">
        <f>'[7]Nicht-Bio'!P326</f>
        <v>#N/A</v>
      </c>
      <c r="AO344" s="300" t="e">
        <f>'[7]Nicht-Bio'!R326</f>
        <v>#N/A</v>
      </c>
      <c r="AP344" s="300" t="e">
        <f>'[7]Nicht-Bio'!S326</f>
        <v>#N/A</v>
      </c>
      <c r="AQ344" s="300" t="e">
        <f>'[7]Nicht-Bio'!T326</f>
        <v>#N/A</v>
      </c>
      <c r="AR344" s="300" t="e">
        <f>'[7]Nicht-Bio'!U326</f>
        <v>#N/A</v>
      </c>
      <c r="AS344" s="300" t="e">
        <f>'[7]Nicht-Bio'!W326</f>
        <v>#N/A</v>
      </c>
      <c r="AT344" s="300" t="e">
        <f>'[7]Nicht-Bio'!X326</f>
        <v>#N/A</v>
      </c>
      <c r="AU344" s="356" t="e">
        <f t="shared" si="75"/>
        <v>#N/A</v>
      </c>
      <c r="AV344" s="300">
        <f>[6]Tabelle1!B157</f>
        <v>0</v>
      </c>
      <c r="AW344" s="300"/>
      <c r="AX344" s="357">
        <f t="shared" si="72"/>
        <v>0</v>
      </c>
      <c r="AY344" s="335"/>
    </row>
    <row r="345" spans="1:51" x14ac:dyDescent="0.25">
      <c r="A345" s="315"/>
      <c r="W345" s="356"/>
      <c r="AV345" s="300"/>
    </row>
    <row r="346" spans="1:51" ht="132" x14ac:dyDescent="0.25">
      <c r="A346" s="315"/>
      <c r="K346" s="442"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46" s="451"/>
      <c r="M346" s="451"/>
      <c r="N346" s="451"/>
      <c r="O346" s="451"/>
      <c r="P346" s="451"/>
      <c r="Q346" s="451"/>
      <c r="R346" s="451"/>
      <c r="S346" s="451"/>
      <c r="T346" s="452"/>
      <c r="V346" s="415" t="str">
        <f>Codierung!I243</f>
        <v>** Seit 2020 werden die Preise für Eier nach einer neuen Methode berechnet. Weitere Informationen finden Sie hier: https://www.agrarmarktdaten.ch/methoden/methoden-eier</v>
      </c>
      <c r="W346" s="316"/>
    </row>
    <row r="347" spans="1:51" x14ac:dyDescent="0.25">
      <c r="A347" s="315"/>
      <c r="W347" s="316"/>
    </row>
    <row r="349" spans="1:51" ht="32.25" customHeight="1" x14ac:dyDescent="0.25">
      <c r="K349" s="448"/>
      <c r="L349" s="449"/>
      <c r="M349" s="449"/>
      <c r="N349" s="449"/>
      <c r="O349" s="449"/>
      <c r="P349" s="449"/>
      <c r="Q349" s="449"/>
      <c r="R349" s="449"/>
      <c r="S349" s="449"/>
      <c r="T349" s="450"/>
    </row>
  </sheetData>
  <mergeCells count="9">
    <mergeCell ref="K349:T349"/>
    <mergeCell ref="K346:T346"/>
    <mergeCell ref="AF16:AU16"/>
    <mergeCell ref="AV16:AX16"/>
    <mergeCell ref="B16:J16"/>
    <mergeCell ref="K16:U16"/>
    <mergeCell ref="V16:W16"/>
    <mergeCell ref="X16:Z16"/>
    <mergeCell ref="AA16:AE16"/>
  </mergeCells>
  <hyperlinks>
    <hyperlink ref="A7" location="'Tabelle und Graphen'!A1" display="'Tabelle und Graphen'!A1" xr:uid="{00000000-0004-0000-0600-000000000000}"/>
  </hyperlinks>
  <pageMargins left="0.7" right="0.7" top="0.78740157499999996" bottom="0.78740157499999996" header="0.3" footer="0.3"/>
  <pageSetup paperSize="9" orientation="portrait" r:id="rId1"/>
  <ignoredErrors>
    <ignoredError sqref="V18 Z20 AH20:AJ20 V20 AK20:AN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4" r:id="rId4" name="Drop Down 2">
              <controlPr defaultSize="0" autoLine="0" autoPict="0">
                <anchor moveWithCells="1">
                  <from>
                    <xdr:col>0</xdr:col>
                    <xdr:colOff>428625</xdr:colOff>
                    <xdr:row>4</xdr:row>
                    <xdr:rowOff>114300</xdr:rowOff>
                  </from>
                  <to>
                    <xdr:col>1</xdr:col>
                    <xdr:colOff>133350</xdr:colOff>
                    <xdr:row>5</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9"/>
  <sheetViews>
    <sheetView zoomScale="85" zoomScaleNormal="85" workbookViewId="0">
      <pane xSplit="5" ySplit="5" topLeftCell="F109" activePane="bottomRight" state="frozen"/>
      <selection pane="topRight" activeCell="E1" sqref="E1"/>
      <selection pane="bottomLeft" activeCell="A6" sqref="A6"/>
      <selection pane="bottomRight" activeCell="H4" sqref="H4"/>
    </sheetView>
  </sheetViews>
  <sheetFormatPr baseColWidth="10" defaultColWidth="11" defaultRowHeight="15" outlineLevelRow="1" x14ac:dyDescent="0.25"/>
  <cols>
    <col min="1" max="1" width="8.125" style="291" customWidth="1"/>
    <col min="2" max="2" width="28.125" style="225" customWidth="1"/>
    <col min="3" max="3" width="0.625" style="225" customWidth="1"/>
    <col min="4" max="5" width="13" style="225" customWidth="1"/>
    <col min="6" max="7" width="11" style="225"/>
    <col min="8" max="8" width="11" style="245"/>
    <col min="9" max="9" width="13.375" style="225" customWidth="1"/>
    <col min="10" max="10" width="12.5" style="225" customWidth="1"/>
    <col min="11" max="13" width="11" style="225"/>
    <col min="14" max="14" width="11" style="245"/>
    <col min="15" max="19" width="11" style="225"/>
    <col min="20" max="20" width="11" style="245"/>
    <col min="21" max="25" width="11" style="225"/>
    <col min="26" max="26" width="11" style="245"/>
    <col min="27" max="16384" width="11" style="225"/>
  </cols>
  <sheetData>
    <row r="1" spans="1:26" ht="18.75" x14ac:dyDescent="0.3">
      <c r="B1" s="292"/>
      <c r="C1" s="292"/>
      <c r="D1" s="292"/>
      <c r="E1" s="292"/>
      <c r="F1" s="259"/>
      <c r="G1" s="259"/>
      <c r="H1" s="293"/>
      <c r="I1" s="259"/>
      <c r="J1" s="259"/>
      <c r="K1" s="259"/>
      <c r="L1" s="259"/>
      <c r="M1" s="259"/>
      <c r="N1" s="293"/>
    </row>
    <row r="2" spans="1:26" s="258" customFormat="1" ht="15.75" x14ac:dyDescent="0.25">
      <c r="A2" s="294"/>
      <c r="F2" s="429" t="str">
        <f>Codierung!$I$6</f>
        <v>Warenkorb Bio</v>
      </c>
      <c r="G2" s="429"/>
      <c r="H2" s="429"/>
      <c r="I2" s="429"/>
      <c r="J2" s="429"/>
      <c r="K2" s="260"/>
      <c r="L2" s="429" t="str">
        <f>Codierung!$I$7</f>
        <v>Warenkorb nicht-Bio</v>
      </c>
      <c r="M2" s="429"/>
      <c r="N2" s="429"/>
      <c r="O2" s="429"/>
      <c r="P2" s="429"/>
      <c r="R2" s="429" t="str">
        <f>Codierung!$I$8</f>
        <v>∆ Bio / nicht-Bio absolut</v>
      </c>
      <c r="S2" s="429"/>
      <c r="T2" s="429"/>
      <c r="U2" s="429"/>
      <c r="V2" s="429"/>
      <c r="X2" s="429" t="str">
        <f>Codierung!$I$9</f>
        <v>%-∆ Bio / Nicht-Bio</v>
      </c>
      <c r="Y2" s="429"/>
      <c r="Z2" s="429"/>
    </row>
    <row r="3" spans="1:26" outlineLevel="1" x14ac:dyDescent="0.25">
      <c r="D3" s="225" t="str">
        <f>Codierung!$I$108</f>
        <v>Einheit</v>
      </c>
      <c r="E3" s="225" t="str">
        <f>Codierung!$I$109</f>
        <v>Gewichtung</v>
      </c>
    </row>
    <row r="4" spans="1:26" s="263" customFormat="1" x14ac:dyDescent="0.2">
      <c r="A4" s="268"/>
      <c r="F4" s="264">
        <f>'Tabelle und Graphen'!D19</f>
        <v>45717</v>
      </c>
      <c r="G4" s="264">
        <f>'Tabelle und Graphen'!E19</f>
        <v>46054</v>
      </c>
      <c r="H4" s="265">
        <f>'Tabelle und Graphen'!F19</f>
        <v>46082</v>
      </c>
      <c r="I4" s="266" t="str">
        <f>'Tabelle und Graphen'!G19</f>
        <v>%-∆ Vorjahr</v>
      </c>
      <c r="J4" s="267" t="str">
        <f>'Tabelle und Graphen'!H19</f>
        <v>%-∆ VM</v>
      </c>
      <c r="K4" s="267"/>
      <c r="L4" s="264">
        <f>'Tabelle und Graphen'!J19</f>
        <v>45717</v>
      </c>
      <c r="M4" s="264">
        <f>'Tabelle und Graphen'!K19</f>
        <v>46054</v>
      </c>
      <c r="N4" s="265">
        <f>'Tabelle und Graphen'!L19</f>
        <v>46082</v>
      </c>
      <c r="O4" s="266" t="str">
        <f>'Tabelle und Graphen'!M19</f>
        <v>%-∆ Vorjahr</v>
      </c>
      <c r="P4" s="267" t="str">
        <f>'Tabelle und Graphen'!N19</f>
        <v>%-∆ VM</v>
      </c>
      <c r="Q4" s="268"/>
      <c r="R4" s="264">
        <f>'Tabelle und Graphen'!P19</f>
        <v>45717</v>
      </c>
      <c r="S4" s="264">
        <f>'Tabelle und Graphen'!Q19</f>
        <v>46054</v>
      </c>
      <c r="T4" s="265">
        <f>'Tabelle und Graphen'!R19</f>
        <v>46082</v>
      </c>
      <c r="U4" s="266" t="str">
        <f>'Tabelle und Graphen'!S19</f>
        <v>%-∆ Vorjahr</v>
      </c>
      <c r="V4" s="267" t="str">
        <f>'Tabelle und Graphen'!T19</f>
        <v>%-∆ VM</v>
      </c>
      <c r="W4" s="268"/>
      <c r="X4" s="264">
        <f>'Tabelle und Graphen'!V19</f>
        <v>45717</v>
      </c>
      <c r="Y4" s="264">
        <f>'Tabelle und Graphen'!W19</f>
        <v>46054</v>
      </c>
      <c r="Z4" s="265">
        <f>'Tabelle und Graphen'!X19</f>
        <v>46082</v>
      </c>
    </row>
    <row r="5" spans="1:26" s="269" customFormat="1" ht="2.25" customHeight="1" x14ac:dyDescent="0.2">
      <c r="A5" s="344"/>
      <c r="B5" s="344"/>
      <c r="C5" s="344"/>
      <c r="D5" s="344"/>
      <c r="E5" s="344"/>
      <c r="F5" s="355"/>
      <c r="G5" s="355"/>
      <c r="H5" s="355"/>
      <c r="I5" s="355"/>
      <c r="J5" s="355"/>
      <c r="K5" s="355"/>
      <c r="L5" s="355"/>
      <c r="M5" s="355"/>
      <c r="N5" s="355"/>
      <c r="O5" s="355"/>
      <c r="P5" s="355"/>
      <c r="Q5" s="355"/>
      <c r="R5" s="355"/>
      <c r="S5" s="355"/>
      <c r="T5" s="355"/>
      <c r="U5" s="355"/>
      <c r="V5" s="355"/>
      <c r="W5" s="355"/>
      <c r="X5" s="355"/>
      <c r="Y5" s="355"/>
      <c r="Z5" s="355"/>
    </row>
    <row r="6" spans="1:26" s="277" customFormat="1" ht="18" customHeight="1" x14ac:dyDescent="0.25">
      <c r="A6" s="261" t="str">
        <f>Codierung!$I$35</f>
        <v>Zusammensetzung des Warenkorbs*</v>
      </c>
      <c r="D6" s="295"/>
      <c r="E6" s="295"/>
      <c r="F6" s="274"/>
      <c r="G6" s="274"/>
      <c r="H6" s="279"/>
      <c r="I6" s="280"/>
      <c r="J6" s="280"/>
      <c r="K6" s="274"/>
      <c r="L6" s="274"/>
      <c r="M6" s="274"/>
      <c r="N6" s="279"/>
      <c r="O6" s="280"/>
      <c r="P6" s="280"/>
      <c r="Q6" s="275"/>
      <c r="R6" s="274"/>
      <c r="S6" s="274"/>
      <c r="T6" s="279"/>
      <c r="U6" s="280"/>
      <c r="V6" s="280"/>
      <c r="W6" s="275"/>
      <c r="X6" s="280"/>
      <c r="Y6" s="280"/>
      <c r="Z6" s="281"/>
    </row>
    <row r="7" spans="1:26" s="277" customFormat="1" x14ac:dyDescent="0.2">
      <c r="A7" s="270" t="str">
        <f>Codierung!$I$43</f>
        <v>Milch</v>
      </c>
      <c r="B7" s="303"/>
      <c r="C7" s="303"/>
      <c r="D7" s="303" t="str">
        <f>Codierung!$I$110</f>
        <v>In CHF</v>
      </c>
      <c r="E7" s="270"/>
      <c r="F7" s="271">
        <f>'Tabelle und Graphen'!D21</f>
        <v>40.583755629999999</v>
      </c>
      <c r="G7" s="271">
        <f>'Tabelle und Graphen'!E21</f>
        <v>40.561642820000003</v>
      </c>
      <c r="H7" s="272">
        <f>'Tabelle und Graphen'!F21</f>
        <v>40.67193039</v>
      </c>
      <c r="I7" s="273">
        <f>'Tabelle und Graphen'!G21</f>
        <v>0.21726614166487165</v>
      </c>
      <c r="J7" s="273">
        <f>'Tabelle und Graphen'!H21</f>
        <v>0.27190114189757808</v>
      </c>
      <c r="K7" s="274"/>
      <c r="L7" s="271">
        <f>'Tabelle und Graphen'!J21</f>
        <v>30.820697240000001</v>
      </c>
      <c r="M7" s="271">
        <f>'Tabelle und Graphen'!K21</f>
        <v>29.866250015000002</v>
      </c>
      <c r="N7" s="272">
        <f>'Tabelle und Graphen'!L21</f>
        <v>30.078121715000002</v>
      </c>
      <c r="O7" s="273">
        <f>'Tabelle und Graphen'!M21</f>
        <v>-2.4093404481332215</v>
      </c>
      <c r="P7" s="273">
        <f>'Tabelle und Graphen'!N21</f>
        <v>0.70940174911008047</v>
      </c>
      <c r="Q7" s="275"/>
      <c r="R7" s="271">
        <f>'Tabelle und Graphen'!P21</f>
        <v>9.7630583899999976</v>
      </c>
      <c r="S7" s="271">
        <f>'Tabelle und Graphen'!Q21</f>
        <v>10.695392805000001</v>
      </c>
      <c r="T7" s="272">
        <f>'Tabelle und Graphen'!R21</f>
        <v>10.593808674999998</v>
      </c>
      <c r="U7" s="273">
        <f>'Tabelle und Graphen'!S21</f>
        <v>8.5091192924843373</v>
      </c>
      <c r="V7" s="273">
        <f>'Tabelle und Graphen'!T21</f>
        <v>-0.94979335356914596</v>
      </c>
      <c r="W7" s="275"/>
      <c r="X7" s="273">
        <f>'Tabelle und Graphen'!V21</f>
        <v>31.676954982475912</v>
      </c>
      <c r="Y7" s="273">
        <f>'Tabelle und Graphen'!W21</f>
        <v>35.810966557998938</v>
      </c>
      <c r="Z7" s="276">
        <f>'Tabelle und Graphen'!X21</f>
        <v>35.220978142783601</v>
      </c>
    </row>
    <row r="8" spans="1:26" s="269" customFormat="1" hidden="1" outlineLevel="1" x14ac:dyDescent="0.2">
      <c r="A8" s="296" t="str">
        <f>'Tabelle und Graphen'!C22</f>
        <v>8.6 l</v>
      </c>
      <c r="B8" s="269" t="str">
        <f>Codierung!$I$44</f>
        <v xml:space="preserve">Vollmilch </v>
      </c>
      <c r="D8" s="263" t="str">
        <f>Codierung!$I$112</f>
        <v>In CHF / Liter</v>
      </c>
      <c r="E8" s="278" t="str">
        <f>'Tabelle und Graphen'!C22</f>
        <v>8.6 l</v>
      </c>
      <c r="F8" s="274">
        <f>'Tabelle und Graphen'!D22</f>
        <v>1.8811690000000001</v>
      </c>
      <c r="G8" s="274">
        <f>'Tabelle und Graphen'!E22</f>
        <v>1.8777165</v>
      </c>
      <c r="H8" s="279">
        <f>'Tabelle und Graphen'!F22</f>
        <v>1.8777165</v>
      </c>
      <c r="I8" s="280">
        <f>'Tabelle und Graphen'!G22</f>
        <v>-0.18352949681820613</v>
      </c>
      <c r="J8" s="280">
        <f>'Tabelle und Graphen'!H22</f>
        <v>0</v>
      </c>
      <c r="K8" s="275"/>
      <c r="L8" s="274">
        <f>'Tabelle und Graphen'!J22</f>
        <v>1.5815315000000001</v>
      </c>
      <c r="M8" s="274">
        <f>'Tabelle und Graphen'!K22</f>
        <v>1.5656895</v>
      </c>
      <c r="N8" s="279">
        <f>'Tabelle und Graphen'!L22</f>
        <v>1.6028340000000001</v>
      </c>
      <c r="O8" s="280">
        <f>'Tabelle und Graphen'!M22</f>
        <v>1.3469538861540222</v>
      </c>
      <c r="P8" s="280">
        <f>'Tabelle und Graphen'!N22</f>
        <v>2.3724052565978209</v>
      </c>
      <c r="Q8" s="275"/>
      <c r="R8" s="274">
        <f>'Tabelle und Graphen'!P22</f>
        <v>0.2996375</v>
      </c>
      <c r="S8" s="274">
        <f>'Tabelle und Graphen'!Q22</f>
        <v>0.31202700000000005</v>
      </c>
      <c r="T8" s="279">
        <f>'Tabelle und Graphen'!R22</f>
        <v>0.27488249999999992</v>
      </c>
      <c r="U8" s="280">
        <f>'Tabelle und Graphen'!S22</f>
        <v>-8.2616494931375684</v>
      </c>
      <c r="V8" s="280">
        <f>'Tabelle und Graphen'!T22</f>
        <v>-11.904258285340733</v>
      </c>
      <c r="W8" s="275"/>
      <c r="X8" s="280">
        <f>'Tabelle und Graphen'!V22</f>
        <v>18.946034271211154</v>
      </c>
      <c r="Y8" s="280">
        <f>'Tabelle und Graphen'!W22</f>
        <v>19.929047234461251</v>
      </c>
      <c r="Z8" s="281">
        <f>'Tabelle und Graphen'!X22</f>
        <v>17.149779702701572</v>
      </c>
    </row>
    <row r="9" spans="1:26" s="269" customFormat="1" hidden="1" outlineLevel="1" x14ac:dyDescent="0.2">
      <c r="A9" s="296" t="str">
        <f>'Tabelle und Graphen'!C23</f>
        <v>200 g</v>
      </c>
      <c r="B9" s="269" t="str">
        <f>Codierung!$I$45</f>
        <v>Gruyère</v>
      </c>
      <c r="D9" s="263" t="str">
        <f>Codierung!$I$113</f>
        <v>In CHF / kg</v>
      </c>
      <c r="E9" s="278" t="str">
        <f>'Tabelle und Graphen'!C23</f>
        <v>200 g</v>
      </c>
      <c r="F9" s="274">
        <f>'Tabelle und Graphen'!D23</f>
        <v>25.661456999999999</v>
      </c>
      <c r="G9" s="274">
        <f>'Tabelle und Graphen'!E23</f>
        <v>25.618963999999998</v>
      </c>
      <c r="H9" s="279">
        <f>'Tabelle und Graphen'!F23</f>
        <v>25.544601</v>
      </c>
      <c r="I9" s="280">
        <f>'Tabelle und Graphen'!G23</f>
        <v>-0.45537554629107196</v>
      </c>
      <c r="J9" s="280">
        <f>'Tabelle und Graphen'!H23</f>
        <v>-0.29026544555040623</v>
      </c>
      <c r="K9" s="275"/>
      <c r="L9" s="274">
        <f>'Tabelle und Graphen'!J23</f>
        <v>20.565674000000001</v>
      </c>
      <c r="M9" s="274">
        <f>'Tabelle und Graphen'!K23</f>
        <v>19.906306999999998</v>
      </c>
      <c r="N9" s="279">
        <f>'Tabelle und Graphen'!L23</f>
        <v>19.400002000000001</v>
      </c>
      <c r="O9" s="280">
        <f>'Tabelle und Graphen'!M23</f>
        <v>-5.6680466684437407</v>
      </c>
      <c r="P9" s="280">
        <f>'Tabelle und Graphen'!N23</f>
        <v>-2.5434401267899545</v>
      </c>
      <c r="Q9" s="275"/>
      <c r="R9" s="274">
        <f>'Tabelle und Graphen'!P23</f>
        <v>5.0957829999999973</v>
      </c>
      <c r="S9" s="274">
        <f>'Tabelle und Graphen'!Q23</f>
        <v>5.7126570000000001</v>
      </c>
      <c r="T9" s="279">
        <f>'Tabelle und Graphen'!R23</f>
        <v>6.1445989999999995</v>
      </c>
      <c r="U9" s="280">
        <f>'Tabelle und Graphen'!S23</f>
        <v>20.582038128389744</v>
      </c>
      <c r="V9" s="280">
        <f>'Tabelle und Graphen'!T23</f>
        <v>7.5611401139609704</v>
      </c>
      <c r="W9" s="275"/>
      <c r="X9" s="280">
        <f>'Tabelle und Graphen'!V23</f>
        <v>24.778098690079386</v>
      </c>
      <c r="Y9" s="280">
        <f>'Tabelle und Graphen'!W23</f>
        <v>28.697723791761078</v>
      </c>
      <c r="Z9" s="281">
        <f>'Tabelle und Graphen'!X23</f>
        <v>31.673187456372421</v>
      </c>
    </row>
    <row r="10" spans="1:26" s="269" customFormat="1" hidden="1" outlineLevel="1" x14ac:dyDescent="0.2">
      <c r="A10" s="296" t="str">
        <f>'Tabelle und Graphen'!C24</f>
        <v>210 g</v>
      </c>
      <c r="B10" s="269" t="str">
        <f>Codierung!$I$46</f>
        <v>Mozzarella</v>
      </c>
      <c r="D10" s="263" t="str">
        <f>Codierung!$I$113</f>
        <v>In CHF / kg</v>
      </c>
      <c r="E10" s="278" t="str">
        <f>'Tabelle und Graphen'!C24</f>
        <v>210 g</v>
      </c>
      <c r="F10" s="274">
        <f>'Tabelle und Graphen'!D24</f>
        <v>15.333332999999998</v>
      </c>
      <c r="G10" s="274">
        <f>'Tabelle und Graphen'!E24</f>
        <v>15.473051999999999</v>
      </c>
      <c r="H10" s="279">
        <f>'Tabelle und Graphen'!F24</f>
        <v>16</v>
      </c>
      <c r="I10" s="280">
        <f>'Tabelle und Graphen'!G24</f>
        <v>4.3478283553875876</v>
      </c>
      <c r="J10" s="280">
        <f>'Tabelle und Graphen'!H24</f>
        <v>3.4055854009926478</v>
      </c>
      <c r="K10" s="275"/>
      <c r="L10" s="274">
        <f>'Tabelle und Graphen'!J24</f>
        <v>10.712911999999999</v>
      </c>
      <c r="M10" s="274">
        <f>'Tabelle und Graphen'!K24</f>
        <v>9.9223020000000002</v>
      </c>
      <c r="N10" s="279">
        <f>'Tabelle und Graphen'!L24</f>
        <v>9.9223020000000002</v>
      </c>
      <c r="O10" s="280">
        <f>'Tabelle und Graphen'!M24</f>
        <v>-7.3799728775892044</v>
      </c>
      <c r="P10" s="280">
        <f>'Tabelle und Graphen'!N24</f>
        <v>0</v>
      </c>
      <c r="Q10" s="275"/>
      <c r="R10" s="274">
        <f>'Tabelle und Graphen'!P24</f>
        <v>4.6204209999999986</v>
      </c>
      <c r="S10" s="274">
        <f>'Tabelle und Graphen'!Q24</f>
        <v>5.550749999999999</v>
      </c>
      <c r="T10" s="279">
        <f>'Tabelle und Graphen'!R24</f>
        <v>6.0776979999999998</v>
      </c>
      <c r="U10" s="280">
        <f>'Tabelle und Graphen'!S24</f>
        <v>31.539918115686898</v>
      </c>
      <c r="V10" s="280">
        <f>'Tabelle und Graphen'!T24</f>
        <v>9.4932756834662158</v>
      </c>
      <c r="W10" s="275"/>
      <c r="X10" s="280">
        <f>'Tabelle und Graphen'!V24</f>
        <v>43.129459105050039</v>
      </c>
      <c r="Y10" s="280">
        <f>'Tabelle und Graphen'!W24</f>
        <v>55.942159390028621</v>
      </c>
      <c r="Z10" s="281">
        <f>'Tabelle und Graphen'!X24</f>
        <v>61.252902804208141</v>
      </c>
    </row>
    <row r="11" spans="1:26" s="269" customFormat="1" hidden="1" outlineLevel="1" x14ac:dyDescent="0.2">
      <c r="A11" s="296" t="str">
        <f>'Tabelle und Graphen'!C25</f>
        <v>150 g</v>
      </c>
      <c r="B11" s="269" t="str">
        <f>Codierung!$I$47</f>
        <v>Emmentaler</v>
      </c>
      <c r="D11" s="263" t="str">
        <f>Codierung!$I$113</f>
        <v>In CHF / kg</v>
      </c>
      <c r="E11" s="278" t="str">
        <f>'Tabelle und Graphen'!C25</f>
        <v>150 g</v>
      </c>
      <c r="F11" s="274">
        <f>'Tabelle und Graphen'!D25</f>
        <v>22.437664999999999</v>
      </c>
      <c r="G11" s="274">
        <f>'Tabelle und Graphen'!E25</f>
        <v>23.075066</v>
      </c>
      <c r="H11" s="279">
        <f>'Tabelle und Graphen'!F25</f>
        <v>22.5</v>
      </c>
      <c r="I11" s="280">
        <f>'Tabelle und Graphen'!G25</f>
        <v>0.27781411301042658</v>
      </c>
      <c r="J11" s="280">
        <f>'Tabelle und Graphen'!H25</f>
        <v>-2.4921532185433386</v>
      </c>
      <c r="K11" s="275"/>
      <c r="L11" s="274">
        <f>'Tabelle und Graphen'!J25</f>
        <v>19.422167000000002</v>
      </c>
      <c r="M11" s="274">
        <f>'Tabelle und Graphen'!K25</f>
        <v>18.207492500000001</v>
      </c>
      <c r="N11" s="279">
        <f>'Tabelle und Graphen'!L25</f>
        <v>18.207492500000001</v>
      </c>
      <c r="O11" s="280">
        <f>'Tabelle und Graphen'!M25</f>
        <v>-6.2540626903269905</v>
      </c>
      <c r="P11" s="280">
        <f>'Tabelle und Graphen'!N25</f>
        <v>0</v>
      </c>
      <c r="Q11" s="275"/>
      <c r="R11" s="274">
        <f>'Tabelle und Graphen'!P25</f>
        <v>3.0154979999999973</v>
      </c>
      <c r="S11" s="274">
        <f>'Tabelle und Graphen'!Q25</f>
        <v>4.8675734999999989</v>
      </c>
      <c r="T11" s="279">
        <f>'Tabelle und Graphen'!R25</f>
        <v>4.2925074999999993</v>
      </c>
      <c r="U11" s="280">
        <f>'Tabelle und Graphen'!S25</f>
        <v>42.348212467725169</v>
      </c>
      <c r="V11" s="280">
        <f>'Tabelle und Graphen'!T25</f>
        <v>-11.814223246962777</v>
      </c>
      <c r="W11" s="275"/>
      <c r="X11" s="280">
        <f>'Tabelle und Graphen'!V25</f>
        <v>15.526063595272333</v>
      </c>
      <c r="Y11" s="280">
        <f>'Tabelle und Graphen'!W25</f>
        <v>26.73390363884538</v>
      </c>
      <c r="Z11" s="281">
        <f>'Tabelle und Graphen'!X25</f>
        <v>23.57550058032427</v>
      </c>
    </row>
    <row r="12" spans="1:26" s="269" customFormat="1" hidden="1" outlineLevel="1" x14ac:dyDescent="0.2">
      <c r="A12" s="296" t="str">
        <f>'Tabelle und Graphen'!C26</f>
        <v>110 g</v>
      </c>
      <c r="B12" s="269" t="str">
        <f>Codierung!$I$48</f>
        <v xml:space="preserve">Vorzugsbutter </v>
      </c>
      <c r="D12" s="263" t="str">
        <f>Codierung!$I$113</f>
        <v>In CHF / kg</v>
      </c>
      <c r="E12" s="278" t="str">
        <f>'Tabelle und Graphen'!C26</f>
        <v>110 g</v>
      </c>
      <c r="F12" s="274">
        <f>'Tabelle und Graphen'!D26</f>
        <v>22.194265000000001</v>
      </c>
      <c r="G12" s="274">
        <f>'Tabelle und Graphen'!E26</f>
        <v>22.446059999999999</v>
      </c>
      <c r="H12" s="279">
        <f>'Tabelle und Graphen'!F26</f>
        <v>23.036003999999995</v>
      </c>
      <c r="I12" s="280">
        <f>'Tabelle und Graphen'!G26</f>
        <v>3.792596871308842</v>
      </c>
      <c r="J12" s="280">
        <f>'Tabelle und Graphen'!H26</f>
        <v>2.6282741826404976</v>
      </c>
      <c r="K12" s="275"/>
      <c r="L12" s="274">
        <f>'Tabelle und Graphen'!J26</f>
        <v>18.129902000000001</v>
      </c>
      <c r="M12" s="274">
        <f>'Tabelle und Graphen'!K26</f>
        <v>17.631831999999999</v>
      </c>
      <c r="N12" s="279">
        <f>'Tabelle und Graphen'!L26</f>
        <v>17.631831999999999</v>
      </c>
      <c r="O12" s="280">
        <f>'Tabelle und Graphen'!M26</f>
        <v>-2.747229411388997</v>
      </c>
      <c r="P12" s="280">
        <f>'Tabelle und Graphen'!N26</f>
        <v>0</v>
      </c>
      <c r="Q12" s="275"/>
      <c r="R12" s="274">
        <f>'Tabelle und Graphen'!P26</f>
        <v>4.0643630000000002</v>
      </c>
      <c r="S12" s="274">
        <f>'Tabelle und Graphen'!Q26</f>
        <v>4.814228</v>
      </c>
      <c r="T12" s="279">
        <f>'Tabelle und Graphen'!R26</f>
        <v>5.4041719999999955</v>
      </c>
      <c r="U12" s="280">
        <f>'Tabelle und Graphen'!S26</f>
        <v>32.964796697538958</v>
      </c>
      <c r="V12" s="280">
        <f>'Tabelle und Graphen'!T26</f>
        <v>12.254176578259186</v>
      </c>
      <c r="W12" s="275"/>
      <c r="X12" s="280">
        <f>'Tabelle und Graphen'!V26</f>
        <v>22.418008657741218</v>
      </c>
      <c r="Y12" s="280">
        <f>'Tabelle und Graphen'!W26</f>
        <v>27.30418484023669</v>
      </c>
      <c r="Z12" s="281">
        <f>'Tabelle und Graphen'!X26</f>
        <v>30.650087863813557</v>
      </c>
    </row>
    <row r="13" spans="1:26" s="269" customFormat="1" hidden="1" outlineLevel="1" x14ac:dyDescent="0.2">
      <c r="A13" s="296" t="str">
        <f>'Tabelle und Graphen'!C27</f>
        <v>4.5 dl</v>
      </c>
      <c r="B13" s="269" t="str">
        <f>Codierung!$I$49</f>
        <v>Vollrahm</v>
      </c>
      <c r="D13" s="263" t="str">
        <f>Codierung!$I$112</f>
        <v>In CHF / Liter</v>
      </c>
      <c r="E13" s="278" t="str">
        <f>'Tabelle und Graphen'!C27</f>
        <v>4.5 dl</v>
      </c>
      <c r="F13" s="274">
        <f>'Tabelle und Graphen'!D27</f>
        <v>14.481846000000001</v>
      </c>
      <c r="G13" s="274">
        <f>'Tabelle und Graphen'!E27</f>
        <v>14.625928999999999</v>
      </c>
      <c r="H13" s="279">
        <f>'Tabelle und Graphen'!F27</f>
        <v>14.625928999999999</v>
      </c>
      <c r="I13" s="280">
        <f>'Tabelle und Graphen'!G27</f>
        <v>0.99492150379170174</v>
      </c>
      <c r="J13" s="280">
        <f>'Tabelle und Graphen'!H27</f>
        <v>0</v>
      </c>
      <c r="K13" s="274"/>
      <c r="L13" s="274">
        <f>'Tabelle und Graphen'!J27</f>
        <v>7.1221209999999999</v>
      </c>
      <c r="M13" s="274">
        <f>'Tabelle und Graphen'!K27</f>
        <v>6.708304</v>
      </c>
      <c r="N13" s="279">
        <f>'Tabelle und Graphen'!L27</f>
        <v>6.708304</v>
      </c>
      <c r="O13" s="280">
        <f>'Tabelle und Graphen'!M27</f>
        <v>-5.8103056659666397</v>
      </c>
      <c r="P13" s="280">
        <f>'Tabelle und Graphen'!N27</f>
        <v>0</v>
      </c>
      <c r="Q13" s="275"/>
      <c r="R13" s="274">
        <f>'Tabelle und Graphen'!P27</f>
        <v>7.359725000000001</v>
      </c>
      <c r="S13" s="274">
        <f>'Tabelle und Graphen'!Q27</f>
        <v>7.9176249999999992</v>
      </c>
      <c r="T13" s="279">
        <f>'Tabelle und Graphen'!R27</f>
        <v>7.9176249999999992</v>
      </c>
      <c r="U13" s="280">
        <f>'Tabelle und Graphen'!S27</f>
        <v>7.580446280261806</v>
      </c>
      <c r="V13" s="280">
        <f>'Tabelle und Graphen'!T27</f>
        <v>0</v>
      </c>
      <c r="W13" s="275"/>
      <c r="X13" s="280">
        <f>'Tabelle und Graphen'!V27</f>
        <v>103.3361410175424</v>
      </c>
      <c r="Y13" s="280">
        <f>'Tabelle und Graphen'!W27</f>
        <v>118.02722416873178</v>
      </c>
      <c r="Z13" s="281">
        <f>'Tabelle und Graphen'!X27</f>
        <v>118.02722416873178</v>
      </c>
    </row>
    <row r="14" spans="1:26" s="269" customFormat="1" hidden="1" outlineLevel="1" x14ac:dyDescent="0.2">
      <c r="A14" s="296" t="str">
        <f>'Tabelle und Graphen'!C28</f>
        <v>500 g</v>
      </c>
      <c r="B14" s="269" t="str">
        <f>Codierung!$I$50</f>
        <v>Fruchtjoghurt, Beeren</v>
      </c>
      <c r="D14" s="263" t="str">
        <f>Codierung!$I$113</f>
        <v>In CHF / kg</v>
      </c>
      <c r="E14" s="278" t="str">
        <f>'Tabelle und Graphen'!C28</f>
        <v>500 g</v>
      </c>
      <c r="F14" s="274">
        <f>'Tabelle und Graphen'!D28</f>
        <v>4.7755270000000003</v>
      </c>
      <c r="G14" s="274">
        <f>'Tabelle und Graphen'!E28</f>
        <v>4.3340829999999997</v>
      </c>
      <c r="H14" s="279">
        <f>'Tabelle und Graphen'!F28</f>
        <v>4.4444439999999998</v>
      </c>
      <c r="I14" s="280">
        <f>'Tabelle und Graphen'!G28</f>
        <v>-6.9329102316875275</v>
      </c>
      <c r="J14" s="280">
        <f>'Tabelle und Graphen'!H28</f>
        <v>2.5463517888328435</v>
      </c>
      <c r="K14" s="274"/>
      <c r="L14" s="274">
        <f>'Tabelle und Graphen'!J28</f>
        <v>3.6297240000000004</v>
      </c>
      <c r="M14" s="274">
        <f>'Tabelle und Graphen'!K28</f>
        <v>3.5545770000000001</v>
      </c>
      <c r="N14" s="279">
        <f>'Tabelle und Graphen'!L28</f>
        <v>3.541957</v>
      </c>
      <c r="O14" s="280">
        <f>'Tabelle und Graphen'!M28</f>
        <v>-2.4180075399672361</v>
      </c>
      <c r="P14" s="280">
        <f>'Tabelle und Graphen'!N28</f>
        <v>-0.3550352123473503</v>
      </c>
      <c r="Q14" s="275"/>
      <c r="R14" s="274">
        <f>'Tabelle und Graphen'!P28</f>
        <v>1.1458029999999999</v>
      </c>
      <c r="S14" s="274">
        <f>'Tabelle und Graphen'!Q28</f>
        <v>0.77950599999999959</v>
      </c>
      <c r="T14" s="279">
        <f>'Tabelle und Graphen'!R28</f>
        <v>0.90248699999999982</v>
      </c>
      <c r="U14" s="280">
        <f>'Tabelle und Graphen'!S28</f>
        <v>-21.235413068389601</v>
      </c>
      <c r="V14" s="280">
        <f>'Tabelle und Graphen'!T28</f>
        <v>15.776786836791546</v>
      </c>
      <c r="W14" s="275"/>
      <c r="X14" s="280">
        <f>'Tabelle und Graphen'!V28</f>
        <v>31.567221088986376</v>
      </c>
      <c r="Y14" s="280">
        <f>'Tabelle und Graphen'!W28</f>
        <v>21.929641698576209</v>
      </c>
      <c r="Z14" s="281">
        <f>'Tabelle und Graphen'!X28</f>
        <v>25.479897130315244</v>
      </c>
    </row>
    <row r="15" spans="1:26" s="269" customFormat="1" hidden="1" outlineLevel="1" x14ac:dyDescent="0.2">
      <c r="A15" s="296" t="str">
        <f>'Tabelle und Graphen'!C29</f>
        <v>350 g</v>
      </c>
      <c r="B15" s="269" t="str">
        <f>Codierung!$I$51</f>
        <v>Joghurt nature</v>
      </c>
      <c r="D15" s="263" t="str">
        <f>Codierung!$I$113</f>
        <v>In CHF / kg</v>
      </c>
      <c r="E15" s="278" t="str">
        <f>'Tabelle und Graphen'!C29</f>
        <v>350 g</v>
      </c>
      <c r="F15" s="274">
        <f>'Tabelle und Graphen'!D29</f>
        <v>3.8337080000000001</v>
      </c>
      <c r="G15" s="274">
        <f>'Tabelle und Graphen'!E29</f>
        <v>3.8888889999999994</v>
      </c>
      <c r="H15" s="279">
        <f>'Tabelle und Graphen'!F29</f>
        <v>3.8337080000000001</v>
      </c>
      <c r="I15" s="280">
        <f>'Tabelle und Graphen'!G29</f>
        <v>0</v>
      </c>
      <c r="J15" s="280">
        <f>'Tabelle und Graphen'!H29</f>
        <v>-1.4189399594588394</v>
      </c>
      <c r="K15" s="274"/>
      <c r="L15" s="274">
        <f>'Tabelle und Graphen'!J29</f>
        <v>2.654998</v>
      </c>
      <c r="M15" s="274">
        <f>'Tabelle und Graphen'!K29</f>
        <v>2.484928</v>
      </c>
      <c r="N15" s="279">
        <f>'Tabelle und Graphen'!L29</f>
        <v>2.484928</v>
      </c>
      <c r="O15" s="280">
        <f>'Tabelle und Graphen'!M29</f>
        <v>-6.4056545428659435</v>
      </c>
      <c r="P15" s="280">
        <f>'Tabelle und Graphen'!N29</f>
        <v>0</v>
      </c>
      <c r="Q15" s="275"/>
      <c r="R15" s="274">
        <f>'Tabelle und Graphen'!P29</f>
        <v>1.1787100000000001</v>
      </c>
      <c r="S15" s="274">
        <f>'Tabelle und Graphen'!Q29</f>
        <v>1.4039609999999993</v>
      </c>
      <c r="T15" s="279">
        <f>'Tabelle und Graphen'!R29</f>
        <v>1.3487800000000001</v>
      </c>
      <c r="U15" s="280">
        <f>'Tabelle und Graphen'!S29</f>
        <v>14.428485378082812</v>
      </c>
      <c r="V15" s="280">
        <f>'Tabelle und Graphen'!T29</f>
        <v>-3.9303798324881734</v>
      </c>
      <c r="W15" s="275"/>
      <c r="X15" s="280">
        <f>'Tabelle und Graphen'!V29</f>
        <v>44.395890317054864</v>
      </c>
      <c r="Y15" s="280">
        <f>'Tabelle und Graphen'!W29</f>
        <v>56.499061542225746</v>
      </c>
      <c r="Z15" s="281">
        <f>'Tabelle und Graphen'!X29</f>
        <v>54.278433821825026</v>
      </c>
    </row>
    <row r="16" spans="1:26" s="277" customFormat="1" collapsed="1" x14ac:dyDescent="0.2">
      <c r="A16" s="270" t="str">
        <f>Codierung!$I$52</f>
        <v>Fleisch</v>
      </c>
      <c r="B16" s="303"/>
      <c r="C16" s="303"/>
      <c r="D16" s="303" t="str">
        <f>Codierung!$I$110</f>
        <v>In CHF</v>
      </c>
      <c r="E16" s="270"/>
      <c r="F16" s="271">
        <f>'Tabelle und Graphen'!D30</f>
        <v>62.268415399999995</v>
      </c>
      <c r="G16" s="271">
        <f>'Tabelle und Graphen'!E30</f>
        <v>60.777631400000004</v>
      </c>
      <c r="H16" s="272">
        <f>'Tabelle und Graphen'!F30</f>
        <v>60.112097099999993</v>
      </c>
      <c r="I16" s="273">
        <f>'Tabelle und Graphen'!G30</f>
        <v>-3.4629406997885517</v>
      </c>
      <c r="J16" s="273">
        <f>'Tabelle und Graphen'!H30</f>
        <v>-1.0950316500817296</v>
      </c>
      <c r="K16" s="274"/>
      <c r="L16" s="271">
        <f>'Tabelle und Graphen'!J30</f>
        <v>36.073477099999998</v>
      </c>
      <c r="M16" s="271">
        <f>'Tabelle und Graphen'!K30</f>
        <v>48.029250599999997</v>
      </c>
      <c r="N16" s="272">
        <f>'Tabelle und Graphen'!L30</f>
        <v>48.191399099999998</v>
      </c>
      <c r="O16" s="273">
        <f>'Tabelle und Graphen'!M30</f>
        <v>33.592331469482886</v>
      </c>
      <c r="P16" s="273">
        <f>'Tabelle und Graphen'!N30</f>
        <v>0.33760364355966177</v>
      </c>
      <c r="Q16" s="275"/>
      <c r="R16" s="271">
        <f>'Tabelle und Graphen'!P30</f>
        <v>26.194938299999997</v>
      </c>
      <c r="S16" s="271">
        <f>'Tabelle und Graphen'!Q30</f>
        <v>12.748380800000007</v>
      </c>
      <c r="T16" s="272">
        <f>'Tabelle und Graphen'!R30</f>
        <v>11.920697999999994</v>
      </c>
      <c r="U16" s="273">
        <f>'Tabelle und Graphen'!S30</f>
        <v>-54.49236083904043</v>
      </c>
      <c r="V16" s="273">
        <f>'Tabelle und Graphen'!T30</f>
        <v>-6.4924543201597169</v>
      </c>
      <c r="W16" s="275"/>
      <c r="X16" s="273">
        <f>'Tabelle und Graphen'!V30</f>
        <v>72.615507031341878</v>
      </c>
      <c r="Y16" s="273">
        <f>'Tabelle und Graphen'!W30</f>
        <v>26.54295172367318</v>
      </c>
      <c r="Z16" s="276">
        <f>'Tabelle und Graphen'!X30</f>
        <v>24.736152555487845</v>
      </c>
    </row>
    <row r="17" spans="1:26" s="269" customFormat="1" hidden="1" outlineLevel="1" x14ac:dyDescent="0.2">
      <c r="A17" s="296" t="str">
        <f>'Tabelle und Graphen'!C31</f>
        <v>120 g</v>
      </c>
      <c r="B17" s="269" t="str">
        <f>Codierung!$I$53</f>
        <v>Rindsentrecôte</v>
      </c>
      <c r="C17" s="303"/>
      <c r="D17" s="263" t="str">
        <f>Codierung!$I$113</f>
        <v>In CHF / kg</v>
      </c>
      <c r="E17" s="282" t="str">
        <f>'Tabelle und Graphen'!C31</f>
        <v>120 g</v>
      </c>
      <c r="F17" s="274">
        <f>'Tabelle und Graphen'!D31</f>
        <v>91.427499999999995</v>
      </c>
      <c r="G17" s="274">
        <f>'Tabelle und Graphen'!E31</f>
        <v>93.625</v>
      </c>
      <c r="H17" s="279">
        <f>'Tabelle und Graphen'!F31</f>
        <v>93.491200000000006</v>
      </c>
      <c r="I17" s="280">
        <f>'Tabelle und Graphen'!G31</f>
        <v>2.2571983265429019</v>
      </c>
      <c r="J17" s="280">
        <f>'Tabelle und Graphen'!H31</f>
        <v>-0.14291054739652198</v>
      </c>
      <c r="K17" s="274"/>
      <c r="L17" s="274">
        <f>'Tabelle und Graphen'!J31</f>
        <v>56.939500000000002</v>
      </c>
      <c r="M17" s="274">
        <f>'Tabelle und Graphen'!K31</f>
        <v>58.256300000000003</v>
      </c>
      <c r="N17" s="279">
        <f>'Tabelle und Graphen'!L31</f>
        <v>62.628599999999999</v>
      </c>
      <c r="O17" s="280">
        <f>'Tabelle und Graphen'!M31</f>
        <v>9.991482187233812</v>
      </c>
      <c r="P17" s="280">
        <f>'Tabelle und Graphen'!N31</f>
        <v>7.5052826904557888</v>
      </c>
      <c r="Q17" s="275"/>
      <c r="R17" s="274">
        <f>'Tabelle und Graphen'!P31</f>
        <v>34.487999999999992</v>
      </c>
      <c r="S17" s="274">
        <f>'Tabelle und Graphen'!Q31</f>
        <v>35.368699999999997</v>
      </c>
      <c r="T17" s="279">
        <f>'Tabelle und Graphen'!R31</f>
        <v>30.862600000000008</v>
      </c>
      <c r="U17" s="280">
        <f>'Tabelle und Graphen'!S31</f>
        <v>-10.512062166550642</v>
      </c>
      <c r="V17" s="280">
        <f>'Tabelle und Graphen'!T31</f>
        <v>-12.740360827511301</v>
      </c>
      <c r="W17" s="275"/>
      <c r="X17" s="280">
        <f>'Tabelle und Graphen'!V31</f>
        <v>60.569551892798486</v>
      </c>
      <c r="Y17" s="280">
        <f>'Tabelle und Graphen'!W31</f>
        <v>60.712231981777066</v>
      </c>
      <c r="Z17" s="281">
        <f>'Tabelle und Graphen'!X31</f>
        <v>49.278764015162423</v>
      </c>
    </row>
    <row r="18" spans="1:26" s="269" customFormat="1" hidden="1" outlineLevel="1" x14ac:dyDescent="0.2">
      <c r="A18" s="296" t="str">
        <f>'Tabelle und Graphen'!C32</f>
        <v>100 g</v>
      </c>
      <c r="B18" s="269" t="str">
        <f>Codierung!$I$54</f>
        <v>Rindsplätzli</v>
      </c>
      <c r="C18" s="303"/>
      <c r="D18" s="263" t="str">
        <f>Codierung!$I$113</f>
        <v>In CHF / kg</v>
      </c>
      <c r="E18" s="282" t="str">
        <f>'Tabelle und Graphen'!C32</f>
        <v>100 g</v>
      </c>
      <c r="F18" s="274">
        <f>'Tabelle und Graphen'!D32</f>
        <v>55.914099999999998</v>
      </c>
      <c r="G18" s="274">
        <f>'Tabelle und Graphen'!E32</f>
        <v>56.472099999999998</v>
      </c>
      <c r="H18" s="279">
        <f>'Tabelle und Graphen'!F32</f>
        <v>54.576799999999999</v>
      </c>
      <c r="I18" s="280">
        <f>'Tabelle und Graphen'!G32</f>
        <v>-2.391704418026936</v>
      </c>
      <c r="J18" s="280">
        <f>'Tabelle und Graphen'!H32</f>
        <v>-3.3561705691837189</v>
      </c>
      <c r="K18" s="274"/>
      <c r="L18" s="274">
        <f>'Tabelle und Graphen'!J32</f>
        <v>39.4009</v>
      </c>
      <c r="M18" s="274">
        <f>'Tabelle und Graphen'!K32</f>
        <v>32.284999999999997</v>
      </c>
      <c r="N18" s="279">
        <f>'Tabelle und Graphen'!L32</f>
        <v>31.145499999999998</v>
      </c>
      <c r="O18" s="280">
        <f>'Tabelle und Graphen'!M32</f>
        <v>-20.952313272031862</v>
      </c>
      <c r="P18" s="280">
        <f>'Tabelle und Graphen'!N32</f>
        <v>-3.5295028651076295</v>
      </c>
      <c r="Q18" s="275"/>
      <c r="R18" s="274">
        <f>'Tabelle und Graphen'!P32</f>
        <v>16.513199999999998</v>
      </c>
      <c r="S18" s="274">
        <f>'Tabelle und Graphen'!Q32</f>
        <v>24.187100000000001</v>
      </c>
      <c r="T18" s="279">
        <f>'Tabelle und Graphen'!R32</f>
        <v>23.4313</v>
      </c>
      <c r="U18" s="280">
        <f>'Tabelle und Graphen'!S32</f>
        <v>41.894363297241014</v>
      </c>
      <c r="V18" s="280">
        <f>'Tabelle und Graphen'!T32</f>
        <v>-3.1248061983454019</v>
      </c>
      <c r="W18" s="275"/>
      <c r="X18" s="280">
        <f>'Tabelle und Graphen'!V32</f>
        <v>41.910717775482276</v>
      </c>
      <c r="Y18" s="280">
        <f>'Tabelle und Graphen'!W32</f>
        <v>74.917453925971827</v>
      </c>
      <c r="Z18" s="281">
        <f>'Tabelle und Graphen'!X32</f>
        <v>75.231734921577754</v>
      </c>
    </row>
    <row r="19" spans="1:26" s="269" customFormat="1" hidden="1" outlineLevel="1" x14ac:dyDescent="0.2">
      <c r="A19" s="296" t="str">
        <f>'Tabelle und Graphen'!C33</f>
        <v>170 g</v>
      </c>
      <c r="B19" s="269" t="str">
        <f>Codierung!$I$57</f>
        <v>Schweinsnierstücksteak</v>
      </c>
      <c r="C19" s="303"/>
      <c r="D19" s="263" t="str">
        <f>Codierung!$I$113</f>
        <v>In CHF / kg</v>
      </c>
      <c r="E19" s="282" t="str">
        <f>'Tabelle und Graphen'!C33</f>
        <v>170 g</v>
      </c>
      <c r="F19" s="274">
        <f>'Tabelle und Graphen'!D33</f>
        <v>40.003799999999998</v>
      </c>
      <c r="G19" s="274">
        <f>'Tabelle und Graphen'!E33</f>
        <v>33.604300000000002</v>
      </c>
      <c r="H19" s="279">
        <f>'Tabelle und Graphen'!F33</f>
        <v>29.214099999999998</v>
      </c>
      <c r="I19" s="280">
        <f>'Tabelle und Graphen'!G33</f>
        <v>-26.971687689669483</v>
      </c>
      <c r="J19" s="280">
        <f>'Tabelle und Graphen'!H33</f>
        <v>-13.064399496493017</v>
      </c>
      <c r="K19" s="274"/>
      <c r="L19" s="274">
        <f>'Tabelle und Graphen'!J33</f>
        <v>24.745899999999999</v>
      </c>
      <c r="M19" s="274">
        <f>'Tabelle und Graphen'!K33</f>
        <v>19.769100000000002</v>
      </c>
      <c r="N19" s="279">
        <f>'Tabelle und Graphen'!L33</f>
        <v>19.471699999999998</v>
      </c>
      <c r="O19" s="280">
        <f>'Tabelle und Graphen'!M33</f>
        <v>-21.31342969946537</v>
      </c>
      <c r="P19" s="280">
        <f>'Tabelle und Graphen'!N33</f>
        <v>-1.5043679277256081</v>
      </c>
      <c r="Q19" s="275"/>
      <c r="R19" s="274">
        <f>'Tabelle und Graphen'!P33</f>
        <v>15.257899999999999</v>
      </c>
      <c r="S19" s="274">
        <f>'Tabelle und Graphen'!Q33</f>
        <v>13.8352</v>
      </c>
      <c r="T19" s="279">
        <f>'Tabelle und Graphen'!R33</f>
        <v>9.7423999999999999</v>
      </c>
      <c r="U19" s="280">
        <f>'Tabelle und Graphen'!S33</f>
        <v>-36.148487013284921</v>
      </c>
      <c r="V19" s="280">
        <f>'Tabelle und Graphen'!T33</f>
        <v>-29.58251416676304</v>
      </c>
      <c r="W19" s="275"/>
      <c r="X19" s="280">
        <f>'Tabelle und Graphen'!V33</f>
        <v>61.658294909459755</v>
      </c>
      <c r="Y19" s="280">
        <f>'Tabelle und Graphen'!W33</f>
        <v>69.983964874475816</v>
      </c>
      <c r="Z19" s="281">
        <f>'Tabelle und Graphen'!X33</f>
        <v>50.033638562631921</v>
      </c>
    </row>
    <row r="20" spans="1:26" s="269" customFormat="1" hidden="1" outlineLevel="1" x14ac:dyDescent="0.2">
      <c r="A20" s="296" t="str">
        <f>'Tabelle und Graphen'!C34</f>
        <v>210 g</v>
      </c>
      <c r="B20" s="269" t="str">
        <f>Codierung!$I$58</f>
        <v>Schweinskoteletten</v>
      </c>
      <c r="C20" s="303"/>
      <c r="D20" s="263" t="str">
        <f>Codierung!$I$113</f>
        <v>In CHF / kg</v>
      </c>
      <c r="E20" s="282" t="str">
        <f>'Tabelle und Graphen'!C34</f>
        <v>210 g</v>
      </c>
      <c r="F20" s="274">
        <f>'Tabelle und Graphen'!D34</f>
        <v>31.276700000000002</v>
      </c>
      <c r="G20" s="274">
        <f>'Tabelle und Graphen'!E34</f>
        <v>28.934200000000001</v>
      </c>
      <c r="H20" s="279">
        <f>'Tabelle und Graphen'!F34</f>
        <v>28.728000000000002</v>
      </c>
      <c r="I20" s="280">
        <f>'Tabelle und Graphen'!G34</f>
        <v>-8.148877598979432</v>
      </c>
      <c r="J20" s="280">
        <f>'Tabelle und Graphen'!H34</f>
        <v>-0.71265146435705518</v>
      </c>
      <c r="K20" s="274"/>
      <c r="L20" s="274">
        <f>'Tabelle und Graphen'!J34</f>
        <v>16.296500000000002</v>
      </c>
      <c r="M20" s="274">
        <f>'Tabelle und Graphen'!K34</f>
        <v>15.003399999999999</v>
      </c>
      <c r="N20" s="279">
        <f>'Tabelle und Graphen'!L34</f>
        <v>14.7256</v>
      </c>
      <c r="O20" s="280">
        <f>'Tabelle und Graphen'!M34</f>
        <v>-9.6394931426993615</v>
      </c>
      <c r="P20" s="280">
        <f>'Tabelle und Graphen'!N34</f>
        <v>-1.8515803084634095</v>
      </c>
      <c r="Q20" s="275"/>
      <c r="R20" s="274">
        <f>'Tabelle und Graphen'!P34</f>
        <v>14.9802</v>
      </c>
      <c r="S20" s="274">
        <f>'Tabelle und Graphen'!Q34</f>
        <v>13.930800000000001</v>
      </c>
      <c r="T20" s="279">
        <f>'Tabelle und Graphen'!R34</f>
        <v>14.002400000000002</v>
      </c>
      <c r="U20" s="280">
        <f>'Tabelle und Graphen'!S34</f>
        <v>-6.5272826798039976</v>
      </c>
      <c r="V20" s="280">
        <f>'Tabelle und Graphen'!T34</f>
        <v>0.51396904700376211</v>
      </c>
      <c r="W20" s="275"/>
      <c r="X20" s="280">
        <f>'Tabelle und Graphen'!V34</f>
        <v>91.922805510385658</v>
      </c>
      <c r="Y20" s="280">
        <f>'Tabelle und Graphen'!W34</f>
        <v>92.850953783809004</v>
      </c>
      <c r="Z20" s="281">
        <f>'Tabelle und Graphen'!X34</f>
        <v>95.088824903569318</v>
      </c>
    </row>
    <row r="21" spans="1:26" s="269" customFormat="1" hidden="1" outlineLevel="1" x14ac:dyDescent="0.2">
      <c r="A21" s="296" t="str">
        <f>'Tabelle und Graphen'!C35</f>
        <v>180 g</v>
      </c>
      <c r="B21" s="269" t="str">
        <f>Codierung!$I$59</f>
        <v>Schweinsplätzli (Schweinsstotzenplätzli)</v>
      </c>
      <c r="C21" s="303"/>
      <c r="D21" s="263" t="str">
        <f>Codierung!$I$113</f>
        <v>In CHF / kg</v>
      </c>
      <c r="E21" s="282" t="str">
        <f>'Tabelle und Graphen'!C35</f>
        <v>180 g</v>
      </c>
      <c r="F21" s="274">
        <f>'Tabelle und Graphen'!D35</f>
        <v>41.474499999999999</v>
      </c>
      <c r="G21" s="274">
        <f>'Tabelle und Graphen'!E35</f>
        <v>39.142499999999998</v>
      </c>
      <c r="H21" s="279">
        <f>'Tabelle und Graphen'!F35</f>
        <v>42.493000000000002</v>
      </c>
      <c r="I21" s="280">
        <f>'Tabelle und Graphen'!G35</f>
        <v>2.4557258074238462</v>
      </c>
      <c r="J21" s="280">
        <f>'Tabelle und Graphen'!H35</f>
        <v>8.5597496327521334</v>
      </c>
      <c r="K21" s="274"/>
      <c r="L21" s="274">
        <f>'Tabelle und Graphen'!J35</f>
        <v>25.7197</v>
      </c>
      <c r="M21" s="274">
        <f>'Tabelle und Graphen'!K35</f>
        <v>26.459700000000002</v>
      </c>
      <c r="N21" s="279">
        <f>'Tabelle und Graphen'!L35</f>
        <v>25.308900000000001</v>
      </c>
      <c r="O21" s="280">
        <f>'Tabelle und Graphen'!M35</f>
        <v>-1.5972192521685646</v>
      </c>
      <c r="P21" s="280">
        <f>'Tabelle und Graphen'!N35</f>
        <v>-4.3492556604950172</v>
      </c>
      <c r="Q21" s="275"/>
      <c r="R21" s="274">
        <f>'Tabelle und Graphen'!P35</f>
        <v>15.754799999999999</v>
      </c>
      <c r="S21" s="274">
        <f>'Tabelle und Graphen'!Q35</f>
        <v>12.682799999999997</v>
      </c>
      <c r="T21" s="279">
        <f>'Tabelle und Graphen'!R35</f>
        <v>17.184100000000001</v>
      </c>
      <c r="U21" s="280">
        <f>'Tabelle und Graphen'!S35</f>
        <v>9.0721557874425667</v>
      </c>
      <c r="V21" s="280">
        <f>'Tabelle und Graphen'!T35</f>
        <v>35.491374144510715</v>
      </c>
      <c r="W21" s="275"/>
      <c r="X21" s="280">
        <f>'Tabelle und Graphen'!V35</f>
        <v>61.255768924209853</v>
      </c>
      <c r="Y21" s="280">
        <f>'Tabelle und Graphen'!W35</f>
        <v>47.93251624168073</v>
      </c>
      <c r="Z21" s="281">
        <f>'Tabelle und Graphen'!X35</f>
        <v>67.897458996637553</v>
      </c>
    </row>
    <row r="22" spans="1:26" s="269" customFormat="1" hidden="1" outlineLevel="1" x14ac:dyDescent="0.2">
      <c r="A22" s="296" t="str">
        <f>'Tabelle und Graphen'!C36</f>
        <v>80 g</v>
      </c>
      <c r="B22" s="269" t="str">
        <f>Codierung!$I$60</f>
        <v>Salami CH</v>
      </c>
      <c r="C22" s="303"/>
      <c r="D22" s="263" t="str">
        <f>Codierung!$I$114</f>
        <v>In CHF / 100g</v>
      </c>
      <c r="E22" s="282" t="str">
        <f>'Tabelle und Graphen'!C36</f>
        <v>80 g</v>
      </c>
      <c r="F22" s="274">
        <f>'Tabelle und Graphen'!D36</f>
        <v>5.98956</v>
      </c>
      <c r="G22" s="274">
        <f>'Tabelle und Graphen'!E36</f>
        <v>5.8516300000000001</v>
      </c>
      <c r="H22" s="279">
        <f>'Tabelle und Graphen'!F36</f>
        <v>5.7325299999999997</v>
      </c>
      <c r="I22" s="280">
        <f>'Tabelle und Graphen'!G36</f>
        <v>-4.291300195673811</v>
      </c>
      <c r="J22" s="280">
        <f>'Tabelle und Graphen'!H36</f>
        <v>-2.0353303267636611</v>
      </c>
      <c r="K22" s="274"/>
      <c r="L22" s="274">
        <f>'Tabelle und Graphen'!J36</f>
        <v>3.0221100000000001</v>
      </c>
      <c r="M22" s="274">
        <f>'Tabelle und Graphen'!K36</f>
        <v>1.05436</v>
      </c>
      <c r="N22" s="279">
        <f>'Tabelle und Graphen'!L36</f>
        <v>0.96531</v>
      </c>
      <c r="O22" s="280">
        <f>'Tabelle und Graphen'!M36</f>
        <v>-68.058409521824146</v>
      </c>
      <c r="P22" s="280">
        <f>'Tabelle und Graphen'!N36</f>
        <v>-8.4458818619826204</v>
      </c>
      <c r="Q22" s="275"/>
      <c r="R22" s="274">
        <f>'Tabelle und Graphen'!P36</f>
        <v>2.9674499999999999</v>
      </c>
      <c r="S22" s="274">
        <f>'Tabelle und Graphen'!Q36</f>
        <v>4.7972700000000001</v>
      </c>
      <c r="T22" s="279">
        <f>'Tabelle und Graphen'!R36</f>
        <v>4.76722</v>
      </c>
      <c r="U22" s="280">
        <f>'Tabelle und Graphen'!S36</f>
        <v>60.650390065544492</v>
      </c>
      <c r="V22" s="280">
        <f>'Tabelle und Graphen'!T36</f>
        <v>-0.62639793048963543</v>
      </c>
      <c r="W22" s="275"/>
      <c r="X22" s="280">
        <f>'Tabelle und Graphen'!V36</f>
        <v>98.191329898646956</v>
      </c>
      <c r="Y22" s="280">
        <f>'Tabelle und Graphen'!W36</f>
        <v>454.99355058993143</v>
      </c>
      <c r="Z22" s="281">
        <f>'Tabelle und Graphen'!X36</f>
        <v>493.85378790233182</v>
      </c>
    </row>
    <row r="23" spans="1:26" s="269" customFormat="1" hidden="1" outlineLevel="1" x14ac:dyDescent="0.2">
      <c r="A23" s="296" t="str">
        <f>'Tabelle und Graphen'!C37</f>
        <v>310 g</v>
      </c>
      <c r="B23" s="269" t="str">
        <f>Codierung!$I$61</f>
        <v>Wienerli</v>
      </c>
      <c r="C23" s="303"/>
      <c r="D23" s="263" t="str">
        <f>Codierung!$I$114</f>
        <v>In CHF / 100g</v>
      </c>
      <c r="E23" s="282" t="str">
        <f>'Tabelle und Graphen'!C37</f>
        <v>310 g</v>
      </c>
      <c r="F23" s="274">
        <f>'Tabelle und Graphen'!D37</f>
        <v>2.0807200000000003</v>
      </c>
      <c r="G23" s="274">
        <f>'Tabelle und Graphen'!E37</f>
        <v>2.8603800000000001</v>
      </c>
      <c r="H23" s="279">
        <f>'Tabelle und Graphen'!F37</f>
        <v>2.8222800000000001</v>
      </c>
      <c r="I23" s="280">
        <f>'Tabelle und Graphen'!G37</f>
        <v>35.639586297051004</v>
      </c>
      <c r="J23" s="280">
        <f>'Tabelle und Graphen'!H37</f>
        <v>-1.3319908543620087</v>
      </c>
      <c r="K23" s="274"/>
      <c r="L23" s="274">
        <f>'Tabelle und Graphen'!J37</f>
        <v>1.12436</v>
      </c>
      <c r="M23" s="274">
        <f>'Tabelle und Graphen'!K37</f>
        <v>0.98952000000000007</v>
      </c>
      <c r="N23" s="279">
        <f>'Tabelle und Graphen'!L37</f>
        <v>0.97857000000000005</v>
      </c>
      <c r="O23" s="280">
        <f>'Tabelle und Graphen'!M37</f>
        <v>-12.966487601835707</v>
      </c>
      <c r="P23" s="280">
        <f>'Tabelle und Graphen'!N37</f>
        <v>-1.1065971380063075</v>
      </c>
      <c r="Q23" s="275"/>
      <c r="R23" s="274">
        <f>'Tabelle und Graphen'!P37</f>
        <v>0.95636000000000032</v>
      </c>
      <c r="S23" s="274">
        <f>'Tabelle und Graphen'!Q37</f>
        <v>1.87086</v>
      </c>
      <c r="T23" s="279">
        <f>'Tabelle und Graphen'!R37</f>
        <v>1.8437100000000002</v>
      </c>
      <c r="U23" s="280">
        <f>'Tabelle und Graphen'!S37</f>
        <v>92.784098038395541</v>
      </c>
      <c r="V23" s="280">
        <f>'Tabelle und Graphen'!T37</f>
        <v>-1.4512042590038692</v>
      </c>
      <c r="W23" s="275"/>
      <c r="X23" s="280">
        <f>'Tabelle und Graphen'!V37</f>
        <v>85.058166423565424</v>
      </c>
      <c r="Y23" s="280">
        <f>'Tabelle und Graphen'!W37</f>
        <v>189.06742663109384</v>
      </c>
      <c r="Z23" s="281">
        <f>'Tabelle und Graphen'!X37</f>
        <v>188.4085962169288</v>
      </c>
    </row>
    <row r="24" spans="1:26" s="269" customFormat="1" hidden="1" outlineLevel="1" x14ac:dyDescent="0.2">
      <c r="A24" s="296" t="str">
        <f>'Tabelle und Graphen'!C38</f>
        <v>470 g</v>
      </c>
      <c r="B24" s="269" t="str">
        <f>Codierung!$I$62</f>
        <v>Bratwurst (Kalbsbratwurst)</v>
      </c>
      <c r="C24" s="303"/>
      <c r="D24" s="263" t="str">
        <f>Codierung!$I$114</f>
        <v>In CHF / 100g</v>
      </c>
      <c r="E24" s="282" t="str">
        <f>'Tabelle und Graphen'!C38</f>
        <v>470 g</v>
      </c>
      <c r="F24" s="274">
        <f>'Tabelle und Graphen'!D38</f>
        <v>2.6223199999999998</v>
      </c>
      <c r="G24" s="274">
        <f>'Tabelle und Graphen'!E38</f>
        <v>2.5706600000000002</v>
      </c>
      <c r="H24" s="279">
        <f>'Tabelle und Graphen'!F38</f>
        <v>2.3966699999999999</v>
      </c>
      <c r="I24" s="280">
        <f>'Tabelle und Graphen'!G38</f>
        <v>-8.6049757466670709</v>
      </c>
      <c r="J24" s="280">
        <f>'Tabelle und Graphen'!H38</f>
        <v>-6.7683007476679258</v>
      </c>
      <c r="K24" s="274"/>
      <c r="L24" s="274">
        <f>'Tabelle und Graphen'!J38</f>
        <v>1.43801</v>
      </c>
      <c r="M24" s="274">
        <f>'Tabelle und Graphen'!K38</f>
        <v>2.8046800000000003</v>
      </c>
      <c r="N24" s="279">
        <f>'Tabelle und Graphen'!L38</f>
        <v>2.8121800000000001</v>
      </c>
      <c r="O24" s="280">
        <f>'Tabelle und Graphen'!M38</f>
        <v>95.560531567930681</v>
      </c>
      <c r="P24" s="280">
        <f>'Tabelle und Graphen'!N38</f>
        <v>0.26741018583224607</v>
      </c>
      <c r="Q24" s="275"/>
      <c r="R24" s="274">
        <f>'Tabelle und Graphen'!P38</f>
        <v>1.1843099999999998</v>
      </c>
      <c r="S24" s="274">
        <f>'Tabelle und Graphen'!Q38</f>
        <v>-0.23402000000000012</v>
      </c>
      <c r="T24" s="279">
        <f>'Tabelle und Graphen'!R38</f>
        <v>-0.41551000000000027</v>
      </c>
      <c r="U24" s="280">
        <f>'Tabelle und Graphen'!S38</f>
        <v>-135.08456400773449</v>
      </c>
      <c r="V24" s="280">
        <f>'Tabelle und Graphen'!T38</f>
        <v>77.553200581146939</v>
      </c>
      <c r="W24" s="275"/>
      <c r="X24" s="280">
        <f>'Tabelle und Graphen'!V38</f>
        <v>82.357563577443813</v>
      </c>
      <c r="Y24" s="280">
        <f>'Tabelle und Graphen'!W38</f>
        <v>-8.3439108917951472</v>
      </c>
      <c r="Z24" s="281">
        <f>'Tabelle und Graphen'!X38</f>
        <v>-14.775369997653076</v>
      </c>
    </row>
    <row r="25" spans="1:26" s="269" customFormat="1" hidden="1" outlineLevel="1" x14ac:dyDescent="0.2">
      <c r="A25" s="296" t="str">
        <f>'Tabelle und Graphen'!C39</f>
        <v>720 g</v>
      </c>
      <c r="B25" s="269" t="str">
        <f>Codierung!$I$63</f>
        <v>Poulet halb/ganz (Poulet ganz)</v>
      </c>
      <c r="C25" s="303"/>
      <c r="D25" s="263" t="str">
        <f>Codierung!$I$113</f>
        <v>In CHF / kg</v>
      </c>
      <c r="E25" s="282" t="str">
        <f>'Tabelle und Graphen'!C39</f>
        <v>720 g</v>
      </c>
      <c r="F25" s="274">
        <f>'Tabelle und Graphen'!D39</f>
        <v>18.6694</v>
      </c>
      <c r="G25" s="274">
        <f>'Tabelle und Graphen'!E39</f>
        <v>18.6097</v>
      </c>
      <c r="H25" s="279">
        <f>'Tabelle und Graphen'!F39</f>
        <v>18.264099999999999</v>
      </c>
      <c r="I25" s="280">
        <f>'Tabelle und Graphen'!G39</f>
        <v>-2.1709321135119524</v>
      </c>
      <c r="J25" s="280">
        <f>'Tabelle und Graphen'!H39</f>
        <v>-1.8570960305647108</v>
      </c>
      <c r="K25" s="274"/>
      <c r="L25" s="274">
        <f>'Tabelle und Graphen'!J39</f>
        <v>10.162100000000001</v>
      </c>
      <c r="M25" s="274">
        <f>'Tabelle und Graphen'!K39</f>
        <v>31.4361</v>
      </c>
      <c r="N25" s="279">
        <f>'Tabelle und Graphen'!L39</f>
        <v>31.444600000000001</v>
      </c>
      <c r="O25" s="280">
        <f>'Tabelle und Graphen'!M39</f>
        <v>209.4301374715856</v>
      </c>
      <c r="P25" s="280">
        <f>'Tabelle und Graphen'!N39</f>
        <v>2.7038977481308131E-2</v>
      </c>
      <c r="Q25" s="275"/>
      <c r="R25" s="274">
        <f>'Tabelle und Graphen'!P39</f>
        <v>8.507299999999999</v>
      </c>
      <c r="S25" s="274">
        <f>'Tabelle und Graphen'!Q39</f>
        <v>-12.8264</v>
      </c>
      <c r="T25" s="279">
        <f>'Tabelle und Graphen'!R39</f>
        <v>-13.180500000000002</v>
      </c>
      <c r="U25" s="280">
        <f>'Tabelle und Graphen'!S39</f>
        <v>-254.9316469385117</v>
      </c>
      <c r="V25" s="280">
        <f>'Tabelle und Graphen'!T39</f>
        <v>2.7607122809206208</v>
      </c>
      <c r="W25" s="275"/>
      <c r="X25" s="280">
        <f>'Tabelle und Graphen'!V39</f>
        <v>83.715964219993879</v>
      </c>
      <c r="Y25" s="280">
        <f>'Tabelle und Graphen'!W39</f>
        <v>-40.80149891366932</v>
      </c>
      <c r="Z25" s="281">
        <f>'Tabelle und Graphen'!X39</f>
        <v>-41.916577091138073</v>
      </c>
    </row>
    <row r="26" spans="1:26" s="269" customFormat="1" hidden="1" outlineLevel="1" x14ac:dyDescent="0.2">
      <c r="A26" s="296" t="str">
        <f>'Tabelle und Graphen'!C40</f>
        <v>160 g</v>
      </c>
      <c r="B26" s="269" t="str">
        <f>Codierung!$I$64</f>
        <v>Pouletbrust</v>
      </c>
      <c r="C26" s="303"/>
      <c r="D26" s="263" t="str">
        <f>Codierung!$I$113</f>
        <v>In CHF / kg</v>
      </c>
      <c r="E26" s="282" t="str">
        <f>'Tabelle und Graphen'!C40</f>
        <v>160 g</v>
      </c>
      <c r="F26" s="274">
        <f>'Tabelle und Graphen'!D40</f>
        <v>56.705599999999997</v>
      </c>
      <c r="G26" s="274">
        <f>'Tabelle und Graphen'!E40</f>
        <v>56.867600000000003</v>
      </c>
      <c r="H26" s="279">
        <f>'Tabelle und Graphen'!F40</f>
        <v>57.358499999999999</v>
      </c>
      <c r="I26" s="280">
        <f>'Tabelle und Graphen'!G40</f>
        <v>1.1513854010891384</v>
      </c>
      <c r="J26" s="280">
        <f>'Tabelle und Graphen'!H40</f>
        <v>0.8632331942969218</v>
      </c>
      <c r="K26" s="274"/>
      <c r="L26" s="274">
        <f>'Tabelle und Graphen'!J40</f>
        <v>27.869599999999998</v>
      </c>
      <c r="M26" s="274">
        <f>'Tabelle und Graphen'!K40</f>
        <v>13.703099999999999</v>
      </c>
      <c r="N26" s="279">
        <f>'Tabelle und Graphen'!L40</f>
        <v>14.1302</v>
      </c>
      <c r="O26" s="280">
        <f>'Tabelle und Graphen'!M40</f>
        <v>-49.29887763010592</v>
      </c>
      <c r="P26" s="280">
        <f>'Tabelle und Graphen'!N40</f>
        <v>3.1168129839233543</v>
      </c>
      <c r="Q26" s="275"/>
      <c r="R26" s="274">
        <f>'Tabelle und Graphen'!P40</f>
        <v>28.835999999999999</v>
      </c>
      <c r="S26" s="274">
        <f>'Tabelle und Graphen'!Q40</f>
        <v>43.164500000000004</v>
      </c>
      <c r="T26" s="279">
        <f>'Tabelle und Graphen'!R40</f>
        <v>43.228299999999997</v>
      </c>
      <c r="U26" s="280">
        <f>'Tabelle und Graphen'!S40</f>
        <v>49.91087529477042</v>
      </c>
      <c r="V26" s="280">
        <f>'Tabelle und Graphen'!T40</f>
        <v>0.1478066466656475</v>
      </c>
      <c r="W26" s="275"/>
      <c r="X26" s="280">
        <f>'Tabelle und Graphen'!V40</f>
        <v>103.4675775755662</v>
      </c>
      <c r="Y26" s="280">
        <f>'Tabelle und Graphen'!W40</f>
        <v>314.99806613102146</v>
      </c>
      <c r="Z26" s="281">
        <f>'Tabelle und Graphen'!X40</f>
        <v>305.92843696479878</v>
      </c>
    </row>
    <row r="27" spans="1:26" s="277" customFormat="1" collapsed="1" x14ac:dyDescent="0.2">
      <c r="A27" s="303" t="str">
        <f>Codierung!$I$65</f>
        <v>Eier Freiland, frisch</v>
      </c>
      <c r="B27" s="270"/>
      <c r="C27" s="303"/>
      <c r="D27" s="270" t="str">
        <f>Codierung!$I$110</f>
        <v>In CHF</v>
      </c>
      <c r="E27" s="270"/>
      <c r="F27" s="271">
        <f>'Tabelle und Graphen'!D41</f>
        <v>24.004399999999997</v>
      </c>
      <c r="G27" s="271">
        <f>'Tabelle und Graphen'!E41</f>
        <v>24.64</v>
      </c>
      <c r="H27" s="272">
        <f>'Tabelle und Graphen'!F41</f>
        <v>24.64</v>
      </c>
      <c r="I27" s="273">
        <f>'Tabelle und Graphen'!G41</f>
        <v>2.6478478945526813</v>
      </c>
      <c r="J27" s="273">
        <f>'Tabelle und Graphen'!H41</f>
        <v>0</v>
      </c>
      <c r="K27" s="274"/>
      <c r="L27" s="271">
        <f>'Tabelle und Graphen'!J41</f>
        <v>17.3292</v>
      </c>
      <c r="M27" s="271">
        <f>'Tabelle und Graphen'!K41</f>
        <v>17.4468</v>
      </c>
      <c r="N27" s="272">
        <f>'Tabelle und Graphen'!L41</f>
        <v>17.897600000000001</v>
      </c>
      <c r="O27" s="273">
        <f>'Tabelle und Graphen'!M41</f>
        <v>3.2800129261593174</v>
      </c>
      <c r="P27" s="273">
        <f>'Tabelle und Graphen'!N41</f>
        <v>2.5838549189536248</v>
      </c>
      <c r="Q27" s="275"/>
      <c r="R27" s="271">
        <f>'Tabelle und Graphen'!P41</f>
        <v>6.6751999999999967</v>
      </c>
      <c r="S27" s="271">
        <f>'Tabelle und Graphen'!Q41</f>
        <v>7.1932000000000009</v>
      </c>
      <c r="T27" s="272">
        <f>'Tabelle und Graphen'!R41</f>
        <v>6.7423999999999999</v>
      </c>
      <c r="U27" s="273">
        <f>'Tabelle und Graphen'!S41</f>
        <v>1.0067114093960225</v>
      </c>
      <c r="V27" s="273">
        <f>'Tabelle und Graphen'!T41</f>
        <v>-6.2670299727520566</v>
      </c>
      <c r="W27" s="275"/>
      <c r="X27" s="273">
        <f>'Tabelle und Graphen'!V41</f>
        <v>38.519954758442388</v>
      </c>
      <c r="Y27" s="273">
        <f>'Tabelle und Graphen'!W41</f>
        <v>41.229337185042539</v>
      </c>
      <c r="Z27" s="276">
        <f>'Tabelle und Graphen'!X41</f>
        <v>37.672090112640809</v>
      </c>
    </row>
    <row r="28" spans="1:26" s="269" customFormat="1" hidden="1" outlineLevel="1" x14ac:dyDescent="0.2">
      <c r="A28" s="296" t="str">
        <f>'Tabelle und Graphen'!C42</f>
        <v>28 Stk.</v>
      </c>
      <c r="B28" s="269" t="str">
        <f>Codierung!$I$66</f>
        <v>CH gesamt</v>
      </c>
      <c r="D28" s="263" t="str">
        <f>Codierung!$I$115</f>
        <v>In CHF / Ei</v>
      </c>
      <c r="E28" s="282" t="str">
        <f>'Tabelle und Graphen'!C42</f>
        <v>28 Stk.</v>
      </c>
      <c r="F28" s="274">
        <f>'Tabelle und Graphen'!D42</f>
        <v>0.85729999999999995</v>
      </c>
      <c r="G28" s="274">
        <f>'Tabelle und Graphen'!E42</f>
        <v>0.88</v>
      </c>
      <c r="H28" s="279">
        <f>'Tabelle und Graphen'!F42</f>
        <v>0.88</v>
      </c>
      <c r="I28" s="280">
        <f>'Tabelle und Graphen'!G42</f>
        <v>2.6478478945526716</v>
      </c>
      <c r="J28" s="280">
        <f>'Tabelle und Graphen'!H42</f>
        <v>0</v>
      </c>
      <c r="K28" s="274"/>
      <c r="L28" s="274">
        <f>'Tabelle und Graphen'!J42</f>
        <v>0.61890000000000001</v>
      </c>
      <c r="M28" s="274">
        <f>'Tabelle und Graphen'!K42</f>
        <v>0.62309999999999999</v>
      </c>
      <c r="N28" s="279">
        <f>'Tabelle und Graphen'!L42</f>
        <v>0.63919999999999999</v>
      </c>
      <c r="O28" s="280">
        <f>'Tabelle und Graphen'!M42</f>
        <v>3.2800129261593125</v>
      </c>
      <c r="P28" s="280">
        <f>'Tabelle und Graphen'!N42</f>
        <v>2.5838549189536195</v>
      </c>
      <c r="Q28" s="275"/>
      <c r="R28" s="274">
        <f>'Tabelle und Graphen'!P42</f>
        <v>0.23839999999999995</v>
      </c>
      <c r="S28" s="274">
        <f>'Tabelle und Graphen'!Q42</f>
        <v>0.25690000000000002</v>
      </c>
      <c r="T28" s="279">
        <f>'Tabelle und Graphen'!R42</f>
        <v>0.24080000000000001</v>
      </c>
      <c r="U28" s="280">
        <f>'Tabelle und Graphen'!S42</f>
        <v>1.0067114093960021</v>
      </c>
      <c r="V28" s="280">
        <f>'Tabelle und Graphen'!T42</f>
        <v>-6.2670299727520442</v>
      </c>
      <c r="W28" s="275"/>
      <c r="X28" s="280">
        <f>'Tabelle und Graphen'!V42</f>
        <v>38.519954758442388</v>
      </c>
      <c r="Y28" s="280">
        <f>'Tabelle und Graphen'!W42</f>
        <v>41.229337185042539</v>
      </c>
      <c r="Z28" s="281">
        <f>'Tabelle und Graphen'!X42</f>
        <v>37.672090112640809</v>
      </c>
    </row>
    <row r="29" spans="1:26" s="277" customFormat="1" collapsed="1" x14ac:dyDescent="0.2">
      <c r="A29" s="303" t="str">
        <f>Codierung!$I$69</f>
        <v>Speisekartoffeln</v>
      </c>
      <c r="B29" s="303"/>
      <c r="C29" s="303"/>
      <c r="D29" s="303" t="str">
        <f>Codierung!$I$110</f>
        <v>In CHF</v>
      </c>
      <c r="E29" s="270"/>
      <c r="F29" s="271">
        <f>'Tabelle und Graphen'!D43</f>
        <v>6.7762377499999999</v>
      </c>
      <c r="G29" s="271">
        <f>'Tabelle und Graphen'!E43</f>
        <v>6.2349999999999994</v>
      </c>
      <c r="H29" s="272">
        <f>'Tabelle und Graphen'!F43</f>
        <v>6.2349999999999994</v>
      </c>
      <c r="I29" s="273">
        <f>'Tabelle und Graphen'!G43</f>
        <v>-7.9872898497400051</v>
      </c>
      <c r="J29" s="273">
        <f>'Tabelle und Graphen'!H43</f>
        <v>0</v>
      </c>
      <c r="K29" s="274"/>
      <c r="L29" s="271">
        <f>'Tabelle und Graphen'!J43</f>
        <v>2.7696559499999998</v>
      </c>
      <c r="M29" s="271">
        <f>'Tabelle und Graphen'!K43</f>
        <v>2.6738851500000003</v>
      </c>
      <c r="N29" s="272">
        <f>'Tabelle und Graphen'!L43</f>
        <v>2.6653296500000003</v>
      </c>
      <c r="O29" s="273">
        <f>'Tabelle und Graphen'!M43</f>
        <v>-3.7667602721558042</v>
      </c>
      <c r="P29" s="273">
        <f>'Tabelle und Graphen'!N43</f>
        <v>-0.31996512640043412</v>
      </c>
      <c r="Q29" s="275"/>
      <c r="R29" s="271">
        <f>'Tabelle und Graphen'!P43</f>
        <v>4.0065818000000002</v>
      </c>
      <c r="S29" s="271">
        <f>'Tabelle und Graphen'!Q43</f>
        <v>3.5611148499999992</v>
      </c>
      <c r="T29" s="272">
        <f>'Tabelle und Graphen'!R43</f>
        <v>3.5696703499999991</v>
      </c>
      <c r="U29" s="273">
        <f>'Tabelle und Graphen'!S43</f>
        <v>-10.904842876289237</v>
      </c>
      <c r="V29" s="273">
        <f>'Tabelle und Graphen'!T43</f>
        <v>0.24024779768054774</v>
      </c>
      <c r="W29" s="275"/>
      <c r="X29" s="273">
        <f>'Tabelle und Graphen'!V43</f>
        <v>144.65990983464937</v>
      </c>
      <c r="Y29" s="273">
        <f>'Tabelle und Graphen'!W43</f>
        <v>133.18129426763144</v>
      </c>
      <c r="Z29" s="276">
        <f>'Tabelle und Graphen'!X43</f>
        <v>133.9297880095244</v>
      </c>
    </row>
    <row r="30" spans="1:26" s="269" customFormat="1" hidden="1" outlineLevel="1" x14ac:dyDescent="0.2">
      <c r="A30" s="296" t="str">
        <f>'Tabelle und Graphen'!C44</f>
        <v>1.5 kg</v>
      </c>
      <c r="B30" s="269" t="str">
        <f>Codierung!$I$70</f>
        <v>Festkochende</v>
      </c>
      <c r="D30" s="263" t="str">
        <f>Codierung!$I$113</f>
        <v>In CHF / kg</v>
      </c>
      <c r="E30" s="282" t="str">
        <f>'Tabelle und Graphen'!C44</f>
        <v>1.5 kg</v>
      </c>
      <c r="F30" s="274">
        <f>'Tabelle und Graphen'!D44</f>
        <v>2.938618</v>
      </c>
      <c r="G30" s="274">
        <f>'Tabelle und Graphen'!E44</f>
        <v>2.9</v>
      </c>
      <c r="H30" s="279">
        <f>'Tabelle und Graphen'!F44</f>
        <v>2.9</v>
      </c>
      <c r="I30" s="280">
        <f>'Tabelle und Graphen'!G44</f>
        <v>-1.3141551572882233</v>
      </c>
      <c r="J30" s="280">
        <f>'Tabelle und Graphen'!H44</f>
        <v>0</v>
      </c>
      <c r="K30" s="274"/>
      <c r="L30" s="274">
        <f>'Tabelle und Graphen'!J44</f>
        <v>1.2526349999999999</v>
      </c>
      <c r="M30" s="274">
        <f>'Tabelle und Graphen'!K44</f>
        <v>1.20581</v>
      </c>
      <c r="N30" s="279">
        <f>'Tabelle und Graphen'!L44</f>
        <v>1.1998420000000001</v>
      </c>
      <c r="O30" s="280">
        <f>'Tabelle und Graphen'!M44</f>
        <v>-4.2145557165495031</v>
      </c>
      <c r="P30" s="280">
        <f>'Tabelle und Graphen'!N44</f>
        <v>-0.49493701329396617</v>
      </c>
      <c r="Q30" s="275"/>
      <c r="R30" s="274">
        <f>'Tabelle und Graphen'!P44</f>
        <v>1.685983</v>
      </c>
      <c r="S30" s="274">
        <f>'Tabelle und Graphen'!Q44</f>
        <v>1.6941899999999999</v>
      </c>
      <c r="T30" s="279">
        <f>'Tabelle und Graphen'!R44</f>
        <v>1.7001579999999998</v>
      </c>
      <c r="U30" s="280">
        <f>'Tabelle und Graphen'!S44</f>
        <v>0.84075580833257668</v>
      </c>
      <c r="V30" s="280">
        <f>'Tabelle und Graphen'!T44</f>
        <v>0.35226273322354479</v>
      </c>
      <c r="W30" s="275"/>
      <c r="X30" s="280">
        <f>'Tabelle und Graphen'!V44</f>
        <v>134.59491392145361</v>
      </c>
      <c r="Y30" s="280">
        <f>'Tabelle und Graphen'!W44</f>
        <v>140.50223501214953</v>
      </c>
      <c r="Z30" s="281">
        <f>'Tabelle und Graphen'!X44</f>
        <v>141.69849030122296</v>
      </c>
    </row>
    <row r="31" spans="1:26" s="269" customFormat="1" hidden="1" outlineLevel="1" x14ac:dyDescent="0.2">
      <c r="A31" s="296" t="str">
        <f>'Tabelle und Graphen'!C45</f>
        <v>650 g</v>
      </c>
      <c r="B31" s="269" t="str">
        <f>Codierung!$I$71</f>
        <v>Mehligkochende</v>
      </c>
      <c r="D31" s="269" t="str">
        <f>Codierung!$I$113</f>
        <v>In CHF / kg</v>
      </c>
      <c r="E31" s="283" t="str">
        <f>'Tabelle und Graphen'!C45</f>
        <v>650 g</v>
      </c>
      <c r="F31" s="274">
        <f>'Tabelle und Graphen'!D45</f>
        <v>3.6435550000000001</v>
      </c>
      <c r="G31" s="274">
        <f>'Tabelle und Graphen'!E45</f>
        <v>2.9</v>
      </c>
      <c r="H31" s="279">
        <f>'Tabelle und Graphen'!F45</f>
        <v>2.9</v>
      </c>
      <c r="I31" s="280">
        <f>'Tabelle und Graphen'!G45</f>
        <v>-20.407404307057263</v>
      </c>
      <c r="J31" s="280">
        <f>'Tabelle und Graphen'!H45</f>
        <v>0</v>
      </c>
      <c r="K31" s="274"/>
      <c r="L31" s="274">
        <f>'Tabelle und Graphen'!J45</f>
        <v>1.3703129999999999</v>
      </c>
      <c r="M31" s="274">
        <f>'Tabelle und Graphen'!K45</f>
        <v>1.3310310000000001</v>
      </c>
      <c r="N31" s="279">
        <f>'Tabelle und Graphen'!L45</f>
        <v>1.3316410000000001</v>
      </c>
      <c r="O31" s="280">
        <f>'Tabelle und Graphen'!M45</f>
        <v>-2.8221289588582916</v>
      </c>
      <c r="P31" s="280">
        <f>'Tabelle und Graphen'!N45</f>
        <v>4.5829135459654918E-2</v>
      </c>
      <c r="Q31" s="275"/>
      <c r="R31" s="274">
        <f>'Tabelle und Graphen'!P45</f>
        <v>2.2732420000000002</v>
      </c>
      <c r="S31" s="274">
        <f>'Tabelle und Graphen'!Q45</f>
        <v>1.5689689999999998</v>
      </c>
      <c r="T31" s="279">
        <f>'Tabelle und Graphen'!R45</f>
        <v>1.5683589999999998</v>
      </c>
      <c r="U31" s="280">
        <f>'Tabelle und Graphen'!S45</f>
        <v>-31.007829346809544</v>
      </c>
      <c r="V31" s="280">
        <f>'Tabelle und Graphen'!T45</f>
        <v>-3.8879034576208928E-2</v>
      </c>
      <c r="W31" s="275"/>
      <c r="X31" s="280">
        <f>'Tabelle und Graphen'!V45</f>
        <v>165.89217208039332</v>
      </c>
      <c r="Y31" s="280">
        <f>'Tabelle und Graphen'!W45</f>
        <v>117.87621775901536</v>
      </c>
      <c r="Z31" s="281">
        <f>'Tabelle und Graphen'!X45</f>
        <v>117.77641271183445</v>
      </c>
    </row>
    <row r="32" spans="1:26" s="277" customFormat="1" collapsed="1" x14ac:dyDescent="0.2">
      <c r="A32" s="303" t="str">
        <f>Codierung!$I$74</f>
        <v>Früchte</v>
      </c>
      <c r="B32" s="303"/>
      <c r="C32" s="303"/>
      <c r="D32" s="303" t="str">
        <f>Codierung!$I$110</f>
        <v>In CHF</v>
      </c>
      <c r="E32" s="270"/>
      <c r="F32" s="271">
        <f>'Tabelle und Graphen'!D46</f>
        <v>15.711252211764707</v>
      </c>
      <c r="G32" s="271">
        <f>'Tabelle und Graphen'!E46</f>
        <v>15.517673672941173</v>
      </c>
      <c r="H32" s="272">
        <f>'Tabelle und Graphen'!F46</f>
        <v>15.442127039411764</v>
      </c>
      <c r="I32" s="273">
        <f>'Tabelle und Graphen'!G46</f>
        <v>-1.7129454019675165</v>
      </c>
      <c r="J32" s="273">
        <f>'Tabelle und Graphen'!H46</f>
        <v>-0.48684251983687071</v>
      </c>
      <c r="K32" s="274"/>
      <c r="L32" s="271">
        <f>'Tabelle und Graphen'!J46</f>
        <v>11.086732170588233</v>
      </c>
      <c r="M32" s="271">
        <f>'Tabelle und Graphen'!K46</f>
        <v>11.145349162941175</v>
      </c>
      <c r="N32" s="272">
        <f>'Tabelle und Graphen'!L46</f>
        <v>11.464714469999997</v>
      </c>
      <c r="O32" s="273">
        <f>'Tabelle und Graphen'!M46</f>
        <v>3.409321101979045</v>
      </c>
      <c r="P32" s="273">
        <f>'Tabelle und Graphen'!N46</f>
        <v>2.8654580703557264</v>
      </c>
      <c r="Q32" s="275"/>
      <c r="R32" s="271">
        <f>'Tabelle und Graphen'!P46</f>
        <v>4.6245200411764742</v>
      </c>
      <c r="S32" s="271">
        <f>'Tabelle und Graphen'!Q46</f>
        <v>4.3723245099999986</v>
      </c>
      <c r="T32" s="272">
        <f>'Tabelle und Graphen'!R46</f>
        <v>3.9774125694117668</v>
      </c>
      <c r="U32" s="273">
        <f>'Tabelle und Graphen'!S46</f>
        <v>-13.992965021297296</v>
      </c>
      <c r="V32" s="273">
        <f>'Tabelle und Graphen'!T46</f>
        <v>-9.0320821266816687</v>
      </c>
      <c r="W32" s="275"/>
      <c r="X32" s="273">
        <f>'Tabelle und Graphen'!V46</f>
        <v>41.712201305311304</v>
      </c>
      <c r="Y32" s="273">
        <f>'Tabelle und Graphen'!W46</f>
        <v>39.230036188890253</v>
      </c>
      <c r="Z32" s="276">
        <f>'Tabelle und Graphen'!X46</f>
        <v>34.692643936484949</v>
      </c>
    </row>
    <row r="33" spans="1:26" s="269" customFormat="1" hidden="1" outlineLevel="1" x14ac:dyDescent="0.2">
      <c r="A33" s="296" t="str">
        <f>'Tabelle und Graphen'!C47</f>
        <v>1.5 kg</v>
      </c>
      <c r="B33" s="269" t="str">
        <f>Codierung!$I$75</f>
        <v>Äpfel, Gala, Klasse I</v>
      </c>
      <c r="D33" s="263" t="str">
        <f>Codierung!$I$113</f>
        <v>In CHF / kg</v>
      </c>
      <c r="E33" s="282" t="str">
        <f>'Tabelle und Graphen'!C47</f>
        <v>1.5 kg</v>
      </c>
      <c r="F33" s="274">
        <f>'Tabelle und Graphen'!D47</f>
        <v>5.2214200000000002</v>
      </c>
      <c r="G33" s="274">
        <f>'Tabelle und Graphen'!E47</f>
        <v>5.0286309999999999</v>
      </c>
      <c r="H33" s="279">
        <f>'Tabelle und Graphen'!F47</f>
        <v>5.023943</v>
      </c>
      <c r="I33" s="280">
        <f>'Tabelle und Graphen'!G47</f>
        <v>-3.7820554561785893</v>
      </c>
      <c r="J33" s="280">
        <f>'Tabelle und Graphen'!H47</f>
        <v>-9.3226168314990768E-2</v>
      </c>
      <c r="K33" s="274"/>
      <c r="L33" s="274">
        <f>'Tabelle und Graphen'!J47</f>
        <v>2.646604</v>
      </c>
      <c r="M33" s="274">
        <f>'Tabelle und Graphen'!K47</f>
        <v>2.8682639999999999</v>
      </c>
      <c r="N33" s="279">
        <f>'Tabelle und Graphen'!L47</f>
        <v>2.9489969999999999</v>
      </c>
      <c r="O33" s="280">
        <f>'Tabelle und Graphen'!M47</f>
        <v>11.425698744504274</v>
      </c>
      <c r="P33" s="280">
        <f>'Tabelle und Graphen'!N47</f>
        <v>2.8146990653579986</v>
      </c>
      <c r="Q33" s="275"/>
      <c r="R33" s="274">
        <f>'Tabelle und Graphen'!P47</f>
        <v>2.5748160000000002</v>
      </c>
      <c r="S33" s="274">
        <f>'Tabelle und Graphen'!Q47</f>
        <v>2.1603669999999999</v>
      </c>
      <c r="T33" s="279">
        <f>'Tabelle und Graphen'!R47</f>
        <v>2.0749460000000002</v>
      </c>
      <c r="U33" s="280">
        <f>'Tabelle und Graphen'!S47</f>
        <v>-19.413814424020977</v>
      </c>
      <c r="V33" s="280">
        <f>'Tabelle und Graphen'!T47</f>
        <v>-3.9540041113384787</v>
      </c>
      <c r="W33" s="275"/>
      <c r="X33" s="280">
        <f>'Tabelle und Graphen'!V47</f>
        <v>97.287542828470009</v>
      </c>
      <c r="Y33" s="280">
        <f>'Tabelle und Graphen'!W47</f>
        <v>75.319670713713947</v>
      </c>
      <c r="Z33" s="281">
        <f>'Tabelle und Graphen'!X47</f>
        <v>70.3610753079776</v>
      </c>
    </row>
    <row r="34" spans="1:26" s="269" customFormat="1" hidden="1" outlineLevel="1" x14ac:dyDescent="0.2">
      <c r="A34" s="296" t="str">
        <f>'Tabelle und Graphen'!C48</f>
        <v>1.2 kg</v>
      </c>
      <c r="B34" s="269" t="str">
        <f>Codierung!$I$76</f>
        <v>Bananen</v>
      </c>
      <c r="D34" s="269" t="str">
        <f>Codierung!$I$113</f>
        <v>In CHF / kg</v>
      </c>
      <c r="E34" s="283" t="str">
        <f>'Tabelle und Graphen'!C48</f>
        <v>1.2 kg</v>
      </c>
      <c r="F34" s="274">
        <f>'Tabelle und Graphen'!D48</f>
        <v>2.9533200000000002</v>
      </c>
      <c r="G34" s="274">
        <f>'Tabelle und Graphen'!E48</f>
        <v>3.0710139999999999</v>
      </c>
      <c r="H34" s="279">
        <f>'Tabelle und Graphen'!F48</f>
        <v>3.0686819999999999</v>
      </c>
      <c r="I34" s="280">
        <f>'Tabelle und Graphen'!G48</f>
        <v>3.906180163341586</v>
      </c>
      <c r="J34" s="280">
        <f>'Tabelle und Graphen'!H48</f>
        <v>-7.5935830966579784E-2</v>
      </c>
      <c r="K34" s="274"/>
      <c r="L34" s="274">
        <f>'Tabelle und Graphen'!J48</f>
        <v>2.5502980000000002</v>
      </c>
      <c r="M34" s="274">
        <f>'Tabelle und Graphen'!K48</f>
        <v>2.5648689999999998</v>
      </c>
      <c r="N34" s="279">
        <f>'Tabelle und Graphen'!L48</f>
        <v>2.5521060000000002</v>
      </c>
      <c r="O34" s="280">
        <f>'Tabelle und Graphen'!M48</f>
        <v>7.089367595473281E-2</v>
      </c>
      <c r="P34" s="280">
        <f>'Tabelle und Graphen'!N48</f>
        <v>-0.49760825991501456</v>
      </c>
      <c r="Q34" s="275"/>
      <c r="R34" s="274">
        <f>'Tabelle und Graphen'!P48</f>
        <v>0.40302199999999999</v>
      </c>
      <c r="S34" s="274">
        <f>'Tabelle und Graphen'!Q48</f>
        <v>0.50614500000000007</v>
      </c>
      <c r="T34" s="279">
        <f>'Tabelle und Graphen'!R48</f>
        <v>0.5165759999999997</v>
      </c>
      <c r="U34" s="280">
        <f>'Tabelle und Graphen'!S48</f>
        <v>28.175633091989944</v>
      </c>
      <c r="V34" s="280">
        <f>'Tabelle und Graphen'!T48</f>
        <v>2.0608718845389431</v>
      </c>
      <c r="W34" s="275"/>
      <c r="X34" s="280">
        <f>'Tabelle und Graphen'!V48</f>
        <v>15.802937539064054</v>
      </c>
      <c r="Y34" s="280">
        <f>'Tabelle und Graphen'!W48</f>
        <v>19.733756382879598</v>
      </c>
      <c r="Z34" s="281">
        <f>'Tabelle und Graphen'!X48</f>
        <v>20.241165531525706</v>
      </c>
    </row>
    <row r="35" spans="1:26" s="269" customFormat="1" hidden="1" outlineLevel="1" x14ac:dyDescent="0.2">
      <c r="A35" s="296" t="str">
        <f>'Tabelle und Graphen'!C49</f>
        <v>890 g</v>
      </c>
      <c r="B35" s="269" t="str">
        <f>Codierung!$I$77</f>
        <v>Orangen</v>
      </c>
      <c r="D35" s="269" t="str">
        <f>Codierung!$I$113</f>
        <v>In CHF / kg</v>
      </c>
      <c r="E35" s="283" t="str">
        <f>'Tabelle und Graphen'!C49</f>
        <v>890 g</v>
      </c>
      <c r="F35" s="274">
        <f>'Tabelle und Graphen'!D49</f>
        <v>2.292678</v>
      </c>
      <c r="G35" s="274">
        <f>'Tabelle und Graphen'!E49</f>
        <v>2.6047940000000001</v>
      </c>
      <c r="H35" s="279">
        <f>'Tabelle und Graphen'!F49</f>
        <v>2.5253839999999999</v>
      </c>
      <c r="I35" s="280">
        <f>'Tabelle und Graphen'!G49</f>
        <v>10.149964364817034</v>
      </c>
      <c r="J35" s="280">
        <f>'Tabelle und Graphen'!H49</f>
        <v>-3.0486096021412905</v>
      </c>
      <c r="K35" s="274"/>
      <c r="L35" s="274">
        <f>'Tabelle und Graphen'!J49</f>
        <v>1.593877</v>
      </c>
      <c r="M35" s="274">
        <f>'Tabelle und Graphen'!K49</f>
        <v>1.5632550000000001</v>
      </c>
      <c r="N35" s="279">
        <f>'Tabelle und Graphen'!L49</f>
        <v>1.4617830000000001</v>
      </c>
      <c r="O35" s="280">
        <f>'Tabelle und Graphen'!M49</f>
        <v>-8.2875905731747128</v>
      </c>
      <c r="P35" s="280">
        <f>'Tabelle und Graphen'!N49</f>
        <v>-6.4910715142443181</v>
      </c>
      <c r="Q35" s="275"/>
      <c r="R35" s="274">
        <f>'Tabelle und Graphen'!P49</f>
        <v>0.69880100000000001</v>
      </c>
      <c r="S35" s="274">
        <f>'Tabelle und Graphen'!Q49</f>
        <v>1.041539</v>
      </c>
      <c r="T35" s="279">
        <f>'Tabelle und Graphen'!R49</f>
        <v>1.0636009999999998</v>
      </c>
      <c r="U35" s="280">
        <f>'Tabelle und Graphen'!S49</f>
        <v>52.20370320019574</v>
      </c>
      <c r="V35" s="280">
        <f>'Tabelle und Graphen'!T49</f>
        <v>2.1182116080146596</v>
      </c>
      <c r="W35" s="275"/>
      <c r="X35" s="280">
        <f>'Tabelle und Graphen'!V49</f>
        <v>43.842843582032984</v>
      </c>
      <c r="Y35" s="280">
        <f>'Tabelle und Graphen'!W49</f>
        <v>66.626302170791064</v>
      </c>
      <c r="Z35" s="281">
        <f>'Tabelle und Graphen'!X49</f>
        <v>72.760526015147235</v>
      </c>
    </row>
    <row r="36" spans="1:26" s="269" customFormat="1" hidden="1" outlineLevel="1" x14ac:dyDescent="0.2">
      <c r="A36" s="296" t="str">
        <f>'Tabelle und Graphen'!C50</f>
        <v>2.5 Stk.</v>
      </c>
      <c r="B36" s="269" t="str">
        <f>Codierung!$I$78</f>
        <v>Kiwi</v>
      </c>
      <c r="D36" s="269" t="str">
        <f>Codierung!$I$116</f>
        <v>In CHF / Stück</v>
      </c>
      <c r="E36" s="283" t="str">
        <f>'Tabelle und Graphen'!C50</f>
        <v>2.5 Stk.</v>
      </c>
      <c r="F36" s="274">
        <f>'Tabelle und Graphen'!D50</f>
        <v>0.91764599999999996</v>
      </c>
      <c r="G36" s="274">
        <f>'Tabelle und Graphen'!E50</f>
        <v>0.78831200000000001</v>
      </c>
      <c r="H36" s="279">
        <f>'Tabelle und Graphen'!F50</f>
        <v>0.79029499999999997</v>
      </c>
      <c r="I36" s="280">
        <f>'Tabelle und Graphen'!G50</f>
        <v>-13.878009602831593</v>
      </c>
      <c r="J36" s="280">
        <f>'Tabelle und Graphen'!H50</f>
        <v>0.2515501476572673</v>
      </c>
      <c r="K36" s="274"/>
      <c r="L36" s="274">
        <f>'Tabelle und Graphen'!J50</f>
        <v>1.0549189999999999</v>
      </c>
      <c r="M36" s="274">
        <f>'Tabelle und Graphen'!K50</f>
        <v>0.94930199999999998</v>
      </c>
      <c r="N36" s="279">
        <f>'Tabelle und Graphen'!L50</f>
        <v>1.0708299999999999</v>
      </c>
      <c r="O36" s="280">
        <f>'Tabelle und Graphen'!M50</f>
        <v>1.5082674593973575</v>
      </c>
      <c r="P36" s="280">
        <f>'Tabelle und Graphen'!N50</f>
        <v>12.801827026594273</v>
      </c>
      <c r="Q36" s="275"/>
      <c r="R36" s="274">
        <f>'Tabelle und Graphen'!P50</f>
        <v>-0.13727299999999998</v>
      </c>
      <c r="S36" s="274">
        <f>'Tabelle und Graphen'!Q50</f>
        <v>-0.16098999999999997</v>
      </c>
      <c r="T36" s="279">
        <f>'Tabelle und Graphen'!R50</f>
        <v>-0.28053499999999998</v>
      </c>
      <c r="U36" s="280">
        <f>'Tabelle und Graphen'!S50</f>
        <v>104.36283901422713</v>
      </c>
      <c r="V36" s="280">
        <f>'Tabelle und Graphen'!T50</f>
        <v>74.256164979191269</v>
      </c>
      <c r="W36" s="275"/>
      <c r="X36" s="280">
        <f>'Tabelle und Graphen'!V50</f>
        <v>-13.012657843872377</v>
      </c>
      <c r="Y36" s="280">
        <f>'Tabelle und Graphen'!W50</f>
        <v>-16.958776027017741</v>
      </c>
      <c r="Z36" s="281">
        <f>'Tabelle und Graphen'!X50</f>
        <v>-26.197902561564391</v>
      </c>
    </row>
    <row r="37" spans="1:26" s="277" customFormat="1" collapsed="1" x14ac:dyDescent="0.2">
      <c r="A37" s="303" t="str">
        <f>Codierung!$I$79</f>
        <v>Gemüse</v>
      </c>
      <c r="B37" s="303"/>
      <c r="C37" s="303"/>
      <c r="D37" s="303" t="str">
        <f>Codierung!$I$110</f>
        <v>In CHF</v>
      </c>
      <c r="E37" s="270"/>
      <c r="F37" s="271">
        <f>'Tabelle und Graphen'!D51</f>
        <v>29.08090571333333</v>
      </c>
      <c r="G37" s="271">
        <f>'Tabelle und Graphen'!E51</f>
        <v>29.567253829999995</v>
      </c>
      <c r="H37" s="272">
        <f>'Tabelle und Graphen'!F51</f>
        <v>29.468473363333331</v>
      </c>
      <c r="I37" s="273">
        <f>'Tabelle und Graphen'!G51</f>
        <v>1.3327220748228104</v>
      </c>
      <c r="J37" s="273">
        <f>'Tabelle und Graphen'!H51</f>
        <v>-0.33408739017364497</v>
      </c>
      <c r="K37" s="274"/>
      <c r="L37" s="271">
        <f>'Tabelle und Graphen'!J51</f>
        <v>15.453127439999999</v>
      </c>
      <c r="M37" s="271">
        <f>'Tabelle und Graphen'!K51</f>
        <v>16.516317436666668</v>
      </c>
      <c r="N37" s="272">
        <f>'Tabelle und Graphen'!L51</f>
        <v>16.284873319999999</v>
      </c>
      <c r="O37" s="273">
        <f>'Tabelle und Graphen'!M51</f>
        <v>5.3823789600482304</v>
      </c>
      <c r="P37" s="273">
        <f>'Tabelle und Graphen'!N51</f>
        <v>-1.4013058150169531</v>
      </c>
      <c r="Q37" s="275"/>
      <c r="R37" s="271">
        <f>'Tabelle und Graphen'!P51</f>
        <v>13.62777827333333</v>
      </c>
      <c r="S37" s="271">
        <f>'Tabelle und Graphen'!Q51</f>
        <v>13.050936393333327</v>
      </c>
      <c r="T37" s="272">
        <f>'Tabelle und Graphen'!R51</f>
        <v>13.183600043333332</v>
      </c>
      <c r="U37" s="273">
        <f>'Tabelle und Graphen'!S51</f>
        <v>-3.2593590906095171</v>
      </c>
      <c r="V37" s="273">
        <f>'Tabelle und Graphen'!T51</f>
        <v>1.0165067547779338</v>
      </c>
      <c r="W37" s="275"/>
      <c r="X37" s="273">
        <f>'Tabelle und Graphen'!V51</f>
        <v>88.187833344713113</v>
      </c>
      <c r="Y37" s="273">
        <f>'Tabelle und Graphen'!W51</f>
        <v>79.018440057103149</v>
      </c>
      <c r="Z37" s="276">
        <f>'Tabelle und Graphen'!X51</f>
        <v>80.956110522162362</v>
      </c>
    </row>
    <row r="38" spans="1:26" s="269" customFormat="1" hidden="1" outlineLevel="1" x14ac:dyDescent="0.2">
      <c r="A38" s="296" t="str">
        <f>'Tabelle und Graphen'!C52</f>
        <v>1.2 kg</v>
      </c>
      <c r="B38" s="269" t="str">
        <f>Codierung!$I$80</f>
        <v>Karotten</v>
      </c>
      <c r="D38" s="263" t="str">
        <f>Codierung!$I$113</f>
        <v>In CHF / kg</v>
      </c>
      <c r="E38" s="282" t="str">
        <f>'Tabelle und Graphen'!C52</f>
        <v>1.2 kg</v>
      </c>
      <c r="F38" s="274">
        <f>'Tabelle und Graphen'!D52</f>
        <v>2.949843</v>
      </c>
      <c r="G38" s="274">
        <f>'Tabelle und Graphen'!E52</f>
        <v>2.83866</v>
      </c>
      <c r="H38" s="279">
        <f>'Tabelle und Graphen'!F52</f>
        <v>2.8389669999999998</v>
      </c>
      <c r="I38" s="280">
        <f>'Tabelle und Graphen'!G52</f>
        <v>-3.7587085143175485</v>
      </c>
      <c r="J38" s="280">
        <f>'Tabelle und Graphen'!H52</f>
        <v>1.0814961989101731E-2</v>
      </c>
      <c r="K38" s="274"/>
      <c r="L38" s="274">
        <f>'Tabelle und Graphen'!J52</f>
        <v>1.3642080000000001</v>
      </c>
      <c r="M38" s="274">
        <f>'Tabelle und Graphen'!K52</f>
        <v>1.4290309999999999</v>
      </c>
      <c r="N38" s="279">
        <f>'Tabelle und Graphen'!L52</f>
        <v>1.489552</v>
      </c>
      <c r="O38" s="280">
        <f>'Tabelle und Graphen'!M52</f>
        <v>9.1880417062500648</v>
      </c>
      <c r="P38" s="280">
        <f>'Tabelle und Graphen'!N52</f>
        <v>4.2351075658960546</v>
      </c>
      <c r="Q38" s="275"/>
      <c r="R38" s="274">
        <f>'Tabelle und Graphen'!P52</f>
        <v>1.5856349999999999</v>
      </c>
      <c r="S38" s="274">
        <f>'Tabelle und Graphen'!Q52</f>
        <v>1.409629</v>
      </c>
      <c r="T38" s="279">
        <f>'Tabelle und Graphen'!R52</f>
        <v>1.3494149999999998</v>
      </c>
      <c r="U38" s="280">
        <f>'Tabelle und Graphen'!S52</f>
        <v>-14.897501631838356</v>
      </c>
      <c r="V38" s="280">
        <f>'Tabelle und Graphen'!T52</f>
        <v>-4.2716204050853248</v>
      </c>
      <c r="W38" s="275"/>
      <c r="X38" s="280">
        <f>'Tabelle und Graphen'!V52</f>
        <v>116.23117589106644</v>
      </c>
      <c r="Y38" s="280">
        <f>'Tabelle und Graphen'!W52</f>
        <v>98.642296773128081</v>
      </c>
      <c r="Z38" s="281">
        <f>'Tabelle und Graphen'!X52</f>
        <v>90.592003501724008</v>
      </c>
    </row>
    <row r="39" spans="1:26" s="269" customFormat="1" hidden="1" outlineLevel="1" x14ac:dyDescent="0.2">
      <c r="A39" s="296" t="str">
        <f>'Tabelle und Graphen'!C53</f>
        <v>900 g</v>
      </c>
      <c r="B39" s="269" t="str">
        <f>Codierung!$I$82</f>
        <v>Tomaten Rispe</v>
      </c>
      <c r="D39" s="269" t="str">
        <f>Codierung!$I$113</f>
        <v>In CHF / kg</v>
      </c>
      <c r="E39" s="283" t="str">
        <f>'Tabelle und Graphen'!C53</f>
        <v>900 g</v>
      </c>
      <c r="F39" s="274">
        <f>'Tabelle und Graphen'!D53</f>
        <v>6.1476350000000002</v>
      </c>
      <c r="G39" s="274">
        <f>'Tabelle und Graphen'!E53</f>
        <v>5.5602099999999997</v>
      </c>
      <c r="H39" s="279">
        <f>'Tabelle und Graphen'!F53</f>
        <v>5.6913600000000004</v>
      </c>
      <c r="I39" s="280">
        <f>'Tabelle und Graphen'!G53</f>
        <v>-7.4219598268277105</v>
      </c>
      <c r="J39" s="280">
        <f>'Tabelle und Graphen'!H53</f>
        <v>2.358723861149143</v>
      </c>
      <c r="K39" s="274"/>
      <c r="L39" s="274">
        <f>'Tabelle und Graphen'!J53</f>
        <v>2.2584149999999998</v>
      </c>
      <c r="M39" s="274">
        <f>'Tabelle und Graphen'!K53</f>
        <v>2.272262</v>
      </c>
      <c r="N39" s="279">
        <f>'Tabelle und Graphen'!L53</f>
        <v>2.3672970000000002</v>
      </c>
      <c r="O39" s="280">
        <f>'Tabelle und Graphen'!M53</f>
        <v>4.8211688285811229</v>
      </c>
      <c r="P39" s="280">
        <f>'Tabelle und Graphen'!N53</f>
        <v>4.1823962201541987</v>
      </c>
      <c r="Q39" s="275"/>
      <c r="R39" s="274">
        <f>'Tabelle und Graphen'!P53</f>
        <v>3.8892200000000003</v>
      </c>
      <c r="S39" s="274">
        <f>'Tabelle und Graphen'!Q53</f>
        <v>3.2879479999999996</v>
      </c>
      <c r="T39" s="279">
        <f>'Tabelle und Graphen'!R53</f>
        <v>3.3240630000000002</v>
      </c>
      <c r="U39" s="280">
        <f>'Tabelle und Graphen'!S53</f>
        <v>-14.531371328955423</v>
      </c>
      <c r="V39" s="280">
        <f>'Tabelle und Graphen'!T53</f>
        <v>1.0984054492346158</v>
      </c>
      <c r="W39" s="275"/>
      <c r="X39" s="280">
        <f>'Tabelle und Graphen'!V53</f>
        <v>172.21015623789256</v>
      </c>
      <c r="Y39" s="280">
        <f>'Tabelle und Graphen'!W53</f>
        <v>144.69933484783004</v>
      </c>
      <c r="Z39" s="281">
        <f>'Tabelle und Graphen'!X53</f>
        <v>140.41596808511986</v>
      </c>
    </row>
    <row r="40" spans="1:26" s="269" customFormat="1" hidden="1" outlineLevel="1" x14ac:dyDescent="0.2">
      <c r="A40" s="296" t="str">
        <f>'Tabelle und Graphen'!C54</f>
        <v>1.5 Stk.</v>
      </c>
      <c r="B40" s="269" t="str">
        <f>Codierung!$I$83</f>
        <v>Salatgurke</v>
      </c>
      <c r="D40" s="269" t="str">
        <f>Codierung!$I$116</f>
        <v>In CHF / Stück</v>
      </c>
      <c r="E40" s="283" t="str">
        <f>'Tabelle und Graphen'!C54</f>
        <v>1.5 Stk.</v>
      </c>
      <c r="F40" s="274">
        <f>'Tabelle und Graphen'!D54</f>
        <v>1.0936870000000001</v>
      </c>
      <c r="G40" s="274">
        <f>'Tabelle und Graphen'!E54</f>
        <v>1.5702389999999999</v>
      </c>
      <c r="H40" s="279">
        <f>'Tabelle und Graphen'!F54</f>
        <v>1.4953270000000001</v>
      </c>
      <c r="I40" s="280">
        <f>'Tabelle und Graphen'!G54</f>
        <v>36.723486701405427</v>
      </c>
      <c r="J40" s="280">
        <f>'Tabelle und Graphen'!H54</f>
        <v>-4.7707387219397726</v>
      </c>
      <c r="K40" s="274"/>
      <c r="L40" s="274">
        <f>'Tabelle und Graphen'!J54</f>
        <v>0.97093200000000002</v>
      </c>
      <c r="M40" s="274">
        <f>'Tabelle und Graphen'!K54</f>
        <v>1.355969</v>
      </c>
      <c r="N40" s="279">
        <f>'Tabelle und Graphen'!L54</f>
        <v>1.3479509999999999</v>
      </c>
      <c r="O40" s="280">
        <f>'Tabelle und Graphen'!M54</f>
        <v>38.830628715502208</v>
      </c>
      <c r="P40" s="280">
        <f>'Tabelle und Graphen'!N54</f>
        <v>-0.59131145328544243</v>
      </c>
      <c r="Q40" s="275"/>
      <c r="R40" s="274">
        <f>'Tabelle und Graphen'!P54</f>
        <v>0.12275500000000006</v>
      </c>
      <c r="S40" s="274">
        <f>'Tabelle und Graphen'!Q54</f>
        <v>0.21426999999999996</v>
      </c>
      <c r="T40" s="279">
        <f>'Tabelle und Graphen'!R54</f>
        <v>0.14737600000000017</v>
      </c>
      <c r="U40" s="280">
        <f>'Tabelle und Graphen'!S54</f>
        <v>20.057024153802374</v>
      </c>
      <c r="V40" s="280">
        <f>'Tabelle und Graphen'!T54</f>
        <v>-31.219489429224716</v>
      </c>
      <c r="W40" s="275"/>
      <c r="X40" s="280">
        <f>'Tabelle und Graphen'!V54</f>
        <v>12.643006925304757</v>
      </c>
      <c r="Y40" s="280">
        <f>'Tabelle und Graphen'!W54</f>
        <v>15.801983673668051</v>
      </c>
      <c r="Z40" s="281">
        <f>'Tabelle und Graphen'!X54</f>
        <v>10.933335113813492</v>
      </c>
    </row>
    <row r="41" spans="1:26" s="269" customFormat="1" hidden="1" outlineLevel="1" x14ac:dyDescent="0.2">
      <c r="A41" s="296" t="str">
        <f>'Tabelle und Graphen'!C55</f>
        <v>370 g</v>
      </c>
      <c r="B41" s="269" t="str">
        <f>Codierung!$I$84</f>
        <v>Zucchetti</v>
      </c>
      <c r="D41" s="269" t="str">
        <f>Codierung!$I$113</f>
        <v>In CHF / kg</v>
      </c>
      <c r="E41" s="283" t="str">
        <f>'Tabelle und Graphen'!C55</f>
        <v>370 g</v>
      </c>
      <c r="F41" s="274">
        <f>'Tabelle und Graphen'!D55</f>
        <v>3.8988070000000001</v>
      </c>
      <c r="G41" s="274">
        <f>'Tabelle und Graphen'!E55</f>
        <v>5.3810560000000001</v>
      </c>
      <c r="H41" s="279">
        <f>'Tabelle und Graphen'!F55</f>
        <v>5.1765759999999998</v>
      </c>
      <c r="I41" s="280">
        <f>'Tabelle und Graphen'!G55</f>
        <v>32.773332970829273</v>
      </c>
      <c r="J41" s="280">
        <f>'Tabelle und Graphen'!H55</f>
        <v>-3.7999976212847479</v>
      </c>
      <c r="K41" s="274"/>
      <c r="L41" s="274">
        <f>'Tabelle und Graphen'!J55</f>
        <v>2.6565569999999998</v>
      </c>
      <c r="M41" s="274">
        <f>'Tabelle und Graphen'!K55</f>
        <v>4.194979</v>
      </c>
      <c r="N41" s="279">
        <f>'Tabelle und Graphen'!L55</f>
        <v>3.4052380000000002</v>
      </c>
      <c r="O41" s="280">
        <f>'Tabelle und Graphen'!M55</f>
        <v>28.182380426996311</v>
      </c>
      <c r="P41" s="280">
        <f>'Tabelle und Graphen'!N55</f>
        <v>-18.825863013855368</v>
      </c>
      <c r="Q41" s="275"/>
      <c r="R41" s="274">
        <f>'Tabelle und Graphen'!P55</f>
        <v>1.2422500000000003</v>
      </c>
      <c r="S41" s="274">
        <f>'Tabelle und Graphen'!Q55</f>
        <v>1.186077</v>
      </c>
      <c r="T41" s="279">
        <f>'Tabelle und Graphen'!R55</f>
        <v>1.7713379999999996</v>
      </c>
      <c r="U41" s="280">
        <f>'Tabelle und Graphen'!S55</f>
        <v>42.591104850070373</v>
      </c>
      <c r="V41" s="280">
        <f>'Tabelle und Graphen'!T55</f>
        <v>49.344266856199013</v>
      </c>
      <c r="W41" s="275"/>
      <c r="X41" s="280">
        <f>'Tabelle und Graphen'!V55</f>
        <v>46.761654276569267</v>
      </c>
      <c r="Y41" s="280">
        <f>'Tabelle und Graphen'!W55</f>
        <v>28.273729141433137</v>
      </c>
      <c r="Z41" s="281">
        <f>'Tabelle und Graphen'!X55</f>
        <v>52.018038093078943</v>
      </c>
    </row>
    <row r="42" spans="1:26" s="269" customFormat="1" hidden="1" outlineLevel="1" x14ac:dyDescent="0.2">
      <c r="A42" s="296" t="str">
        <f>'Tabelle und Graphen'!C56</f>
        <v>1 Stk.</v>
      </c>
      <c r="B42" s="269" t="str">
        <f>Codierung!$I$85</f>
        <v>Eisbergsalat</v>
      </c>
      <c r="D42" s="269" t="str">
        <f>Codierung!$I$116</f>
        <v>In CHF / Stück</v>
      </c>
      <c r="E42" s="283" t="str">
        <f>'Tabelle und Graphen'!C56</f>
        <v>1 Stk.</v>
      </c>
      <c r="F42" s="274">
        <f>'Tabelle und Graphen'!D56</f>
        <v>2.2075589999999998</v>
      </c>
      <c r="G42" s="274">
        <f>'Tabelle und Graphen'!E56</f>
        <v>2.1952609999999999</v>
      </c>
      <c r="H42" s="279">
        <f>'Tabelle und Graphen'!F56</f>
        <v>2.2075589999999998</v>
      </c>
      <c r="I42" s="280">
        <f>'Tabelle und Graphen'!G56</f>
        <v>0</v>
      </c>
      <c r="J42" s="280">
        <f>'Tabelle und Graphen'!H56</f>
        <v>0.56020673623773765</v>
      </c>
      <c r="K42" s="274"/>
      <c r="L42" s="274">
        <f>'Tabelle und Graphen'!J56</f>
        <v>1.3168550000000001</v>
      </c>
      <c r="M42" s="274">
        <f>'Tabelle und Graphen'!K56</f>
        <v>1.2002459999999999</v>
      </c>
      <c r="N42" s="279">
        <f>'Tabelle und Graphen'!L56</f>
        <v>1.160995</v>
      </c>
      <c r="O42" s="280">
        <f>'Tabelle und Graphen'!M56</f>
        <v>-11.835775389089923</v>
      </c>
      <c r="P42" s="280">
        <f>'Tabelle und Graphen'!N56</f>
        <v>-3.2702462661820935</v>
      </c>
      <c r="Q42" s="275"/>
      <c r="R42" s="274">
        <f>'Tabelle und Graphen'!P56</f>
        <v>0.89070399999999972</v>
      </c>
      <c r="S42" s="274">
        <f>'Tabelle und Graphen'!Q56</f>
        <v>0.99501499999999998</v>
      </c>
      <c r="T42" s="279">
        <f>'Tabelle und Graphen'!R56</f>
        <v>1.0465639999999998</v>
      </c>
      <c r="U42" s="280">
        <f>'Tabelle und Graphen'!S56</f>
        <v>17.498518026190538</v>
      </c>
      <c r="V42" s="280">
        <f>'Tabelle und Graphen'!T56</f>
        <v>5.1807259187047272</v>
      </c>
      <c r="W42" s="275"/>
      <c r="X42" s="280">
        <f>'Tabelle und Graphen'!V56</f>
        <v>67.638730156319383</v>
      </c>
      <c r="Y42" s="280">
        <f>'Tabelle und Graphen'!W56</f>
        <v>82.900921977661255</v>
      </c>
      <c r="Z42" s="281">
        <f>'Tabelle und Graphen'!X56</f>
        <v>90.143712935886882</v>
      </c>
    </row>
    <row r="43" spans="1:26" s="269" customFormat="1" hidden="1" outlineLevel="1" x14ac:dyDescent="0.2">
      <c r="A43" s="296" t="str">
        <f>'Tabelle und Graphen'!C57</f>
        <v>240 g</v>
      </c>
      <c r="B43" s="269" t="str">
        <f>Codierung!$I$86</f>
        <v>Zwiebeln (gelb)</v>
      </c>
      <c r="D43" s="269" t="str">
        <f>Codierung!$I$113</f>
        <v>In CHF / kg</v>
      </c>
      <c r="E43" s="283" t="str">
        <f>'Tabelle und Graphen'!C57</f>
        <v>240 g</v>
      </c>
      <c r="F43" s="274">
        <f>'Tabelle und Graphen'!D57</f>
        <v>5.7</v>
      </c>
      <c r="G43" s="274">
        <f>'Tabelle und Graphen'!E57</f>
        <v>4.9999989999999999</v>
      </c>
      <c r="H43" s="279">
        <f>'Tabelle und Graphen'!F57</f>
        <v>5</v>
      </c>
      <c r="I43" s="280">
        <f>'Tabelle und Graphen'!G57</f>
        <v>-12.280701754385968</v>
      </c>
      <c r="J43" s="280">
        <f>'Tabelle und Graphen'!H57</f>
        <v>2.000000400279636E-5</v>
      </c>
      <c r="K43" s="274"/>
      <c r="L43" s="274">
        <f>'Tabelle und Graphen'!J57</f>
        <v>1.6788209999999999</v>
      </c>
      <c r="M43" s="274">
        <f>'Tabelle und Graphen'!K57</f>
        <v>1.4494610000000001</v>
      </c>
      <c r="N43" s="279">
        <f>'Tabelle und Graphen'!L57</f>
        <v>1.4735499999999999</v>
      </c>
      <c r="O43" s="280">
        <f>'Tabelle und Graphen'!M57</f>
        <v>-12.227092703748642</v>
      </c>
      <c r="P43" s="280">
        <f>'Tabelle und Graphen'!N57</f>
        <v>1.6619281236266312</v>
      </c>
      <c r="Q43" s="275"/>
      <c r="R43" s="274">
        <f>'Tabelle und Graphen'!P57</f>
        <v>4.0211790000000001</v>
      </c>
      <c r="S43" s="274">
        <f>'Tabelle und Graphen'!Q57</f>
        <v>3.5505379999999995</v>
      </c>
      <c r="T43" s="279">
        <f>'Tabelle und Graphen'!R57</f>
        <v>3.5264500000000001</v>
      </c>
      <c r="U43" s="280">
        <f>'Tabelle und Graphen'!S57</f>
        <v>-12.303083249962262</v>
      </c>
      <c r="V43" s="280">
        <f>'Tabelle und Graphen'!T57</f>
        <v>-0.6784323953158492</v>
      </c>
      <c r="W43" s="275"/>
      <c r="X43" s="280">
        <f>'Tabelle und Graphen'!V57</f>
        <v>239.5239873697077</v>
      </c>
      <c r="Y43" s="280">
        <f>'Tabelle und Graphen'!W57</f>
        <v>244.95574561854369</v>
      </c>
      <c r="Z43" s="281">
        <f>'Tabelle und Graphen'!X57</f>
        <v>239.31661633470193</v>
      </c>
    </row>
    <row r="44" spans="1:26" s="269" customFormat="1" hidden="1" outlineLevel="1" x14ac:dyDescent="0.2">
      <c r="A44" s="296" t="str">
        <f>'Tabelle und Graphen'!C58</f>
        <v>330 g</v>
      </c>
      <c r="B44" s="269" t="str">
        <f>Codierung!$I$87</f>
        <v>Blumenkohl</v>
      </c>
      <c r="D44" s="269" t="str">
        <f>Codierung!$I$113</f>
        <v>In CHF / kg</v>
      </c>
      <c r="E44" s="283" t="str">
        <f>'Tabelle und Graphen'!C58</f>
        <v>330 g</v>
      </c>
      <c r="F44" s="274">
        <f>'Tabelle und Graphen'!D58</f>
        <v>5.3</v>
      </c>
      <c r="G44" s="274">
        <f>'Tabelle und Graphen'!E58</f>
        <v>5.0100569999999998</v>
      </c>
      <c r="H44" s="279">
        <f>'Tabelle und Graphen'!F58</f>
        <v>4.9669629999999998</v>
      </c>
      <c r="I44" s="280">
        <f>'Tabelle und Graphen'!G58</f>
        <v>-6.2837169811320761</v>
      </c>
      <c r="J44" s="280">
        <f>'Tabelle und Graphen'!H58</f>
        <v>-0.8601498945021977</v>
      </c>
      <c r="K44" s="274"/>
      <c r="L44" s="274">
        <f>'Tabelle und Graphen'!J58</f>
        <v>2.4928050000000002</v>
      </c>
      <c r="M44" s="274">
        <f>'Tabelle und Graphen'!K58</f>
        <v>2.0573109999999999</v>
      </c>
      <c r="N44" s="279">
        <f>'Tabelle und Graphen'!L58</f>
        <v>2.1470210000000001</v>
      </c>
      <c r="O44" s="280">
        <f>'Tabelle und Graphen'!M58</f>
        <v>-13.871281548296</v>
      </c>
      <c r="P44" s="280">
        <f>'Tabelle und Graphen'!N58</f>
        <v>4.3605463636756996</v>
      </c>
      <c r="Q44" s="275"/>
      <c r="R44" s="274">
        <f>'Tabelle und Graphen'!P58</f>
        <v>2.8071949999999997</v>
      </c>
      <c r="S44" s="274">
        <f>'Tabelle und Graphen'!Q58</f>
        <v>2.9527459999999999</v>
      </c>
      <c r="T44" s="279">
        <f>'Tabelle und Graphen'!R58</f>
        <v>2.8199419999999997</v>
      </c>
      <c r="U44" s="280">
        <f>'Tabelle und Graphen'!S58</f>
        <v>0.45408316842969815</v>
      </c>
      <c r="V44" s="280">
        <f>'Tabelle und Graphen'!T58</f>
        <v>-4.497643888096035</v>
      </c>
      <c r="W44" s="275"/>
      <c r="X44" s="280">
        <f>'Tabelle und Graphen'!V58</f>
        <v>112.6118970396802</v>
      </c>
      <c r="Y44" s="280">
        <f>'Tabelle und Graphen'!W58</f>
        <v>143.52453275173272</v>
      </c>
      <c r="Z44" s="281">
        <f>'Tabelle und Graphen'!X58</f>
        <v>131.34207816318514</v>
      </c>
    </row>
    <row r="45" spans="1:26" s="269" customFormat="1" hidden="1" outlineLevel="1" x14ac:dyDescent="0.2">
      <c r="A45" s="296" t="str">
        <f>'Tabelle und Graphen'!C59</f>
        <v>260 g</v>
      </c>
      <c r="B45" s="269" t="str">
        <f>Codierung!$I$88</f>
        <v>Fenchel</v>
      </c>
      <c r="D45" s="269" t="str">
        <f>Codierung!$I$113</f>
        <v>In CHF / kg</v>
      </c>
      <c r="E45" s="283" t="str">
        <f>'Tabelle und Graphen'!C59</f>
        <v>260 g</v>
      </c>
      <c r="F45" s="274">
        <f>'Tabelle und Graphen'!D59</f>
        <v>4.9082689999999998</v>
      </c>
      <c r="G45" s="274">
        <f>'Tabelle und Graphen'!E59</f>
        <v>3.9556070000000001</v>
      </c>
      <c r="H45" s="279">
        <f>'Tabelle und Graphen'!F59</f>
        <v>4.1462969999999997</v>
      </c>
      <c r="I45" s="280">
        <f>'Tabelle und Graphen'!G59</f>
        <v>-15.524251013952172</v>
      </c>
      <c r="J45" s="280">
        <f>'Tabelle und Graphen'!H59</f>
        <v>4.8207519098838585</v>
      </c>
      <c r="K45" s="274"/>
      <c r="L45" s="274">
        <f>'Tabelle und Graphen'!J59</f>
        <v>2.4534470000000002</v>
      </c>
      <c r="M45" s="274">
        <f>'Tabelle und Graphen'!K59</f>
        <v>2.1269179999999999</v>
      </c>
      <c r="N45" s="279">
        <f>'Tabelle und Graphen'!L59</f>
        <v>2.1899579999999998</v>
      </c>
      <c r="O45" s="280">
        <f>'Tabelle und Graphen'!M59</f>
        <v>-10.739543181491197</v>
      </c>
      <c r="P45" s="280">
        <f>'Tabelle und Graphen'!N59</f>
        <v>2.9639130422517459</v>
      </c>
      <c r="Q45" s="275"/>
      <c r="R45" s="274">
        <f>'Tabelle und Graphen'!P59</f>
        <v>2.4548219999999996</v>
      </c>
      <c r="S45" s="274">
        <f>'Tabelle und Graphen'!Q59</f>
        <v>1.8286890000000002</v>
      </c>
      <c r="T45" s="279">
        <f>'Tabelle und Graphen'!R59</f>
        <v>1.9563389999999998</v>
      </c>
      <c r="U45" s="280">
        <f>'Tabelle und Graphen'!S59</f>
        <v>-20.306278825918941</v>
      </c>
      <c r="V45" s="280">
        <f>'Tabelle und Graphen'!T59</f>
        <v>6.9804105564149825</v>
      </c>
      <c r="W45" s="275"/>
      <c r="X45" s="280">
        <f>'Tabelle und Graphen'!V59</f>
        <v>100.0560435990669</v>
      </c>
      <c r="Y45" s="280">
        <f>'Tabelle und Graphen'!W59</f>
        <v>85.978349894072096</v>
      </c>
      <c r="Z45" s="281">
        <f>'Tabelle und Graphen'!X59</f>
        <v>89.332261166652515</v>
      </c>
    </row>
    <row r="46" spans="1:26" s="269" customFormat="1" hidden="1" outlineLevel="1" x14ac:dyDescent="0.2">
      <c r="A46" s="296" t="str">
        <f>'Tabelle und Graphen'!C60</f>
        <v>250 g</v>
      </c>
      <c r="B46" s="269" t="str">
        <f>Codierung!$I$89</f>
        <v>Broccoli</v>
      </c>
      <c r="D46" s="269" t="str">
        <f>Codierung!$I$113</f>
        <v>In CHF / kg</v>
      </c>
      <c r="E46" s="283" t="str">
        <f>'Tabelle und Graphen'!C60</f>
        <v>250 g</v>
      </c>
      <c r="F46" s="274">
        <f>'Tabelle und Graphen'!D60</f>
        <v>3.7456360000000002</v>
      </c>
      <c r="G46" s="274">
        <f>'Tabelle und Graphen'!E60</f>
        <v>4.1254280000000003</v>
      </c>
      <c r="H46" s="279">
        <f>'Tabelle und Graphen'!F60</f>
        <v>4.1452669999999996</v>
      </c>
      <c r="I46" s="280">
        <f>'Tabelle und Graphen'!G60</f>
        <v>10.669242820177919</v>
      </c>
      <c r="J46" s="280">
        <f>'Tabelle und Graphen'!H60</f>
        <v>0.48089555798814748</v>
      </c>
      <c r="K46" s="274"/>
      <c r="L46" s="274">
        <f>'Tabelle und Graphen'!J60</f>
        <v>2.8425509999999998</v>
      </c>
      <c r="M46" s="274">
        <f>'Tabelle und Graphen'!K60</f>
        <v>2.8659340000000002</v>
      </c>
      <c r="N46" s="279">
        <f>'Tabelle und Graphen'!L60</f>
        <v>2.521782</v>
      </c>
      <c r="O46" s="280">
        <f>'Tabelle und Graphen'!M60</f>
        <v>-11.284546873565326</v>
      </c>
      <c r="P46" s="280">
        <f>'Tabelle und Graphen'!N60</f>
        <v>-12.008371441910393</v>
      </c>
      <c r="Q46" s="275"/>
      <c r="R46" s="274">
        <f>'Tabelle und Graphen'!P60</f>
        <v>0.90308500000000036</v>
      </c>
      <c r="S46" s="274">
        <f>'Tabelle und Graphen'!Q60</f>
        <v>1.2594940000000001</v>
      </c>
      <c r="T46" s="279">
        <f>'Tabelle und Graphen'!R60</f>
        <v>1.6234849999999996</v>
      </c>
      <c r="U46" s="280">
        <f>'Tabelle und Graphen'!S60</f>
        <v>79.771007158794461</v>
      </c>
      <c r="V46" s="280">
        <f>'Tabelle und Graphen'!T60</f>
        <v>28.899780387997044</v>
      </c>
      <c r="W46" s="275"/>
      <c r="X46" s="280">
        <f>'Tabelle und Graphen'!V60</f>
        <v>31.770230331839279</v>
      </c>
      <c r="Y46" s="280">
        <f>'Tabelle und Graphen'!W60</f>
        <v>43.947069262585956</v>
      </c>
      <c r="Z46" s="281">
        <f>'Tabelle und Graphen'!X60</f>
        <v>64.378483151993308</v>
      </c>
    </row>
    <row r="47" spans="1:26" s="269" customFormat="1" hidden="1" outlineLevel="1" x14ac:dyDescent="0.2">
      <c r="A47" s="296" t="str">
        <f>'Tabelle und Graphen'!C61</f>
        <v>160 g</v>
      </c>
      <c r="B47" s="269" t="str">
        <f>Codierung!$I$91</f>
        <v>Lauch grün</v>
      </c>
      <c r="D47" s="269" t="str">
        <f>Codierung!$I$113</f>
        <v>In CHF / kg</v>
      </c>
      <c r="E47" s="283" t="str">
        <f>'Tabelle und Graphen'!C61</f>
        <v>160 g</v>
      </c>
      <c r="F47" s="274">
        <f>'Tabelle und Graphen'!D61</f>
        <v>7.5</v>
      </c>
      <c r="G47" s="274">
        <f>'Tabelle und Graphen'!E61</f>
        <v>8.0889950000000006</v>
      </c>
      <c r="H47" s="279">
        <f>'Tabelle und Graphen'!F61</f>
        <v>8.0747640000000001</v>
      </c>
      <c r="I47" s="280">
        <f>'Tabelle und Graphen'!G61</f>
        <v>7.6635200000000001</v>
      </c>
      <c r="J47" s="280">
        <f>'Tabelle und Graphen'!H61</f>
        <v>-0.17593038442971651</v>
      </c>
      <c r="K47" s="274"/>
      <c r="L47" s="274">
        <f>'Tabelle und Graphen'!J61</f>
        <v>4.312754</v>
      </c>
      <c r="M47" s="274">
        <f>'Tabelle und Graphen'!K61</f>
        <v>4.3130290000000002</v>
      </c>
      <c r="N47" s="279">
        <f>'Tabelle und Graphen'!L61</f>
        <v>4.3126429999999996</v>
      </c>
      <c r="O47" s="280">
        <f>'Tabelle und Graphen'!M61</f>
        <v>-2.5737614526684417E-3</v>
      </c>
      <c r="P47" s="280">
        <f>'Tabelle und Graphen'!N61</f>
        <v>-8.9496268168070183E-3</v>
      </c>
      <c r="Q47" s="275"/>
      <c r="R47" s="274">
        <f>'Tabelle und Graphen'!P61</f>
        <v>3.187246</v>
      </c>
      <c r="S47" s="274">
        <f>'Tabelle und Graphen'!Q61</f>
        <v>3.7759660000000004</v>
      </c>
      <c r="T47" s="279">
        <f>'Tabelle und Graphen'!R61</f>
        <v>3.7621210000000005</v>
      </c>
      <c r="U47" s="280">
        <f>'Tabelle und Graphen'!S61</f>
        <v>18.036731397576482</v>
      </c>
      <c r="V47" s="280">
        <f>'Tabelle und Graphen'!T61</f>
        <v>-0.36666114048696108</v>
      </c>
      <c r="W47" s="275"/>
      <c r="X47" s="280">
        <f>'Tabelle und Graphen'!V61</f>
        <v>73.902800855323548</v>
      </c>
      <c r="Y47" s="280">
        <f>'Tabelle und Graphen'!W61</f>
        <v>87.547892675889742</v>
      </c>
      <c r="Z47" s="281">
        <f>'Tabelle und Graphen'!X61</f>
        <v>87.234695753856755</v>
      </c>
    </row>
    <row r="48" spans="1:26" s="269" customFormat="1" hidden="1" outlineLevel="1" x14ac:dyDescent="0.2">
      <c r="A48" s="296" t="str">
        <f>'Tabelle und Graphen'!C62</f>
        <v>210 g</v>
      </c>
      <c r="B48" s="269" t="str">
        <f>Codierung!$I$92</f>
        <v>Champignons</v>
      </c>
      <c r="D48" s="269" t="str">
        <f>Codierung!$I$113</f>
        <v>In CHF / kg</v>
      </c>
      <c r="E48" s="283" t="str">
        <f>'Tabelle und Graphen'!C62</f>
        <v>210 g</v>
      </c>
      <c r="F48" s="274">
        <f>'Tabelle und Graphen'!D62</f>
        <v>15.729812000000001</v>
      </c>
      <c r="G48" s="274">
        <f>'Tabelle und Graphen'!E62</f>
        <v>15.411187</v>
      </c>
      <c r="H48" s="279">
        <f>'Tabelle und Graphen'!F62</f>
        <v>14.890243999999999</v>
      </c>
      <c r="I48" s="280">
        <f>'Tabelle und Graphen'!G62</f>
        <v>-5.3374318777618042</v>
      </c>
      <c r="J48" s="280">
        <f>'Tabelle und Graphen'!H62</f>
        <v>-3.3802912131297922</v>
      </c>
      <c r="K48" s="274"/>
      <c r="L48" s="274">
        <f>'Tabelle und Graphen'!J62</f>
        <v>9.8052600000000005</v>
      </c>
      <c r="M48" s="274">
        <f>'Tabelle und Graphen'!K62</f>
        <v>8.8379250000000003</v>
      </c>
      <c r="N48" s="279">
        <f>'Tabelle und Graphen'!L62</f>
        <v>8.8396869999999996</v>
      </c>
      <c r="O48" s="280">
        <f>'Tabelle und Graphen'!M62</f>
        <v>-9.8475002192700742</v>
      </c>
      <c r="P48" s="280">
        <f>'Tabelle und Graphen'!N62</f>
        <v>1.9936806433629786E-2</v>
      </c>
      <c r="Q48" s="275"/>
      <c r="R48" s="274">
        <f>'Tabelle und Graphen'!P62</f>
        <v>5.9245520000000003</v>
      </c>
      <c r="S48" s="274">
        <f>'Tabelle und Graphen'!Q62</f>
        <v>6.5732619999999997</v>
      </c>
      <c r="T48" s="279">
        <f>'Tabelle und Graphen'!R62</f>
        <v>6.0505569999999995</v>
      </c>
      <c r="U48" s="280">
        <f>'Tabelle und Graphen'!S62</f>
        <v>2.1268274799512139</v>
      </c>
      <c r="V48" s="280">
        <f>'Tabelle und Graphen'!T62</f>
        <v>-7.9519879171102605</v>
      </c>
      <c r="W48" s="275"/>
      <c r="X48" s="280">
        <f>'Tabelle und Graphen'!V62</f>
        <v>60.422181563772902</v>
      </c>
      <c r="Y48" s="280">
        <f>'Tabelle und Graphen'!W62</f>
        <v>74.375625500329548</v>
      </c>
      <c r="Z48" s="281">
        <f>'Tabelle und Graphen'!X62</f>
        <v>68.447638474077195</v>
      </c>
    </row>
    <row r="49" spans="1:26" s="269" customFormat="1" hidden="1" outlineLevel="1" x14ac:dyDescent="0.2">
      <c r="A49" s="296" t="str">
        <f>'Tabelle und Graphen'!C63</f>
        <v>180 g</v>
      </c>
      <c r="B49" s="269" t="str">
        <f>Codierung!$I$93</f>
        <v>Randen gedämpft</v>
      </c>
      <c r="D49" s="269" t="str">
        <f>Codierung!$I$113</f>
        <v>In CHF / kg</v>
      </c>
      <c r="E49" s="283" t="str">
        <f>'Tabelle und Graphen'!C63</f>
        <v>180 g</v>
      </c>
      <c r="F49" s="274">
        <f>'Tabelle und Graphen'!D63</f>
        <v>5.1740469999999998</v>
      </c>
      <c r="G49" s="274">
        <f>'Tabelle und Graphen'!E63</f>
        <v>5.1706050000000001</v>
      </c>
      <c r="H49" s="279">
        <f>'Tabelle und Graphen'!F63</f>
        <v>5.1740469999999998</v>
      </c>
      <c r="I49" s="280">
        <f>'Tabelle und Graphen'!G63</f>
        <v>0</v>
      </c>
      <c r="J49" s="280">
        <f>'Tabelle und Graphen'!H63</f>
        <v>6.6568612377076244E-2</v>
      </c>
      <c r="K49" s="274"/>
      <c r="L49" s="274">
        <f>'Tabelle und Graphen'!J63</f>
        <v>3.9076550000000001</v>
      </c>
      <c r="M49" s="274">
        <f>'Tabelle und Graphen'!K63</f>
        <v>3.9697809999999998</v>
      </c>
      <c r="N49" s="279">
        <f>'Tabelle und Graphen'!L63</f>
        <v>3.9320919999999999</v>
      </c>
      <c r="O49" s="280">
        <f>'Tabelle und Graphen'!M63</f>
        <v>0.62536226969883013</v>
      </c>
      <c r="P49" s="280">
        <f>'Tabelle und Graphen'!N63</f>
        <v>-0.94939746046444029</v>
      </c>
      <c r="Q49" s="275"/>
      <c r="R49" s="274">
        <f>'Tabelle und Graphen'!P63</f>
        <v>1.2663919999999997</v>
      </c>
      <c r="S49" s="274">
        <f>'Tabelle und Graphen'!Q63</f>
        <v>1.2008240000000003</v>
      </c>
      <c r="T49" s="279">
        <f>'Tabelle und Graphen'!R63</f>
        <v>1.2419549999999999</v>
      </c>
      <c r="U49" s="280">
        <f>'Tabelle und Graphen'!S63</f>
        <v>-1.929655272616996</v>
      </c>
      <c r="V49" s="280">
        <f>'Tabelle und Graphen'!T63</f>
        <v>3.4252313411457109</v>
      </c>
      <c r="W49" s="275"/>
      <c r="X49" s="280">
        <f>'Tabelle und Graphen'!V63</f>
        <v>32.407978698221804</v>
      </c>
      <c r="Y49" s="280">
        <f>'Tabelle und Graphen'!W63</f>
        <v>30.249124573874496</v>
      </c>
      <c r="Z49" s="281">
        <f>'Tabelle und Graphen'!X63</f>
        <v>31.58509516054049</v>
      </c>
    </row>
    <row r="50" spans="1:26" s="269" customFormat="1" hidden="1" outlineLevel="1" x14ac:dyDescent="0.2">
      <c r="A50" s="296" t="str">
        <f>'Tabelle und Graphen'!C64</f>
        <v>150 g</v>
      </c>
      <c r="B50" s="269" t="str">
        <f>Codierung!$I$94</f>
        <v>Knollensellerie</v>
      </c>
      <c r="D50" s="269" t="str">
        <f>Codierung!$I$113</f>
        <v>In CHF / kg</v>
      </c>
      <c r="E50" s="283" t="str">
        <f>'Tabelle und Graphen'!C64</f>
        <v>150 g</v>
      </c>
      <c r="F50" s="274">
        <f>'Tabelle und Graphen'!D64</f>
        <v>5.3</v>
      </c>
      <c r="G50" s="274">
        <f>'Tabelle und Graphen'!E64</f>
        <v>5.95</v>
      </c>
      <c r="H50" s="279">
        <f>'Tabelle und Graphen'!F64</f>
        <v>5.95</v>
      </c>
      <c r="I50" s="280">
        <f>'Tabelle und Graphen'!G64</f>
        <v>12.264150943396233</v>
      </c>
      <c r="J50" s="280">
        <f>'Tabelle und Graphen'!H64</f>
        <v>0</v>
      </c>
      <c r="K50" s="274"/>
      <c r="L50" s="274">
        <f>'Tabelle und Graphen'!J64</f>
        <v>2.3594270000000002</v>
      </c>
      <c r="M50" s="274">
        <f>'Tabelle und Graphen'!K64</f>
        <v>2.33005</v>
      </c>
      <c r="N50" s="279">
        <f>'Tabelle und Graphen'!L64</f>
        <v>2.3331019999999998</v>
      </c>
      <c r="O50" s="280">
        <f>'Tabelle und Graphen'!M64</f>
        <v>-1.1157369988560939</v>
      </c>
      <c r="P50" s="280">
        <f>'Tabelle und Graphen'!N64</f>
        <v>0.13098431364133098</v>
      </c>
      <c r="Q50" s="275"/>
      <c r="R50" s="274">
        <f>'Tabelle und Graphen'!P64</f>
        <v>2.9405729999999997</v>
      </c>
      <c r="S50" s="274">
        <f>'Tabelle und Graphen'!Q64</f>
        <v>3.6199500000000002</v>
      </c>
      <c r="T50" s="279">
        <f>'Tabelle und Graphen'!R64</f>
        <v>3.6168980000000004</v>
      </c>
      <c r="U50" s="280">
        <f>'Tabelle und Graphen'!S64</f>
        <v>22.999769092622451</v>
      </c>
      <c r="V50" s="280">
        <f>'Tabelle und Graphen'!T64</f>
        <v>-8.4310556775641435E-2</v>
      </c>
      <c r="W50" s="275"/>
      <c r="X50" s="280">
        <f>'Tabelle und Graphen'!V64</f>
        <v>124.63081078583906</v>
      </c>
      <c r="Y50" s="280">
        <f>'Tabelle und Graphen'!W64</f>
        <v>155.35932705306755</v>
      </c>
      <c r="Z50" s="281">
        <f>'Tabelle und Graphen'!X64</f>
        <v>155.02528393529303</v>
      </c>
    </row>
    <row r="51" spans="1:26" s="269" customFormat="1" hidden="1" outlineLevel="1" x14ac:dyDescent="0.2">
      <c r="A51" s="296" t="str">
        <f>'Tabelle und Graphen'!C65</f>
        <v>150 g</v>
      </c>
      <c r="B51" s="269" t="str">
        <f>Codierung!$I$96</f>
        <v>Aubergine</v>
      </c>
      <c r="D51" s="269" t="str">
        <f>Codierung!$I$113</f>
        <v>In CHF / kg</v>
      </c>
      <c r="E51" s="283" t="str">
        <f>'Tabelle und Graphen'!C65</f>
        <v>150 g</v>
      </c>
      <c r="F51" s="274">
        <f>'Tabelle und Graphen'!D65</f>
        <v>4.9289839999999998</v>
      </c>
      <c r="G51" s="274">
        <f>'Tabelle und Graphen'!E65</f>
        <v>6.1462539999999999</v>
      </c>
      <c r="H51" s="279">
        <f>'Tabelle und Graphen'!F65</f>
        <v>6.2296560000000003</v>
      </c>
      <c r="I51" s="280">
        <f>'Tabelle und Graphen'!G65</f>
        <v>26.388237413633327</v>
      </c>
      <c r="J51" s="280">
        <f>'Tabelle und Graphen'!H65</f>
        <v>1.3569566112952771</v>
      </c>
      <c r="K51" s="274"/>
      <c r="L51" s="274">
        <f>'Tabelle und Graphen'!J65</f>
        <v>2.3208760000000002</v>
      </c>
      <c r="M51" s="274">
        <f>'Tabelle und Graphen'!K65</f>
        <v>3.5325510000000002</v>
      </c>
      <c r="N51" s="279">
        <f>'Tabelle und Graphen'!L65</f>
        <v>3.7061609999999998</v>
      </c>
      <c r="O51" s="280">
        <f>'Tabelle und Graphen'!M65</f>
        <v>59.688022970636936</v>
      </c>
      <c r="P51" s="280">
        <f>'Tabelle und Graphen'!N65</f>
        <v>4.9145787279504134</v>
      </c>
      <c r="Q51" s="275"/>
      <c r="R51" s="274">
        <f>'Tabelle und Graphen'!P65</f>
        <v>2.6081079999999996</v>
      </c>
      <c r="S51" s="274">
        <f>'Tabelle und Graphen'!Q65</f>
        <v>2.6137029999999997</v>
      </c>
      <c r="T51" s="279">
        <f>'Tabelle und Graphen'!R65</f>
        <v>2.5234950000000005</v>
      </c>
      <c r="U51" s="280">
        <f>'Tabelle und Graphen'!S65</f>
        <v>-3.2442291500198297</v>
      </c>
      <c r="V51" s="280">
        <f>'Tabelle und Graphen'!T65</f>
        <v>-3.4513485273575153</v>
      </c>
      <c r="W51" s="275"/>
      <c r="X51" s="280">
        <f>'Tabelle und Graphen'!V65</f>
        <v>112.37601664199204</v>
      </c>
      <c r="Y51" s="280">
        <f>'Tabelle und Graphen'!W65</f>
        <v>73.989108720581797</v>
      </c>
      <c r="Z51" s="281">
        <f>'Tabelle und Graphen'!X65</f>
        <v>68.089189865200154</v>
      </c>
    </row>
    <row r="52" spans="1:26" s="269" customFormat="1" hidden="1" outlineLevel="1" x14ac:dyDescent="0.2">
      <c r="A52" s="296" t="str">
        <f>'Tabelle und Graphen'!C66</f>
        <v>60 g</v>
      </c>
      <c r="B52" s="269" t="str">
        <f>Codierung!$I$97</f>
        <v>Nüsslisalat</v>
      </c>
      <c r="D52" s="269" t="str">
        <f>Codierung!$I$113</f>
        <v>In CHF / kg</v>
      </c>
      <c r="E52" s="283" t="str">
        <f>'Tabelle und Graphen'!C66</f>
        <v>60 g</v>
      </c>
      <c r="F52" s="274">
        <f>'Tabelle und Graphen'!D66</f>
        <v>40.257223000000003</v>
      </c>
      <c r="G52" s="274">
        <f>'Tabelle und Graphen'!E66</f>
        <v>40.349327000000002</v>
      </c>
      <c r="H52" s="279">
        <f>'Tabelle und Graphen'!F66</f>
        <v>40.632997000000003</v>
      </c>
      <c r="I52" s="280">
        <f>'Tabelle und Graphen'!G66</f>
        <v>0.93343249235050274</v>
      </c>
      <c r="J52" s="280">
        <f>'Tabelle und Graphen'!H66</f>
        <v>0.70303526995630117</v>
      </c>
      <c r="K52" s="274"/>
      <c r="L52" s="274">
        <f>'Tabelle und Graphen'!J66</f>
        <v>21.590726</v>
      </c>
      <c r="M52" s="274">
        <f>'Tabelle und Graphen'!K66</f>
        <v>25.488629</v>
      </c>
      <c r="N52" s="279">
        <f>'Tabelle und Graphen'!L66</f>
        <v>24.957737000000002</v>
      </c>
      <c r="O52" s="280">
        <f>'Tabelle und Graphen'!M66</f>
        <v>15.594709506294516</v>
      </c>
      <c r="P52" s="280">
        <f>'Tabelle und Graphen'!N66</f>
        <v>-2.0828582031618801</v>
      </c>
      <c r="Q52" s="275"/>
      <c r="R52" s="274">
        <f>'Tabelle und Graphen'!P66</f>
        <v>18.666497000000003</v>
      </c>
      <c r="S52" s="274">
        <f>'Tabelle und Graphen'!Q66</f>
        <v>14.860698000000003</v>
      </c>
      <c r="T52" s="279">
        <f>'Tabelle und Graphen'!R66</f>
        <v>15.675260000000002</v>
      </c>
      <c r="U52" s="280">
        <f>'Tabelle und Graphen'!S66</f>
        <v>-16.024629581008163</v>
      </c>
      <c r="V52" s="280">
        <f>'Tabelle und Graphen'!T66</f>
        <v>5.4813172301866206</v>
      </c>
      <c r="W52" s="275"/>
      <c r="X52" s="280">
        <f>'Tabelle und Graphen'!V66</f>
        <v>86.45608767393928</v>
      </c>
      <c r="Y52" s="280">
        <f>'Tabelle und Graphen'!W66</f>
        <v>58.303245733617139</v>
      </c>
      <c r="Z52" s="281">
        <f>'Tabelle und Graphen'!X66</f>
        <v>62.807216856239819</v>
      </c>
    </row>
    <row r="53" spans="1:26" s="277" customFormat="1" collapsed="1" x14ac:dyDescent="0.2">
      <c r="A53" s="303" t="str">
        <f>Codierung!$I$98</f>
        <v>Mehl</v>
      </c>
      <c r="B53" s="303"/>
      <c r="C53" s="303"/>
      <c r="D53" s="303" t="str">
        <f>Codierung!$I$110</f>
        <v>In CHF</v>
      </c>
      <c r="E53" s="270"/>
      <c r="F53" s="271">
        <f>'Tabelle und Graphen'!D67</f>
        <v>4.3504637706138274</v>
      </c>
      <c r="G53" s="271">
        <f>'Tabelle und Graphen'!E67</f>
        <v>4.307109632929544</v>
      </c>
      <c r="H53" s="272">
        <f>'Tabelle und Graphen'!F67</f>
        <v>4.307109632929544</v>
      </c>
      <c r="I53" s="273">
        <f>'Tabelle und Graphen'!G67</f>
        <v>-0.99654059820308261</v>
      </c>
      <c r="J53" s="273">
        <f>'Tabelle und Graphen'!H67</f>
        <v>0</v>
      </c>
      <c r="K53" s="274"/>
      <c r="L53" s="271">
        <f>'Tabelle und Graphen'!J67</f>
        <v>3.0355946037578558</v>
      </c>
      <c r="M53" s="271">
        <f>'Tabelle und Graphen'!K67</f>
        <v>2.6924266184208259</v>
      </c>
      <c r="N53" s="272">
        <f>'Tabelle und Graphen'!L67</f>
        <v>2.6924266184208259</v>
      </c>
      <c r="O53" s="273">
        <f>'Tabelle und Graphen'!M67</f>
        <v>-11.304802851876589</v>
      </c>
      <c r="P53" s="273">
        <f>'Tabelle und Graphen'!N67</f>
        <v>0</v>
      </c>
      <c r="Q53" s="275"/>
      <c r="R53" s="271">
        <f>'Tabelle und Graphen'!P67</f>
        <v>1.3148691668559715</v>
      </c>
      <c r="S53" s="271">
        <f>'Tabelle und Graphen'!Q67</f>
        <v>1.6146830145087181</v>
      </c>
      <c r="T53" s="272">
        <f>'Tabelle und Graphen'!R67</f>
        <v>1.6146830145087181</v>
      </c>
      <c r="U53" s="273">
        <f>'Tabelle und Graphen'!S67</f>
        <v>22.801800757838262</v>
      </c>
      <c r="V53" s="273">
        <f>'Tabelle und Graphen'!T67</f>
        <v>0</v>
      </c>
      <c r="W53" s="275"/>
      <c r="X53" s="273">
        <f>'Tabelle und Graphen'!V67</f>
        <v>43.31504494138494</v>
      </c>
      <c r="Y53" s="273">
        <f>'Tabelle und Graphen'!W67</f>
        <v>59.971291453646728</v>
      </c>
      <c r="Z53" s="276">
        <f>'Tabelle und Graphen'!X67</f>
        <v>59.971291453646728</v>
      </c>
    </row>
    <row r="54" spans="1:26" s="269" customFormat="1" hidden="1" outlineLevel="1" x14ac:dyDescent="0.2">
      <c r="A54" s="296" t="str">
        <f>'Tabelle und Graphen'!C68</f>
        <v>1.4 kg</v>
      </c>
      <c r="B54" s="269" t="str">
        <f>Codierung!$I$99</f>
        <v>Weissmehl</v>
      </c>
      <c r="D54" s="263" t="str">
        <f>Codierung!$I$113</f>
        <v>In CHF / kg</v>
      </c>
      <c r="E54" s="282" t="str">
        <f>'Tabelle und Graphen'!C68</f>
        <v>1.4 kg</v>
      </c>
      <c r="F54" s="274">
        <f>'Tabelle und Graphen'!D68</f>
        <v>3.1074741218670199</v>
      </c>
      <c r="G54" s="274">
        <f>'Tabelle und Graphen'!E68</f>
        <v>3.0765068806639602</v>
      </c>
      <c r="H54" s="279">
        <f>'Tabelle und Graphen'!F68</f>
        <v>3.0765068806639602</v>
      </c>
      <c r="I54" s="280">
        <f>'Tabelle und Graphen'!G68</f>
        <v>-0.9965405982030866</v>
      </c>
      <c r="J54" s="280">
        <f>'Tabelle und Graphen'!H68</f>
        <v>0</v>
      </c>
      <c r="K54" s="274"/>
      <c r="L54" s="274">
        <f>'Tabelle und Graphen'!J68</f>
        <v>2.1682818598270401</v>
      </c>
      <c r="M54" s="274">
        <f>'Tabelle und Graphen'!K68</f>
        <v>1.9231618703005899</v>
      </c>
      <c r="N54" s="279">
        <f>'Tabelle und Graphen'!L68</f>
        <v>1.9231618703005899</v>
      </c>
      <c r="O54" s="280">
        <f>'Tabelle und Graphen'!M68</f>
        <v>-11.3048028518766</v>
      </c>
      <c r="P54" s="280">
        <f>'Tabelle und Graphen'!N68</f>
        <v>0</v>
      </c>
      <c r="Q54" s="275"/>
      <c r="R54" s="274">
        <f>'Tabelle und Graphen'!P68</f>
        <v>0.93919226203997974</v>
      </c>
      <c r="S54" s="274">
        <f>'Tabelle und Graphen'!Q68</f>
        <v>1.1533450103633702</v>
      </c>
      <c r="T54" s="279">
        <f>'Tabelle und Graphen'!R68</f>
        <v>1.1533450103633702</v>
      </c>
      <c r="U54" s="280">
        <f>'Tabelle und Graphen'!S68</f>
        <v>22.801800757838269</v>
      </c>
      <c r="V54" s="280">
        <f>'Tabelle und Graphen'!T68</f>
        <v>0</v>
      </c>
      <c r="W54" s="275"/>
      <c r="X54" s="280">
        <f>'Tabelle und Graphen'!V68</f>
        <v>43.31504494138494</v>
      </c>
      <c r="Y54" s="280">
        <f>'Tabelle und Graphen'!W68</f>
        <v>59.971291453646728</v>
      </c>
      <c r="Z54" s="281">
        <f>'Tabelle und Graphen'!X68</f>
        <v>59.971291453646728</v>
      </c>
    </row>
    <row r="55" spans="1:26" s="241" customFormat="1" ht="15.75" collapsed="1" x14ac:dyDescent="0.2">
      <c r="A55" s="306" t="str">
        <f>Codierung!$I$16</f>
        <v>Warenkorb Total</v>
      </c>
      <c r="B55" s="297"/>
      <c r="C55" s="297"/>
      <c r="D55" s="297" t="str">
        <f>Codierung!$I$110</f>
        <v>In CHF</v>
      </c>
      <c r="E55" s="284"/>
      <c r="F55" s="304">
        <f>'Tabelle und Graphen'!D69</f>
        <v>182.77543047571186</v>
      </c>
      <c r="G55" s="304">
        <f>'Tabelle und Graphen'!E69</f>
        <v>181.60631135587073</v>
      </c>
      <c r="H55" s="305">
        <f>'Tabelle und Graphen'!F69</f>
        <v>180.87673752567463</v>
      </c>
      <c r="I55" s="287">
        <f>'Tabelle und Graphen'!G69</f>
        <v>-1.0388119153080249</v>
      </c>
      <c r="J55" s="287">
        <f>'Tabelle und Graphen'!H69</f>
        <v>-0.4017337419328173</v>
      </c>
      <c r="K55" s="288"/>
      <c r="L55" s="304">
        <f>'Tabelle und Graphen'!J69</f>
        <v>116.5684845043461</v>
      </c>
      <c r="M55" s="304">
        <f>'Tabelle und Graphen'!K69</f>
        <v>128.37027898302867</v>
      </c>
      <c r="N55" s="305">
        <f>'Tabelle und Graphen'!L69</f>
        <v>129.27446487342081</v>
      </c>
      <c r="O55" s="287">
        <f>'Tabelle und Graphen'!M69</f>
        <v>10.900013346747237</v>
      </c>
      <c r="P55" s="287">
        <f>'Tabelle und Graphen'!N69</f>
        <v>0.70435765782800952</v>
      </c>
      <c r="Q55" s="289"/>
      <c r="R55" s="285">
        <f>'Tabelle und Graphen'!P69</f>
        <v>66.206945971365755</v>
      </c>
      <c r="S55" s="285">
        <f>'Tabelle und Graphen'!Q69</f>
        <v>53.236032372842061</v>
      </c>
      <c r="T55" s="286">
        <f>'Tabelle und Graphen'!R69</f>
        <v>51.602272652253816</v>
      </c>
      <c r="U55" s="287">
        <f>'Tabelle und Graphen'!S69</f>
        <v>-22.059125526539773</v>
      </c>
      <c r="V55" s="287">
        <f>'Tabelle und Graphen'!T69</f>
        <v>-3.0688983528037941</v>
      </c>
      <c r="W55" s="289"/>
      <c r="X55" s="287">
        <f>'Tabelle und Graphen'!V69</f>
        <v>56.796608665610052</v>
      </c>
      <c r="Y55" s="287">
        <f>'Tabelle und Graphen'!W69</f>
        <v>41.47068370855547</v>
      </c>
      <c r="Z55" s="290">
        <f>'Tabelle und Graphen'!X69</f>
        <v>39.916833307165668</v>
      </c>
    </row>
    <row r="56" spans="1:26" x14ac:dyDescent="0.25">
      <c r="A56" s="298" t="str">
        <f>Codierung!I20</f>
        <v>* Es wird nicht der Gesamtkonsum angeschaut, sondern eine spezifische Auswahl von (vorwiegend Frische-)Produkten, bei welchen die</v>
      </c>
    </row>
    <row r="57" spans="1:26" x14ac:dyDescent="0.25">
      <c r="A57" s="298" t="str">
        <f>Codierung!I21</f>
        <v>Marktanalysen Preiserhebungen im Detailhandel durchführt. Die Detailhandelspreiserhebungen enthalten keine</v>
      </c>
    </row>
    <row r="58" spans="1:26" x14ac:dyDescent="0.25">
      <c r="A58" s="298" t="str">
        <f>Codierung!I22</f>
        <v>Discounterpreise, ausser für Milch und Eier werden auch Discounterpreise einbezogen.</v>
      </c>
    </row>
    <row r="67" spans="14:14" x14ac:dyDescent="0.25">
      <c r="N67" s="345"/>
    </row>
    <row r="86" spans="1:27" s="245" customFormat="1" x14ac:dyDescent="0.25">
      <c r="A86" s="299"/>
      <c r="B86" s="225"/>
      <c r="C86" s="225"/>
      <c r="D86" s="295"/>
      <c r="E86" s="295"/>
      <c r="F86" s="300"/>
      <c r="G86" s="301"/>
      <c r="I86" s="225"/>
      <c r="J86" s="225"/>
      <c r="K86" s="225"/>
      <c r="L86" s="225"/>
      <c r="M86" s="225"/>
      <c r="O86" s="225"/>
      <c r="P86" s="225"/>
      <c r="Q86" s="225"/>
      <c r="R86" s="225"/>
      <c r="S86" s="225"/>
      <c r="U86" s="225"/>
      <c r="V86" s="225"/>
      <c r="W86" s="225"/>
      <c r="X86" s="225"/>
      <c r="Y86" s="225"/>
      <c r="AA86" s="225"/>
    </row>
    <row r="87" spans="1:27" s="245" customFormat="1" x14ac:dyDescent="0.25">
      <c r="A87" s="299"/>
      <c r="B87" s="225"/>
      <c r="C87" s="225"/>
      <c r="D87" s="295"/>
      <c r="E87" s="295"/>
      <c r="F87" s="300"/>
      <c r="G87" s="301"/>
      <c r="I87" s="225"/>
      <c r="J87" s="225"/>
      <c r="K87" s="225"/>
      <c r="L87" s="225"/>
      <c r="M87" s="225"/>
      <c r="O87" s="225"/>
      <c r="P87" s="225"/>
      <c r="Q87" s="225"/>
      <c r="R87" s="225"/>
      <c r="S87" s="225"/>
      <c r="U87" s="225"/>
      <c r="V87" s="225"/>
      <c r="W87" s="225"/>
      <c r="X87" s="225"/>
      <c r="Y87" s="225"/>
      <c r="AA87" s="225"/>
    </row>
    <row r="88" spans="1:27" s="245" customFormat="1" x14ac:dyDescent="0.25">
      <c r="A88" s="299"/>
      <c r="B88" s="225"/>
      <c r="C88" s="225"/>
      <c r="D88" s="295"/>
      <c r="E88" s="295"/>
      <c r="F88" s="300"/>
      <c r="G88" s="301"/>
      <c r="I88" s="225"/>
      <c r="J88" s="225"/>
      <c r="K88" s="225"/>
      <c r="L88" s="225"/>
      <c r="M88" s="225"/>
      <c r="O88" s="225"/>
      <c r="P88" s="225"/>
      <c r="Q88" s="225"/>
      <c r="R88" s="225"/>
      <c r="S88" s="225"/>
      <c r="U88" s="225"/>
      <c r="V88" s="225"/>
      <c r="W88" s="225"/>
      <c r="X88" s="225"/>
      <c r="Y88" s="225"/>
      <c r="AA88" s="225"/>
    </row>
    <row r="89" spans="1:27" s="245" customFormat="1" x14ac:dyDescent="0.25">
      <c r="A89" s="299"/>
      <c r="B89" s="225"/>
      <c r="C89" s="225"/>
      <c r="D89" s="295"/>
      <c r="E89" s="295"/>
      <c r="F89" s="300"/>
      <c r="G89" s="301"/>
      <c r="I89" s="225"/>
      <c r="J89" s="225"/>
      <c r="K89" s="225"/>
      <c r="L89" s="225"/>
      <c r="M89" s="225"/>
      <c r="O89" s="225"/>
      <c r="P89" s="225"/>
      <c r="Q89" s="225"/>
      <c r="R89" s="225"/>
      <c r="S89" s="225"/>
      <c r="U89" s="225"/>
      <c r="V89" s="225"/>
      <c r="W89" s="225"/>
      <c r="X89" s="225"/>
      <c r="Y89" s="225"/>
      <c r="AA89" s="225"/>
    </row>
    <row r="90" spans="1:27" x14ac:dyDescent="0.25">
      <c r="A90" s="299"/>
      <c r="D90" s="295"/>
      <c r="E90" s="295"/>
      <c r="F90" s="300"/>
      <c r="G90" s="301"/>
    </row>
    <row r="91" spans="1:27" x14ac:dyDescent="0.25">
      <c r="A91" s="299"/>
      <c r="D91" s="295"/>
      <c r="E91" s="295"/>
      <c r="F91" s="300"/>
      <c r="G91" s="301"/>
    </row>
    <row r="92" spans="1:27" x14ac:dyDescent="0.25">
      <c r="A92" s="299"/>
      <c r="D92" s="295"/>
      <c r="E92" s="295"/>
      <c r="F92" s="300"/>
      <c r="G92" s="301"/>
    </row>
    <row r="93" spans="1:27" x14ac:dyDescent="0.25">
      <c r="A93" s="299"/>
      <c r="D93" s="295"/>
      <c r="E93" s="295"/>
      <c r="F93" s="300"/>
      <c r="G93" s="301"/>
    </row>
    <row r="94" spans="1:27" x14ac:dyDescent="0.25">
      <c r="A94" s="299"/>
      <c r="D94" s="295"/>
      <c r="E94" s="295"/>
      <c r="F94" s="300"/>
      <c r="G94" s="301"/>
    </row>
    <row r="97" spans="1:27" x14ac:dyDescent="0.25">
      <c r="H97" s="302"/>
    </row>
    <row r="106" spans="1:27" s="245" customFormat="1" x14ac:dyDescent="0.25">
      <c r="A106" s="291"/>
      <c r="B106" s="225"/>
      <c r="C106" s="225"/>
      <c r="D106" s="225"/>
      <c r="E106" s="225"/>
      <c r="F106" s="225"/>
      <c r="G106" s="225"/>
      <c r="I106" s="225"/>
      <c r="J106" s="225"/>
      <c r="K106" s="225"/>
      <c r="L106" s="225"/>
      <c r="M106" s="225"/>
      <c r="O106" s="225"/>
      <c r="P106" s="225"/>
      <c r="Q106" s="225"/>
      <c r="R106" s="225"/>
      <c r="S106" s="225"/>
      <c r="U106" s="225"/>
      <c r="V106" s="225"/>
      <c r="W106" s="225"/>
      <c r="X106" s="225"/>
      <c r="Y106" s="225"/>
      <c r="AA106" s="225"/>
    </row>
    <row r="107" spans="1:27" s="245" customFormat="1" x14ac:dyDescent="0.25">
      <c r="A107" s="291"/>
      <c r="B107" s="225"/>
      <c r="C107" s="225"/>
      <c r="D107" s="225"/>
      <c r="E107" s="225"/>
      <c r="F107" s="225"/>
      <c r="G107" s="225"/>
      <c r="I107" s="225"/>
      <c r="J107" s="225"/>
      <c r="K107" s="225"/>
      <c r="L107" s="225"/>
      <c r="M107" s="225"/>
      <c r="O107" s="225"/>
      <c r="P107" s="225"/>
      <c r="Q107" s="225"/>
      <c r="R107" s="225"/>
      <c r="S107" s="225"/>
      <c r="U107" s="225"/>
      <c r="V107" s="225"/>
      <c r="W107" s="225"/>
      <c r="X107" s="225"/>
      <c r="Y107" s="225"/>
      <c r="AA107" s="225"/>
    </row>
    <row r="109" spans="1:27" s="245" customFormat="1" x14ac:dyDescent="0.25">
      <c r="A109" s="291"/>
      <c r="B109" s="300"/>
      <c r="C109" s="300"/>
      <c r="D109" s="225"/>
      <c r="E109" s="225"/>
      <c r="F109" s="225"/>
      <c r="G109" s="225"/>
      <c r="I109" s="225"/>
      <c r="J109" s="225"/>
      <c r="K109" s="225"/>
      <c r="L109" s="225"/>
      <c r="M109" s="225"/>
      <c r="O109" s="225"/>
      <c r="P109" s="225"/>
      <c r="Q109" s="225"/>
      <c r="R109" s="225"/>
      <c r="S109" s="225"/>
      <c r="U109" s="225"/>
      <c r="V109" s="225"/>
      <c r="W109" s="225"/>
      <c r="X109" s="225"/>
      <c r="Y109" s="225"/>
      <c r="AA109" s="225"/>
    </row>
  </sheetData>
  <mergeCells count="4">
    <mergeCell ref="F2:J2"/>
    <mergeCell ref="L2:P2"/>
    <mergeCell ref="R2:V2"/>
    <mergeCell ref="X2:Z2"/>
  </mergeCells>
  <pageMargins left="0.7" right="0.7" top="0.78740157499999996" bottom="0.78740157499999996" header="0.3" footer="0.3"/>
  <pageSetup paperSize="9" orientation="portrait" r:id="rId1"/>
  <ignoredErrors>
    <ignoredError sqref="D13:D18 D32:D38 D51:D54 D29:D31 D39:D41 D47:D50 D19:D28 D43:D4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0</xdr:col>
                    <xdr:colOff>590550</xdr:colOff>
                    <xdr:row>0</xdr:row>
                    <xdr:rowOff>180975</xdr:rowOff>
                  </from>
                  <to>
                    <xdr:col>1</xdr:col>
                    <xdr:colOff>1685925</xdr:colOff>
                    <xdr:row>1</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4138-BAAC-4DE7-A099-1F7D70B8F2BE}">
  <dimension ref="A1"/>
  <sheetViews>
    <sheetView workbookViewId="0"/>
  </sheetViews>
  <sheetFormatPr baseColWidth="10" defaultColWidth="11" defaultRowHeight="14.2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12"/>
  <sheetViews>
    <sheetView zoomScale="80" zoomScaleNormal="80" workbookViewId="0">
      <pane xSplit="5" ySplit="5" topLeftCell="F6" activePane="bottomRight" state="frozen"/>
      <selection pane="topRight" activeCell="E1" sqref="E1"/>
      <selection pane="bottomLeft" activeCell="A6" sqref="A6"/>
      <selection pane="bottomRight" activeCell="M90" sqref="M90"/>
    </sheetView>
  </sheetViews>
  <sheetFormatPr baseColWidth="10" defaultColWidth="10.625" defaultRowHeight="15" outlineLevelRow="1" x14ac:dyDescent="0.25"/>
  <cols>
    <col min="1" max="1" width="7.75" style="50" customWidth="1"/>
    <col min="2" max="2" width="28.125" customWidth="1"/>
    <col min="3" max="3" width="0.625" customWidth="1"/>
    <col min="4" max="5" width="13" customWidth="1"/>
    <col min="7" max="7" width="11" style="8"/>
    <col min="8" max="8" width="13.375" customWidth="1"/>
    <col min="9" max="9" width="11"/>
    <col min="11" max="11" width="11" style="8"/>
    <col min="13" max="13" width="11"/>
    <col min="15" max="15" width="11" style="8"/>
    <col min="17" max="17" width="11"/>
    <col min="19" max="19" width="11" style="8"/>
  </cols>
  <sheetData>
    <row r="1" spans="1:19" ht="18" x14ac:dyDescent="0.25">
      <c r="B1" s="9"/>
      <c r="C1" s="9"/>
      <c r="D1" s="9"/>
      <c r="E1" s="9"/>
      <c r="F1" s="5"/>
      <c r="G1" s="121"/>
      <c r="H1" s="5"/>
      <c r="I1" s="5"/>
      <c r="J1" s="5"/>
      <c r="K1" s="121"/>
    </row>
    <row r="2" spans="1:19" s="122" customFormat="1" ht="16.5" thickBot="1" x14ac:dyDescent="0.3">
      <c r="A2" s="191"/>
      <c r="F2" s="453" t="str">
        <f>Codierung!$I$6</f>
        <v>Warenkorb Bio</v>
      </c>
      <c r="G2" s="453"/>
      <c r="H2" s="453"/>
      <c r="I2" s="123"/>
      <c r="J2" s="453" t="str">
        <f>Codierung!$I$7</f>
        <v>Warenkorb nicht-Bio</v>
      </c>
      <c r="K2" s="453"/>
      <c r="L2" s="453"/>
      <c r="N2" s="453" t="str">
        <f>Codierung!$I$8</f>
        <v>∆ Bio / nicht-Bio absolut</v>
      </c>
      <c r="O2" s="453"/>
      <c r="P2" s="453"/>
      <c r="R2" s="453" t="str">
        <f>Codierung!$I$9</f>
        <v>%-∆ Bio / Nicht-Bio</v>
      </c>
      <c r="S2" s="453"/>
    </row>
    <row r="3" spans="1:19" hidden="1" outlineLevel="1" x14ac:dyDescent="0.25">
      <c r="D3" t="str">
        <f>Codierung!$I$108</f>
        <v>Einheit</v>
      </c>
      <c r="E3" t="str">
        <f>Codierung!$I$109</f>
        <v>Gewichtung</v>
      </c>
    </row>
    <row r="4" spans="1:19" s="2" customFormat="1" ht="30" customHeight="1" collapsed="1" x14ac:dyDescent="0.2">
      <c r="A4" s="207"/>
      <c r="F4" s="207">
        <v>2016</v>
      </c>
      <c r="G4" s="211" t="s">
        <v>510</v>
      </c>
      <c r="H4" s="208" t="str">
        <f>'Tabelle und Graphen'!G19</f>
        <v>%-∆ Vorjahr</v>
      </c>
      <c r="I4" s="208"/>
      <c r="J4" s="207">
        <f>$F$4</f>
        <v>2016</v>
      </c>
      <c r="K4" s="211" t="str">
        <f>$G$4</f>
        <v>2017**</v>
      </c>
      <c r="L4" s="208" t="str">
        <f>'Tabelle und Graphen'!G19</f>
        <v>%-∆ Vorjahr</v>
      </c>
      <c r="M4" s="207"/>
      <c r="N4" s="207">
        <f>$F$4</f>
        <v>2016</v>
      </c>
      <c r="O4" s="211" t="str">
        <f>$G$4</f>
        <v>2017**</v>
      </c>
      <c r="P4" s="208" t="str">
        <f>'Tabelle und Graphen'!G19</f>
        <v>%-∆ Vorjahr</v>
      </c>
      <c r="Q4" s="207"/>
      <c r="R4" s="207">
        <f>$F$4</f>
        <v>2016</v>
      </c>
      <c r="S4" s="211" t="str">
        <f>$G$4</f>
        <v>2017**</v>
      </c>
    </row>
    <row r="5" spans="1:19" s="3" customFormat="1" ht="5.25" customHeight="1" x14ac:dyDescent="0.2">
      <c r="A5" s="179"/>
      <c r="F5" s="181"/>
      <c r="G5" s="181"/>
      <c r="H5" s="180"/>
      <c r="I5" s="154"/>
      <c r="J5" s="181"/>
      <c r="K5" s="181"/>
      <c r="L5" s="180"/>
      <c r="M5" s="154"/>
      <c r="N5" s="181"/>
      <c r="O5" s="181"/>
      <c r="P5" s="180"/>
      <c r="Q5" s="179"/>
      <c r="R5" s="181"/>
      <c r="S5" s="181"/>
    </row>
    <row r="6" spans="1:19" s="161" customFormat="1" ht="18" customHeight="1" x14ac:dyDescent="0.25">
      <c r="A6" s="199" t="str">
        <f>Codierung!$I$26</f>
        <v>Zusammensetzung</v>
      </c>
      <c r="B6" s="196"/>
      <c r="C6" s="196"/>
      <c r="D6" s="6"/>
      <c r="E6" s="6"/>
      <c r="F6" s="213">
        <v>209</v>
      </c>
      <c r="G6" s="213">
        <v>221</v>
      </c>
      <c r="H6" s="162"/>
      <c r="I6" s="156"/>
      <c r="J6" s="213">
        <v>209</v>
      </c>
      <c r="K6" s="213">
        <v>221</v>
      </c>
      <c r="L6" s="162"/>
      <c r="M6" s="159"/>
      <c r="N6" s="156"/>
      <c r="O6" s="163"/>
      <c r="P6" s="162"/>
      <c r="Q6" s="159"/>
      <c r="R6" s="162"/>
      <c r="S6" s="164"/>
    </row>
    <row r="7" spans="1:19" s="161" customFormat="1" ht="18" customHeight="1" x14ac:dyDescent="0.2">
      <c r="A7" s="200" t="str">
        <f>Codierung!$I$27</f>
        <v>des Warenkorbs*</v>
      </c>
      <c r="B7" s="196"/>
      <c r="C7" s="196"/>
      <c r="D7" s="6"/>
      <c r="E7" s="6"/>
      <c r="F7" s="213">
        <v>220</v>
      </c>
      <c r="G7" s="213">
        <v>232</v>
      </c>
      <c r="H7" s="212"/>
      <c r="I7" s="156"/>
      <c r="J7" s="213">
        <v>220</v>
      </c>
      <c r="K7" s="213">
        <v>232</v>
      </c>
      <c r="L7" s="212"/>
      <c r="M7" s="159"/>
      <c r="N7" s="156"/>
      <c r="O7" s="163"/>
      <c r="P7" s="162"/>
      <c r="Q7" s="159"/>
      <c r="R7" s="162"/>
      <c r="S7" s="164"/>
    </row>
    <row r="8" spans="1:19" s="161" customFormat="1" x14ac:dyDescent="0.2">
      <c r="A8" s="196" t="str">
        <f>Codierung!$I$43</f>
        <v>Milch</v>
      </c>
      <c r="B8" s="196"/>
      <c r="C8" s="196"/>
      <c r="D8" s="146" t="str">
        <f>Codierung!$I$110</f>
        <v>In CHF</v>
      </c>
      <c r="E8" s="146"/>
      <c r="F8" s="157">
        <f>AVERAGE('Bio - Rohdaten'!$J$213:$J$224)</f>
        <v>36.921653150646556</v>
      </c>
      <c r="G8" s="158">
        <f>AVERAGE('Bio - Rohdaten'!$J$225:$J236)</f>
        <v>37.071260482422609</v>
      </c>
      <c r="H8" s="155">
        <f>IFERROR((G8-F8)/F8*100,"-")</f>
        <v>0.40520214835893253</v>
      </c>
      <c r="I8" s="156"/>
      <c r="J8" s="157">
        <f>AVERAGE('nicht Bio - Rohdaten'!$J$213:$J$224)</f>
        <v>26.673872252455737</v>
      </c>
      <c r="K8" s="158">
        <f>AVERAGE('nicht Bio - Rohdaten'!$J$225:$J236)</f>
        <v>26.676223269407576</v>
      </c>
      <c r="L8" s="155">
        <f>IFERROR((K8-J8)/J8*100,"-")</f>
        <v>8.8139319615347586E-3</v>
      </c>
      <c r="M8" s="159"/>
      <c r="N8" s="157">
        <f>F8-J8</f>
        <v>10.247780898190818</v>
      </c>
      <c r="O8" s="158">
        <f>G8-K8</f>
        <v>10.395037213015033</v>
      </c>
      <c r="P8" s="155">
        <f>IFERROR((O8-N8)/N8*100,"-")</f>
        <v>1.43695807206624</v>
      </c>
      <c r="Q8" s="159"/>
      <c r="R8" s="155">
        <f>(F8/J8-1)*100</f>
        <v>38.418797245485628</v>
      </c>
      <c r="S8" s="160">
        <f>(G8/K8-1)*100</f>
        <v>38.967424691395934</v>
      </c>
    </row>
    <row r="9" spans="1:19" s="3" customFormat="1" hidden="1" outlineLevel="1" x14ac:dyDescent="0.2">
      <c r="A9" s="197" t="str">
        <f>'Nur für MB Bio + HP konv. WK'!A8</f>
        <v>8.6 l</v>
      </c>
      <c r="B9" s="198" t="str">
        <f>Codierung!$I$44</f>
        <v xml:space="preserve">Vollmilch </v>
      </c>
      <c r="C9" s="198"/>
      <c r="D9" s="2" t="str">
        <f>Codierung!$I$112</f>
        <v>In CHF / Liter</v>
      </c>
      <c r="E9" s="125" t="str">
        <f>'Tabelle und Graphen'!C22</f>
        <v>8.6 l</v>
      </c>
      <c r="F9" s="156">
        <f>AVERAGE('Bio - Rohdaten'!$B$213:$B$224)</f>
        <v>1.7871411118323577</v>
      </c>
      <c r="G9" s="163">
        <f>AVERAGE('Bio - Rohdaten'!$B$225:$B236)</f>
        <v>1.7889348299835024</v>
      </c>
      <c r="H9" s="162">
        <f t="shared" ref="H9:H58" si="0">IFERROR((G9-F9)/F9*100,"-")</f>
        <v>0.10036802014506882</v>
      </c>
      <c r="I9" s="159"/>
      <c r="J9" s="156">
        <f>AVERAGE('nicht Bio - Rohdaten'!$B$213:$B$224)</f>
        <v>1.3498827063907672</v>
      </c>
      <c r="K9" s="163">
        <f>AVERAGE('nicht Bio - Rohdaten'!$B$225:$B236)</f>
        <v>1.3550292540433968</v>
      </c>
      <c r="L9" s="162">
        <f t="shared" ref="L9:L58" si="1">IFERROR((K9-J9)/J9*100,"-")</f>
        <v>0.38125887740202874</v>
      </c>
      <c r="M9" s="159"/>
      <c r="N9" s="156">
        <f t="shared" ref="N9:N58" si="2">F9-J9</f>
        <v>0.43725840544159045</v>
      </c>
      <c r="O9" s="163">
        <f t="shared" ref="O9:O58" si="3">G9-K9</f>
        <v>0.43390557594010559</v>
      </c>
      <c r="P9" s="162">
        <f t="shared" ref="P9:P58" si="4">IFERROR((O9-N9)/N9*100,"-")</f>
        <v>-0.76678445966037134</v>
      </c>
      <c r="Q9" s="159"/>
      <c r="R9" s="162">
        <f t="shared" ref="R9:R58" si="5">(F9/J9-1)*100</f>
        <v>32.392325894055254</v>
      </c>
      <c r="S9" s="164">
        <f t="shared" ref="S9:S58" si="6">(G9/K9-1)*100</f>
        <v>32.021860387540315</v>
      </c>
    </row>
    <row r="10" spans="1:19" s="3" customFormat="1" hidden="1" outlineLevel="1" x14ac:dyDescent="0.2">
      <c r="A10" s="197" t="str">
        <f>'Nur für MB Bio + HP konv. WK'!A9</f>
        <v>200 g</v>
      </c>
      <c r="B10" s="198" t="str">
        <f>Codierung!$I$45</f>
        <v>Gruyère</v>
      </c>
      <c r="C10" s="198"/>
      <c r="D10" s="2" t="str">
        <f>Codierung!$I$113</f>
        <v>In CHF / kg</v>
      </c>
      <c r="E10" s="125" t="str">
        <f>'Tabelle und Graphen'!C23</f>
        <v>200 g</v>
      </c>
      <c r="F10" s="156">
        <f>AVERAGE('Bio - Rohdaten'!$C$213:$C$224)</f>
        <v>21.79497601477625</v>
      </c>
      <c r="G10" s="163">
        <f>AVERAGE('Bio - Rohdaten'!$C$225:$C236)</f>
        <v>21.873221405700509</v>
      </c>
      <c r="H10" s="162">
        <f t="shared" si="0"/>
        <v>0.35900654752366501</v>
      </c>
      <c r="I10" s="159"/>
      <c r="J10" s="156">
        <f>AVERAGE('nicht Bio - Rohdaten'!$C$213:$C$224)</f>
        <v>17.923273408162476</v>
      </c>
      <c r="K10" s="163">
        <f>AVERAGE('nicht Bio - Rohdaten'!$C$225:$C236)</f>
        <v>17.878746843761196</v>
      </c>
      <c r="L10" s="162">
        <f t="shared" si="1"/>
        <v>-0.24842875175358722</v>
      </c>
      <c r="M10" s="159"/>
      <c r="N10" s="156">
        <f t="shared" si="2"/>
        <v>3.8717026066137734</v>
      </c>
      <c r="O10" s="163">
        <f t="shared" si="3"/>
        <v>3.9944745619393132</v>
      </c>
      <c r="P10" s="162">
        <f t="shared" si="4"/>
        <v>3.1710068618342877</v>
      </c>
      <c r="Q10" s="159"/>
      <c r="R10" s="162">
        <f t="shared" si="5"/>
        <v>21.601537389094073</v>
      </c>
      <c r="S10" s="164">
        <f t="shared" si="6"/>
        <v>22.342027642352292</v>
      </c>
    </row>
    <row r="11" spans="1:19" s="3" customFormat="1" hidden="1" outlineLevel="1" x14ac:dyDescent="0.2">
      <c r="A11" s="197" t="str">
        <f>'Nur für MB Bio + HP konv. WK'!A10</f>
        <v>210 g</v>
      </c>
      <c r="B11" s="198" t="str">
        <f>Codierung!$I$46</f>
        <v>Mozzarella</v>
      </c>
      <c r="C11" s="198"/>
      <c r="D11" s="2" t="str">
        <f>Codierung!$I$113</f>
        <v>In CHF / kg</v>
      </c>
      <c r="E11" s="125" t="str">
        <f>'Tabelle und Graphen'!C24</f>
        <v>210 g</v>
      </c>
      <c r="F11" s="156">
        <f>AVERAGE('Bio - Rohdaten'!$D$213:$D$224)</f>
        <v>14</v>
      </c>
      <c r="G11" s="163">
        <f>AVERAGE('Bio - Rohdaten'!$D$225:$D236)</f>
        <v>14.036336282929412</v>
      </c>
      <c r="H11" s="162">
        <f t="shared" si="0"/>
        <v>0.25954487806722731</v>
      </c>
      <c r="I11" s="159"/>
      <c r="J11" s="156">
        <f>AVERAGE('nicht Bio - Rohdaten'!$D$213:$D$224)</f>
        <v>9.8006334222880671</v>
      </c>
      <c r="K11" s="163">
        <f>AVERAGE('nicht Bio - Rohdaten'!$D$225:$D236)</f>
        <v>9.8115430737086147</v>
      </c>
      <c r="L11" s="162">
        <f t="shared" si="1"/>
        <v>0.11131577879178121</v>
      </c>
      <c r="M11" s="159"/>
      <c r="N11" s="156">
        <f t="shared" si="2"/>
        <v>4.1993665777119329</v>
      </c>
      <c r="O11" s="163">
        <f t="shared" si="3"/>
        <v>4.2247932092207972</v>
      </c>
      <c r="P11" s="162">
        <f t="shared" si="4"/>
        <v>0.60548730477152624</v>
      </c>
      <c r="Q11" s="159"/>
      <c r="R11" s="162">
        <f t="shared" si="5"/>
        <v>42.847909892864287</v>
      </c>
      <c r="S11" s="164">
        <f t="shared" si="6"/>
        <v>43.059416622668813</v>
      </c>
    </row>
    <row r="12" spans="1:19" s="3" customFormat="1" hidden="1" outlineLevel="1" x14ac:dyDescent="0.2">
      <c r="A12" s="197" t="str">
        <f>'Nur für MB Bio + HP konv. WK'!A11</f>
        <v>150 g</v>
      </c>
      <c r="B12" s="198" t="str">
        <f>Codierung!$I$47</f>
        <v>Emmentaler</v>
      </c>
      <c r="C12" s="198"/>
      <c r="D12" s="2" t="str">
        <f>Codierung!$I$113</f>
        <v>In CHF / kg</v>
      </c>
      <c r="E12" s="125" t="str">
        <f>'Tabelle und Graphen'!C25</f>
        <v>150 g</v>
      </c>
      <c r="F12" s="156">
        <f>AVERAGE('Bio - Rohdaten'!$E$213:$E$224)</f>
        <v>19.79392466818112</v>
      </c>
      <c r="G12" s="163">
        <f>AVERAGE('Bio - Rohdaten'!$E$225:$E236)</f>
        <v>19.922180705178842</v>
      </c>
      <c r="H12" s="162">
        <f t="shared" si="0"/>
        <v>0.64795657833282105</v>
      </c>
      <c r="I12" s="159"/>
      <c r="J12" s="156">
        <f>AVERAGE('nicht Bio - Rohdaten'!$E$213:$E$224)</f>
        <v>17.323996257681575</v>
      </c>
      <c r="K12" s="163">
        <f>AVERAGE('nicht Bio - Rohdaten'!$E$225:$E236)</f>
        <v>17.324807584380366</v>
      </c>
      <c r="L12" s="162">
        <f t="shared" si="1"/>
        <v>4.6832537176951915E-3</v>
      </c>
      <c r="M12" s="159"/>
      <c r="N12" s="156">
        <f t="shared" si="2"/>
        <v>2.4699284104995449</v>
      </c>
      <c r="O12" s="163">
        <f t="shared" si="3"/>
        <v>2.5973731207984763</v>
      </c>
      <c r="P12" s="162">
        <f t="shared" si="4"/>
        <v>5.1598544215763544</v>
      </c>
      <c r="Q12" s="159"/>
      <c r="R12" s="162">
        <f t="shared" si="5"/>
        <v>14.257267051788713</v>
      </c>
      <c r="S12" s="164">
        <f t="shared" si="6"/>
        <v>14.992219152495556</v>
      </c>
    </row>
    <row r="13" spans="1:19" s="3" customFormat="1" hidden="1" outlineLevel="1" x14ac:dyDescent="0.2">
      <c r="A13" s="197" t="str">
        <f>'Nur für MB Bio + HP konv. WK'!A12</f>
        <v>110 g</v>
      </c>
      <c r="B13" s="198" t="str">
        <f>Codierung!$I$48</f>
        <v xml:space="preserve">Vorzugsbutter </v>
      </c>
      <c r="C13" s="198"/>
      <c r="D13" s="2" t="str">
        <f>Codierung!$I$113</f>
        <v>In CHF / kg</v>
      </c>
      <c r="E13" s="125" t="str">
        <f>'Tabelle und Graphen'!C26</f>
        <v>110 g</v>
      </c>
      <c r="F13" s="156">
        <f>AVERAGE('Bio - Rohdaten'!$F$213:$F$224)</f>
        <v>18.95318564502028</v>
      </c>
      <c r="G13" s="163">
        <f>AVERAGE('Bio - Rohdaten'!$F$225:$F236)</f>
        <v>19.183814245613519</v>
      </c>
      <c r="H13" s="162">
        <f t="shared" si="0"/>
        <v>1.2168329109034681</v>
      </c>
      <c r="I13" s="159"/>
      <c r="J13" s="156">
        <f>AVERAGE('nicht Bio - Rohdaten'!$F$213:$F$224)</f>
        <v>14.776571409428122</v>
      </c>
      <c r="K13" s="163">
        <f>AVERAGE('nicht Bio - Rohdaten'!$F$225:$F236)</f>
        <v>14.75741812183167</v>
      </c>
      <c r="L13" s="162">
        <f t="shared" si="1"/>
        <v>-0.12961929439350162</v>
      </c>
      <c r="M13" s="159"/>
      <c r="N13" s="156">
        <f t="shared" si="2"/>
        <v>4.1766142355921581</v>
      </c>
      <c r="O13" s="163">
        <f t="shared" si="3"/>
        <v>4.4263961237818492</v>
      </c>
      <c r="P13" s="162">
        <f t="shared" si="4"/>
        <v>5.9804874019991274</v>
      </c>
      <c r="Q13" s="159"/>
      <c r="R13" s="162">
        <f t="shared" si="5"/>
        <v>28.265110490565416</v>
      </c>
      <c r="S13" s="164">
        <f t="shared" si="6"/>
        <v>29.994380366803973</v>
      </c>
    </row>
    <row r="14" spans="1:19" s="3" customFormat="1" hidden="1" outlineLevel="1" x14ac:dyDescent="0.2">
      <c r="A14" s="197" t="str">
        <f>'Nur für MB Bio + HP konv. WK'!A13</f>
        <v>4.5 dl</v>
      </c>
      <c r="B14" s="198" t="str">
        <f>Codierung!$I$49</f>
        <v>Vollrahm</v>
      </c>
      <c r="C14" s="198"/>
      <c r="D14" s="2" t="str">
        <f>Codierung!$I$112</f>
        <v>In CHF / Liter</v>
      </c>
      <c r="E14" s="125" t="str">
        <f>'Tabelle und Graphen'!C27</f>
        <v>4.5 dl</v>
      </c>
      <c r="F14" s="156">
        <f>AVERAGE('Bio - Rohdaten'!$G$213:$G$224)</f>
        <v>13.264624780891944</v>
      </c>
      <c r="G14" s="163">
        <f>AVERAGE('Bio - Rohdaten'!$G$225:$G236)</f>
        <v>13.368272523204135</v>
      </c>
      <c r="H14" s="162">
        <f t="shared" si="0"/>
        <v>0.78138465297185256</v>
      </c>
      <c r="I14" s="156"/>
      <c r="J14" s="156">
        <f>AVERAGE('nicht Bio - Rohdaten'!$G$213:$G$224)</f>
        <v>6.3559448028963521</v>
      </c>
      <c r="K14" s="163">
        <f>AVERAGE('nicht Bio - Rohdaten'!$G$225:$G236)</f>
        <v>6.2721394263654311</v>
      </c>
      <c r="L14" s="162">
        <f t="shared" si="1"/>
        <v>-1.3185353103244635</v>
      </c>
      <c r="M14" s="159"/>
      <c r="N14" s="156">
        <f t="shared" si="2"/>
        <v>6.9086799779955923</v>
      </c>
      <c r="O14" s="163">
        <f t="shared" si="3"/>
        <v>7.0961330968387042</v>
      </c>
      <c r="P14" s="162">
        <f t="shared" si="4"/>
        <v>2.713298624920494</v>
      </c>
      <c r="Q14" s="159"/>
      <c r="R14" s="162">
        <f t="shared" si="5"/>
        <v>108.69634951592664</v>
      </c>
      <c r="S14" s="164">
        <f t="shared" si="6"/>
        <v>113.13736214168885</v>
      </c>
    </row>
    <row r="15" spans="1:19" s="3" customFormat="1" hidden="1" outlineLevel="1" x14ac:dyDescent="0.2">
      <c r="A15" s="197" t="str">
        <f>'Nur für MB Bio + HP konv. WK'!A14</f>
        <v>500 g</v>
      </c>
      <c r="B15" s="198" t="str">
        <f>Codierung!$I$50</f>
        <v>Fruchtjoghurt, Beeren</v>
      </c>
      <c r="C15" s="198"/>
      <c r="D15" s="2" t="str">
        <f>Codierung!$I$113</f>
        <v>In CHF / kg</v>
      </c>
      <c r="E15" s="125" t="str">
        <f>'Tabelle und Graphen'!C28</f>
        <v>500 g</v>
      </c>
      <c r="F15" s="156">
        <f>AVERAGE('Bio - Rohdaten'!$H$213:$H$224)</f>
        <v>4.1271148933711821</v>
      </c>
      <c r="G15" s="163">
        <f>AVERAGE('Bio - Rohdaten'!$H$225:$H236)</f>
        <v>4.1692463378763831</v>
      </c>
      <c r="H15" s="162">
        <f t="shared" si="0"/>
        <v>1.020844962975733</v>
      </c>
      <c r="I15" s="156"/>
      <c r="J15" s="156">
        <f>AVERAGE('nicht Bio - Rohdaten'!$H$213:$H$224)</f>
        <v>3.0647401684053914</v>
      </c>
      <c r="K15" s="163">
        <f>AVERAGE('nicht Bio - Rohdaten'!$H$225:$H236)</f>
        <v>3.0600064912156331</v>
      </c>
      <c r="L15" s="162">
        <f t="shared" si="1"/>
        <v>-0.15445606901877548</v>
      </c>
      <c r="M15" s="159"/>
      <c r="N15" s="156">
        <f t="shared" si="2"/>
        <v>1.0623747249657907</v>
      </c>
      <c r="O15" s="163">
        <f t="shared" si="3"/>
        <v>1.10923984666075</v>
      </c>
      <c r="P15" s="162">
        <f t="shared" si="4"/>
        <v>4.411355107913403</v>
      </c>
      <c r="Q15" s="159"/>
      <c r="R15" s="162">
        <f t="shared" si="5"/>
        <v>34.664430476615337</v>
      </c>
      <c r="S15" s="164">
        <f t="shared" si="6"/>
        <v>36.249591294823944</v>
      </c>
    </row>
    <row r="16" spans="1:19" s="3" customFormat="1" hidden="1" outlineLevel="1" x14ac:dyDescent="0.2">
      <c r="A16" s="197" t="str">
        <f>'Nur für MB Bio + HP konv. WK'!A15</f>
        <v>350 g</v>
      </c>
      <c r="B16" s="198" t="str">
        <f>Codierung!$I$51</f>
        <v>Joghurt nature</v>
      </c>
      <c r="C16" s="198"/>
      <c r="D16" s="2" t="str">
        <f>Codierung!$I$113</f>
        <v>In CHF / kg</v>
      </c>
      <c r="E16" s="125" t="str">
        <f>'Tabelle und Graphen'!C29</f>
        <v>350 g</v>
      </c>
      <c r="F16" s="156">
        <f>AVERAGE('Bio - Rohdaten'!$I$213:$I$224)</f>
        <v>3.3333333333333335</v>
      </c>
      <c r="G16" s="163">
        <f>AVERAGE('Bio - Rohdaten'!$I$225:$I236)</f>
        <v>3.3292959052423949</v>
      </c>
      <c r="H16" s="162">
        <f t="shared" si="0"/>
        <v>-0.12112284272815632</v>
      </c>
      <c r="I16" s="156"/>
      <c r="J16" s="156">
        <f>AVERAGE('nicht Bio - Rohdaten'!$I$213:$I$224)</f>
        <v>2.3015021085336143</v>
      </c>
      <c r="K16" s="163">
        <f>AVERAGE('nicht Bio - Rohdaten'!$I$225:$I236)</f>
        <v>2.3208432910643331</v>
      </c>
      <c r="L16" s="162">
        <f t="shared" si="1"/>
        <v>0.84037214039494901</v>
      </c>
      <c r="M16" s="159"/>
      <c r="N16" s="156">
        <f t="shared" si="2"/>
        <v>1.0318312247997192</v>
      </c>
      <c r="O16" s="163">
        <f t="shared" si="3"/>
        <v>1.0084526141780619</v>
      </c>
      <c r="P16" s="162">
        <f t="shared" si="4"/>
        <v>-2.2657397895857629</v>
      </c>
      <c r="Q16" s="159"/>
      <c r="R16" s="162">
        <f t="shared" si="5"/>
        <v>44.832947185833483</v>
      </c>
      <c r="S16" s="164">
        <f t="shared" si="6"/>
        <v>43.451990837157652</v>
      </c>
    </row>
    <row r="17" spans="1:19" s="161" customFormat="1" collapsed="1" x14ac:dyDescent="0.2">
      <c r="A17" s="196" t="str">
        <f>Codierung!$I$52</f>
        <v>Fleisch</v>
      </c>
      <c r="B17" s="196"/>
      <c r="C17" s="196"/>
      <c r="D17" s="148" t="str">
        <f>Codierung!$I$110</f>
        <v>In CHF</v>
      </c>
      <c r="E17" s="149"/>
      <c r="F17" s="166">
        <f>AVERAGE('Bio - Rohdaten'!$U$213:$U$224)</f>
        <v>60.536560508287188</v>
      </c>
      <c r="G17" s="167">
        <f>AVERAGE('Bio - Rohdaten'!$U$225:$U236)</f>
        <v>61.165181091235162</v>
      </c>
      <c r="H17" s="165">
        <f t="shared" si="0"/>
        <v>1.038414765671926</v>
      </c>
      <c r="I17" s="156"/>
      <c r="J17" s="166">
        <f>AVERAGE('nicht Bio - Rohdaten'!$U$213:$U$224)</f>
        <v>41.978875410242125</v>
      </c>
      <c r="K17" s="167">
        <f>AVERAGE('nicht Bio - Rohdaten'!$U$225:$U236)</f>
        <v>41.77124935538599</v>
      </c>
      <c r="L17" s="165">
        <f t="shared" si="1"/>
        <v>-0.49459651509739555</v>
      </c>
      <c r="M17" s="159"/>
      <c r="N17" s="166">
        <f t="shared" si="2"/>
        <v>18.557685098045063</v>
      </c>
      <c r="O17" s="167">
        <f t="shared" si="3"/>
        <v>19.393931735849172</v>
      </c>
      <c r="P17" s="165">
        <f t="shared" si="4"/>
        <v>4.5062012497032971</v>
      </c>
      <c r="Q17" s="159"/>
      <c r="R17" s="165">
        <f t="shared" si="5"/>
        <v>44.20719925602701</v>
      </c>
      <c r="S17" s="168">
        <f t="shared" si="6"/>
        <v>46.428900344462676</v>
      </c>
    </row>
    <row r="18" spans="1:19" s="3" customFormat="1" hidden="1" outlineLevel="1" x14ac:dyDescent="0.2">
      <c r="A18" s="197" t="str">
        <f>'Nur für MB Bio + HP konv. WK'!A17</f>
        <v>120 g</v>
      </c>
      <c r="B18" s="198" t="str">
        <f>Codierung!$I$53</f>
        <v>Rindsentrecôte</v>
      </c>
      <c r="C18" s="198"/>
      <c r="D18" s="2" t="str">
        <f>Codierung!$I$113</f>
        <v>In CHF / kg</v>
      </c>
      <c r="E18" s="126" t="str">
        <f>'Tabelle und Graphen'!C31</f>
        <v>120 g</v>
      </c>
      <c r="F18" s="156">
        <f>AVERAGE('Bio - Rohdaten'!$K$213:$K$224)</f>
        <v>85.149318181818174</v>
      </c>
      <c r="G18" s="163">
        <f>AVERAGE('Bio - Rohdaten'!$K$225:$K236)</f>
        <v>87.892803030303014</v>
      </c>
      <c r="H18" s="162">
        <f t="shared" si="0"/>
        <v>3.2219692500963006</v>
      </c>
      <c r="I18" s="156"/>
      <c r="J18" s="156">
        <f>AVERAGE('nicht Bio - Rohdaten'!$K$213:$K$224)</f>
        <v>73.478239429407736</v>
      </c>
      <c r="K18" s="163">
        <f>AVERAGE('nicht Bio - Rohdaten'!$K$225:$K236)</f>
        <v>72.127214551741218</v>
      </c>
      <c r="L18" s="162">
        <f t="shared" si="1"/>
        <v>-1.8386734469386397</v>
      </c>
      <c r="M18" s="159"/>
      <c r="N18" s="156">
        <f t="shared" si="2"/>
        <v>11.671078752410438</v>
      </c>
      <c r="O18" s="163">
        <f t="shared" si="3"/>
        <v>15.765588478561796</v>
      </c>
      <c r="P18" s="162">
        <f t="shared" si="4"/>
        <v>35.082530184330352</v>
      </c>
      <c r="Q18" s="159"/>
      <c r="R18" s="162">
        <f t="shared" si="5"/>
        <v>15.883721279989448</v>
      </c>
      <c r="S18" s="164">
        <f t="shared" si="6"/>
        <v>21.858030393302073</v>
      </c>
    </row>
    <row r="19" spans="1:19" s="3" customFormat="1" hidden="1" outlineLevel="1" x14ac:dyDescent="0.2">
      <c r="A19" s="197" t="str">
        <f>'Nur für MB Bio + HP konv. WK'!A18</f>
        <v>100 g</v>
      </c>
      <c r="B19" s="198" t="str">
        <f>Codierung!$I$54</f>
        <v>Rindsplätzli</v>
      </c>
      <c r="C19" s="198"/>
      <c r="D19" s="2" t="str">
        <f>Codierung!$I$113</f>
        <v>In CHF / kg</v>
      </c>
      <c r="E19" s="126" t="str">
        <f>'Tabelle und Graphen'!C32</f>
        <v>100 g</v>
      </c>
      <c r="F19" s="156">
        <f>AVERAGE('Bio - Rohdaten'!$L$213:$L$224)</f>
        <v>55.333333333333336</v>
      </c>
      <c r="G19" s="163">
        <f>AVERAGE('Bio - Rohdaten'!$L$225:$L236)</f>
        <v>55.357575757575745</v>
      </c>
      <c r="H19" s="162">
        <f t="shared" si="0"/>
        <v>4.3811610076643311E-2</v>
      </c>
      <c r="I19" s="156"/>
      <c r="J19" s="156">
        <f>AVERAGE('nicht Bio - Rohdaten'!$L$213:$L$224)</f>
        <v>48.498805211393631</v>
      </c>
      <c r="K19" s="163">
        <f>AVERAGE('nicht Bio - Rohdaten'!$L$225:$L236)</f>
        <v>49.331211578746242</v>
      </c>
      <c r="L19" s="162">
        <f t="shared" si="1"/>
        <v>1.7163440701773356</v>
      </c>
      <c r="M19" s="159"/>
      <c r="N19" s="156">
        <f t="shared" si="2"/>
        <v>6.8345281219397052</v>
      </c>
      <c r="O19" s="163">
        <f t="shared" si="3"/>
        <v>6.0263641788295033</v>
      </c>
      <c r="P19" s="162">
        <f t="shared" si="4"/>
        <v>-11.8247218928823</v>
      </c>
      <c r="Q19" s="159"/>
      <c r="R19" s="162">
        <f t="shared" si="5"/>
        <v>14.092157718421694</v>
      </c>
      <c r="S19" s="164">
        <f t="shared" si="6"/>
        <v>12.216128463031485</v>
      </c>
    </row>
    <row r="20" spans="1:19" s="3" customFormat="1" hidden="1" outlineLevel="1" x14ac:dyDescent="0.2">
      <c r="A20" s="197" t="e">
        <f>'Nur für MB Bio + HP konv. WK'!#REF!</f>
        <v>#REF!</v>
      </c>
      <c r="B20" s="198" t="str">
        <f>Codierung!$I$55</f>
        <v>Kalbsnierstücksteak</v>
      </c>
      <c r="C20" s="198"/>
      <c r="D20" s="2" t="str">
        <f>Codierung!$I$113</f>
        <v>In CHF / kg</v>
      </c>
      <c r="E20" s="126" t="e">
        <f>'Tabelle und Graphen'!#REF!</f>
        <v>#REF!</v>
      </c>
      <c r="F20" s="156" t="e">
        <f>AVERAGE('Bio - Rohdaten'!#REF!)</f>
        <v>#REF!</v>
      </c>
      <c r="G20" s="163" t="e">
        <f>AVERAGE('Bio - Rohdaten'!#REF!)</f>
        <v>#REF!</v>
      </c>
      <c r="H20" s="162" t="str">
        <f t="shared" si="0"/>
        <v>-</v>
      </c>
      <c r="I20" s="156"/>
      <c r="J20" s="156" t="e">
        <f>AVERAGE('nicht Bio - Rohdaten'!#REF!)</f>
        <v>#REF!</v>
      </c>
      <c r="K20" s="163" t="e">
        <f>AVERAGE('nicht Bio - Rohdaten'!#REF!)</f>
        <v>#REF!</v>
      </c>
      <c r="L20" s="162" t="str">
        <f t="shared" si="1"/>
        <v>-</v>
      </c>
      <c r="M20" s="159"/>
      <c r="N20" s="156" t="e">
        <f t="shared" si="2"/>
        <v>#REF!</v>
      </c>
      <c r="O20" s="163" t="e">
        <f t="shared" si="3"/>
        <v>#REF!</v>
      </c>
      <c r="P20" s="162" t="str">
        <f t="shared" si="4"/>
        <v>-</v>
      </c>
      <c r="Q20" s="159"/>
      <c r="R20" s="162" t="e">
        <f t="shared" si="5"/>
        <v>#REF!</v>
      </c>
      <c r="S20" s="164" t="e">
        <f t="shared" si="6"/>
        <v>#REF!</v>
      </c>
    </row>
    <row r="21" spans="1:19" s="3" customFormat="1" hidden="1" outlineLevel="1" x14ac:dyDescent="0.2">
      <c r="A21" s="197" t="e">
        <f>'Nur für MB Bio + HP konv. WK'!#REF!</f>
        <v>#REF!</v>
      </c>
      <c r="B21" s="198" t="str">
        <f>Codierung!$I$56</f>
        <v>Kalbsplätzli Stotzen</v>
      </c>
      <c r="C21" s="198"/>
      <c r="D21" s="2" t="str">
        <f>Codierung!$I$113</f>
        <v>In CHF / kg</v>
      </c>
      <c r="E21" s="126" t="e">
        <f>'Tabelle und Graphen'!#REF!</f>
        <v>#REF!</v>
      </c>
      <c r="F21" s="156" t="e">
        <f>AVERAGE('Bio - Rohdaten'!#REF!)</f>
        <v>#REF!</v>
      </c>
      <c r="G21" s="163" t="e">
        <f>AVERAGE('Bio - Rohdaten'!#REF!)</f>
        <v>#REF!</v>
      </c>
      <c r="H21" s="162" t="str">
        <f t="shared" si="0"/>
        <v>-</v>
      </c>
      <c r="I21" s="156"/>
      <c r="J21" s="156" t="e">
        <f>AVERAGE('nicht Bio - Rohdaten'!#REF!)</f>
        <v>#REF!</v>
      </c>
      <c r="K21" s="163" t="e">
        <f>AVERAGE('nicht Bio - Rohdaten'!#REF!)</f>
        <v>#REF!</v>
      </c>
      <c r="L21" s="162" t="str">
        <f t="shared" si="1"/>
        <v>-</v>
      </c>
      <c r="M21" s="159"/>
      <c r="N21" s="156" t="e">
        <f t="shared" si="2"/>
        <v>#REF!</v>
      </c>
      <c r="O21" s="163" t="e">
        <f t="shared" si="3"/>
        <v>#REF!</v>
      </c>
      <c r="P21" s="162" t="str">
        <f t="shared" si="4"/>
        <v>-</v>
      </c>
      <c r="Q21" s="159"/>
      <c r="R21" s="162" t="e">
        <f t="shared" si="5"/>
        <v>#REF!</v>
      </c>
      <c r="S21" s="164" t="e">
        <f t="shared" si="6"/>
        <v>#REF!</v>
      </c>
    </row>
    <row r="22" spans="1:19" s="3" customFormat="1" hidden="1" outlineLevel="1" x14ac:dyDescent="0.2">
      <c r="A22" s="197" t="str">
        <f>'Nur für MB Bio + HP konv. WK'!A19</f>
        <v>170 g</v>
      </c>
      <c r="B22" s="198" t="str">
        <f>Codierung!$I$57</f>
        <v>Schweinsnierstücksteak</v>
      </c>
      <c r="C22" s="198"/>
      <c r="D22" s="2" t="str">
        <f>Codierung!$I$113</f>
        <v>In CHF / kg</v>
      </c>
      <c r="E22" s="126" t="str">
        <f>'Tabelle und Graphen'!C33</f>
        <v>170 g</v>
      </c>
      <c r="F22" s="156">
        <f>AVERAGE('Bio - Rohdaten'!$M$213:$M$224)</f>
        <v>44.688257575757568</v>
      </c>
      <c r="G22" s="163">
        <f>AVERAGE('Bio - Rohdaten'!$M$225:$M236)</f>
        <v>45.115210932857991</v>
      </c>
      <c r="H22" s="162">
        <f t="shared" si="0"/>
        <v>0.95540390308714185</v>
      </c>
      <c r="I22" s="156"/>
      <c r="J22" s="156">
        <f>AVERAGE('nicht Bio - Rohdaten'!$M$213:$M$224)</f>
        <v>36.559527232714977</v>
      </c>
      <c r="K22" s="163">
        <f>AVERAGE('nicht Bio - Rohdaten'!$M$225:$M236)</f>
        <v>35.85272918466336</v>
      </c>
      <c r="L22" s="162">
        <f t="shared" si="1"/>
        <v>-1.9332800546149973</v>
      </c>
      <c r="M22" s="159"/>
      <c r="N22" s="156">
        <f t="shared" si="2"/>
        <v>8.1287303430425908</v>
      </c>
      <c r="O22" s="163">
        <f t="shared" si="3"/>
        <v>9.2624817481946309</v>
      </c>
      <c r="P22" s="162">
        <f t="shared" si="4"/>
        <v>13.947459902177982</v>
      </c>
      <c r="Q22" s="159"/>
      <c r="R22" s="162">
        <f t="shared" si="5"/>
        <v>22.234232656511676</v>
      </c>
      <c r="S22" s="164">
        <f t="shared" si="6"/>
        <v>25.83480242323315</v>
      </c>
    </row>
    <row r="23" spans="1:19" s="3" customFormat="1" hidden="1" outlineLevel="1" x14ac:dyDescent="0.2">
      <c r="A23" s="197" t="str">
        <f>'Nur für MB Bio + HP konv. WK'!A20</f>
        <v>210 g</v>
      </c>
      <c r="B23" s="198" t="str">
        <f>Codierung!$I$58</f>
        <v>Schweinskoteletten</v>
      </c>
      <c r="C23" s="198"/>
      <c r="D23" s="2" t="str">
        <f>Codierung!$I$113</f>
        <v>In CHF / kg</v>
      </c>
      <c r="E23" s="126" t="str">
        <f>'Tabelle und Graphen'!C34</f>
        <v>210 g</v>
      </c>
      <c r="F23" s="156">
        <f>AVERAGE('Bio - Rohdaten'!$N$213:$N$224)</f>
        <v>26.902777777777782</v>
      </c>
      <c r="G23" s="163">
        <f>AVERAGE('Bio - Rohdaten'!$N$225:$N236)</f>
        <v>26.797395833333336</v>
      </c>
      <c r="H23" s="162">
        <f t="shared" si="0"/>
        <v>-0.39171399070728397</v>
      </c>
      <c r="I23" s="156"/>
      <c r="J23" s="156">
        <f>AVERAGE('nicht Bio - Rohdaten'!$N$213:$N$224)</f>
        <v>20.908131619424339</v>
      </c>
      <c r="K23" s="163">
        <f>AVERAGE('nicht Bio - Rohdaten'!$N$225:$N236)</f>
        <v>20.009349552340339</v>
      </c>
      <c r="L23" s="162">
        <f t="shared" si="1"/>
        <v>-4.2987201508192223</v>
      </c>
      <c r="M23" s="159"/>
      <c r="N23" s="156">
        <f t="shared" si="2"/>
        <v>5.9946461583534436</v>
      </c>
      <c r="O23" s="163">
        <f t="shared" si="3"/>
        <v>6.7880462809929973</v>
      </c>
      <c r="P23" s="162">
        <f t="shared" si="4"/>
        <v>13.23514518924463</v>
      </c>
      <c r="Q23" s="159"/>
      <c r="R23" s="162">
        <f t="shared" si="5"/>
        <v>28.671362259764145</v>
      </c>
      <c r="S23" s="164">
        <f t="shared" si="6"/>
        <v>33.924372520140466</v>
      </c>
    </row>
    <row r="24" spans="1:19" s="3" customFormat="1" hidden="1" outlineLevel="1" x14ac:dyDescent="0.2">
      <c r="A24" s="197" t="str">
        <f>'Nur für MB Bio + HP konv. WK'!A21</f>
        <v>180 g</v>
      </c>
      <c r="B24" s="198" t="str">
        <f>Codierung!$I$59</f>
        <v>Schweinsplätzli (Schweinsstotzenplätzli)</v>
      </c>
      <c r="C24" s="198"/>
      <c r="D24" s="2" t="str">
        <f>Codierung!$I$113</f>
        <v>In CHF / kg</v>
      </c>
      <c r="E24" s="126" t="str">
        <f>'Tabelle und Graphen'!C35</f>
        <v>180 g</v>
      </c>
      <c r="F24" s="156">
        <f>AVERAGE('Bio - Rohdaten'!$O$213:$O$224)</f>
        <v>39.14869791666667</v>
      </c>
      <c r="G24" s="163">
        <f>AVERAGE('Bio - Rohdaten'!$O$225:$O236)</f>
        <v>39.427083333333336</v>
      </c>
      <c r="H24" s="162">
        <f t="shared" si="0"/>
        <v>0.71109751149130673</v>
      </c>
      <c r="I24" s="156"/>
      <c r="J24" s="156">
        <f>AVERAGE('nicht Bio - Rohdaten'!$O$213:$O$224)</f>
        <v>25.742538192002439</v>
      </c>
      <c r="K24" s="163">
        <f>AVERAGE('nicht Bio - Rohdaten'!$O$225:$O236)</f>
        <v>26.220035177581824</v>
      </c>
      <c r="L24" s="162">
        <f t="shared" si="1"/>
        <v>1.8548947350022069</v>
      </c>
      <c r="M24" s="159"/>
      <c r="N24" s="156">
        <f t="shared" si="2"/>
        <v>13.406159724664231</v>
      </c>
      <c r="O24" s="163">
        <f t="shared" si="3"/>
        <v>13.207048155751512</v>
      </c>
      <c r="P24" s="162">
        <f t="shared" si="4"/>
        <v>-1.4852245012895127</v>
      </c>
      <c r="Q24" s="159"/>
      <c r="R24" s="162">
        <f t="shared" si="5"/>
        <v>52.077847276261167</v>
      </c>
      <c r="S24" s="164">
        <f t="shared" si="6"/>
        <v>50.370062687953833</v>
      </c>
    </row>
    <row r="25" spans="1:19" s="3" customFormat="1" hidden="1" outlineLevel="1" x14ac:dyDescent="0.2">
      <c r="A25" s="197" t="str">
        <f>'Nur für MB Bio + HP konv. WK'!A22</f>
        <v>80 g</v>
      </c>
      <c r="B25" s="198" t="str">
        <f>Codierung!$I$60</f>
        <v>Salami CH</v>
      </c>
      <c r="C25" s="198"/>
      <c r="D25" s="2" t="str">
        <f>Codierung!$I$114</f>
        <v>In CHF / 100g</v>
      </c>
      <c r="E25" s="126" t="str">
        <f>'Tabelle und Graphen'!C36</f>
        <v>80 g</v>
      </c>
      <c r="F25" s="156">
        <f>AVERAGE('Bio - Rohdaten'!$P$213:$P$224)</f>
        <v>5.3824431818181813</v>
      </c>
      <c r="G25" s="163">
        <f>AVERAGE('Bio - Rohdaten'!$P$225:$P236)</f>
        <v>5.4039535984848479</v>
      </c>
      <c r="H25" s="162">
        <f t="shared" si="0"/>
        <v>0.39964038523116291</v>
      </c>
      <c r="I25" s="156"/>
      <c r="J25" s="156">
        <f>AVERAGE('nicht Bio - Rohdaten'!$P$213:$P$224)</f>
        <v>4.8757930885210188</v>
      </c>
      <c r="K25" s="163">
        <f>AVERAGE('nicht Bio - Rohdaten'!$P$225:$P236)</f>
        <v>4.8939969546951216</v>
      </c>
      <c r="L25" s="162">
        <f t="shared" si="1"/>
        <v>0.37335190078020025</v>
      </c>
      <c r="M25" s="159"/>
      <c r="N25" s="156">
        <f t="shared" si="2"/>
        <v>0.50665009329716248</v>
      </c>
      <c r="O25" s="163">
        <f t="shared" si="3"/>
        <v>0.50995664378972627</v>
      </c>
      <c r="P25" s="162">
        <f t="shared" si="4"/>
        <v>0.6526299977654233</v>
      </c>
      <c r="Q25" s="159"/>
      <c r="R25" s="162">
        <f t="shared" si="5"/>
        <v>10.391131947127906</v>
      </c>
      <c r="S25" s="164">
        <f t="shared" si="6"/>
        <v>10.420044158394749</v>
      </c>
    </row>
    <row r="26" spans="1:19" s="3" customFormat="1" hidden="1" outlineLevel="1" x14ac:dyDescent="0.2">
      <c r="A26" s="197" t="str">
        <f>'Nur für MB Bio + HP konv. WK'!A23</f>
        <v>310 g</v>
      </c>
      <c r="B26" s="198" t="str">
        <f>Codierung!$I$61</f>
        <v>Wienerli</v>
      </c>
      <c r="C26" s="198"/>
      <c r="D26" s="2" t="str">
        <f>Codierung!$I$114</f>
        <v>In CHF / 100g</v>
      </c>
      <c r="E26" s="126" t="str">
        <f>'Tabelle und Graphen'!C37</f>
        <v>310 g</v>
      </c>
      <c r="F26" s="156">
        <f>AVERAGE('Bio - Rohdaten'!$Q$213:$Q$224)</f>
        <v>2.0039067307692306</v>
      </c>
      <c r="G26" s="163">
        <f>AVERAGE('Bio - Rohdaten'!$Q$225:$Q236)</f>
        <v>1.9898076923076913</v>
      </c>
      <c r="H26" s="162">
        <f t="shared" si="0"/>
        <v>-0.70357757898878037</v>
      </c>
      <c r="I26" s="156"/>
      <c r="J26" s="156">
        <f>AVERAGE('nicht Bio - Rohdaten'!$Q$213:$Q$224)</f>
        <v>1.4620884266850596</v>
      </c>
      <c r="K26" s="163">
        <f>AVERAGE('nicht Bio - Rohdaten'!$Q$225:$Q236)</f>
        <v>1.4582800657920398</v>
      </c>
      <c r="L26" s="162">
        <f t="shared" si="1"/>
        <v>-0.26047404681632585</v>
      </c>
      <c r="M26" s="159"/>
      <c r="N26" s="156">
        <f t="shared" si="2"/>
        <v>0.54181830408417109</v>
      </c>
      <c r="O26" s="163">
        <f t="shared" si="3"/>
        <v>0.53152762651565144</v>
      </c>
      <c r="P26" s="162">
        <f t="shared" si="4"/>
        <v>-1.8992856998277039</v>
      </c>
      <c r="Q26" s="159"/>
      <c r="R26" s="162">
        <f t="shared" si="5"/>
        <v>37.057834136107374</v>
      </c>
      <c r="S26" s="164">
        <f t="shared" si="6"/>
        <v>36.4489400207882</v>
      </c>
    </row>
    <row r="27" spans="1:19" s="3" customFormat="1" hidden="1" outlineLevel="1" x14ac:dyDescent="0.2">
      <c r="A27" s="197" t="str">
        <f>'Nur für MB Bio + HP konv. WK'!A24</f>
        <v>470 g</v>
      </c>
      <c r="B27" s="198" t="str">
        <f>Codierung!$I$62</f>
        <v>Bratwurst (Kalbsbratwurst)</v>
      </c>
      <c r="C27" s="198"/>
      <c r="D27" s="2" t="str">
        <f>Codierung!$I$114</f>
        <v>In CHF / 100g</v>
      </c>
      <c r="E27" s="126" t="str">
        <f>'Tabelle und Graphen'!C38</f>
        <v>470 g</v>
      </c>
      <c r="F27" s="156">
        <f>AVERAGE('Bio - Rohdaten'!$R$213:$R$224)</f>
        <v>2.2990935069444447</v>
      </c>
      <c r="G27" s="163">
        <f>AVERAGE('Bio - Rohdaten'!$R$225:$R236)</f>
        <v>2.3313439303751808</v>
      </c>
      <c r="H27" s="162">
        <f t="shared" si="0"/>
        <v>1.4027451834091689</v>
      </c>
      <c r="I27" s="156"/>
      <c r="J27" s="156">
        <f>AVERAGE('nicht Bio - Rohdaten'!$R$213:$R$224)</f>
        <v>1.8868447862608513</v>
      </c>
      <c r="K27" s="163">
        <f>AVERAGE('nicht Bio - Rohdaten'!$R$225:$R236)</f>
        <v>1.8829868986764928</v>
      </c>
      <c r="L27" s="162">
        <f t="shared" si="1"/>
        <v>-0.20446237085582469</v>
      </c>
      <c r="M27" s="159"/>
      <c r="N27" s="156">
        <f t="shared" si="2"/>
        <v>0.41224872068359342</v>
      </c>
      <c r="O27" s="163">
        <f t="shared" si="3"/>
        <v>0.44835703169868801</v>
      </c>
      <c r="P27" s="162">
        <f t="shared" si="4"/>
        <v>8.758865510903119</v>
      </c>
      <c r="Q27" s="159"/>
      <c r="R27" s="162">
        <f t="shared" si="5"/>
        <v>21.848576188428524</v>
      </c>
      <c r="S27" s="164">
        <f t="shared" si="6"/>
        <v>23.810948021668523</v>
      </c>
    </row>
    <row r="28" spans="1:19" s="3" customFormat="1" hidden="1" outlineLevel="1" x14ac:dyDescent="0.2">
      <c r="A28" s="197" t="str">
        <f>'Nur für MB Bio + HP konv. WK'!A25</f>
        <v>720 g</v>
      </c>
      <c r="B28" s="198" t="str">
        <f>Codierung!$I$63</f>
        <v>Poulet halb/ganz (Poulet ganz)</v>
      </c>
      <c r="C28" s="198"/>
      <c r="D28" s="2" t="str">
        <f>Codierung!$I$113</f>
        <v>In CHF / kg</v>
      </c>
      <c r="E28" s="126" t="str">
        <f>'Tabelle und Graphen'!C39</f>
        <v>720 g</v>
      </c>
      <c r="F28" s="156">
        <f>AVERAGE('Bio - Rohdaten'!$S$213:$S$224)</f>
        <v>19.166666666666664</v>
      </c>
      <c r="G28" s="163">
        <f>AVERAGE('Bio - Rohdaten'!$S$225:$S236)</f>
        <v>19.173611111111111</v>
      </c>
      <c r="H28" s="162">
        <f t="shared" si="0"/>
        <v>3.6231884057981313E-2</v>
      </c>
      <c r="I28" s="156"/>
      <c r="J28" s="156">
        <f>AVERAGE('nicht Bio - Rohdaten'!$S$213:$S$224)</f>
        <v>9.249413129509918</v>
      </c>
      <c r="K28" s="163">
        <f>AVERAGE('nicht Bio - Rohdaten'!$S$225:$S236)</f>
        <v>9.1027481146331013</v>
      </c>
      <c r="L28" s="162">
        <f t="shared" si="1"/>
        <v>-1.5856683318521831</v>
      </c>
      <c r="M28" s="159"/>
      <c r="N28" s="156">
        <f t="shared" si="2"/>
        <v>9.9172535371567463</v>
      </c>
      <c r="O28" s="163">
        <f t="shared" si="3"/>
        <v>10.070862996478009</v>
      </c>
      <c r="P28" s="162">
        <f t="shared" si="4"/>
        <v>1.5489112862320007</v>
      </c>
      <c r="Q28" s="159"/>
      <c r="R28" s="162">
        <f t="shared" si="5"/>
        <v>107.22035439757911</v>
      </c>
      <c r="S28" s="164">
        <f t="shared" si="6"/>
        <v>110.63541328017874</v>
      </c>
    </row>
    <row r="29" spans="1:19" s="3" customFormat="1" hidden="1" outlineLevel="1" x14ac:dyDescent="0.2">
      <c r="A29" s="197" t="str">
        <f>'Nur für MB Bio + HP konv. WK'!A26</f>
        <v>160 g</v>
      </c>
      <c r="B29" s="198" t="str">
        <f>Codierung!$I$64</f>
        <v>Pouletbrust</v>
      </c>
      <c r="C29" s="198"/>
      <c r="D29" s="150" t="str">
        <f>Codierung!$I$113</f>
        <v>In CHF / kg</v>
      </c>
      <c r="E29" s="151" t="str">
        <f>'Tabelle und Graphen'!C40</f>
        <v>160 g</v>
      </c>
      <c r="F29" s="170">
        <f>AVERAGE('Bio - Rohdaten'!$T$213:$T$224)</f>
        <v>53.497348484848487</v>
      </c>
      <c r="G29" s="171">
        <f>AVERAGE('Bio - Rohdaten'!$T$225:$T236)</f>
        <v>54.615530303030312</v>
      </c>
      <c r="H29" s="169">
        <f t="shared" si="0"/>
        <v>2.0901630638731858</v>
      </c>
      <c r="I29" s="156"/>
      <c r="J29" s="170">
        <f>AVERAGE('nicht Bio - Rohdaten'!$T$213:$T$224)</f>
        <v>29.265104070180922</v>
      </c>
      <c r="K29" s="171">
        <f>AVERAGE('nicht Bio - Rohdaten'!$T$225:$T236)</f>
        <v>30.523498064178259</v>
      </c>
      <c r="L29" s="169">
        <f t="shared" si="1"/>
        <v>4.299981271139754</v>
      </c>
      <c r="M29" s="159"/>
      <c r="N29" s="170">
        <f t="shared" si="2"/>
        <v>24.232244414667566</v>
      </c>
      <c r="O29" s="171">
        <f t="shared" si="3"/>
        <v>24.092032238852052</v>
      </c>
      <c r="P29" s="169">
        <f t="shared" si="4"/>
        <v>-0.57861819737442088</v>
      </c>
      <c r="Q29" s="159"/>
      <c r="R29" s="169">
        <f t="shared" si="5"/>
        <v>82.802522610396309</v>
      </c>
      <c r="S29" s="172">
        <f t="shared" si="6"/>
        <v>78.929460143121545</v>
      </c>
    </row>
    <row r="30" spans="1:19" s="161" customFormat="1" collapsed="1" x14ac:dyDescent="0.2">
      <c r="A30" s="196" t="str">
        <f>Codierung!$I$65</f>
        <v>Eier Freiland, frisch</v>
      </c>
      <c r="B30" s="196"/>
      <c r="C30" s="196"/>
      <c r="D30" s="146" t="str">
        <f>Codierung!$I$110</f>
        <v>In CHF</v>
      </c>
      <c r="E30" s="147"/>
      <c r="F30" s="157">
        <f>AVERAGE('Bio - Rohdaten'!$W$213:$W$224)</f>
        <v>22.618354085496065</v>
      </c>
      <c r="G30" s="158">
        <f>AVERAGE('Bio - Rohdaten'!$W$225:$W236)</f>
        <v>22.567006515995502</v>
      </c>
      <c r="H30" s="155">
        <f t="shared" si="0"/>
        <v>-0.22701726795182806</v>
      </c>
      <c r="I30" s="156"/>
      <c r="J30" s="157">
        <f>AVERAGE('nicht Bio - Rohdaten'!$W$213:$W$224)</f>
        <v>17.165830613533664</v>
      </c>
      <c r="K30" s="158">
        <f>AVERAGE('nicht Bio - Rohdaten'!$W$225:$W236)</f>
        <v>17.194504208243085</v>
      </c>
      <c r="L30" s="155">
        <f t="shared" si="1"/>
        <v>0.1670387839363526</v>
      </c>
      <c r="M30" s="159"/>
      <c r="N30" s="157">
        <f t="shared" si="2"/>
        <v>5.4525234719624009</v>
      </c>
      <c r="O30" s="158">
        <f t="shared" si="3"/>
        <v>5.3725023077524163</v>
      </c>
      <c r="P30" s="155">
        <f t="shared" si="4"/>
        <v>-1.4675987113391453</v>
      </c>
      <c r="Q30" s="159"/>
      <c r="R30" s="155">
        <f t="shared" si="5"/>
        <v>31.763819617697919</v>
      </c>
      <c r="S30" s="160">
        <f t="shared" si="6"/>
        <v>31.245462170271978</v>
      </c>
    </row>
    <row r="31" spans="1:19" s="3" customFormat="1" hidden="1" outlineLevel="1" x14ac:dyDescent="0.2">
      <c r="A31" s="197" t="str">
        <f>'Nur für MB Bio + HP konv. WK'!A28</f>
        <v>28 Stk.</v>
      </c>
      <c r="B31" s="198" t="str">
        <f>Codierung!$I$67</f>
        <v>In 6er-Packung</v>
      </c>
      <c r="C31" s="198"/>
      <c r="D31" s="2" t="str">
        <f>Codierung!$I$115</f>
        <v>In CHF / Ei</v>
      </c>
      <c r="E31" s="126" t="str">
        <f>'Tabelle und Graphen'!C42</f>
        <v>28 Stk.</v>
      </c>
      <c r="F31" s="156">
        <f>AVERAGE('Bio - Rohdaten'!$V$213:$V$224)</f>
        <v>0.80779836019628803</v>
      </c>
      <c r="G31" s="163">
        <f>AVERAGE('Bio - Rohdaten'!$V$225:$V236)</f>
        <v>0.80596451842841088</v>
      </c>
      <c r="H31" s="162">
        <f t="shared" si="0"/>
        <v>-0.22701726795181237</v>
      </c>
      <c r="I31" s="156"/>
      <c r="J31" s="156">
        <f>AVERAGE('nicht Bio - Rohdaten'!$V$213:$V$224)</f>
        <v>0.61306537905477365</v>
      </c>
      <c r="K31" s="163">
        <f>AVERAGE('nicht Bio - Rohdaten'!$V$225:$V236)</f>
        <v>0.6140894360086816</v>
      </c>
      <c r="L31" s="162">
        <f t="shared" si="1"/>
        <v>0.16703878393636298</v>
      </c>
      <c r="M31" s="159"/>
      <c r="N31" s="156">
        <f t="shared" si="2"/>
        <v>0.19473298114151438</v>
      </c>
      <c r="O31" s="163">
        <f t="shared" si="3"/>
        <v>0.19187508241972928</v>
      </c>
      <c r="P31" s="162">
        <f t="shared" si="4"/>
        <v>-1.4675987113391122</v>
      </c>
      <c r="Q31" s="159"/>
      <c r="R31" s="162">
        <f t="shared" si="5"/>
        <v>31.763819617697941</v>
      </c>
      <c r="S31" s="164">
        <f t="shared" si="6"/>
        <v>31.245462170271999</v>
      </c>
    </row>
    <row r="32" spans="1:19" s="161" customFormat="1" collapsed="1" x14ac:dyDescent="0.2">
      <c r="A32" s="196" t="str">
        <f>Codierung!$I$69</f>
        <v>Speisekartoffeln</v>
      </c>
      <c r="B32" s="196"/>
      <c r="C32" s="196"/>
      <c r="D32" s="148" t="str">
        <f>Codierung!$I$110</f>
        <v>In CHF</v>
      </c>
      <c r="E32" s="149"/>
      <c r="F32" s="166">
        <f>AVERAGE('Bio - Rohdaten'!$Z$213:$Z$224)</f>
        <v>7.1889762680555558</v>
      </c>
      <c r="G32" s="167">
        <f>AVERAGE('Bio - Rohdaten'!$Z$225:$Z236)</f>
        <v>7.2660021124999981</v>
      </c>
      <c r="H32" s="165">
        <f t="shared" si="0"/>
        <v>1.0714438547628686</v>
      </c>
      <c r="I32" s="156"/>
      <c r="J32" s="166">
        <f>AVERAGE('nicht Bio - Rohdaten'!$Z$213:$Z$224)</f>
        <v>3.8067120874999998</v>
      </c>
      <c r="K32" s="167">
        <f>AVERAGE('nicht Bio - Rohdaten'!$Z$225:$Z236)</f>
        <v>3.9299454333333337</v>
      </c>
      <c r="L32" s="165">
        <f t="shared" si="1"/>
        <v>3.2372646788285353</v>
      </c>
      <c r="M32" s="159"/>
      <c r="N32" s="166">
        <f t="shared" si="2"/>
        <v>3.382264180555556</v>
      </c>
      <c r="O32" s="167">
        <f t="shared" si="3"/>
        <v>3.3360566791666644</v>
      </c>
      <c r="P32" s="165">
        <f t="shared" si="4"/>
        <v>-1.3661706750920262</v>
      </c>
      <c r="Q32" s="159"/>
      <c r="R32" s="165">
        <f t="shared" si="5"/>
        <v>88.850012893326195</v>
      </c>
      <c r="S32" s="168">
        <f t="shared" si="6"/>
        <v>84.888117042812468</v>
      </c>
    </row>
    <row r="33" spans="1:19" s="3" customFormat="1" hidden="1" outlineLevel="1" x14ac:dyDescent="0.2">
      <c r="A33" s="197" t="str">
        <f>'Nur für MB Bio + HP konv. WK'!A30</f>
        <v>1.5 kg</v>
      </c>
      <c r="B33" s="198" t="str">
        <f>Codierung!$I$70</f>
        <v>Festkochende</v>
      </c>
      <c r="C33" s="198"/>
      <c r="D33" s="2" t="str">
        <f>Codierung!$I$113</f>
        <v>In CHF / kg</v>
      </c>
      <c r="E33" s="126" t="str">
        <f>'Tabelle und Graphen'!C44</f>
        <v>1.5 kg</v>
      </c>
      <c r="F33" s="156">
        <f>AVERAGE('Bio - Rohdaten'!$X$213:$X$224)</f>
        <v>3.352677125</v>
      </c>
      <c r="G33" s="163">
        <f>AVERAGE('Bio - Rohdaten'!$X$225:$X236)</f>
        <v>3.3015695000000007</v>
      </c>
      <c r="H33" s="162">
        <f t="shared" si="0"/>
        <v>-1.5243825484686158</v>
      </c>
      <c r="I33" s="156"/>
      <c r="J33" s="156">
        <f>AVERAGE('nicht Bio - Rohdaten'!$X$213:$X$224)</f>
        <v>1.7417975833333335</v>
      </c>
      <c r="K33" s="163">
        <f>AVERAGE('nicht Bio - Rohdaten'!$X$225:$X236)</f>
        <v>1.8006989999999998</v>
      </c>
      <c r="L33" s="162">
        <f t="shared" si="1"/>
        <v>3.3816453318269537</v>
      </c>
      <c r="M33" s="159"/>
      <c r="N33" s="156">
        <f t="shared" si="2"/>
        <v>1.6108795416666666</v>
      </c>
      <c r="O33" s="163">
        <f t="shared" si="3"/>
        <v>1.5008705000000009</v>
      </c>
      <c r="P33" s="162">
        <f t="shared" si="4"/>
        <v>-6.8291289833407962</v>
      </c>
      <c r="Q33" s="159"/>
      <c r="R33" s="162">
        <f t="shared" si="5"/>
        <v>92.483739619380742</v>
      </c>
      <c r="S33" s="164">
        <f t="shared" si="6"/>
        <v>83.349327122411964</v>
      </c>
    </row>
    <row r="34" spans="1:19" s="3" customFormat="1" hidden="1" outlineLevel="1" x14ac:dyDescent="0.2">
      <c r="A34" s="197" t="str">
        <f>'Nur für MB Bio + HP konv. WK'!A31</f>
        <v>650 g</v>
      </c>
      <c r="B34" s="198" t="str">
        <f>Codierung!$I$71</f>
        <v>Mehligkochende</v>
      </c>
      <c r="C34" s="198"/>
      <c r="D34" s="3" t="str">
        <f>Codierung!$I$113</f>
        <v>In CHF / kg</v>
      </c>
      <c r="E34" s="127" t="str">
        <f>'Tabelle und Graphen'!C45</f>
        <v>650 g</v>
      </c>
      <c r="F34" s="156">
        <f>AVERAGE('Bio - Rohdaten'!$Y$213:$Y$224)</f>
        <v>3.3230162777777781</v>
      </c>
      <c r="G34" s="163">
        <f>AVERAGE('Bio - Rohdaten'!$Y$225:$Y236)</f>
        <v>3.55945825</v>
      </c>
      <c r="H34" s="162">
        <f t="shared" si="0"/>
        <v>7.1152817939350967</v>
      </c>
      <c r="I34" s="156"/>
      <c r="J34" s="156">
        <f>AVERAGE('nicht Bio - Rohdaten'!$Y$213:$Y$224)</f>
        <v>1.8369472499999999</v>
      </c>
      <c r="K34" s="163">
        <f>AVERAGE('nicht Bio - Rohdaten'!$Y$225:$Y236)</f>
        <v>1.8906106666666664</v>
      </c>
      <c r="L34" s="162">
        <f t="shared" si="1"/>
        <v>2.9213368357020877</v>
      </c>
      <c r="M34" s="159"/>
      <c r="N34" s="156">
        <f t="shared" si="2"/>
        <v>1.4860690277777782</v>
      </c>
      <c r="O34" s="163">
        <f t="shared" si="3"/>
        <v>1.6688475833333336</v>
      </c>
      <c r="P34" s="162">
        <f t="shared" si="4"/>
        <v>12.299466050300293</v>
      </c>
      <c r="Q34" s="159"/>
      <c r="R34" s="162">
        <f t="shared" si="5"/>
        <v>80.898840605127774</v>
      </c>
      <c r="S34" s="164">
        <f t="shared" si="6"/>
        <v>88.27029344310624</v>
      </c>
    </row>
    <row r="35" spans="1:19" s="161" customFormat="1" collapsed="1" x14ac:dyDescent="0.2">
      <c r="A35" s="196" t="str">
        <f>Codierung!$I$74</f>
        <v>Früchte</v>
      </c>
      <c r="B35" s="196"/>
      <c r="C35" s="196"/>
      <c r="D35" s="148" t="str">
        <f>Codierung!$I$110</f>
        <v>In CHF</v>
      </c>
      <c r="E35" s="149"/>
      <c r="F35" s="166">
        <f>AVERAGE('Bio - Rohdaten'!$AE$213:$AE$224)</f>
        <v>18.844786969033169</v>
      </c>
      <c r="G35" s="167">
        <f>AVERAGE('Bio - Rohdaten'!$AE$225:$AE236)</f>
        <v>18.861020042002579</v>
      </c>
      <c r="H35" s="165">
        <f t="shared" si="0"/>
        <v>8.61409205425612E-2</v>
      </c>
      <c r="I35" s="156"/>
      <c r="J35" s="166">
        <f>AVERAGE('nicht Bio - Rohdaten'!$AE$213:$AE$224)</f>
        <v>12.689243766460223</v>
      </c>
      <c r="K35" s="167">
        <f>AVERAGE('nicht Bio - Rohdaten'!$AE$225:$AE236)</f>
        <v>12.71527840914335</v>
      </c>
      <c r="L35" s="165">
        <f t="shared" si="1"/>
        <v>0.20517095551384357</v>
      </c>
      <c r="M35" s="159"/>
      <c r="N35" s="166">
        <f t="shared" si="2"/>
        <v>6.1555432025729466</v>
      </c>
      <c r="O35" s="167">
        <f t="shared" si="3"/>
        <v>6.1457416328592291</v>
      </c>
      <c r="P35" s="165">
        <f t="shared" si="4"/>
        <v>-0.15923159648397139</v>
      </c>
      <c r="Q35" s="159"/>
      <c r="R35" s="165">
        <f t="shared" si="5"/>
        <v>48.509929479352174</v>
      </c>
      <c r="S35" s="168">
        <f t="shared" si="6"/>
        <v>48.333519999372768</v>
      </c>
    </row>
    <row r="36" spans="1:19" s="3" customFormat="1" hidden="1" outlineLevel="1" x14ac:dyDescent="0.2">
      <c r="A36" s="197" t="str">
        <f>'Nur für MB Bio + HP konv. WK'!A33</f>
        <v>1.5 kg</v>
      </c>
      <c r="B36" s="198" t="str">
        <f>Codierung!$I$75</f>
        <v>Äpfel, Gala, Klasse I</v>
      </c>
      <c r="C36" s="198"/>
      <c r="D36" s="2" t="str">
        <f>Codierung!$I$113</f>
        <v>In CHF / kg</v>
      </c>
      <c r="E36" s="126" t="str">
        <f>'Tabelle und Graphen'!C47</f>
        <v>1.5 kg</v>
      </c>
      <c r="F36" s="156">
        <f>AVERAGE('Bio - Rohdaten'!$AA$213:$AA$224)</f>
        <v>6.5791365269244091</v>
      </c>
      <c r="G36" s="163">
        <f>AVERAGE('Bio - Rohdaten'!$AA$225:$AA236)</f>
        <v>6.5721626839828025</v>
      </c>
      <c r="H36" s="162">
        <f t="shared" si="0"/>
        <v>-0.10599936500887208</v>
      </c>
      <c r="I36" s="156"/>
      <c r="J36" s="156">
        <f>AVERAGE('nicht Bio - Rohdaten'!$AA$213:$AA$224)</f>
        <v>3.6540329245336394</v>
      </c>
      <c r="K36" s="163">
        <f>AVERAGE('nicht Bio - Rohdaten'!$AA$225:$AA236)</f>
        <v>3.6520351657295245</v>
      </c>
      <c r="L36" s="162">
        <f t="shared" si="1"/>
        <v>-5.467270945211513E-2</v>
      </c>
      <c r="M36" s="159"/>
      <c r="N36" s="156">
        <f t="shared" si="2"/>
        <v>2.9251036023907697</v>
      </c>
      <c r="O36" s="163">
        <f t="shared" si="3"/>
        <v>2.920127518253278</v>
      </c>
      <c r="P36" s="162">
        <f t="shared" si="4"/>
        <v>-0.17011650915286003</v>
      </c>
      <c r="Q36" s="159"/>
      <c r="R36" s="162">
        <f t="shared" si="5"/>
        <v>80.05137509164885</v>
      </c>
      <c r="S36" s="164">
        <f t="shared" si="6"/>
        <v>79.95891018946304</v>
      </c>
    </row>
    <row r="37" spans="1:19" s="3" customFormat="1" hidden="1" outlineLevel="1" x14ac:dyDescent="0.2">
      <c r="A37" s="197" t="str">
        <f>'Nur für MB Bio + HP konv. WK'!A34</f>
        <v>1.2 kg</v>
      </c>
      <c r="B37" s="198" t="str">
        <f>Codierung!$I$76</f>
        <v>Bananen</v>
      </c>
      <c r="C37" s="198"/>
      <c r="D37" s="3" t="str">
        <f>Codierung!$I$113</f>
        <v>In CHF / kg</v>
      </c>
      <c r="E37" s="127" t="str">
        <f>'Tabelle und Graphen'!C48</f>
        <v>1.2 kg</v>
      </c>
      <c r="F37" s="156">
        <f>AVERAGE('Bio - Rohdaten'!$AB$213:$AB$224)</f>
        <v>3.1026152813608969</v>
      </c>
      <c r="G37" s="163">
        <f>AVERAGE('Bio - Rohdaten'!$AB$225:$AB236)</f>
        <v>3.1360074683495678</v>
      </c>
      <c r="H37" s="162">
        <f t="shared" si="0"/>
        <v>1.0762593476953444</v>
      </c>
      <c r="I37" s="156"/>
      <c r="J37" s="156">
        <f>AVERAGE('nicht Bio - Rohdaten'!$AB$213:$AB$224)</f>
        <v>2.7331819751124704</v>
      </c>
      <c r="K37" s="163">
        <f>AVERAGE('nicht Bio - Rohdaten'!$AB$225:$AB236)</f>
        <v>2.6921808646467134</v>
      </c>
      <c r="L37" s="162">
        <f t="shared" si="1"/>
        <v>-1.5001236960839337</v>
      </c>
      <c r="M37" s="159"/>
      <c r="N37" s="156">
        <f t="shared" si="2"/>
        <v>0.36943330624842652</v>
      </c>
      <c r="O37" s="163">
        <f t="shared" si="3"/>
        <v>0.44382660370285443</v>
      </c>
      <c r="P37" s="162">
        <f t="shared" si="4"/>
        <v>20.137138746337591</v>
      </c>
      <c r="Q37" s="159"/>
      <c r="R37" s="162">
        <f t="shared" si="5"/>
        <v>13.516601148857799</v>
      </c>
      <c r="S37" s="164">
        <f t="shared" si="6"/>
        <v>16.485764739327657</v>
      </c>
    </row>
    <row r="38" spans="1:19" s="3" customFormat="1" hidden="1" outlineLevel="1" x14ac:dyDescent="0.2">
      <c r="A38" s="197" t="str">
        <f>'Nur für MB Bio + HP konv. WK'!A35</f>
        <v>890 g</v>
      </c>
      <c r="B38" s="198" t="str">
        <f>Codierung!$I$77</f>
        <v>Orangen</v>
      </c>
      <c r="C38" s="198"/>
      <c r="D38" s="3" t="str">
        <f>Codierung!$I$113</f>
        <v>In CHF / kg</v>
      </c>
      <c r="E38" s="127" t="str">
        <f>'Tabelle und Graphen'!C49</f>
        <v>890 g</v>
      </c>
      <c r="F38" s="156">
        <f>AVERAGE('Bio - Rohdaten'!$AC$213:$AC$224)</f>
        <v>3.5750861569994012</v>
      </c>
      <c r="G38" s="163">
        <f>AVERAGE('Bio - Rohdaten'!$AC$225:$AC236)</f>
        <v>3.6247554884778044</v>
      </c>
      <c r="H38" s="162">
        <f t="shared" si="0"/>
        <v>1.38931844708579</v>
      </c>
      <c r="I38" s="156"/>
      <c r="J38" s="156">
        <f>AVERAGE('nicht Bio - Rohdaten'!$AC$213:$AC$224)</f>
        <v>2.6488413046639825</v>
      </c>
      <c r="K38" s="163">
        <f>AVERAGE('nicht Bio - Rohdaten'!$AC$225:$AC236)</f>
        <v>2.7127087180317346</v>
      </c>
      <c r="L38" s="162">
        <f t="shared" si="1"/>
        <v>2.4111453281590238</v>
      </c>
      <c r="M38" s="159"/>
      <c r="N38" s="156">
        <f t="shared" si="2"/>
        <v>0.92624485233541876</v>
      </c>
      <c r="O38" s="163">
        <f t="shared" si="3"/>
        <v>0.91204677044606974</v>
      </c>
      <c r="P38" s="162">
        <f t="shared" si="4"/>
        <v>-1.5328648632756445</v>
      </c>
      <c r="Q38" s="159"/>
      <c r="R38" s="162">
        <f t="shared" si="5"/>
        <v>34.967925436096195</v>
      </c>
      <c r="S38" s="164">
        <f t="shared" si="6"/>
        <v>33.621257025628061</v>
      </c>
    </row>
    <row r="39" spans="1:19" s="3" customFormat="1" hidden="1" outlineLevel="1" x14ac:dyDescent="0.2">
      <c r="A39" s="197" t="str">
        <f>'Nur für MB Bio + HP konv. WK'!A36</f>
        <v>2.5 Stk.</v>
      </c>
      <c r="B39" s="198" t="str">
        <f>Codierung!$I$78</f>
        <v>Kiwi</v>
      </c>
      <c r="C39" s="198"/>
      <c r="D39" s="3" t="str">
        <f>Codierung!$I$116</f>
        <v>In CHF / Stück</v>
      </c>
      <c r="E39" s="127" t="str">
        <f>'Tabelle und Graphen'!C50</f>
        <v>2.5 Stk.</v>
      </c>
      <c r="F39" s="156">
        <f>AVERAGE('Bio - Rohdaten'!$AD$213:$AD$224)</f>
        <v>0.82825198169438174</v>
      </c>
      <c r="G39" s="163">
        <f>AVERAGE('Bio - Rohdaten'!$AD$225:$AD236)</f>
        <v>0.80522440314001476</v>
      </c>
      <c r="H39" s="162">
        <f t="shared" si="0"/>
        <v>-2.7802624157033384</v>
      </c>
      <c r="I39" s="156"/>
      <c r="J39" s="156">
        <f>AVERAGE('nicht Bio - Rohdaten'!$AD$213:$AD$224)</f>
        <v>0.62821508403565185</v>
      </c>
      <c r="K39" s="163">
        <f>AVERAGE('nicht Bio - Rohdaten'!$AD$225:$AD236)</f>
        <v>0.63676931749519994</v>
      </c>
      <c r="L39" s="162">
        <f t="shared" si="1"/>
        <v>1.3616727259389758</v>
      </c>
      <c r="M39" s="159"/>
      <c r="N39" s="156">
        <f t="shared" si="2"/>
        <v>0.2000368976587299</v>
      </c>
      <c r="O39" s="163">
        <f t="shared" si="3"/>
        <v>0.16845508564481482</v>
      </c>
      <c r="P39" s="162">
        <f t="shared" si="4"/>
        <v>-15.787993307012179</v>
      </c>
      <c r="Q39" s="159"/>
      <c r="R39" s="162">
        <f t="shared" si="5"/>
        <v>31.842103563272218</v>
      </c>
      <c r="S39" s="164">
        <f t="shared" si="6"/>
        <v>26.454648648501291</v>
      </c>
    </row>
    <row r="40" spans="1:19" s="161" customFormat="1" collapsed="1" x14ac:dyDescent="0.2">
      <c r="A40" s="196" t="str">
        <f>Codierung!$I$79</f>
        <v>Gemüse</v>
      </c>
      <c r="B40" s="196"/>
      <c r="C40" s="196"/>
      <c r="D40" s="148" t="str">
        <f>Codierung!$I$110</f>
        <v>In CHF</v>
      </c>
      <c r="E40" s="149"/>
      <c r="F40" s="166">
        <f>AVERAGE('Bio - Rohdaten'!$AU$213:$AU$224)</f>
        <v>40.974492700441047</v>
      </c>
      <c r="G40" s="167">
        <f>AVERAGE('Bio - Rohdaten'!$AU$225:$AU236)</f>
        <v>40.978726093437196</v>
      </c>
      <c r="H40" s="165">
        <f t="shared" si="0"/>
        <v>1.0331776471519555E-2</v>
      </c>
      <c r="I40" s="156"/>
      <c r="J40" s="166">
        <f>AVERAGE('nicht Bio - Rohdaten'!$AU$213:$AU$224)</f>
        <v>24.592552362247748</v>
      </c>
      <c r="K40" s="167">
        <f>AVERAGE('nicht Bio - Rohdaten'!$AU$225:$AU236)</f>
        <v>25.912027632566033</v>
      </c>
      <c r="L40" s="165">
        <f t="shared" si="1"/>
        <v>5.3653449665672941</v>
      </c>
      <c r="M40" s="159"/>
      <c r="N40" s="166">
        <f t="shared" si="2"/>
        <v>16.381940338193299</v>
      </c>
      <c r="O40" s="167">
        <f t="shared" si="3"/>
        <v>15.066698460871162</v>
      </c>
      <c r="P40" s="165">
        <f t="shared" si="4"/>
        <v>-8.0286086395745588</v>
      </c>
      <c r="Q40" s="159"/>
      <c r="R40" s="165">
        <f t="shared" si="5"/>
        <v>66.613420587207386</v>
      </c>
      <c r="S40" s="168">
        <f t="shared" si="6"/>
        <v>58.145578858272962</v>
      </c>
    </row>
    <row r="41" spans="1:19" s="3" customFormat="1" hidden="1" outlineLevel="1" x14ac:dyDescent="0.2">
      <c r="A41" s="197" t="str">
        <f>'Nur für MB Bio + HP konv. WK'!A38</f>
        <v>1.2 kg</v>
      </c>
      <c r="B41" s="198" t="str">
        <f>Codierung!$I$80</f>
        <v>Karotten</v>
      </c>
      <c r="C41" s="198"/>
      <c r="D41" s="2" t="str">
        <f>Codierung!$I$113</f>
        <v>In CHF / kg</v>
      </c>
      <c r="E41" s="126" t="str">
        <f>'Tabelle und Graphen'!C52</f>
        <v>1.2 kg</v>
      </c>
      <c r="F41" s="156">
        <f>AVERAGE('Bio - Rohdaten'!$AF$213:$AF$224)</f>
        <v>4.126617961849095</v>
      </c>
      <c r="G41" s="163">
        <f>AVERAGE('Bio - Rohdaten'!$AF$225:$AF236)</f>
        <v>3.9615142181972955</v>
      </c>
      <c r="H41" s="162">
        <f t="shared" si="0"/>
        <v>-4.000945693984673</v>
      </c>
      <c r="I41" s="156"/>
      <c r="J41" s="156">
        <f>AVERAGE('nicht Bio - Rohdaten'!$AF$213:$AF$224)</f>
        <v>2.3296503119194254</v>
      </c>
      <c r="K41" s="163">
        <f>AVERAGE('nicht Bio - Rohdaten'!$AF$225:$AF236)</f>
        <v>2.2381227818828271</v>
      </c>
      <c r="L41" s="162">
        <f t="shared" si="1"/>
        <v>-3.9288098118548844</v>
      </c>
      <c r="M41" s="159"/>
      <c r="N41" s="156">
        <f t="shared" si="2"/>
        <v>1.7969676499296696</v>
      </c>
      <c r="O41" s="163">
        <f t="shared" si="3"/>
        <v>1.7233914363144685</v>
      </c>
      <c r="P41" s="162">
        <f t="shared" si="4"/>
        <v>-4.0944651183943588</v>
      </c>
      <c r="Q41" s="159"/>
      <c r="R41" s="162">
        <f t="shared" si="5"/>
        <v>77.13465152841448</v>
      </c>
      <c r="S41" s="164">
        <f t="shared" si="6"/>
        <v>77.001648446858681</v>
      </c>
    </row>
    <row r="42" spans="1:19" s="3" customFormat="1" hidden="1" outlineLevel="1" x14ac:dyDescent="0.2">
      <c r="A42" s="197" t="str">
        <f>'Nur für MB Bio + HP konv. WK'!A39</f>
        <v>900 g</v>
      </c>
      <c r="B42" s="198" t="str">
        <f>Codierung!$I$82</f>
        <v>Tomaten Rispe</v>
      </c>
      <c r="C42" s="198"/>
      <c r="D42" s="3" t="str">
        <f>Codierung!$I$113</f>
        <v>In CHF / kg</v>
      </c>
      <c r="E42" s="127" t="str">
        <f>'Tabelle und Graphen'!C53</f>
        <v>900 g</v>
      </c>
      <c r="F42" s="156">
        <f>AVERAGE('Bio - Rohdaten'!$AG$213:$AG$224)</f>
        <v>6.828823463405052</v>
      </c>
      <c r="G42" s="163">
        <f>AVERAGE('Bio - Rohdaten'!$AG$225:$AG236)</f>
        <v>6.7666496017739419</v>
      </c>
      <c r="H42" s="162">
        <f t="shared" si="0"/>
        <v>-0.91046227749616382</v>
      </c>
      <c r="I42" s="156"/>
      <c r="J42" s="156">
        <f>AVERAGE('nicht Bio - Rohdaten'!$AG$213:$AG$224)</f>
        <v>3.8497345167797299</v>
      </c>
      <c r="K42" s="163">
        <f>AVERAGE('nicht Bio - Rohdaten'!$AG$225:$AG236)</f>
        <v>4.0428878880755326</v>
      </c>
      <c r="L42" s="162">
        <f t="shared" si="1"/>
        <v>5.0173166605102377</v>
      </c>
      <c r="M42" s="159"/>
      <c r="N42" s="156">
        <f t="shared" si="2"/>
        <v>2.9790889466253221</v>
      </c>
      <c r="O42" s="163">
        <f t="shared" si="3"/>
        <v>2.7237617136984094</v>
      </c>
      <c r="P42" s="162">
        <f t="shared" si="4"/>
        <v>-8.5706481914930563</v>
      </c>
      <c r="Q42" s="159"/>
      <c r="R42" s="162">
        <f t="shared" si="5"/>
        <v>77.38426984095787</v>
      </c>
      <c r="S42" s="164">
        <f t="shared" si="6"/>
        <v>67.371685515498058</v>
      </c>
    </row>
    <row r="43" spans="1:19" s="3" customFormat="1" hidden="1" outlineLevel="1" x14ac:dyDescent="0.2">
      <c r="A43" s="197" t="str">
        <f>'Nur für MB Bio + HP konv. WK'!A40</f>
        <v>1.5 Stk.</v>
      </c>
      <c r="B43" s="198" t="str">
        <f>Codierung!$I$83</f>
        <v>Salatgurke</v>
      </c>
      <c r="C43" s="198"/>
      <c r="D43" s="3" t="str">
        <f>Codierung!$I$116</f>
        <v>In CHF / Stück</v>
      </c>
      <c r="E43" s="127" t="str">
        <f>'Tabelle und Graphen'!C54</f>
        <v>1.5 Stk.</v>
      </c>
      <c r="F43" s="156">
        <f>AVERAGE('Bio - Rohdaten'!$AH$213:$AH$224)</f>
        <v>2.415225804980365</v>
      </c>
      <c r="G43" s="163">
        <f>AVERAGE('Bio - Rohdaten'!$AH$225:$AH236)</f>
        <v>2.483042572110616</v>
      </c>
      <c r="H43" s="162">
        <f t="shared" si="0"/>
        <v>2.8078851671097604</v>
      </c>
      <c r="I43" s="156"/>
      <c r="J43" s="156">
        <f>AVERAGE('nicht Bio - Rohdaten'!$AH$213:$AH$224)</f>
        <v>1.408788155041419</v>
      </c>
      <c r="K43" s="163">
        <f>AVERAGE('nicht Bio - Rohdaten'!$AH$225:$AH236)</f>
        <v>1.5605170334942049</v>
      </c>
      <c r="L43" s="162">
        <f t="shared" si="1"/>
        <v>10.77016994427562</v>
      </c>
      <c r="M43" s="159"/>
      <c r="N43" s="156">
        <f t="shared" si="2"/>
        <v>1.006437649938946</v>
      </c>
      <c r="O43" s="163">
        <f t="shared" si="3"/>
        <v>0.92252553861641107</v>
      </c>
      <c r="P43" s="162">
        <f t="shared" si="4"/>
        <v>-8.3375369877731984</v>
      </c>
      <c r="Q43" s="159"/>
      <c r="R43" s="162">
        <f t="shared" si="5"/>
        <v>71.439956840732833</v>
      </c>
      <c r="S43" s="164">
        <f t="shared" si="6"/>
        <v>59.116659338908576</v>
      </c>
    </row>
    <row r="44" spans="1:19" s="3" customFormat="1" hidden="1" outlineLevel="1" x14ac:dyDescent="0.2">
      <c r="A44" s="197" t="str">
        <f>'Nur für MB Bio + HP konv. WK'!A41</f>
        <v>370 g</v>
      </c>
      <c r="B44" s="198" t="str">
        <f>Codierung!$I$84</f>
        <v>Zucchetti</v>
      </c>
      <c r="C44" s="198"/>
      <c r="D44" s="3" t="str">
        <f>Codierung!$I$113</f>
        <v>In CHF / kg</v>
      </c>
      <c r="E44" s="127" t="str">
        <f>'Tabelle und Graphen'!C55</f>
        <v>370 g</v>
      </c>
      <c r="F44" s="156">
        <f>AVERAGE('Bio - Rohdaten'!$AI$213:$AI$224)</f>
        <v>6.1211472794714945</v>
      </c>
      <c r="G44" s="163">
        <f>AVERAGE('Bio - Rohdaten'!$AI$225:$AI236)</f>
        <v>6.6171933786600512</v>
      </c>
      <c r="H44" s="162">
        <f t="shared" si="0"/>
        <v>8.1038092458932933</v>
      </c>
      <c r="I44" s="156"/>
      <c r="J44" s="156">
        <f>AVERAGE('nicht Bio - Rohdaten'!$AI$213:$AI$224)</f>
        <v>3.5499144611511277</v>
      </c>
      <c r="K44" s="163">
        <f>AVERAGE('nicht Bio - Rohdaten'!$AI$225:$AI236)</f>
        <v>4.1894994616883432</v>
      </c>
      <c r="L44" s="162">
        <f t="shared" si="1"/>
        <v>18.016913014005915</v>
      </c>
      <c r="M44" s="159"/>
      <c r="N44" s="156">
        <f t="shared" si="2"/>
        <v>2.5712328183203668</v>
      </c>
      <c r="O44" s="163">
        <f t="shared" si="3"/>
        <v>2.427693916971708</v>
      </c>
      <c r="P44" s="162">
        <f t="shared" si="4"/>
        <v>-5.5824933598360094</v>
      </c>
      <c r="Q44" s="159"/>
      <c r="R44" s="162">
        <f t="shared" si="5"/>
        <v>72.430838727494162</v>
      </c>
      <c r="S44" s="164">
        <f t="shared" si="6"/>
        <v>57.947111323732273</v>
      </c>
    </row>
    <row r="45" spans="1:19" s="3" customFormat="1" hidden="1" outlineLevel="1" x14ac:dyDescent="0.2">
      <c r="A45" s="197" t="str">
        <f>'Nur für MB Bio + HP konv. WK'!A42</f>
        <v>1 Stk.</v>
      </c>
      <c r="B45" s="198" t="str">
        <f>Codierung!$I$85</f>
        <v>Eisbergsalat</v>
      </c>
      <c r="C45" s="198"/>
      <c r="D45" s="3" t="str">
        <f>Codierung!$I$113</f>
        <v>In CHF / kg</v>
      </c>
      <c r="E45" s="127" t="str">
        <f>'Tabelle und Graphen'!C56</f>
        <v>1 Stk.</v>
      </c>
      <c r="F45" s="156">
        <f>AVERAGE('Bio - Rohdaten'!$AJ$213:$AJ$224)</f>
        <v>7.1729209716857474</v>
      </c>
      <c r="G45" s="163">
        <f>AVERAGE('Bio - Rohdaten'!$AJ$225:$AJ236)</f>
        <v>7.1550550144560185</v>
      </c>
      <c r="H45" s="162">
        <f t="shared" si="0"/>
        <v>-0.24907506021957548</v>
      </c>
      <c r="I45" s="156"/>
      <c r="J45" s="156">
        <f>AVERAGE('nicht Bio - Rohdaten'!$AJ$213:$AJ$224)</f>
        <v>3.8301031309176747</v>
      </c>
      <c r="K45" s="163">
        <f>AVERAGE('nicht Bio - Rohdaten'!$AJ$225:$AJ236)</f>
        <v>4.2572035198143352</v>
      </c>
      <c r="L45" s="162">
        <f t="shared" si="1"/>
        <v>11.151145916907183</v>
      </c>
      <c r="M45" s="159"/>
      <c r="N45" s="156">
        <f t="shared" si="2"/>
        <v>3.3428178407680726</v>
      </c>
      <c r="O45" s="163">
        <f t="shared" si="3"/>
        <v>2.8978514946416833</v>
      </c>
      <c r="P45" s="162">
        <f t="shared" si="4"/>
        <v>-13.311115571411161</v>
      </c>
      <c r="Q45" s="159"/>
      <c r="R45" s="162">
        <f t="shared" si="5"/>
        <v>87.277489052028457</v>
      </c>
      <c r="S45" s="164">
        <f t="shared" si="6"/>
        <v>68.069367159784377</v>
      </c>
    </row>
    <row r="46" spans="1:19" s="3" customFormat="1" hidden="1" outlineLevel="1" x14ac:dyDescent="0.2">
      <c r="A46" s="197" t="str">
        <f>'Nur für MB Bio + HP konv. WK'!A43</f>
        <v>240 g</v>
      </c>
      <c r="B46" s="198" t="str">
        <f>Codierung!$I$86</f>
        <v>Zwiebeln (gelb)</v>
      </c>
      <c r="C46" s="198"/>
      <c r="D46" s="3" t="str">
        <f>Codierung!$I$113</f>
        <v>In CHF / kg</v>
      </c>
      <c r="E46" s="127" t="str">
        <f>'Tabelle und Graphen'!C57</f>
        <v>240 g</v>
      </c>
      <c r="F46" s="156">
        <f>AVERAGE('Bio - Rohdaten'!$AK$213:$AK$224)</f>
        <v>6.3477845669926127</v>
      </c>
      <c r="G46" s="163">
        <f>AVERAGE('Bio - Rohdaten'!$AK$225:$AK236)</f>
        <v>5.8302107180555574</v>
      </c>
      <c r="H46" s="162">
        <f t="shared" si="0"/>
        <v>-8.1536139652304875</v>
      </c>
      <c r="I46" s="156"/>
      <c r="J46" s="156">
        <f>AVERAGE('nicht Bio - Rohdaten'!$AK$213:$AK$224)</f>
        <v>2.352220346282953</v>
      </c>
      <c r="K46" s="163">
        <f>AVERAGE('nicht Bio - Rohdaten'!$AK$225:$AK236)</f>
        <v>2.0242283905249989</v>
      </c>
      <c r="L46" s="162">
        <f t="shared" si="1"/>
        <v>-13.943929882090192</v>
      </c>
      <c r="M46" s="159"/>
      <c r="N46" s="156">
        <f t="shared" si="2"/>
        <v>3.9955642207096598</v>
      </c>
      <c r="O46" s="163">
        <f t="shared" si="3"/>
        <v>3.8059823275305584</v>
      </c>
      <c r="P46" s="162">
        <f t="shared" si="4"/>
        <v>-4.7448090609197955</v>
      </c>
      <c r="Q46" s="159"/>
      <c r="R46" s="162">
        <f t="shared" si="5"/>
        <v>169.86351754943226</v>
      </c>
      <c r="S46" s="164">
        <f t="shared" si="6"/>
        <v>188.02138856196203</v>
      </c>
    </row>
    <row r="47" spans="1:19" s="3" customFormat="1" hidden="1" outlineLevel="1" x14ac:dyDescent="0.2">
      <c r="A47" s="197" t="str">
        <f>'Nur für MB Bio + HP konv. WK'!A44</f>
        <v>330 g</v>
      </c>
      <c r="B47" s="198" t="str">
        <f>Codierung!$I$87</f>
        <v>Blumenkohl</v>
      </c>
      <c r="C47" s="198"/>
      <c r="D47" s="3" t="str">
        <f>Codierung!$I$113</f>
        <v>In CHF / kg</v>
      </c>
      <c r="E47" s="127" t="str">
        <f>'Tabelle und Graphen'!C58</f>
        <v>330 g</v>
      </c>
      <c r="F47" s="156">
        <f>AVERAGE('Bio - Rohdaten'!$AL$213:$AL$224)</f>
        <v>6.8852434290707096</v>
      </c>
      <c r="G47" s="163">
        <f>AVERAGE('Bio - Rohdaten'!$AL$225:$AL236)</f>
        <v>6.5104898471527797</v>
      </c>
      <c r="H47" s="162">
        <f t="shared" si="0"/>
        <v>-5.4428515967301072</v>
      </c>
      <c r="I47" s="156"/>
      <c r="J47" s="156">
        <f>AVERAGE('nicht Bio - Rohdaten'!$AL$213:$AL$224)</f>
        <v>4.056213870631205</v>
      </c>
      <c r="K47" s="163">
        <f>AVERAGE('nicht Bio - Rohdaten'!$AL$225:$AL236)</f>
        <v>4.1409887664509348</v>
      </c>
      <c r="L47" s="162">
        <f t="shared" si="1"/>
        <v>2.0900006391067754</v>
      </c>
      <c r="M47" s="159"/>
      <c r="N47" s="156">
        <f t="shared" si="2"/>
        <v>2.8290295584395047</v>
      </c>
      <c r="O47" s="163">
        <f t="shared" si="3"/>
        <v>2.3695010807018448</v>
      </c>
      <c r="P47" s="162">
        <f t="shared" si="4"/>
        <v>-16.243325431747564</v>
      </c>
      <c r="Q47" s="159"/>
      <c r="R47" s="162">
        <f t="shared" si="5"/>
        <v>69.745571823096867</v>
      </c>
      <c r="S47" s="164">
        <f t="shared" si="6"/>
        <v>57.220659469034096</v>
      </c>
    </row>
    <row r="48" spans="1:19" s="3" customFormat="1" hidden="1" outlineLevel="1" x14ac:dyDescent="0.2">
      <c r="A48" s="197" t="str">
        <f>'Nur für MB Bio + HP konv. WK'!A45</f>
        <v>260 g</v>
      </c>
      <c r="B48" s="198" t="str">
        <f>Codierung!$I$88</f>
        <v>Fenchel</v>
      </c>
      <c r="C48" s="198"/>
      <c r="D48" s="3" t="str">
        <f>Codierung!$I$113</f>
        <v>In CHF / kg</v>
      </c>
      <c r="E48" s="127" t="str">
        <f>'Tabelle und Graphen'!C59</f>
        <v>260 g</v>
      </c>
      <c r="F48" s="156">
        <f>AVERAGE('Bio - Rohdaten'!$AM$213:$AM$224)</f>
        <v>6.809651950563155</v>
      </c>
      <c r="G48" s="163">
        <f>AVERAGE('Bio - Rohdaten'!$AM$225:$AM236)</f>
        <v>7.0355258814704014</v>
      </c>
      <c r="H48" s="162">
        <f t="shared" si="0"/>
        <v>3.316967336172985</v>
      </c>
      <c r="I48" s="156"/>
      <c r="J48" s="156">
        <f>AVERAGE('nicht Bio - Rohdaten'!$AM$213:$AM$224)</f>
        <v>3.7901494907618338</v>
      </c>
      <c r="K48" s="163">
        <f>AVERAGE('nicht Bio - Rohdaten'!$AM$225:$AM236)</f>
        <v>4.489330831733529</v>
      </c>
      <c r="L48" s="162">
        <f t="shared" si="1"/>
        <v>18.44732886330447</v>
      </c>
      <c r="M48" s="159"/>
      <c r="N48" s="156">
        <f t="shared" si="2"/>
        <v>3.0195024598013211</v>
      </c>
      <c r="O48" s="163">
        <f t="shared" si="3"/>
        <v>2.5461950497368724</v>
      </c>
      <c r="P48" s="162">
        <f t="shared" si="4"/>
        <v>-15.675013230344966</v>
      </c>
      <c r="Q48" s="159"/>
      <c r="R48" s="162">
        <f t="shared" si="5"/>
        <v>79.667107251603156</v>
      </c>
      <c r="S48" s="164">
        <f t="shared" si="6"/>
        <v>56.716583053730396</v>
      </c>
    </row>
    <row r="49" spans="1:19" s="3" customFormat="1" hidden="1" outlineLevel="1" x14ac:dyDescent="0.2">
      <c r="A49" s="197" t="str">
        <f>'Nur für MB Bio + HP konv. WK'!A46</f>
        <v>250 g</v>
      </c>
      <c r="B49" s="198" t="str">
        <f>Codierung!$I$89</f>
        <v>Broccoli</v>
      </c>
      <c r="C49" s="198"/>
      <c r="D49" s="3" t="str">
        <f>Codierung!$I$113</f>
        <v>In CHF / kg</v>
      </c>
      <c r="E49" s="127" t="str">
        <f>'Tabelle und Graphen'!C60</f>
        <v>250 g</v>
      </c>
      <c r="F49" s="156">
        <f>AVERAGE('Bio - Rohdaten'!$AN$213:$AN$224)</f>
        <v>7.6162977481300276</v>
      </c>
      <c r="G49" s="163">
        <f>AVERAGE('Bio - Rohdaten'!$AN$225:$AN236)</f>
        <v>7.6308734623070871</v>
      </c>
      <c r="H49" s="162">
        <f t="shared" si="0"/>
        <v>0.19137531986112491</v>
      </c>
      <c r="I49" s="156"/>
      <c r="J49" s="156">
        <f>AVERAGE('nicht Bio - Rohdaten'!$AN$213:$AN$224)</f>
        <v>4.5821063669173601</v>
      </c>
      <c r="K49" s="163">
        <f>AVERAGE('nicht Bio - Rohdaten'!$AN$225:$AN236)</f>
        <v>4.9029935599200067</v>
      </c>
      <c r="L49" s="162">
        <f t="shared" si="1"/>
        <v>7.0030498488520569</v>
      </c>
      <c r="M49" s="159"/>
      <c r="N49" s="156">
        <f t="shared" si="2"/>
        <v>3.0341913812126675</v>
      </c>
      <c r="O49" s="163">
        <f t="shared" si="3"/>
        <v>2.7278799023870803</v>
      </c>
      <c r="P49" s="162">
        <f t="shared" si="4"/>
        <v>-10.095324926510221</v>
      </c>
      <c r="Q49" s="159"/>
      <c r="R49" s="162">
        <f t="shared" si="5"/>
        <v>66.218265973034107</v>
      </c>
      <c r="S49" s="164">
        <f t="shared" si="6"/>
        <v>55.637028053359018</v>
      </c>
    </row>
    <row r="50" spans="1:19" s="3" customFormat="1" hidden="1" outlineLevel="1" x14ac:dyDescent="0.2">
      <c r="A50" s="197" t="str">
        <f>'Nur für MB Bio + HP konv. WK'!A47</f>
        <v>160 g</v>
      </c>
      <c r="B50" s="198" t="str">
        <f>Codierung!$I$91</f>
        <v>Lauch grün</v>
      </c>
      <c r="C50" s="198"/>
      <c r="D50" s="3" t="str">
        <f>Codierung!$I$113</f>
        <v>In CHF / kg</v>
      </c>
      <c r="E50" s="127" t="str">
        <f>'Tabelle und Graphen'!C61</f>
        <v>160 g</v>
      </c>
      <c r="F50" s="173">
        <f>AVERAGE('Bio - Rohdaten'!$AO$213:$AO$224)</f>
        <v>8.0469968716289149</v>
      </c>
      <c r="G50" s="163">
        <f>AVERAGE('Bio - Rohdaten'!$AO$225:$AO236)</f>
        <v>7.9874643245949093</v>
      </c>
      <c r="H50" s="162">
        <f t="shared" si="0"/>
        <v>-0.7398107391329789</v>
      </c>
      <c r="I50" s="156"/>
      <c r="J50" s="173">
        <f>AVERAGE('nicht Bio - Rohdaten'!$AO$213:$AO$224)</f>
        <v>4.1899759764268163</v>
      </c>
      <c r="K50" s="163">
        <f>AVERAGE('nicht Bio - Rohdaten'!$AO$225:$AO236)</f>
        <v>4.1414493177517864</v>
      </c>
      <c r="L50" s="162">
        <f t="shared" si="1"/>
        <v>-1.1581607853611879</v>
      </c>
      <c r="M50" s="159"/>
      <c r="N50" s="156">
        <f t="shared" si="2"/>
        <v>3.8570208952020986</v>
      </c>
      <c r="O50" s="163">
        <f t="shared" si="3"/>
        <v>3.8460150068431229</v>
      </c>
      <c r="P50" s="162">
        <f t="shared" si="4"/>
        <v>-0.28534686894401606</v>
      </c>
      <c r="Q50" s="159"/>
      <c r="R50" s="162">
        <f t="shared" si="5"/>
        <v>92.053532452263369</v>
      </c>
      <c r="S50" s="164">
        <f t="shared" si="6"/>
        <v>92.866402840128387</v>
      </c>
    </row>
    <row r="51" spans="1:19" s="3" customFormat="1" hidden="1" outlineLevel="1" x14ac:dyDescent="0.2">
      <c r="A51" s="197" t="str">
        <f>'Nur für MB Bio + HP konv. WK'!A48</f>
        <v>210 g</v>
      </c>
      <c r="B51" s="198" t="str">
        <f>Codierung!$I$92</f>
        <v>Champignons</v>
      </c>
      <c r="C51" s="198"/>
      <c r="D51" s="3" t="str">
        <f>Codierung!$I$113</f>
        <v>In CHF / kg</v>
      </c>
      <c r="E51" s="127" t="str">
        <f>'Tabelle und Graphen'!C62</f>
        <v>210 g</v>
      </c>
      <c r="F51" s="173">
        <f>AVERAGE('Bio - Rohdaten'!$AP$213:$AP$224)</f>
        <v>12.565678234520471</v>
      </c>
      <c r="G51" s="163">
        <f>AVERAGE('Bio - Rohdaten'!$AP$225:$AP236)</f>
        <v>13.080693661574067</v>
      </c>
      <c r="H51" s="162">
        <f t="shared" si="0"/>
        <v>4.0985883725618883</v>
      </c>
      <c r="I51" s="156"/>
      <c r="J51" s="173">
        <f>AVERAGE('nicht Bio - Rohdaten'!$AP$213:$AP$224)</f>
        <v>12.41339615653745</v>
      </c>
      <c r="K51" s="163">
        <f>AVERAGE('nicht Bio - Rohdaten'!$AP$225:$AP236)</f>
        <v>12.445870227062256</v>
      </c>
      <c r="L51" s="162">
        <f t="shared" si="1"/>
        <v>0.26160504438347287</v>
      </c>
      <c r="M51" s="159"/>
      <c r="N51" s="156">
        <f t="shared" si="2"/>
        <v>0.15228207798302051</v>
      </c>
      <c r="O51" s="163">
        <f t="shared" si="3"/>
        <v>0.63482343451181045</v>
      </c>
      <c r="P51" s="162">
        <f t="shared" si="4"/>
        <v>316.87337270416901</v>
      </c>
      <c r="Q51" s="159"/>
      <c r="R51" s="162">
        <f t="shared" si="5"/>
        <v>1.2267559663986294</v>
      </c>
      <c r="S51" s="164">
        <f t="shared" si="6"/>
        <v>5.1006753479676537</v>
      </c>
    </row>
    <row r="52" spans="1:19" s="3" customFormat="1" hidden="1" outlineLevel="1" x14ac:dyDescent="0.2">
      <c r="A52" s="197" t="str">
        <f>'Nur für MB Bio + HP konv. WK'!A49</f>
        <v>180 g</v>
      </c>
      <c r="B52" s="198" t="str">
        <f>Codierung!$I$93</f>
        <v>Randen gedämpft</v>
      </c>
      <c r="C52" s="198"/>
      <c r="D52" s="3" t="str">
        <f>Codierung!$I$113</f>
        <v>In CHF / kg</v>
      </c>
      <c r="E52" s="127" t="str">
        <f>'Tabelle und Graphen'!C63</f>
        <v>180 g</v>
      </c>
      <c r="F52" s="173">
        <f>AVERAGE('Bio - Rohdaten'!$AQ$213:$AQ$224)</f>
        <v>4.8695502398013124</v>
      </c>
      <c r="G52" s="163">
        <f>AVERAGE('Bio - Rohdaten'!$AQ$225:$AQ236)</f>
        <v>4.8999999999999995</v>
      </c>
      <c r="H52" s="162">
        <f t="shared" si="0"/>
        <v>0.62530949880762443</v>
      </c>
      <c r="I52" s="156"/>
      <c r="J52" s="173">
        <f>AVERAGE('nicht Bio - Rohdaten'!$AQ$213:$AQ$224)</f>
        <v>4.0628029366316998</v>
      </c>
      <c r="K52" s="163">
        <f>AVERAGE('nicht Bio - Rohdaten'!$AQ$225:$AQ236)</f>
        <v>4.0841538836249995</v>
      </c>
      <c r="L52" s="162">
        <f t="shared" si="1"/>
        <v>0.52552258444021249</v>
      </c>
      <c r="M52" s="159"/>
      <c r="N52" s="156">
        <f t="shared" si="2"/>
        <v>0.80674730316961263</v>
      </c>
      <c r="O52" s="163">
        <f t="shared" si="3"/>
        <v>0.81584611637499993</v>
      </c>
      <c r="P52" s="162">
        <f t="shared" si="4"/>
        <v>1.1278393084971174</v>
      </c>
      <c r="Q52" s="159"/>
      <c r="R52" s="162">
        <f t="shared" si="5"/>
        <v>19.856914444352867</v>
      </c>
      <c r="S52" s="164">
        <f t="shared" si="6"/>
        <v>19.975890713766976</v>
      </c>
    </row>
    <row r="53" spans="1:19" s="3" customFormat="1" hidden="1" outlineLevel="1" x14ac:dyDescent="0.2">
      <c r="A53" s="197" t="str">
        <f>'Nur für MB Bio + HP konv. WK'!A50</f>
        <v>150 g</v>
      </c>
      <c r="B53" s="198" t="str">
        <f>Codierung!$I$94</f>
        <v>Knollensellerie</v>
      </c>
      <c r="C53" s="198"/>
      <c r="D53" s="3" t="str">
        <f>Codierung!$I$113</f>
        <v>In CHF / kg</v>
      </c>
      <c r="E53" s="127" t="str">
        <f>'Tabelle und Graphen'!C64</f>
        <v>150 g</v>
      </c>
      <c r="F53" s="173">
        <f>AVERAGE('Bio - Rohdaten'!$AR$213:$AR$224)</f>
        <v>8.6227058038997324</v>
      </c>
      <c r="G53" s="163">
        <f>AVERAGE('Bio - Rohdaten'!$AR$225:$AR236)</f>
        <v>7.9401203848128752</v>
      </c>
      <c r="H53" s="162">
        <f t="shared" si="0"/>
        <v>-7.9161394881192502</v>
      </c>
      <c r="I53" s="156"/>
      <c r="J53" s="173">
        <f>AVERAGE('nicht Bio - Rohdaten'!$AR$213:$AR$224)</f>
        <v>4.223677971389951</v>
      </c>
      <c r="K53" s="163">
        <f>AVERAGE('nicht Bio - Rohdaten'!$AR$225:$AR236)</f>
        <v>4.2030968234381954</v>
      </c>
      <c r="L53" s="162">
        <f t="shared" si="1"/>
        <v>-0.48728023516865654</v>
      </c>
      <c r="M53" s="159"/>
      <c r="N53" s="156">
        <f t="shared" si="2"/>
        <v>4.3990278325097814</v>
      </c>
      <c r="O53" s="163">
        <f t="shared" si="3"/>
        <v>3.7370235613746798</v>
      </c>
      <c r="P53" s="162">
        <f t="shared" si="4"/>
        <v>-15.048876623210807</v>
      </c>
      <c r="Q53" s="159"/>
      <c r="R53" s="162">
        <f t="shared" si="5"/>
        <v>104.15159162956083</v>
      </c>
      <c r="S53" s="164">
        <f t="shared" si="6"/>
        <v>88.9111937782518</v>
      </c>
    </row>
    <row r="54" spans="1:19" s="3" customFormat="1" hidden="1" outlineLevel="1" x14ac:dyDescent="0.2">
      <c r="A54" s="197" t="str">
        <f>'Nur für MB Bio + HP konv. WK'!A51</f>
        <v>150 g</v>
      </c>
      <c r="B54" s="198" t="str">
        <f>Codierung!$I$96</f>
        <v>Aubergine</v>
      </c>
      <c r="C54" s="198"/>
      <c r="D54" s="3" t="str">
        <f>Codierung!$I$113</f>
        <v>In CHF / kg</v>
      </c>
      <c r="E54" s="127" t="str">
        <f>'Tabelle und Graphen'!C65</f>
        <v>150 g</v>
      </c>
      <c r="F54" s="173">
        <f>AVERAGE('Bio - Rohdaten'!$AS$213:$AS$224)</f>
        <v>7.052128366391762</v>
      </c>
      <c r="G54" s="163">
        <f>AVERAGE('Bio - Rohdaten'!$AS$225:$AS236)</f>
        <v>7.5288120466128063</v>
      </c>
      <c r="H54" s="162">
        <f t="shared" si="0"/>
        <v>6.7594299969463076</v>
      </c>
      <c r="I54" s="156"/>
      <c r="J54" s="173">
        <f>AVERAGE('nicht Bio - Rohdaten'!$AS$213:$AS$224)</f>
        <v>4.3920985271811706</v>
      </c>
      <c r="K54" s="163">
        <f>AVERAGE('nicht Bio - Rohdaten'!$AS$225:$AS236)</f>
        <v>4.7516883463303268</v>
      </c>
      <c r="L54" s="162">
        <f t="shared" si="1"/>
        <v>8.1871983728001521</v>
      </c>
      <c r="M54" s="159"/>
      <c r="N54" s="156">
        <f t="shared" si="2"/>
        <v>2.6600298392105914</v>
      </c>
      <c r="O54" s="163">
        <f t="shared" si="3"/>
        <v>2.7771237002824796</v>
      </c>
      <c r="P54" s="162">
        <f t="shared" si="4"/>
        <v>4.4019754720735653</v>
      </c>
      <c r="Q54" s="159"/>
      <c r="R54" s="162">
        <f t="shared" si="5"/>
        <v>60.56398377105139</v>
      </c>
      <c r="S54" s="164">
        <f t="shared" si="6"/>
        <v>58.444988346662498</v>
      </c>
    </row>
    <row r="55" spans="1:19" s="3" customFormat="1" hidden="1" outlineLevel="1" x14ac:dyDescent="0.2">
      <c r="A55" s="197" t="str">
        <f>'Nur für MB Bio + HP konv. WK'!A52</f>
        <v>60 g</v>
      </c>
      <c r="B55" s="198" t="str">
        <f>Codierung!$I$97</f>
        <v>Nüsslisalat</v>
      </c>
      <c r="C55" s="198"/>
      <c r="D55" s="152" t="str">
        <f>Codierung!$I$113</f>
        <v>In CHF / kg</v>
      </c>
      <c r="E55" s="153" t="str">
        <f>'Tabelle und Graphen'!C66</f>
        <v>60 g</v>
      </c>
      <c r="F55" s="174">
        <f>AVERAGE('Bio - Rohdaten'!$AT$213:$AT$224)</f>
        <v>36.395607244086669</v>
      </c>
      <c r="G55" s="171">
        <f>AVERAGE('Bio - Rohdaten'!$AT$225:$AT236)</f>
        <v>38.112000274526913</v>
      </c>
      <c r="H55" s="169">
        <f t="shared" si="0"/>
        <v>4.7159345877354824</v>
      </c>
      <c r="I55" s="156"/>
      <c r="J55" s="174">
        <f>AVERAGE('nicht Bio - Rohdaten'!$AT$213:$AT$224)</f>
        <v>28.930532933266775</v>
      </c>
      <c r="K55" s="171">
        <f>AVERAGE('nicht Bio - Rohdaten'!$AT$225:$AT236)</f>
        <v>30.573999579778118</v>
      </c>
      <c r="L55" s="169">
        <f t="shared" si="1"/>
        <v>5.680734089144778</v>
      </c>
      <c r="M55" s="159"/>
      <c r="N55" s="170">
        <f t="shared" si="2"/>
        <v>7.4650743108198938</v>
      </c>
      <c r="O55" s="171">
        <f t="shared" si="3"/>
        <v>7.5380006947487956</v>
      </c>
      <c r="P55" s="169">
        <f t="shared" si="4"/>
        <v>0.97690097770630602</v>
      </c>
      <c r="Q55" s="159"/>
      <c r="R55" s="169">
        <f t="shared" si="5"/>
        <v>25.803445543292835</v>
      </c>
      <c r="S55" s="172">
        <f t="shared" si="6"/>
        <v>24.654938177386796</v>
      </c>
    </row>
    <row r="56" spans="1:19" s="161" customFormat="1" collapsed="1" x14ac:dyDescent="0.2">
      <c r="A56" s="196" t="str">
        <f>Codierung!$I$98</f>
        <v>Mehl</v>
      </c>
      <c r="B56" s="196"/>
      <c r="C56" s="196"/>
      <c r="D56" s="148" t="str">
        <f>Codierung!$I$110</f>
        <v>In CHF</v>
      </c>
      <c r="E56" s="149"/>
      <c r="F56" s="175">
        <f>AVERAGE('Bio - Rohdaten'!$AX$213:$AX$224)</f>
        <v>4.0634447144592949</v>
      </c>
      <c r="G56" s="167">
        <f>AVERAGE('Bio - Rohdaten'!$AX$225:$AX236)</f>
        <v>4.0967223572296483</v>
      </c>
      <c r="H56" s="165">
        <f t="shared" si="0"/>
        <v>0.81895153272145604</v>
      </c>
      <c r="I56" s="156"/>
      <c r="J56" s="175">
        <f>AVERAGE('nicht Bio - Rohdaten'!$AX$213:$AX$224)</f>
        <v>2.5866928471248234</v>
      </c>
      <c r="K56" s="167">
        <f>AVERAGE('nicht Bio - Rohdaten'!$AX$225:$AX236)</f>
        <v>2.5883464235624118</v>
      </c>
      <c r="L56" s="165">
        <f t="shared" si="1"/>
        <v>6.3926277115833388E-2</v>
      </c>
      <c r="M56" s="159"/>
      <c r="N56" s="166">
        <f t="shared" si="2"/>
        <v>1.4767518673344715</v>
      </c>
      <c r="O56" s="167">
        <f t="shared" si="3"/>
        <v>1.5083759336672364</v>
      </c>
      <c r="P56" s="165">
        <f t="shared" si="4"/>
        <v>2.1414610695462457</v>
      </c>
      <c r="Q56" s="159"/>
      <c r="R56" s="165">
        <f t="shared" si="5"/>
        <v>57.090344877085798</v>
      </c>
      <c r="S56" s="168">
        <f t="shared" si="6"/>
        <v>58.275658927880983</v>
      </c>
    </row>
    <row r="57" spans="1:19" s="3" customFormat="1" hidden="1" outlineLevel="1" x14ac:dyDescent="0.2">
      <c r="A57" s="197" t="str">
        <f>'Nur für MB Bio + HP konv. WK'!A54</f>
        <v>1.4 kg</v>
      </c>
      <c r="B57" s="198" t="str">
        <f>Codierung!$I$99</f>
        <v>Weissmehl</v>
      </c>
      <c r="C57" s="198"/>
      <c r="D57" s="150" t="str">
        <f>Codierung!$I$113</f>
        <v>In CHF / kg</v>
      </c>
      <c r="E57" s="151" t="str">
        <f>'Tabelle und Graphen'!C68</f>
        <v>1.4 kg</v>
      </c>
      <c r="F57" s="170">
        <f>AVERAGE('Bio - Rohdaten'!$AV$213:$AV$224)</f>
        <v>2.9024605103280687</v>
      </c>
      <c r="G57" s="171">
        <f>AVERAGE('Bio - Rohdaten'!$AV$225:$AV236)</f>
        <v>2.9262302551640342</v>
      </c>
      <c r="H57" s="169">
        <f t="shared" si="0"/>
        <v>0.8189515327214143</v>
      </c>
      <c r="I57" s="156"/>
      <c r="J57" s="170">
        <f>AVERAGE('nicht Bio - Rohdaten'!$AV$213:$AV$224)</f>
        <v>1.8476377479463022</v>
      </c>
      <c r="K57" s="171">
        <f>AVERAGE('nicht Bio - Rohdaten'!$AV$225:$AV236)</f>
        <v>1.8488188739731519</v>
      </c>
      <c r="L57" s="169">
        <f t="shared" si="1"/>
        <v>6.3926277115878047E-2</v>
      </c>
      <c r="M57" s="159"/>
      <c r="N57" s="170">
        <f t="shared" si="2"/>
        <v>1.0548227623817665</v>
      </c>
      <c r="O57" s="171">
        <f t="shared" si="3"/>
        <v>1.0774113811908823</v>
      </c>
      <c r="P57" s="169">
        <f t="shared" si="4"/>
        <v>2.1414610695460512</v>
      </c>
      <c r="Q57" s="159"/>
      <c r="R57" s="169">
        <f t="shared" si="5"/>
        <v>57.090344877085862</v>
      </c>
      <c r="S57" s="172">
        <f t="shared" si="6"/>
        <v>58.275658927880912</v>
      </c>
    </row>
    <row r="58" spans="1:19" s="178" customFormat="1" ht="16.5" collapsed="1" thickBot="1" x14ac:dyDescent="0.25">
      <c r="A58" s="209" t="str">
        <f>Codierung!$I$16</f>
        <v>Warenkorb Total</v>
      </c>
      <c r="B58" s="194"/>
      <c r="C58" s="194"/>
      <c r="D58" s="145" t="str">
        <f>Codierung!$I$110</f>
        <v>In CHF</v>
      </c>
      <c r="E58" s="145"/>
      <c r="F58" s="182">
        <f>AVERAGE('Bio - Rohdaten'!$AY$213:$AY$224)</f>
        <v>191.1482683964189</v>
      </c>
      <c r="G58" s="183">
        <f>AVERAGE('Bio - Rohdaten'!$AY$225:$AY236)</f>
        <v>192.00591869482273</v>
      </c>
      <c r="H58" s="176">
        <f t="shared" si="0"/>
        <v>0.4486832685427003</v>
      </c>
      <c r="I58" s="184"/>
      <c r="J58" s="182">
        <f>AVERAGE('nicht Bio - Rohdaten'!$AY$213:$AY$224)</f>
        <v>129.49377933956433</v>
      </c>
      <c r="K58" s="183">
        <f>AVERAGE('nicht Bio - Rohdaten'!$AY$225:$AY236)</f>
        <v>130.7875747316418</v>
      </c>
      <c r="L58" s="176">
        <f t="shared" si="1"/>
        <v>0.99911779444232818</v>
      </c>
      <c r="M58" s="185"/>
      <c r="N58" s="182">
        <f t="shared" si="2"/>
        <v>61.654489056854572</v>
      </c>
      <c r="O58" s="183">
        <f t="shared" si="3"/>
        <v>61.218343963180928</v>
      </c>
      <c r="P58" s="176">
        <f t="shared" si="4"/>
        <v>-0.70740200810269349</v>
      </c>
      <c r="Q58" s="185"/>
      <c r="R58" s="176">
        <f t="shared" si="5"/>
        <v>47.611931145496534</v>
      </c>
      <c r="S58" s="177">
        <f t="shared" si="6"/>
        <v>46.807461709411299</v>
      </c>
    </row>
    <row r="59" spans="1:19" ht="15.75" thickTop="1" x14ac:dyDescent="0.25">
      <c r="A59" s="201" t="str">
        <f>Codierung!I20</f>
        <v>* Es wird nicht der Gesamtkonsum angeschaut, sondern eine spezifische Auswahl von (vorwiegend Frische-)Produkten, bei welchen die</v>
      </c>
    </row>
    <row r="60" spans="1:19" x14ac:dyDescent="0.25">
      <c r="A60" s="201" t="str">
        <f>Codierung!I21</f>
        <v>Marktanalysen Preiserhebungen im Detailhandel durchführt. Die Detailhandelspreiserhebungen enthalten keine</v>
      </c>
    </row>
    <row r="61" spans="1:19" x14ac:dyDescent="0.25">
      <c r="A61" s="201" t="str">
        <f>Codierung!I22</f>
        <v>Discounterpreise, ausser für Milch und Eier werden auch Discounterpreise einbezogen.</v>
      </c>
    </row>
    <row r="62" spans="1:19" x14ac:dyDescent="0.25">
      <c r="A62" s="201" t="str">
        <f>Codierung!I25</f>
        <v>**Die gemittelten Jahrespreise können teilweise aus kalkulierten Monatspreisen zusammengesetzt sein.</v>
      </c>
    </row>
    <row r="89" spans="1:20" s="8" customFormat="1" x14ac:dyDescent="0.25">
      <c r="A89" s="192"/>
      <c r="B89"/>
      <c r="C89"/>
      <c r="D89" s="6"/>
      <c r="E89" s="6"/>
      <c r="F89" s="124"/>
      <c r="H89"/>
      <c r="I89"/>
      <c r="J89"/>
      <c r="L89"/>
      <c r="M89"/>
      <c r="N89"/>
      <c r="P89"/>
      <c r="Q89"/>
      <c r="R89"/>
      <c r="T89"/>
    </row>
    <row r="90" spans="1:20" s="8" customFormat="1" x14ac:dyDescent="0.25">
      <c r="A90" s="192"/>
      <c r="B90"/>
      <c r="C90"/>
      <c r="D90" s="6"/>
      <c r="E90" s="6"/>
      <c r="F90" s="124"/>
      <c r="H90"/>
      <c r="I90"/>
      <c r="J90"/>
      <c r="L90"/>
      <c r="M90"/>
      <c r="N90"/>
      <c r="P90"/>
      <c r="Q90"/>
      <c r="R90"/>
      <c r="T90"/>
    </row>
    <row r="91" spans="1:20" s="8" customFormat="1" x14ac:dyDescent="0.25">
      <c r="A91" s="192"/>
      <c r="B91"/>
      <c r="C91"/>
      <c r="D91" s="6"/>
      <c r="E91" s="6"/>
      <c r="F91" s="124"/>
      <c r="H91"/>
      <c r="I91"/>
      <c r="J91"/>
      <c r="L91"/>
      <c r="M91"/>
      <c r="N91"/>
      <c r="P91"/>
      <c r="Q91"/>
      <c r="R91"/>
      <c r="T91"/>
    </row>
    <row r="92" spans="1:20" s="8" customFormat="1" x14ac:dyDescent="0.25">
      <c r="A92" s="192"/>
      <c r="B92"/>
      <c r="C92"/>
      <c r="D92" s="6"/>
      <c r="E92" s="6"/>
      <c r="F92" s="124"/>
      <c r="H92"/>
      <c r="I92"/>
      <c r="J92"/>
      <c r="L92"/>
      <c r="M92"/>
      <c r="N92"/>
      <c r="P92"/>
      <c r="Q92"/>
      <c r="R92"/>
      <c r="T92"/>
    </row>
    <row r="93" spans="1:20" x14ac:dyDescent="0.25">
      <c r="A93" s="192"/>
      <c r="D93" s="6"/>
      <c r="E93" s="6"/>
      <c r="F93" s="124"/>
    </row>
    <row r="94" spans="1:20" x14ac:dyDescent="0.25">
      <c r="A94" s="192"/>
      <c r="D94" s="6"/>
      <c r="E94" s="6"/>
      <c r="F94" s="124"/>
    </row>
    <row r="95" spans="1:20" x14ac:dyDescent="0.25">
      <c r="A95" s="192"/>
      <c r="D95" s="6"/>
      <c r="E95" s="6"/>
      <c r="F95" s="124"/>
    </row>
    <row r="96" spans="1:20" x14ac:dyDescent="0.25">
      <c r="A96" s="192"/>
      <c r="D96" s="6"/>
      <c r="E96" s="6"/>
      <c r="F96" s="124"/>
    </row>
    <row r="97" spans="1:20" x14ac:dyDescent="0.25">
      <c r="A97" s="192"/>
      <c r="D97" s="6"/>
      <c r="E97" s="6"/>
      <c r="F97" s="124"/>
    </row>
    <row r="98" spans="1:20" x14ac:dyDescent="0.25">
      <c r="A98" s="193"/>
      <c r="D98" s="120"/>
      <c r="E98" s="120"/>
      <c r="F98" s="120"/>
    </row>
    <row r="100" spans="1:20" x14ac:dyDescent="0.25">
      <c r="G100" s="136"/>
    </row>
    <row r="109" spans="1:20" s="8" customFormat="1" x14ac:dyDescent="0.25">
      <c r="A109" s="193"/>
      <c r="B109"/>
      <c r="C109"/>
      <c r="D109" s="120"/>
      <c r="E109" s="120"/>
      <c r="F109" s="120"/>
      <c r="H109"/>
      <c r="I109"/>
      <c r="J109"/>
      <c r="L109"/>
      <c r="M109"/>
      <c r="N109"/>
      <c r="P109"/>
      <c r="Q109"/>
      <c r="R109"/>
      <c r="T109"/>
    </row>
    <row r="110" spans="1:20" s="8" customFormat="1" x14ac:dyDescent="0.25">
      <c r="A110" s="193"/>
      <c r="B110"/>
      <c r="C110"/>
      <c r="D110" s="120"/>
      <c r="E110" s="120"/>
      <c r="F110" s="120"/>
      <c r="H110"/>
      <c r="I110"/>
      <c r="J110"/>
      <c r="L110"/>
      <c r="M110"/>
      <c r="N110"/>
      <c r="P110"/>
      <c r="Q110"/>
      <c r="R110"/>
      <c r="T110"/>
    </row>
    <row r="112" spans="1:20" s="8" customFormat="1" x14ac:dyDescent="0.25">
      <c r="A112" s="50"/>
      <c r="B112" s="195"/>
      <c r="C112" s="195"/>
      <c r="D112"/>
      <c r="E112"/>
      <c r="F112"/>
      <c r="H112"/>
      <c r="I112"/>
      <c r="J112"/>
      <c r="L112"/>
      <c r="M112"/>
      <c r="N112"/>
      <c r="P112"/>
      <c r="Q112"/>
      <c r="R112"/>
      <c r="T112"/>
    </row>
  </sheetData>
  <mergeCells count="4">
    <mergeCell ref="F2:H2"/>
    <mergeCell ref="J2:L2"/>
    <mergeCell ref="N2:P2"/>
    <mergeCell ref="R2:S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Drop Down 1">
              <controlPr defaultSize="0" autoLine="0" autoPict="0">
                <anchor moveWithCells="1">
                  <from>
                    <xdr:col>1</xdr:col>
                    <xdr:colOff>590550</xdr:colOff>
                    <xdr:row>0</xdr:row>
                    <xdr:rowOff>180975</xdr:rowOff>
                  </from>
                  <to>
                    <xdr:col>1</xdr:col>
                    <xdr:colOff>1714500</xdr:colOff>
                    <xdr:row>1</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sheetPr>
  <dimension ref="A1:BJ334"/>
  <sheetViews>
    <sheetView zoomScale="85" zoomScaleNormal="85" workbookViewId="0">
      <pane xSplit="1" ySplit="19" topLeftCell="B318" activePane="bottomRight" state="frozen"/>
      <selection pane="topRight" activeCell="B1" sqref="B1"/>
      <selection pane="bottomLeft" activeCell="A13" sqref="A13"/>
      <selection pane="bottomRight" activeCell="A16" sqref="A16"/>
    </sheetView>
  </sheetViews>
  <sheetFormatPr baseColWidth="10" defaultColWidth="11" defaultRowHeight="15" x14ac:dyDescent="0.25"/>
  <cols>
    <col min="1" max="1" width="9.125" style="225" customWidth="1"/>
    <col min="2" max="2" width="16.125" style="337" customWidth="1"/>
    <col min="3" max="3" width="18.125" style="225" customWidth="1"/>
    <col min="4" max="4" width="16.375" style="225" customWidth="1"/>
    <col min="5" max="5" width="17.5" style="225" customWidth="1"/>
    <col min="6" max="10" width="11" style="225"/>
    <col min="11" max="11" width="23.125" style="225" customWidth="1"/>
    <col min="12" max="12" width="21.125" style="225" customWidth="1"/>
    <col min="13" max="16384" width="11" style="225"/>
  </cols>
  <sheetData>
    <row r="1" spans="1:62" x14ac:dyDescent="0.25">
      <c r="B1" s="225"/>
      <c r="E1" s="269" t="str">
        <f>Codierung!I201</f>
        <v>Eidgenössisches Departement für  Wirtschaft, Bildung und Forschung WBF</v>
      </c>
    </row>
    <row r="2" spans="1:62" x14ac:dyDescent="0.25">
      <c r="B2" s="225"/>
      <c r="E2" s="277" t="str">
        <f>Codierung!I202</f>
        <v>Bundesamt für Landwirtschaft BLW</v>
      </c>
    </row>
    <row r="3" spans="1:62" x14ac:dyDescent="0.25">
      <c r="B3" s="225"/>
      <c r="E3" s="269" t="str">
        <f>Codierung!I203</f>
        <v>Fachbereich Agrardaten und Marktanalysen</v>
      </c>
    </row>
    <row r="4" spans="1:62" x14ac:dyDescent="0.25">
      <c r="B4" s="225"/>
      <c r="H4" s="269"/>
    </row>
    <row r="5" spans="1:62" x14ac:dyDescent="0.25">
      <c r="B5" s="225"/>
      <c r="H5" s="269"/>
    </row>
    <row r="6" spans="1:62" x14ac:dyDescent="0.25">
      <c r="B6" s="225"/>
      <c r="H6" s="269"/>
    </row>
    <row r="7" spans="1:62" x14ac:dyDescent="0.25">
      <c r="A7" s="309" t="str">
        <f>Codierung!$I$209</f>
        <v>Zurück zum Inhaltsverzeichnis</v>
      </c>
      <c r="B7" s="225"/>
      <c r="H7" s="269"/>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row>
    <row r="15" spans="1:62" x14ac:dyDescent="0.25">
      <c r="A15" s="245"/>
      <c r="B15" s="225"/>
      <c r="AY15" s="245"/>
    </row>
    <row r="16" spans="1:62" x14ac:dyDescent="0.25">
      <c r="B16" s="225"/>
    </row>
    <row r="17" spans="1:10" ht="3" customHeight="1" x14ac:dyDescent="0.25">
      <c r="A17" s="352"/>
      <c r="B17" s="353"/>
      <c r="C17" s="353"/>
      <c r="D17" s="353"/>
      <c r="E17" s="353"/>
      <c r="F17" s="353"/>
      <c r="G17" s="353"/>
      <c r="H17" s="353"/>
      <c r="I17" s="354"/>
      <c r="J17" s="354"/>
    </row>
    <row r="18" spans="1:10" s="336" customFormat="1" ht="29.25" customHeight="1" x14ac:dyDescent="0.25">
      <c r="A18" s="338"/>
      <c r="B18" s="270" t="str">
        <f>Codierung!I36</f>
        <v>Milch und Milch- Produkte</v>
      </c>
      <c r="C18" s="270" t="str">
        <f>Codierung!I37</f>
        <v>Fleisch und Fleisch- Produkte</v>
      </c>
      <c r="D18" s="270" t="str">
        <f>Codierung!I38</f>
        <v>Eier</v>
      </c>
      <c r="E18" s="270" t="str">
        <f>Codierung!I39</f>
        <v>Kartoffeln</v>
      </c>
      <c r="F18" s="270" t="str">
        <f>Codierung!I40</f>
        <v>Früchte</v>
      </c>
      <c r="G18" s="270" t="str">
        <f>Codierung!I41</f>
        <v>Gemüse</v>
      </c>
      <c r="H18" s="270" t="str">
        <f>Codierung!I42</f>
        <v>Mehl</v>
      </c>
      <c r="I18" s="339" t="str">
        <f>Codierung!I8</f>
        <v>∆ Bio / nicht-Bio absolut</v>
      </c>
      <c r="J18" s="339" t="str">
        <f>Codierung!I9</f>
        <v>%-∆ Bio / Nicht-Bio</v>
      </c>
    </row>
    <row r="19" spans="1:10" x14ac:dyDescent="0.25">
      <c r="A19" s="328" t="str">
        <f>Codierung!$I$108</f>
        <v>Einheit</v>
      </c>
      <c r="B19" s="330" t="str">
        <f>Codierung!$I$110</f>
        <v>In CHF</v>
      </c>
      <c r="C19" s="330" t="str">
        <f>Codierung!$I$110</f>
        <v>In CHF</v>
      </c>
      <c r="D19" s="330" t="str">
        <f>Codierung!$I$110</f>
        <v>In CHF</v>
      </c>
      <c r="E19" s="330" t="str">
        <f>Codierung!$I$110</f>
        <v>In CHF</v>
      </c>
      <c r="F19" s="330" t="str">
        <f>Codierung!$I$110</f>
        <v>In CHF</v>
      </c>
      <c r="G19" s="330" t="str">
        <f>Codierung!$I$110</f>
        <v>In CHF</v>
      </c>
      <c r="H19" s="330" t="str">
        <f>Codierung!$I$110</f>
        <v>In CHF</v>
      </c>
      <c r="I19" s="340" t="str">
        <f>Codierung!$I$110</f>
        <v>In CHF</v>
      </c>
      <c r="J19" s="340"/>
    </row>
    <row r="20" spans="1:10" x14ac:dyDescent="0.25">
      <c r="A20" s="332">
        <f>'Bio - Rohdaten'!A21</f>
        <v>36526</v>
      </c>
      <c r="B20" s="225"/>
      <c r="I20" s="340"/>
      <c r="J20" s="341"/>
    </row>
    <row r="21" spans="1:10" x14ac:dyDescent="0.25">
      <c r="A21" s="332">
        <f>'Bio - Rohdaten'!A22</f>
        <v>36557</v>
      </c>
      <c r="B21" s="225"/>
      <c r="I21" s="340"/>
      <c r="J21" s="341"/>
    </row>
    <row r="22" spans="1:10" x14ac:dyDescent="0.25">
      <c r="A22" s="332">
        <f>'Bio - Rohdaten'!A23</f>
        <v>36586</v>
      </c>
      <c r="B22" s="225"/>
      <c r="I22" s="340"/>
      <c r="J22" s="341"/>
    </row>
    <row r="23" spans="1:10" x14ac:dyDescent="0.25">
      <c r="A23" s="332">
        <f>'Bio - Rohdaten'!A24</f>
        <v>36617</v>
      </c>
      <c r="B23" s="225"/>
      <c r="I23" s="340"/>
      <c r="J23" s="341"/>
    </row>
    <row r="24" spans="1:10" x14ac:dyDescent="0.25">
      <c r="A24" s="332">
        <f>'Bio - Rohdaten'!A25</f>
        <v>36647</v>
      </c>
      <c r="B24" s="225"/>
      <c r="I24" s="340"/>
      <c r="J24" s="341"/>
    </row>
    <row r="25" spans="1:10" x14ac:dyDescent="0.25">
      <c r="A25" s="332">
        <f>'Bio - Rohdaten'!A26</f>
        <v>36678</v>
      </c>
      <c r="B25" s="225"/>
      <c r="I25" s="340"/>
      <c r="J25" s="341"/>
    </row>
    <row r="26" spans="1:10" x14ac:dyDescent="0.25">
      <c r="A26" s="332">
        <f>'Bio - Rohdaten'!A27</f>
        <v>36708</v>
      </c>
      <c r="B26" s="225"/>
      <c r="I26" s="340"/>
      <c r="J26" s="341"/>
    </row>
    <row r="27" spans="1:10" x14ac:dyDescent="0.25">
      <c r="A27" s="332">
        <f>'Bio - Rohdaten'!A28</f>
        <v>36739</v>
      </c>
      <c r="B27" s="225"/>
      <c r="I27" s="340"/>
      <c r="J27" s="341"/>
    </row>
    <row r="28" spans="1:10" x14ac:dyDescent="0.25">
      <c r="A28" s="332">
        <f>'Bio - Rohdaten'!A29</f>
        <v>36770</v>
      </c>
      <c r="B28" s="225"/>
      <c r="I28" s="340"/>
      <c r="J28" s="341"/>
    </row>
    <row r="29" spans="1:10" x14ac:dyDescent="0.25">
      <c r="A29" s="332">
        <f>'Bio - Rohdaten'!A30</f>
        <v>36800</v>
      </c>
      <c r="B29" s="225"/>
      <c r="I29" s="340"/>
      <c r="J29" s="341"/>
    </row>
    <row r="30" spans="1:10" x14ac:dyDescent="0.25">
      <c r="A30" s="332">
        <f>'Bio - Rohdaten'!A31</f>
        <v>36831</v>
      </c>
      <c r="B30" s="225"/>
      <c r="I30" s="340"/>
      <c r="J30" s="341"/>
    </row>
    <row r="31" spans="1:10" x14ac:dyDescent="0.25">
      <c r="A31" s="332">
        <f>'Bio - Rohdaten'!A32</f>
        <v>36861</v>
      </c>
      <c r="B31" s="225"/>
      <c r="I31" s="340"/>
      <c r="J31" s="341"/>
    </row>
    <row r="32" spans="1:10" x14ac:dyDescent="0.25">
      <c r="A32" s="332">
        <f>'Bio - Rohdaten'!A33</f>
        <v>36892</v>
      </c>
      <c r="B32" s="225"/>
      <c r="I32" s="340"/>
      <c r="J32" s="341"/>
    </row>
    <row r="33" spans="1:10" x14ac:dyDescent="0.25">
      <c r="A33" s="332">
        <f>'Bio - Rohdaten'!A34</f>
        <v>36923</v>
      </c>
      <c r="B33" s="225"/>
      <c r="I33" s="340"/>
      <c r="J33" s="341"/>
    </row>
    <row r="34" spans="1:10" x14ac:dyDescent="0.25">
      <c r="A34" s="332">
        <f>'Bio - Rohdaten'!A35</f>
        <v>36951</v>
      </c>
      <c r="B34" s="225"/>
      <c r="I34" s="340"/>
      <c r="J34" s="341"/>
    </row>
    <row r="35" spans="1:10" x14ac:dyDescent="0.25">
      <c r="A35" s="332">
        <f>'Bio - Rohdaten'!A36</f>
        <v>36982</v>
      </c>
      <c r="B35" s="225"/>
      <c r="I35" s="340"/>
      <c r="J35" s="341"/>
    </row>
    <row r="36" spans="1:10" x14ac:dyDescent="0.25">
      <c r="A36" s="332">
        <f>'Bio - Rohdaten'!A37</f>
        <v>37012</v>
      </c>
      <c r="B36" s="225"/>
      <c r="I36" s="340"/>
      <c r="J36" s="341"/>
    </row>
    <row r="37" spans="1:10" x14ac:dyDescent="0.25">
      <c r="A37" s="332">
        <f>'Bio - Rohdaten'!A38</f>
        <v>37043</v>
      </c>
      <c r="B37" s="225"/>
      <c r="I37" s="340"/>
      <c r="J37" s="341"/>
    </row>
    <row r="38" spans="1:10" x14ac:dyDescent="0.25">
      <c r="A38" s="332">
        <f>'Bio - Rohdaten'!A39</f>
        <v>37073</v>
      </c>
      <c r="B38" s="225"/>
      <c r="I38" s="340"/>
      <c r="J38" s="341"/>
    </row>
    <row r="39" spans="1:10" x14ac:dyDescent="0.25">
      <c r="A39" s="332">
        <f>'Bio - Rohdaten'!A40</f>
        <v>37104</v>
      </c>
      <c r="B39" s="225"/>
      <c r="I39" s="340"/>
      <c r="J39" s="341"/>
    </row>
    <row r="40" spans="1:10" x14ac:dyDescent="0.25">
      <c r="A40" s="332">
        <f>'Bio - Rohdaten'!A41</f>
        <v>37135</v>
      </c>
      <c r="B40" s="225"/>
      <c r="I40" s="340"/>
      <c r="J40" s="341"/>
    </row>
    <row r="41" spans="1:10" x14ac:dyDescent="0.25">
      <c r="A41" s="332">
        <f>'Bio - Rohdaten'!A42</f>
        <v>37165</v>
      </c>
      <c r="B41" s="225"/>
      <c r="I41" s="340"/>
      <c r="J41" s="341"/>
    </row>
    <row r="42" spans="1:10" x14ac:dyDescent="0.25">
      <c r="A42" s="332">
        <f>'Bio - Rohdaten'!A43</f>
        <v>37196</v>
      </c>
      <c r="B42" s="225"/>
      <c r="I42" s="340"/>
      <c r="J42" s="341"/>
    </row>
    <row r="43" spans="1:10" x14ac:dyDescent="0.25">
      <c r="A43" s="332">
        <f>'Bio - Rohdaten'!A44</f>
        <v>37226</v>
      </c>
      <c r="B43" s="225"/>
      <c r="I43" s="340"/>
      <c r="J43" s="341"/>
    </row>
    <row r="44" spans="1:10" x14ac:dyDescent="0.25">
      <c r="A44" s="332">
        <f>'Bio - Rohdaten'!A45</f>
        <v>37257</v>
      </c>
      <c r="B44" s="225"/>
      <c r="I44" s="340"/>
      <c r="J44" s="341"/>
    </row>
    <row r="45" spans="1:10" x14ac:dyDescent="0.25">
      <c r="A45" s="332">
        <f>'Bio - Rohdaten'!A46</f>
        <v>37288</v>
      </c>
      <c r="B45" s="225"/>
      <c r="I45" s="340"/>
      <c r="J45" s="341"/>
    </row>
    <row r="46" spans="1:10" x14ac:dyDescent="0.25">
      <c r="A46" s="332">
        <f>'Bio - Rohdaten'!A47</f>
        <v>37316</v>
      </c>
      <c r="B46" s="225"/>
      <c r="I46" s="340"/>
      <c r="J46" s="341"/>
    </row>
    <row r="47" spans="1:10" x14ac:dyDescent="0.25">
      <c r="A47" s="332">
        <f>'Bio - Rohdaten'!A48</f>
        <v>37347</v>
      </c>
      <c r="B47" s="225"/>
      <c r="I47" s="340"/>
      <c r="J47" s="341"/>
    </row>
    <row r="48" spans="1:10" x14ac:dyDescent="0.25">
      <c r="A48" s="332">
        <f>'Bio - Rohdaten'!A49</f>
        <v>37377</v>
      </c>
      <c r="B48" s="225"/>
      <c r="I48" s="340"/>
      <c r="J48" s="341"/>
    </row>
    <row r="49" spans="1:10" x14ac:dyDescent="0.25">
      <c r="A49" s="332">
        <f>'Bio - Rohdaten'!A50</f>
        <v>37408</v>
      </c>
      <c r="B49" s="225"/>
      <c r="I49" s="340"/>
      <c r="J49" s="341"/>
    </row>
    <row r="50" spans="1:10" x14ac:dyDescent="0.25">
      <c r="A50" s="332">
        <f>'Bio - Rohdaten'!A51</f>
        <v>37438</v>
      </c>
      <c r="B50" s="225"/>
      <c r="I50" s="340"/>
      <c r="J50" s="341"/>
    </row>
    <row r="51" spans="1:10" x14ac:dyDescent="0.25">
      <c r="A51" s="332">
        <f>'Bio - Rohdaten'!A52</f>
        <v>37469</v>
      </c>
      <c r="B51" s="225"/>
      <c r="I51" s="340"/>
      <c r="J51" s="341"/>
    </row>
    <row r="52" spans="1:10" x14ac:dyDescent="0.25">
      <c r="A52" s="332">
        <f>'Bio - Rohdaten'!A53</f>
        <v>37500</v>
      </c>
      <c r="B52" s="225"/>
      <c r="I52" s="340"/>
      <c r="J52" s="341"/>
    </row>
    <row r="53" spans="1:10" x14ac:dyDescent="0.25">
      <c r="A53" s="332">
        <f>'Bio - Rohdaten'!A54</f>
        <v>37530</v>
      </c>
      <c r="B53" s="225"/>
      <c r="I53" s="340"/>
      <c r="J53" s="341"/>
    </row>
    <row r="54" spans="1:10" x14ac:dyDescent="0.25">
      <c r="A54" s="332">
        <f>'Bio - Rohdaten'!A55</f>
        <v>37561</v>
      </c>
      <c r="B54" s="225"/>
      <c r="I54" s="340"/>
      <c r="J54" s="341"/>
    </row>
    <row r="55" spans="1:10" x14ac:dyDescent="0.25">
      <c r="A55" s="332">
        <f>'Bio - Rohdaten'!A56</f>
        <v>37591</v>
      </c>
      <c r="B55" s="225"/>
      <c r="I55" s="340"/>
      <c r="J55" s="341"/>
    </row>
    <row r="56" spans="1:10" x14ac:dyDescent="0.25">
      <c r="A56" s="332">
        <f>'Bio - Rohdaten'!A57</f>
        <v>37622</v>
      </c>
      <c r="B56" s="225"/>
      <c r="I56" s="340"/>
      <c r="J56" s="341"/>
    </row>
    <row r="57" spans="1:10" x14ac:dyDescent="0.25">
      <c r="A57" s="332">
        <f>'Bio - Rohdaten'!A58</f>
        <v>37653</v>
      </c>
      <c r="B57" s="225"/>
      <c r="I57" s="340"/>
      <c r="J57" s="341"/>
    </row>
    <row r="58" spans="1:10" x14ac:dyDescent="0.25">
      <c r="A58" s="332">
        <f>'Bio - Rohdaten'!A59</f>
        <v>37681</v>
      </c>
      <c r="B58" s="225"/>
      <c r="I58" s="340"/>
      <c r="J58" s="341"/>
    </row>
    <row r="59" spans="1:10" x14ac:dyDescent="0.25">
      <c r="A59" s="332">
        <f>'Bio - Rohdaten'!A60</f>
        <v>37712</v>
      </c>
      <c r="B59" s="225"/>
      <c r="I59" s="340"/>
      <c r="J59" s="341"/>
    </row>
    <row r="60" spans="1:10" x14ac:dyDescent="0.25">
      <c r="A60" s="332">
        <f>'Bio - Rohdaten'!A61</f>
        <v>37742</v>
      </c>
      <c r="B60" s="225"/>
      <c r="I60" s="340"/>
      <c r="J60" s="341"/>
    </row>
    <row r="61" spans="1:10" x14ac:dyDescent="0.25">
      <c r="A61" s="332">
        <f>'Bio - Rohdaten'!A62</f>
        <v>37773</v>
      </c>
      <c r="B61" s="225"/>
      <c r="I61" s="340"/>
      <c r="J61" s="341"/>
    </row>
    <row r="62" spans="1:10" x14ac:dyDescent="0.25">
      <c r="A62" s="332">
        <f>'Bio - Rohdaten'!A63</f>
        <v>37803</v>
      </c>
      <c r="B62" s="225"/>
      <c r="I62" s="340"/>
      <c r="J62" s="341"/>
    </row>
    <row r="63" spans="1:10" x14ac:dyDescent="0.25">
      <c r="A63" s="332">
        <f>'Bio - Rohdaten'!A64</f>
        <v>37834</v>
      </c>
      <c r="B63" s="225"/>
      <c r="I63" s="340"/>
      <c r="J63" s="341"/>
    </row>
    <row r="64" spans="1:10" x14ac:dyDescent="0.25">
      <c r="A64" s="332">
        <f>'Bio - Rohdaten'!A65</f>
        <v>37865</v>
      </c>
      <c r="B64" s="225"/>
      <c r="I64" s="340"/>
      <c r="J64" s="341"/>
    </row>
    <row r="65" spans="1:10" x14ac:dyDescent="0.25">
      <c r="A65" s="332">
        <f>'Bio - Rohdaten'!A66</f>
        <v>37895</v>
      </c>
      <c r="B65" s="225"/>
      <c r="I65" s="340"/>
      <c r="J65" s="341"/>
    </row>
    <row r="66" spans="1:10" x14ac:dyDescent="0.25">
      <c r="A66" s="332">
        <f>'Bio - Rohdaten'!A67</f>
        <v>37926</v>
      </c>
      <c r="B66" s="225"/>
      <c r="I66" s="340"/>
      <c r="J66" s="341"/>
    </row>
    <row r="67" spans="1:10" x14ac:dyDescent="0.25">
      <c r="A67" s="332">
        <f>'Bio - Rohdaten'!A68</f>
        <v>37956</v>
      </c>
      <c r="B67" s="225"/>
      <c r="I67" s="340"/>
      <c r="J67" s="341"/>
    </row>
    <row r="68" spans="1:10" x14ac:dyDescent="0.25">
      <c r="A68" s="332">
        <f>'Bio - Rohdaten'!A69</f>
        <v>37987</v>
      </c>
      <c r="B68" s="225"/>
      <c r="I68" s="340"/>
      <c r="J68" s="341"/>
    </row>
    <row r="69" spans="1:10" x14ac:dyDescent="0.25">
      <c r="A69" s="332">
        <f>'Bio - Rohdaten'!A70</f>
        <v>38018</v>
      </c>
      <c r="B69" s="225"/>
      <c r="I69" s="340"/>
      <c r="J69" s="341"/>
    </row>
    <row r="70" spans="1:10" x14ac:dyDescent="0.25">
      <c r="A70" s="332">
        <f>'Bio - Rohdaten'!A71</f>
        <v>38047</v>
      </c>
      <c r="B70" s="225"/>
      <c r="I70" s="340"/>
      <c r="J70" s="341"/>
    </row>
    <row r="71" spans="1:10" x14ac:dyDescent="0.25">
      <c r="A71" s="332">
        <f>'Bio - Rohdaten'!A72</f>
        <v>38078</v>
      </c>
      <c r="B71" s="225"/>
      <c r="I71" s="340"/>
      <c r="J71" s="341"/>
    </row>
    <row r="72" spans="1:10" x14ac:dyDescent="0.25">
      <c r="A72" s="332">
        <f>'Bio - Rohdaten'!A73</f>
        <v>38108</v>
      </c>
      <c r="B72" s="225"/>
      <c r="I72" s="340"/>
      <c r="J72" s="341"/>
    </row>
    <row r="73" spans="1:10" x14ac:dyDescent="0.25">
      <c r="A73" s="332">
        <f>'Bio - Rohdaten'!A74</f>
        <v>38139</v>
      </c>
      <c r="B73" s="225"/>
      <c r="I73" s="340"/>
      <c r="J73" s="341"/>
    </row>
    <row r="74" spans="1:10" x14ac:dyDescent="0.25">
      <c r="A74" s="332">
        <f>'Bio - Rohdaten'!A75</f>
        <v>38169</v>
      </c>
      <c r="B74" s="225"/>
      <c r="I74" s="340"/>
      <c r="J74" s="341"/>
    </row>
    <row r="75" spans="1:10" x14ac:dyDescent="0.25">
      <c r="A75" s="332">
        <f>'Bio - Rohdaten'!A76</f>
        <v>38200</v>
      </c>
      <c r="B75" s="225"/>
      <c r="I75" s="340"/>
      <c r="J75" s="341"/>
    </row>
    <row r="76" spans="1:10" x14ac:dyDescent="0.25">
      <c r="A76" s="332">
        <f>'Bio - Rohdaten'!A77</f>
        <v>38231</v>
      </c>
      <c r="B76" s="225"/>
      <c r="I76" s="340"/>
      <c r="J76" s="341"/>
    </row>
    <row r="77" spans="1:10" x14ac:dyDescent="0.25">
      <c r="A77" s="332">
        <f>'Bio - Rohdaten'!A78</f>
        <v>38261</v>
      </c>
      <c r="B77" s="225"/>
      <c r="I77" s="340"/>
      <c r="J77" s="341"/>
    </row>
    <row r="78" spans="1:10" x14ac:dyDescent="0.25">
      <c r="A78" s="332">
        <f>'Bio - Rohdaten'!A79</f>
        <v>38292</v>
      </c>
      <c r="B78" s="225"/>
      <c r="I78" s="340"/>
      <c r="J78" s="341"/>
    </row>
    <row r="79" spans="1:10" x14ac:dyDescent="0.25">
      <c r="A79" s="332">
        <f>'Bio - Rohdaten'!A80</f>
        <v>38322</v>
      </c>
      <c r="B79" s="225"/>
      <c r="I79" s="340"/>
      <c r="J79" s="341"/>
    </row>
    <row r="80" spans="1:10" x14ac:dyDescent="0.25">
      <c r="A80" s="332">
        <f>'Bio - Rohdaten'!A81</f>
        <v>38353</v>
      </c>
      <c r="B80" s="225"/>
      <c r="I80" s="340"/>
      <c r="J80" s="341"/>
    </row>
    <row r="81" spans="1:10" x14ac:dyDescent="0.25">
      <c r="A81" s="332">
        <f>'Bio - Rohdaten'!A82</f>
        <v>38384</v>
      </c>
      <c r="B81" s="225"/>
      <c r="I81" s="340"/>
      <c r="J81" s="341"/>
    </row>
    <row r="82" spans="1:10" x14ac:dyDescent="0.25">
      <c r="A82" s="332">
        <f>'Bio - Rohdaten'!A83</f>
        <v>38412</v>
      </c>
      <c r="B82" s="225"/>
      <c r="I82" s="340"/>
      <c r="J82" s="341"/>
    </row>
    <row r="83" spans="1:10" x14ac:dyDescent="0.25">
      <c r="A83" s="332">
        <f>'Bio - Rohdaten'!A84</f>
        <v>38443</v>
      </c>
      <c r="B83" s="225"/>
      <c r="I83" s="340"/>
      <c r="J83" s="341"/>
    </row>
    <row r="84" spans="1:10" x14ac:dyDescent="0.25">
      <c r="A84" s="332">
        <f>'Bio - Rohdaten'!A85</f>
        <v>38473</v>
      </c>
      <c r="B84" s="225"/>
      <c r="I84" s="340"/>
      <c r="J84" s="341"/>
    </row>
    <row r="85" spans="1:10" x14ac:dyDescent="0.25">
      <c r="A85" s="332">
        <f>'Bio - Rohdaten'!A86</f>
        <v>38504</v>
      </c>
      <c r="B85" s="225"/>
      <c r="I85" s="340"/>
      <c r="J85" s="341"/>
    </row>
    <row r="86" spans="1:10" x14ac:dyDescent="0.25">
      <c r="A86" s="332">
        <f>'Bio - Rohdaten'!A87</f>
        <v>38534</v>
      </c>
      <c r="B86" s="225"/>
      <c r="I86" s="340"/>
      <c r="J86" s="341"/>
    </row>
    <row r="87" spans="1:10" x14ac:dyDescent="0.25">
      <c r="A87" s="332">
        <f>'Bio - Rohdaten'!A88</f>
        <v>38565</v>
      </c>
      <c r="B87" s="225"/>
      <c r="I87" s="340"/>
      <c r="J87" s="341"/>
    </row>
    <row r="88" spans="1:10" x14ac:dyDescent="0.25">
      <c r="A88" s="332">
        <f>'Bio - Rohdaten'!A89</f>
        <v>38596</v>
      </c>
      <c r="B88" s="225"/>
      <c r="I88" s="340"/>
      <c r="J88" s="341"/>
    </row>
    <row r="89" spans="1:10" x14ac:dyDescent="0.25">
      <c r="A89" s="332">
        <f>'Bio - Rohdaten'!A90</f>
        <v>38626</v>
      </c>
      <c r="B89" s="225"/>
      <c r="I89" s="340"/>
      <c r="J89" s="341"/>
    </row>
    <row r="90" spans="1:10" x14ac:dyDescent="0.25">
      <c r="A90" s="332">
        <f>'Bio - Rohdaten'!A91</f>
        <v>38657</v>
      </c>
      <c r="B90" s="225"/>
      <c r="I90" s="340"/>
      <c r="J90" s="341"/>
    </row>
    <row r="91" spans="1:10" x14ac:dyDescent="0.25">
      <c r="A91" s="332">
        <f>'Bio - Rohdaten'!A92</f>
        <v>38687</v>
      </c>
      <c r="B91" s="225"/>
      <c r="I91" s="340"/>
      <c r="J91" s="341"/>
    </row>
    <row r="92" spans="1:10" x14ac:dyDescent="0.25">
      <c r="A92" s="332">
        <f>'Bio - Rohdaten'!A93</f>
        <v>38718</v>
      </c>
      <c r="B92" s="225"/>
      <c r="I92" s="340"/>
      <c r="J92" s="341"/>
    </row>
    <row r="93" spans="1:10" x14ac:dyDescent="0.25">
      <c r="A93" s="332">
        <f>'Bio - Rohdaten'!A94</f>
        <v>38749</v>
      </c>
      <c r="B93" s="225"/>
      <c r="I93" s="340"/>
      <c r="J93" s="341"/>
    </row>
    <row r="94" spans="1:10" x14ac:dyDescent="0.25">
      <c r="A94" s="332">
        <f>'Bio - Rohdaten'!A95</f>
        <v>38777</v>
      </c>
      <c r="B94" s="225"/>
      <c r="I94" s="340"/>
      <c r="J94" s="341"/>
    </row>
    <row r="95" spans="1:10" x14ac:dyDescent="0.25">
      <c r="A95" s="332">
        <f>'Bio - Rohdaten'!A96</f>
        <v>38808</v>
      </c>
      <c r="B95" s="225"/>
      <c r="I95" s="340"/>
      <c r="J95" s="341"/>
    </row>
    <row r="96" spans="1:10" x14ac:dyDescent="0.25">
      <c r="A96" s="332">
        <f>'Bio - Rohdaten'!A97</f>
        <v>38838</v>
      </c>
      <c r="B96" s="225"/>
      <c r="I96" s="340"/>
      <c r="J96" s="341"/>
    </row>
    <row r="97" spans="1:10" x14ac:dyDescent="0.25">
      <c r="A97" s="332">
        <f>'Bio - Rohdaten'!A98</f>
        <v>38869</v>
      </c>
      <c r="B97" s="225"/>
      <c r="I97" s="340"/>
      <c r="J97" s="341"/>
    </row>
    <row r="98" spans="1:10" x14ac:dyDescent="0.25">
      <c r="A98" s="332">
        <f>'Bio - Rohdaten'!A99</f>
        <v>38899</v>
      </c>
      <c r="B98" s="225"/>
      <c r="I98" s="340"/>
      <c r="J98" s="341"/>
    </row>
    <row r="99" spans="1:10" x14ac:dyDescent="0.25">
      <c r="A99" s="332">
        <f>'Bio - Rohdaten'!A100</f>
        <v>38930</v>
      </c>
      <c r="B99" s="225"/>
      <c r="I99" s="340"/>
      <c r="J99" s="341"/>
    </row>
    <row r="100" spans="1:10" x14ac:dyDescent="0.25">
      <c r="A100" s="332">
        <f>'Bio - Rohdaten'!A101</f>
        <v>38961</v>
      </c>
      <c r="B100" s="225"/>
      <c r="I100" s="340"/>
      <c r="J100" s="341"/>
    </row>
    <row r="101" spans="1:10" x14ac:dyDescent="0.25">
      <c r="A101" s="332">
        <f>'Bio - Rohdaten'!A102</f>
        <v>38991</v>
      </c>
      <c r="B101" s="225"/>
      <c r="I101" s="340"/>
      <c r="J101" s="341"/>
    </row>
    <row r="102" spans="1:10" x14ac:dyDescent="0.25">
      <c r="A102" s="332">
        <f>'Bio - Rohdaten'!A103</f>
        <v>39022</v>
      </c>
      <c r="B102" s="225"/>
      <c r="I102" s="340"/>
      <c r="J102" s="341"/>
    </row>
    <row r="103" spans="1:10" x14ac:dyDescent="0.25">
      <c r="A103" s="332">
        <f>'Bio - Rohdaten'!A104</f>
        <v>39052</v>
      </c>
      <c r="B103" s="225"/>
      <c r="I103" s="340"/>
      <c r="J103" s="341"/>
    </row>
    <row r="104" spans="1:10" x14ac:dyDescent="0.25">
      <c r="A104" s="332">
        <f>'Bio - Rohdaten'!A105</f>
        <v>39083</v>
      </c>
      <c r="B104" s="225"/>
      <c r="I104" s="340"/>
      <c r="J104" s="341"/>
    </row>
    <row r="105" spans="1:10" x14ac:dyDescent="0.25">
      <c r="A105" s="332">
        <f>'Bio - Rohdaten'!A106</f>
        <v>39114</v>
      </c>
      <c r="B105" s="225"/>
      <c r="I105" s="340"/>
      <c r="J105" s="341"/>
    </row>
    <row r="106" spans="1:10" x14ac:dyDescent="0.25">
      <c r="A106" s="332">
        <f>'Bio - Rohdaten'!A107</f>
        <v>39142</v>
      </c>
      <c r="B106" s="225"/>
      <c r="I106" s="340"/>
      <c r="J106" s="341"/>
    </row>
    <row r="107" spans="1:10" x14ac:dyDescent="0.25">
      <c r="A107" s="332">
        <f>'Bio - Rohdaten'!A108</f>
        <v>39173</v>
      </c>
      <c r="B107" s="225"/>
      <c r="I107" s="340"/>
      <c r="J107" s="341"/>
    </row>
    <row r="108" spans="1:10" x14ac:dyDescent="0.25">
      <c r="A108" s="332">
        <f>'Bio - Rohdaten'!A109</f>
        <v>39203</v>
      </c>
      <c r="B108" s="225"/>
      <c r="I108" s="340"/>
      <c r="J108" s="341"/>
    </row>
    <row r="109" spans="1:10" x14ac:dyDescent="0.25">
      <c r="A109" s="332">
        <f>'Bio - Rohdaten'!A110</f>
        <v>39234</v>
      </c>
      <c r="B109" s="225"/>
      <c r="I109" s="340"/>
      <c r="J109" s="341"/>
    </row>
    <row r="110" spans="1:10" x14ac:dyDescent="0.25">
      <c r="A110" s="332">
        <f>'Bio - Rohdaten'!A111</f>
        <v>39264</v>
      </c>
      <c r="B110" s="225"/>
      <c r="I110" s="340"/>
      <c r="J110" s="341"/>
    </row>
    <row r="111" spans="1:10" x14ac:dyDescent="0.25">
      <c r="A111" s="332">
        <f>'Bio - Rohdaten'!A112</f>
        <v>39295</v>
      </c>
      <c r="B111" s="225"/>
      <c r="I111" s="340"/>
      <c r="J111" s="341"/>
    </row>
    <row r="112" spans="1:10" x14ac:dyDescent="0.25">
      <c r="A112" s="332">
        <f>'Bio - Rohdaten'!A113</f>
        <v>39326</v>
      </c>
      <c r="B112" s="225"/>
      <c r="I112" s="340"/>
      <c r="J112" s="341"/>
    </row>
    <row r="113" spans="1:10" x14ac:dyDescent="0.25">
      <c r="A113" s="332">
        <f>'Bio - Rohdaten'!A114</f>
        <v>39356</v>
      </c>
      <c r="B113" s="225"/>
      <c r="I113" s="340"/>
      <c r="J113" s="341"/>
    </row>
    <row r="114" spans="1:10" x14ac:dyDescent="0.25">
      <c r="A114" s="332">
        <f>'Bio - Rohdaten'!A115</f>
        <v>39387</v>
      </c>
      <c r="B114" s="225"/>
      <c r="I114" s="340"/>
      <c r="J114" s="341"/>
    </row>
    <row r="115" spans="1:10" x14ac:dyDescent="0.25">
      <c r="A115" s="332">
        <f>'Bio - Rohdaten'!A116</f>
        <v>39417</v>
      </c>
      <c r="B115" s="225"/>
      <c r="I115" s="340"/>
      <c r="J115" s="341"/>
    </row>
    <row r="116" spans="1:10" x14ac:dyDescent="0.25">
      <c r="A116" s="332">
        <f>'Bio - Rohdaten'!A117</f>
        <v>39448</v>
      </c>
      <c r="B116" s="225"/>
      <c r="I116" s="340"/>
      <c r="J116" s="341"/>
    </row>
    <row r="117" spans="1:10" x14ac:dyDescent="0.25">
      <c r="A117" s="332">
        <f>'Bio - Rohdaten'!A118</f>
        <v>39479</v>
      </c>
      <c r="B117" s="225"/>
      <c r="I117" s="340"/>
      <c r="J117" s="341"/>
    </row>
    <row r="118" spans="1:10" x14ac:dyDescent="0.25">
      <c r="A118" s="332">
        <f>'Bio - Rohdaten'!A119</f>
        <v>39508</v>
      </c>
      <c r="B118" s="225"/>
      <c r="I118" s="340"/>
      <c r="J118" s="341"/>
    </row>
    <row r="119" spans="1:10" x14ac:dyDescent="0.25">
      <c r="A119" s="332">
        <f>'Bio - Rohdaten'!A120</f>
        <v>39539</v>
      </c>
      <c r="B119" s="225"/>
      <c r="I119" s="340"/>
      <c r="J119" s="341"/>
    </row>
    <row r="120" spans="1:10" x14ac:dyDescent="0.25">
      <c r="A120" s="332">
        <f>'Bio - Rohdaten'!A121</f>
        <v>39569</v>
      </c>
      <c r="B120" s="225"/>
      <c r="I120" s="340"/>
      <c r="J120" s="341"/>
    </row>
    <row r="121" spans="1:10" x14ac:dyDescent="0.25">
      <c r="A121" s="332">
        <f>'Bio - Rohdaten'!A122</f>
        <v>39600</v>
      </c>
      <c r="B121" s="225"/>
      <c r="I121" s="340"/>
      <c r="J121" s="341"/>
    </row>
    <row r="122" spans="1:10" x14ac:dyDescent="0.25">
      <c r="A122" s="332">
        <f>'Bio - Rohdaten'!A123</f>
        <v>39630</v>
      </c>
      <c r="B122" s="225"/>
      <c r="I122" s="340"/>
      <c r="J122" s="341"/>
    </row>
    <row r="123" spans="1:10" x14ac:dyDescent="0.25">
      <c r="A123" s="332">
        <f>'Bio - Rohdaten'!A124</f>
        <v>39661</v>
      </c>
      <c r="B123" s="225"/>
      <c r="I123" s="340"/>
      <c r="J123" s="341"/>
    </row>
    <row r="124" spans="1:10" x14ac:dyDescent="0.25">
      <c r="A124" s="332">
        <f>'Bio - Rohdaten'!A125</f>
        <v>39692</v>
      </c>
      <c r="B124" s="225"/>
      <c r="I124" s="340"/>
      <c r="J124" s="341"/>
    </row>
    <row r="125" spans="1:10" x14ac:dyDescent="0.25">
      <c r="A125" s="332">
        <f>'Bio - Rohdaten'!A126</f>
        <v>39722</v>
      </c>
      <c r="B125" s="225"/>
      <c r="I125" s="340"/>
      <c r="J125" s="341"/>
    </row>
    <row r="126" spans="1:10" x14ac:dyDescent="0.25">
      <c r="A126" s="332">
        <f>'Bio - Rohdaten'!A127</f>
        <v>39753</v>
      </c>
      <c r="B126" s="225"/>
      <c r="I126" s="340"/>
      <c r="J126" s="341"/>
    </row>
    <row r="127" spans="1:10" x14ac:dyDescent="0.25">
      <c r="A127" s="332">
        <f>'Bio - Rohdaten'!A128</f>
        <v>39783</v>
      </c>
      <c r="B127" s="225"/>
      <c r="I127" s="340"/>
      <c r="J127" s="341"/>
    </row>
    <row r="128" spans="1:10" x14ac:dyDescent="0.25">
      <c r="A128" s="332">
        <f>'Bio - Rohdaten'!A129</f>
        <v>39814</v>
      </c>
      <c r="B128" s="225"/>
      <c r="I128" s="340"/>
      <c r="J128" s="341"/>
    </row>
    <row r="129" spans="1:10" x14ac:dyDescent="0.25">
      <c r="A129" s="332">
        <f>'Bio - Rohdaten'!A130</f>
        <v>39845</v>
      </c>
      <c r="B129" s="225"/>
      <c r="I129" s="340"/>
      <c r="J129" s="341"/>
    </row>
    <row r="130" spans="1:10" x14ac:dyDescent="0.25">
      <c r="A130" s="332">
        <f>'Bio - Rohdaten'!A131</f>
        <v>39873</v>
      </c>
      <c r="B130" s="225"/>
      <c r="I130" s="340"/>
      <c r="J130" s="341"/>
    </row>
    <row r="131" spans="1:10" x14ac:dyDescent="0.25">
      <c r="A131" s="332">
        <f>'Bio - Rohdaten'!A132</f>
        <v>39904</v>
      </c>
      <c r="B131" s="225"/>
      <c r="I131" s="340"/>
      <c r="J131" s="341"/>
    </row>
    <row r="132" spans="1:10" x14ac:dyDescent="0.25">
      <c r="A132" s="332">
        <f>'Bio - Rohdaten'!A133</f>
        <v>39934</v>
      </c>
      <c r="B132" s="225"/>
      <c r="I132" s="340"/>
      <c r="J132" s="341"/>
    </row>
    <row r="133" spans="1:10" x14ac:dyDescent="0.25">
      <c r="A133" s="332">
        <f>'Bio - Rohdaten'!A134</f>
        <v>39965</v>
      </c>
      <c r="B133" s="225"/>
      <c r="I133" s="340"/>
      <c r="J133" s="341"/>
    </row>
    <row r="134" spans="1:10" x14ac:dyDescent="0.25">
      <c r="A134" s="332">
        <f>'Bio - Rohdaten'!A135</f>
        <v>39995</v>
      </c>
      <c r="B134" s="225"/>
      <c r="I134" s="340"/>
      <c r="J134" s="341"/>
    </row>
    <row r="135" spans="1:10" x14ac:dyDescent="0.25">
      <c r="A135" s="332">
        <f>'Bio - Rohdaten'!A136</f>
        <v>40026</v>
      </c>
      <c r="B135" s="225"/>
      <c r="I135" s="340"/>
      <c r="J135" s="341"/>
    </row>
    <row r="136" spans="1:10" x14ac:dyDescent="0.25">
      <c r="A136" s="332">
        <f>'Bio - Rohdaten'!A137</f>
        <v>40057</v>
      </c>
      <c r="B136" s="225"/>
      <c r="I136" s="340"/>
      <c r="J136" s="341"/>
    </row>
    <row r="137" spans="1:10" x14ac:dyDescent="0.25">
      <c r="A137" s="332">
        <f>'Bio - Rohdaten'!A138</f>
        <v>40087</v>
      </c>
      <c r="B137" s="225"/>
      <c r="I137" s="340"/>
      <c r="J137" s="341"/>
    </row>
    <row r="138" spans="1:10" x14ac:dyDescent="0.25">
      <c r="A138" s="332">
        <f>'Bio - Rohdaten'!A139</f>
        <v>40118</v>
      </c>
      <c r="B138" s="225"/>
      <c r="I138" s="340"/>
      <c r="J138" s="341"/>
    </row>
    <row r="139" spans="1:10" x14ac:dyDescent="0.25">
      <c r="A139" s="332">
        <f>'Bio - Rohdaten'!A140</f>
        <v>40148</v>
      </c>
      <c r="B139" s="225"/>
      <c r="I139" s="340"/>
      <c r="J139" s="341"/>
    </row>
    <row r="140" spans="1:10" x14ac:dyDescent="0.25">
      <c r="A140" s="332">
        <f>'Bio - Rohdaten'!A141</f>
        <v>40179</v>
      </c>
      <c r="B140" s="225"/>
      <c r="I140" s="340"/>
      <c r="J140" s="341"/>
    </row>
    <row r="141" spans="1:10" x14ac:dyDescent="0.25">
      <c r="A141" s="332">
        <f>'Bio - Rohdaten'!A142</f>
        <v>40210</v>
      </c>
      <c r="B141" s="225"/>
      <c r="I141" s="340"/>
      <c r="J141" s="341"/>
    </row>
    <row r="142" spans="1:10" x14ac:dyDescent="0.25">
      <c r="A142" s="332">
        <f>'Bio - Rohdaten'!A143</f>
        <v>40238</v>
      </c>
      <c r="B142" s="225"/>
      <c r="I142" s="340"/>
      <c r="J142" s="341"/>
    </row>
    <row r="143" spans="1:10" x14ac:dyDescent="0.25">
      <c r="A143" s="332">
        <f>'Bio - Rohdaten'!A144</f>
        <v>40269</v>
      </c>
      <c r="B143" s="225"/>
      <c r="I143" s="340"/>
      <c r="J143" s="341"/>
    </row>
    <row r="144" spans="1:10" x14ac:dyDescent="0.25">
      <c r="A144" s="332">
        <f>'Bio - Rohdaten'!A145</f>
        <v>40299</v>
      </c>
      <c r="B144" s="225"/>
      <c r="I144" s="340"/>
      <c r="J144" s="341"/>
    </row>
    <row r="145" spans="1:10" x14ac:dyDescent="0.25">
      <c r="A145" s="332">
        <f>'Bio - Rohdaten'!A146</f>
        <v>40330</v>
      </c>
      <c r="B145" s="225"/>
      <c r="I145" s="340"/>
      <c r="J145" s="341"/>
    </row>
    <row r="146" spans="1:10" x14ac:dyDescent="0.25">
      <c r="A146" s="332">
        <f>'Bio - Rohdaten'!A147</f>
        <v>40360</v>
      </c>
      <c r="B146" s="225"/>
      <c r="I146" s="340"/>
      <c r="J146" s="341"/>
    </row>
    <row r="147" spans="1:10" x14ac:dyDescent="0.25">
      <c r="A147" s="332">
        <f>'Bio - Rohdaten'!A148</f>
        <v>40391</v>
      </c>
      <c r="B147" s="225"/>
      <c r="I147" s="340"/>
      <c r="J147" s="341"/>
    </row>
    <row r="148" spans="1:10" x14ac:dyDescent="0.25">
      <c r="A148" s="332">
        <f>'Bio - Rohdaten'!A149</f>
        <v>40422</v>
      </c>
      <c r="B148" s="225"/>
      <c r="I148" s="340"/>
      <c r="J148" s="341"/>
    </row>
    <row r="149" spans="1:10" x14ac:dyDescent="0.25">
      <c r="A149" s="332">
        <f>'Bio - Rohdaten'!A150</f>
        <v>40452</v>
      </c>
      <c r="B149" s="225"/>
      <c r="I149" s="340"/>
      <c r="J149" s="341"/>
    </row>
    <row r="150" spans="1:10" x14ac:dyDescent="0.25">
      <c r="A150" s="332">
        <f>'Bio - Rohdaten'!A151</f>
        <v>40483</v>
      </c>
      <c r="B150" s="225"/>
      <c r="I150" s="340"/>
      <c r="J150" s="341"/>
    </row>
    <row r="151" spans="1:10" x14ac:dyDescent="0.25">
      <c r="A151" s="332">
        <f>'Bio - Rohdaten'!A152</f>
        <v>40513</v>
      </c>
      <c r="B151" s="225"/>
      <c r="I151" s="340"/>
      <c r="J151" s="341"/>
    </row>
    <row r="152" spans="1:10" x14ac:dyDescent="0.25">
      <c r="A152" s="332">
        <f>'Bio - Rohdaten'!A153</f>
        <v>40544</v>
      </c>
      <c r="B152" s="225"/>
      <c r="I152" s="340"/>
      <c r="J152" s="341"/>
    </row>
    <row r="153" spans="1:10" x14ac:dyDescent="0.25">
      <c r="A153" s="332">
        <f>'Bio - Rohdaten'!A154</f>
        <v>40575</v>
      </c>
      <c r="B153" s="225"/>
      <c r="I153" s="340"/>
      <c r="J153" s="341"/>
    </row>
    <row r="154" spans="1:10" x14ac:dyDescent="0.25">
      <c r="A154" s="332">
        <f>'Bio - Rohdaten'!A155</f>
        <v>40603</v>
      </c>
      <c r="B154" s="225"/>
      <c r="I154" s="340"/>
      <c r="J154" s="341"/>
    </row>
    <row r="155" spans="1:10" x14ac:dyDescent="0.25">
      <c r="A155" s="332">
        <f>'Bio - Rohdaten'!A156</f>
        <v>40634</v>
      </c>
      <c r="B155" s="225"/>
      <c r="I155" s="340"/>
      <c r="J155" s="341"/>
    </row>
    <row r="156" spans="1:10" x14ac:dyDescent="0.25">
      <c r="A156" s="332">
        <f>'Bio - Rohdaten'!A157</f>
        <v>40664</v>
      </c>
      <c r="B156" s="225"/>
      <c r="I156" s="340"/>
      <c r="J156" s="341"/>
    </row>
    <row r="157" spans="1:10" x14ac:dyDescent="0.25">
      <c r="A157" s="332">
        <f>'Bio - Rohdaten'!A158</f>
        <v>40695</v>
      </c>
      <c r="B157" s="225"/>
      <c r="I157" s="340"/>
      <c r="J157" s="341"/>
    </row>
    <row r="158" spans="1:10" x14ac:dyDescent="0.25">
      <c r="A158" s="332">
        <f>'Bio - Rohdaten'!A159</f>
        <v>40725</v>
      </c>
      <c r="B158" s="225"/>
      <c r="I158" s="340"/>
      <c r="J158" s="341"/>
    </row>
    <row r="159" spans="1:10" x14ac:dyDescent="0.25">
      <c r="A159" s="332">
        <f>'Bio - Rohdaten'!A160</f>
        <v>40756</v>
      </c>
      <c r="B159" s="225"/>
      <c r="I159" s="340"/>
      <c r="J159" s="341"/>
    </row>
    <row r="160" spans="1:10" x14ac:dyDescent="0.25">
      <c r="A160" s="332">
        <f>'Bio - Rohdaten'!A161</f>
        <v>40787</v>
      </c>
      <c r="B160" s="300"/>
      <c r="C160" s="300"/>
      <c r="D160" s="300"/>
      <c r="E160" s="300"/>
      <c r="F160" s="300"/>
      <c r="G160" s="300"/>
      <c r="H160" s="300"/>
      <c r="I160" s="342"/>
      <c r="J160" s="341"/>
    </row>
    <row r="161" spans="1:10" x14ac:dyDescent="0.25">
      <c r="A161" s="332">
        <f>'Bio - Rohdaten'!A162</f>
        <v>40817</v>
      </c>
      <c r="B161" s="300"/>
      <c r="C161" s="300"/>
      <c r="D161" s="300"/>
      <c r="E161" s="300"/>
      <c r="F161" s="300"/>
      <c r="G161" s="300"/>
      <c r="H161" s="300"/>
      <c r="I161" s="342"/>
      <c r="J161" s="341"/>
    </row>
    <row r="162" spans="1:10" x14ac:dyDescent="0.25">
      <c r="A162" s="332">
        <f>'Bio - Rohdaten'!A163</f>
        <v>40848</v>
      </c>
      <c r="B162" s="300"/>
      <c r="C162" s="300"/>
      <c r="D162" s="300"/>
      <c r="E162" s="300"/>
      <c r="F162" s="300"/>
      <c r="G162" s="300"/>
      <c r="H162" s="300"/>
      <c r="I162" s="342"/>
      <c r="J162" s="341"/>
    </row>
    <row r="163" spans="1:10" x14ac:dyDescent="0.25">
      <c r="A163" s="332">
        <f>'Bio - Rohdaten'!A164</f>
        <v>40878</v>
      </c>
      <c r="B163" s="300"/>
      <c r="C163" s="300"/>
      <c r="D163" s="300"/>
      <c r="E163" s="300"/>
      <c r="F163" s="300"/>
      <c r="G163" s="300"/>
      <c r="H163" s="300"/>
      <c r="I163" s="342"/>
      <c r="J163" s="341"/>
    </row>
    <row r="164" spans="1:10" x14ac:dyDescent="0.25">
      <c r="A164" s="332">
        <f>'Bio - Rohdaten'!A165</f>
        <v>40909</v>
      </c>
      <c r="B164" s="300"/>
      <c r="C164" s="300"/>
      <c r="D164" s="300"/>
      <c r="E164" s="300"/>
      <c r="F164" s="300"/>
      <c r="G164" s="300"/>
      <c r="H164" s="300"/>
      <c r="I164" s="342"/>
      <c r="J164" s="341"/>
    </row>
    <row r="165" spans="1:10" x14ac:dyDescent="0.25">
      <c r="A165" s="332">
        <f>'Bio - Rohdaten'!A166</f>
        <v>40940</v>
      </c>
      <c r="B165" s="300"/>
      <c r="C165" s="300"/>
      <c r="D165" s="300"/>
      <c r="E165" s="300"/>
      <c r="F165" s="300"/>
      <c r="G165" s="300"/>
      <c r="H165" s="300"/>
      <c r="I165" s="342"/>
      <c r="J165" s="341"/>
    </row>
    <row r="166" spans="1:10" x14ac:dyDescent="0.25">
      <c r="A166" s="332">
        <f>'Bio - Rohdaten'!A167</f>
        <v>40969</v>
      </c>
      <c r="B166" s="300"/>
      <c r="C166" s="300"/>
      <c r="D166" s="300"/>
      <c r="E166" s="300"/>
      <c r="F166" s="300"/>
      <c r="G166" s="300"/>
      <c r="H166" s="300"/>
      <c r="I166" s="342"/>
      <c r="J166" s="341"/>
    </row>
    <row r="167" spans="1:10" x14ac:dyDescent="0.25">
      <c r="A167" s="332">
        <f>'Bio - Rohdaten'!A168</f>
        <v>41000</v>
      </c>
      <c r="B167" s="300"/>
      <c r="C167" s="300"/>
      <c r="D167" s="300"/>
      <c r="E167" s="300"/>
      <c r="F167" s="300"/>
      <c r="G167" s="300"/>
      <c r="H167" s="300"/>
      <c r="I167" s="342"/>
      <c r="J167" s="341"/>
    </row>
    <row r="168" spans="1:10" x14ac:dyDescent="0.25">
      <c r="A168" s="332">
        <f>'Bio - Rohdaten'!A169</f>
        <v>41030</v>
      </c>
      <c r="B168" s="300"/>
      <c r="C168" s="300"/>
      <c r="D168" s="300"/>
      <c r="E168" s="300"/>
      <c r="F168" s="300"/>
      <c r="G168" s="300"/>
      <c r="H168" s="300"/>
      <c r="I168" s="342"/>
      <c r="J168" s="341"/>
    </row>
    <row r="169" spans="1:10" x14ac:dyDescent="0.25">
      <c r="A169" s="332">
        <f>'Bio - Rohdaten'!A170</f>
        <v>41061</v>
      </c>
      <c r="B169" s="300"/>
      <c r="C169" s="300"/>
      <c r="D169" s="300"/>
      <c r="E169" s="300"/>
      <c r="F169" s="300"/>
      <c r="G169" s="300"/>
      <c r="H169" s="300"/>
      <c r="I169" s="342"/>
      <c r="J169" s="341"/>
    </row>
    <row r="170" spans="1:10" x14ac:dyDescent="0.25">
      <c r="A170" s="332">
        <f>'Bio - Rohdaten'!A171</f>
        <v>41091</v>
      </c>
      <c r="B170" s="300"/>
      <c r="C170" s="300"/>
      <c r="D170" s="300"/>
      <c r="E170" s="300"/>
      <c r="F170" s="300"/>
      <c r="G170" s="300"/>
      <c r="H170" s="300"/>
      <c r="I170" s="342"/>
      <c r="J170" s="341"/>
    </row>
    <row r="171" spans="1:10" x14ac:dyDescent="0.25">
      <c r="A171" s="332">
        <f>'Bio - Rohdaten'!A172</f>
        <v>41122</v>
      </c>
      <c r="B171" s="300"/>
      <c r="C171" s="300"/>
      <c r="D171" s="300"/>
      <c r="E171" s="300"/>
      <c r="F171" s="300"/>
      <c r="G171" s="300"/>
      <c r="H171" s="300"/>
      <c r="I171" s="342"/>
      <c r="J171" s="341"/>
    </row>
    <row r="172" spans="1:10" x14ac:dyDescent="0.25">
      <c r="A172" s="332">
        <f>'Bio - Rohdaten'!A173</f>
        <v>41153</v>
      </c>
      <c r="B172" s="300"/>
      <c r="C172" s="300"/>
      <c r="D172" s="300"/>
      <c r="E172" s="300"/>
      <c r="F172" s="300"/>
      <c r="G172" s="300"/>
      <c r="H172" s="300"/>
      <c r="I172" s="342"/>
      <c r="J172" s="341"/>
    </row>
    <row r="173" spans="1:10" x14ac:dyDescent="0.25">
      <c r="A173" s="332">
        <f>'Bio - Rohdaten'!A174</f>
        <v>41183</v>
      </c>
      <c r="B173" s="300"/>
      <c r="C173" s="300"/>
      <c r="D173" s="300"/>
      <c r="E173" s="300"/>
      <c r="F173" s="300"/>
      <c r="G173" s="300"/>
      <c r="H173" s="300"/>
      <c r="I173" s="342"/>
      <c r="J173" s="341"/>
    </row>
    <row r="174" spans="1:10" x14ac:dyDescent="0.25">
      <c r="A174" s="332">
        <f>'Bio - Rohdaten'!A175</f>
        <v>41214</v>
      </c>
      <c r="B174" s="300"/>
      <c r="C174" s="300"/>
      <c r="D174" s="300"/>
      <c r="E174" s="300"/>
      <c r="F174" s="300"/>
      <c r="G174" s="300"/>
      <c r="H174" s="300"/>
      <c r="I174" s="342"/>
      <c r="J174" s="341"/>
    </row>
    <row r="175" spans="1:10" x14ac:dyDescent="0.25">
      <c r="A175" s="332">
        <f>'Bio - Rohdaten'!A176</f>
        <v>41244</v>
      </c>
      <c r="B175" s="300"/>
      <c r="C175" s="300"/>
      <c r="D175" s="300"/>
      <c r="E175" s="300"/>
      <c r="F175" s="300"/>
      <c r="G175" s="300"/>
      <c r="H175" s="300"/>
      <c r="I175" s="342"/>
      <c r="J175" s="341"/>
    </row>
    <row r="176" spans="1:10" x14ac:dyDescent="0.25">
      <c r="A176" s="332">
        <f>'Bio - Rohdaten'!A177</f>
        <v>41275</v>
      </c>
      <c r="B176" s="300"/>
      <c r="C176" s="300"/>
      <c r="D176" s="300"/>
      <c r="E176" s="300"/>
      <c r="F176" s="300"/>
      <c r="G176" s="300"/>
      <c r="H176" s="300"/>
      <c r="I176" s="342"/>
      <c r="J176" s="341"/>
    </row>
    <row r="177" spans="1:10" x14ac:dyDescent="0.25">
      <c r="A177" s="332">
        <f>'Bio - Rohdaten'!A178</f>
        <v>41306</v>
      </c>
      <c r="B177" s="300"/>
      <c r="C177" s="300"/>
      <c r="D177" s="300"/>
      <c r="E177" s="300"/>
      <c r="F177" s="300"/>
      <c r="G177" s="300"/>
      <c r="H177" s="300"/>
      <c r="I177" s="342"/>
      <c r="J177" s="341"/>
    </row>
    <row r="178" spans="1:10" x14ac:dyDescent="0.25">
      <c r="A178" s="332">
        <f>'Bio - Rohdaten'!A179</f>
        <v>41334</v>
      </c>
      <c r="B178" s="300"/>
      <c r="C178" s="300"/>
      <c r="D178" s="300"/>
      <c r="E178" s="300"/>
      <c r="F178" s="300"/>
      <c r="G178" s="300"/>
      <c r="H178" s="300"/>
      <c r="I178" s="342"/>
      <c r="J178" s="341"/>
    </row>
    <row r="179" spans="1:10" x14ac:dyDescent="0.25">
      <c r="A179" s="332">
        <f>'Bio - Rohdaten'!A180</f>
        <v>41365</v>
      </c>
      <c r="B179" s="300"/>
      <c r="C179" s="300"/>
      <c r="D179" s="300"/>
      <c r="E179" s="300"/>
      <c r="F179" s="300"/>
      <c r="G179" s="300"/>
      <c r="H179" s="300"/>
      <c r="I179" s="342"/>
      <c r="J179" s="341"/>
    </row>
    <row r="180" spans="1:10" x14ac:dyDescent="0.25">
      <c r="A180" s="332">
        <f>'Bio - Rohdaten'!A181</f>
        <v>41395</v>
      </c>
      <c r="B180" s="300"/>
      <c r="C180" s="300"/>
      <c r="D180" s="300"/>
      <c r="E180" s="300"/>
      <c r="F180" s="300"/>
      <c r="G180" s="300"/>
      <c r="H180" s="300"/>
      <c r="I180" s="342"/>
      <c r="J180" s="341"/>
    </row>
    <row r="181" spans="1:10" x14ac:dyDescent="0.25">
      <c r="A181" s="332">
        <f>'Bio - Rohdaten'!A182</f>
        <v>41426</v>
      </c>
      <c r="B181" s="300"/>
      <c r="C181" s="300"/>
      <c r="D181" s="300"/>
      <c r="E181" s="300"/>
      <c r="F181" s="300"/>
      <c r="G181" s="300"/>
      <c r="H181" s="300"/>
      <c r="I181" s="342"/>
      <c r="J181" s="341"/>
    </row>
    <row r="182" spans="1:10" x14ac:dyDescent="0.25">
      <c r="A182" s="332">
        <f>'Bio - Rohdaten'!A183</f>
        <v>41456</v>
      </c>
      <c r="B182" s="300"/>
      <c r="C182" s="300"/>
      <c r="D182" s="300"/>
      <c r="E182" s="300"/>
      <c r="F182" s="300"/>
      <c r="G182" s="300"/>
      <c r="H182" s="300"/>
      <c r="I182" s="342"/>
      <c r="J182" s="341"/>
    </row>
    <row r="183" spans="1:10" x14ac:dyDescent="0.25">
      <c r="A183" s="332">
        <f>'Bio - Rohdaten'!A184</f>
        <v>41487</v>
      </c>
      <c r="B183" s="300"/>
      <c r="C183" s="300"/>
      <c r="D183" s="300"/>
      <c r="E183" s="300"/>
      <c r="F183" s="300"/>
      <c r="G183" s="300"/>
      <c r="H183" s="300"/>
      <c r="I183" s="342"/>
      <c r="J183" s="341"/>
    </row>
    <row r="184" spans="1:10" x14ac:dyDescent="0.25">
      <c r="A184" s="332">
        <f>'Bio - Rohdaten'!A185</f>
        <v>41518</v>
      </c>
      <c r="B184" s="300"/>
      <c r="C184" s="300"/>
      <c r="D184" s="300"/>
      <c r="E184" s="300"/>
      <c r="F184" s="300"/>
      <c r="G184" s="300"/>
      <c r="H184" s="300"/>
      <c r="I184" s="342"/>
      <c r="J184" s="341"/>
    </row>
    <row r="185" spans="1:10" x14ac:dyDescent="0.25">
      <c r="A185" s="332">
        <f>'Bio - Rohdaten'!A186</f>
        <v>41548</v>
      </c>
      <c r="B185" s="300"/>
      <c r="C185" s="300"/>
      <c r="D185" s="300"/>
      <c r="E185" s="300"/>
      <c r="F185" s="300"/>
      <c r="G185" s="300"/>
      <c r="H185" s="300"/>
      <c r="I185" s="342"/>
      <c r="J185" s="341"/>
    </row>
    <row r="186" spans="1:10" x14ac:dyDescent="0.25">
      <c r="A186" s="332">
        <f>'Bio - Rohdaten'!A187</f>
        <v>41579</v>
      </c>
      <c r="B186" s="300"/>
      <c r="C186" s="300"/>
      <c r="D186" s="300"/>
      <c r="E186" s="300"/>
      <c r="F186" s="300"/>
      <c r="G186" s="300"/>
      <c r="H186" s="300"/>
      <c r="I186" s="342"/>
      <c r="J186" s="341"/>
    </row>
    <row r="187" spans="1:10" x14ac:dyDescent="0.25">
      <c r="A187" s="332">
        <f>'Bio - Rohdaten'!A188</f>
        <v>41609</v>
      </c>
      <c r="B187" s="300"/>
      <c r="C187" s="300"/>
      <c r="D187" s="300"/>
      <c r="E187" s="300"/>
      <c r="F187" s="300"/>
      <c r="G187" s="300"/>
      <c r="H187" s="300"/>
      <c r="I187" s="342"/>
      <c r="J187" s="341"/>
    </row>
    <row r="188" spans="1:10" x14ac:dyDescent="0.25">
      <c r="A188" s="332">
        <f>'Bio - Rohdaten'!A189</f>
        <v>41640</v>
      </c>
      <c r="B188" s="300">
        <f>IF('Bio - Rohdaten'!J189-'nicht Bio - Rohdaten'!J189 = 0,"WERT FEHLT",'Bio - Rohdaten'!J189-'nicht Bio - Rohdaten'!J189)</f>
        <v>9.3769590016800137</v>
      </c>
      <c r="C188" s="300">
        <f>IF('Bio - Rohdaten'!U189-'nicht Bio - Rohdaten'!U189 = 0, "WERT FEHLT", 'Bio - Rohdaten'!U189-'nicht Bio - Rohdaten'!U189)</f>
        <v>19.032258703417199</v>
      </c>
      <c r="D188" s="300">
        <f>IF('Bio - Rohdaten'!W189-'nicht Bio - Rohdaten'!W189=0,"WERT FEHLT",'Bio - Rohdaten'!W189-'nicht Bio - Rohdaten'!W189)</f>
        <v>4.8957531472370377</v>
      </c>
      <c r="E188" s="300">
        <f>IF('Bio - Rohdaten'!Z189-'nicht Bio - Rohdaten'!Z189 = 0, "WERT FEHLT", 'Bio - Rohdaten'!Z189-'nicht Bio - Rohdaten'!Z189)</f>
        <v>3.0814151000000001</v>
      </c>
      <c r="F188" s="300">
        <f>IF('Bio - Rohdaten'!AE189-'nicht Bio - Rohdaten'!AE189=0,"WERT FEHLT",'Bio - Rohdaten'!AE189-'nicht Bio - Rohdaten'!AE189)</f>
        <v>5.0674781720604258</v>
      </c>
      <c r="G188" s="300">
        <f>IF('Bio - Rohdaten'!AU189-'nicht Bio - Rohdaten'!AU189=0,"WERT FEHLT",'Bio - Rohdaten'!AU189-'nicht Bio - Rohdaten'!AU189)</f>
        <v>14.47500918893201</v>
      </c>
      <c r="H188" s="300">
        <f>IF('Bio - Rohdaten'!AX189-'nicht Bio - Rohdaten'!AX189=0,"WERT FEHLT",'Bio - Rohdaten'!AX189-'nicht Bio - Rohdaten'!AX189)</f>
        <v>1.4426539189739587</v>
      </c>
      <c r="I188" s="342">
        <f>'Bio - Rohdaten'!AY189-'nicht Bio - Rohdaten'!AY189</f>
        <v>57.371527232300636</v>
      </c>
      <c r="J188" s="343">
        <f>('Bio - Rohdaten'!AY189/'nicht Bio - Rohdaten'!AY189-1)</f>
        <v>0.4482358368199395</v>
      </c>
    </row>
    <row r="189" spans="1:10" x14ac:dyDescent="0.25">
      <c r="A189" s="332">
        <f>'Bio - Rohdaten'!A190</f>
        <v>41671</v>
      </c>
      <c r="B189" s="300">
        <f>IF('Bio - Rohdaten'!J190-'nicht Bio - Rohdaten'!J190 = 0,"WERT FEHLT",'Bio - Rohdaten'!J190-'nicht Bio - Rohdaten'!J190)</f>
        <v>9.1504814748711425</v>
      </c>
      <c r="C189" s="300">
        <f>IF('Bio - Rohdaten'!U190-'nicht Bio - Rohdaten'!U190 = 0, "WERT FEHLT", 'Bio - Rohdaten'!U190-'nicht Bio - Rohdaten'!U190)</f>
        <v>18.58038642974806</v>
      </c>
      <c r="D189" s="300">
        <f>IF('Bio - Rohdaten'!W190-'nicht Bio - Rohdaten'!W190=0,"WERT FEHLT",'Bio - Rohdaten'!W190-'nicht Bio - Rohdaten'!W190)</f>
        <v>5.2861168838980781</v>
      </c>
      <c r="E189" s="300">
        <f>IF('Bio - Rohdaten'!Z190-'nicht Bio - Rohdaten'!Z190 = 0, "WERT FEHLT", 'Bio - Rohdaten'!Z190-'nicht Bio - Rohdaten'!Z190)</f>
        <v>2.8799539999999992</v>
      </c>
      <c r="F189" s="300">
        <f>IF('Bio - Rohdaten'!AE190-'nicht Bio - Rohdaten'!AE190=0,"WERT FEHLT",'Bio - Rohdaten'!AE190-'nicht Bio - Rohdaten'!AE190)</f>
        <v>4.6724304380196706</v>
      </c>
      <c r="G189" s="300">
        <f>IF('Bio - Rohdaten'!AU190-'nicht Bio - Rohdaten'!AU190=0,"WERT FEHLT",'Bio - Rohdaten'!AU190-'nicht Bio - Rohdaten'!AU190)</f>
        <v>15.870160226927446</v>
      </c>
      <c r="H189" s="300">
        <f>IF('Bio - Rohdaten'!AX190-'nicht Bio - Rohdaten'!AX190=0,"WERT FEHLT",'Bio - Rohdaten'!AX190-'nicht Bio - Rohdaten'!AX190)</f>
        <v>1.4426539189739587</v>
      </c>
      <c r="I189" s="342">
        <f>'Bio - Rohdaten'!AY190-'nicht Bio - Rohdaten'!AY190</f>
        <v>57.882183372438334</v>
      </c>
      <c r="J189" s="343">
        <f>('Bio - Rohdaten'!AY190/'nicht Bio - Rohdaten'!AY190-1)</f>
        <v>0.45513937487575684</v>
      </c>
    </row>
    <row r="190" spans="1:10" x14ac:dyDescent="0.25">
      <c r="A190" s="332">
        <f>'Bio - Rohdaten'!A191</f>
        <v>41699</v>
      </c>
      <c r="B190" s="300">
        <f>IF('Bio - Rohdaten'!J191-'nicht Bio - Rohdaten'!J191 = 0,"WERT FEHLT",'Bio - Rohdaten'!J191-'nicht Bio - Rohdaten'!J191)</f>
        <v>9.4869218411757217</v>
      </c>
      <c r="C190" s="300">
        <f>IF('Bio - Rohdaten'!U191-'nicht Bio - Rohdaten'!U191 = 0, "WERT FEHLT", 'Bio - Rohdaten'!U191-'nicht Bio - Rohdaten'!U191)</f>
        <v>18.918522939255361</v>
      </c>
      <c r="D190" s="300">
        <f>IF('Bio - Rohdaten'!W191-'nicht Bio - Rohdaten'!W191=0,"WERT FEHLT",'Bio - Rohdaten'!W191-'nicht Bio - Rohdaten'!W191)</f>
        <v>5.2582837189506364</v>
      </c>
      <c r="E190" s="300">
        <f>IF('Bio - Rohdaten'!Z191-'nicht Bio - Rohdaten'!Z191 = 0, "WERT FEHLT", 'Bio - Rohdaten'!Z191-'nicht Bio - Rohdaten'!Z191)</f>
        <v>3.2565732000000005</v>
      </c>
      <c r="F190" s="300">
        <f>IF('Bio - Rohdaten'!AE191-'nicht Bio - Rohdaten'!AE191=0,"WERT FEHLT",'Bio - Rohdaten'!AE191-'nicht Bio - Rohdaten'!AE191)</f>
        <v>6.7400296791667618</v>
      </c>
      <c r="G190" s="300">
        <f>IF('Bio - Rohdaten'!AU191-'nicht Bio - Rohdaten'!AU191=0,"WERT FEHLT",'Bio - Rohdaten'!AU191-'nicht Bio - Rohdaten'!AU191)</f>
        <v>14.90535915540093</v>
      </c>
      <c r="H190" s="300">
        <f>IF('Bio - Rohdaten'!AX191-'nicht Bio - Rohdaten'!AX191=0,"WERT FEHLT",'Bio - Rohdaten'!AX191-'nicht Bio - Rohdaten'!AX191)</f>
        <v>1.4426539189739587</v>
      </c>
      <c r="I190" s="342">
        <f>'Bio - Rohdaten'!AY191-'nicht Bio - Rohdaten'!AY191</f>
        <v>60.008344452923353</v>
      </c>
      <c r="J190" s="343">
        <f>('Bio - Rohdaten'!AY191/'nicht Bio - Rohdaten'!AY191-1)</f>
        <v>0.47835278657289737</v>
      </c>
    </row>
    <row r="191" spans="1:10" x14ac:dyDescent="0.25">
      <c r="A191" s="332">
        <f>'Bio - Rohdaten'!A192</f>
        <v>41730</v>
      </c>
      <c r="B191" s="300">
        <f>IF('Bio - Rohdaten'!J192-'nicht Bio - Rohdaten'!J192 = 0,"WERT FEHLT",'Bio - Rohdaten'!J192-'nicht Bio - Rohdaten'!J192)</f>
        <v>9.2755407878403986</v>
      </c>
      <c r="C191" s="300">
        <f>IF('Bio - Rohdaten'!U192-'nicht Bio - Rohdaten'!U192 = 0, "WERT FEHLT", 'Bio - Rohdaten'!U192-'nicht Bio - Rohdaten'!U192)</f>
        <v>19.332272667960453</v>
      </c>
      <c r="D191" s="300">
        <f>IF('Bio - Rohdaten'!W192-'nicht Bio - Rohdaten'!W192=0,"WERT FEHLT",'Bio - Rohdaten'!W192-'nicht Bio - Rohdaten'!W192)</f>
        <v>5.0570316217302391</v>
      </c>
      <c r="E191" s="300">
        <f>IF('Bio - Rohdaten'!Z192-'nicht Bio - Rohdaten'!Z192 = 0, "WERT FEHLT", 'Bio - Rohdaten'!Z192-'nicht Bio - Rohdaten'!Z192)</f>
        <v>3.214787900000001</v>
      </c>
      <c r="F191" s="300">
        <f>IF('Bio - Rohdaten'!AE192-'nicht Bio - Rohdaten'!AE192=0,"WERT FEHLT",'Bio - Rohdaten'!AE192-'nicht Bio - Rohdaten'!AE192)</f>
        <v>5.3857144122225762</v>
      </c>
      <c r="G191" s="300">
        <f>IF('Bio - Rohdaten'!AU192-'nicht Bio - Rohdaten'!AU192=0,"WERT FEHLT",'Bio - Rohdaten'!AU192-'nicht Bio - Rohdaten'!AU192)</f>
        <v>15.962650571293398</v>
      </c>
      <c r="H191" s="300">
        <f>IF('Bio - Rohdaten'!AX192-'nicht Bio - Rohdaten'!AX192=0,"WERT FEHLT",'Bio - Rohdaten'!AX192-'nicht Bio - Rohdaten'!AX192)</f>
        <v>1.4426539189739587</v>
      </c>
      <c r="I191" s="342">
        <f>'Bio - Rohdaten'!AY192-'nicht Bio - Rohdaten'!AY192</f>
        <v>59.670651880021026</v>
      </c>
      <c r="J191" s="343">
        <f>('Bio - Rohdaten'!AY192/'nicht Bio - Rohdaten'!AY192-1)</f>
        <v>0.47453239699456007</v>
      </c>
    </row>
    <row r="192" spans="1:10" x14ac:dyDescent="0.25">
      <c r="A192" s="332">
        <f>'Bio - Rohdaten'!A193</f>
        <v>41760</v>
      </c>
      <c r="B192" s="300">
        <f>IF('Bio - Rohdaten'!J193-'nicht Bio - Rohdaten'!J193 = 0,"WERT FEHLT",'Bio - Rohdaten'!J193-'nicht Bio - Rohdaten'!J193)</f>
        <v>9.4968139479128766</v>
      </c>
      <c r="C192" s="300">
        <f>IF('Bio - Rohdaten'!U193-'nicht Bio - Rohdaten'!U193 = 0, "WERT FEHLT", 'Bio - Rohdaten'!U193-'nicht Bio - Rohdaten'!U193)</f>
        <v>18.091866615469051</v>
      </c>
      <c r="D192" s="300">
        <f>IF('Bio - Rohdaten'!W193-'nicht Bio - Rohdaten'!W193=0,"WERT FEHLT",'Bio - Rohdaten'!W193-'nicht Bio - Rohdaten'!W193)</f>
        <v>5.1223307686259432</v>
      </c>
      <c r="E192" s="300">
        <f>IF('Bio - Rohdaten'!Z193-'nicht Bio - Rohdaten'!Z193 = 0, "WERT FEHLT", 'Bio - Rohdaten'!Z193-'nicht Bio - Rohdaten'!Z193)</f>
        <v>3.2339763000000001</v>
      </c>
      <c r="F192" s="300">
        <f>IF('Bio - Rohdaten'!AE193-'nicht Bio - Rohdaten'!AE193=0,"WERT FEHLT",'Bio - Rohdaten'!AE193-'nicht Bio - Rohdaten'!AE193)</f>
        <v>4.9612935502487385</v>
      </c>
      <c r="G192" s="300">
        <f>IF('Bio - Rohdaten'!AU193-'nicht Bio - Rohdaten'!AU193=0,"WERT FEHLT",'Bio - Rohdaten'!AU193-'nicht Bio - Rohdaten'!AU193)</f>
        <v>14.966680454030872</v>
      </c>
      <c r="H192" s="300">
        <f>IF('Bio - Rohdaten'!AX193-'nicht Bio - Rohdaten'!AX193=0,"WERT FEHLT",'Bio - Rohdaten'!AX193-'nicht Bio - Rohdaten'!AX193)</f>
        <v>1.4426539189739587</v>
      </c>
      <c r="I192" s="342">
        <f>'Bio - Rohdaten'!AY193-'nicht Bio - Rohdaten'!AY193</f>
        <v>57.315615555261417</v>
      </c>
      <c r="J192" s="343">
        <f>('Bio - Rohdaten'!AY193/'nicht Bio - Rohdaten'!AY193-1)</f>
        <v>0.43925671178745174</v>
      </c>
    </row>
    <row r="193" spans="1:10" x14ac:dyDescent="0.25">
      <c r="A193" s="332">
        <f>'Bio - Rohdaten'!A194</f>
        <v>41791</v>
      </c>
      <c r="B193" s="300">
        <f>IF('Bio - Rohdaten'!J194-'nicht Bio - Rohdaten'!J194 = 0,"WERT FEHLT",'Bio - Rohdaten'!J194-'nicht Bio - Rohdaten'!J194)</f>
        <v>9.72563932138819</v>
      </c>
      <c r="C193" s="300">
        <f>IF('Bio - Rohdaten'!U194-'nicht Bio - Rohdaten'!U194 = 0, "WERT FEHLT", 'Bio - Rohdaten'!U194-'nicht Bio - Rohdaten'!U194)</f>
        <v>17.80254494780975</v>
      </c>
      <c r="D193" s="300">
        <f>IF('Bio - Rohdaten'!W194-'nicht Bio - Rohdaten'!W194=0,"WERT FEHLT",'Bio - Rohdaten'!W194-'nicht Bio - Rohdaten'!W194)</f>
        <v>5.1877939708919207</v>
      </c>
      <c r="E193" s="300">
        <f>IF('Bio - Rohdaten'!Z194-'nicht Bio - Rohdaten'!Z194 = 0, "WERT FEHLT", 'Bio - Rohdaten'!Z194-'nicht Bio - Rohdaten'!Z194)</f>
        <v>3.1032023999999998</v>
      </c>
      <c r="F193" s="300">
        <f>IF('Bio - Rohdaten'!AE194-'nicht Bio - Rohdaten'!AE194=0,"WERT FEHLT",'Bio - Rohdaten'!AE194-'nicht Bio - Rohdaten'!AE194)</f>
        <v>4.0982528731444496</v>
      </c>
      <c r="G193" s="300">
        <f>IF('Bio - Rohdaten'!AU194-'nicht Bio - Rohdaten'!AU194=0,"WERT FEHLT",'Bio - Rohdaten'!AU194-'nicht Bio - Rohdaten'!AU194)</f>
        <v>19.109583759400287</v>
      </c>
      <c r="H193" s="300">
        <f>IF('Bio - Rohdaten'!AX194-'nicht Bio - Rohdaten'!AX194=0,"WERT FEHLT",'Bio - Rohdaten'!AX194-'nicht Bio - Rohdaten'!AX194)</f>
        <v>1.4426539189739587</v>
      </c>
      <c r="I193" s="342">
        <f>'Bio - Rohdaten'!AY194-'nicht Bio - Rohdaten'!AY194</f>
        <v>60.469671191608541</v>
      </c>
      <c r="J193" s="343">
        <f>('Bio - Rohdaten'!AY194/'nicht Bio - Rohdaten'!AY194-1)</f>
        <v>0.45727785958671197</v>
      </c>
    </row>
    <row r="194" spans="1:10" x14ac:dyDescent="0.25">
      <c r="A194" s="332">
        <f>'Bio - Rohdaten'!A195</f>
        <v>41821</v>
      </c>
      <c r="B194" s="300">
        <f>IF('Bio - Rohdaten'!J195-'nicht Bio - Rohdaten'!J195 = 0,"WERT FEHLT",'Bio - Rohdaten'!J195-'nicht Bio - Rohdaten'!J195)</f>
        <v>9.5394660714156707</v>
      </c>
      <c r="C194" s="300">
        <f>IF('Bio - Rohdaten'!U195-'nicht Bio - Rohdaten'!U195 = 0, "WERT FEHLT", 'Bio - Rohdaten'!U195-'nicht Bio - Rohdaten'!U195)</f>
        <v>17.388136780339885</v>
      </c>
      <c r="D194" s="300">
        <f>IF('Bio - Rohdaten'!W195-'nicht Bio - Rohdaten'!W195=0,"WERT FEHLT",'Bio - Rohdaten'!W195-'nicht Bio - Rohdaten'!W195)</f>
        <v>5.0472425404301156</v>
      </c>
      <c r="E194" s="300">
        <f>IF('Bio - Rohdaten'!Z195-'nicht Bio - Rohdaten'!Z195 = 0, "WERT FEHLT", 'Bio - Rohdaten'!Z195-'nicht Bio - Rohdaten'!Z195)</f>
        <v>3.0089314500000013</v>
      </c>
      <c r="F194" s="300">
        <f>IF('Bio - Rohdaten'!AE195-'nicht Bio - Rohdaten'!AE195=0,"WERT FEHLT",'Bio - Rohdaten'!AE195-'nicht Bio - Rohdaten'!AE195)</f>
        <v>5.281614123759141</v>
      </c>
      <c r="G194" s="300">
        <f>IF('Bio - Rohdaten'!AU195-'nicht Bio - Rohdaten'!AU195=0,"WERT FEHLT",'Bio - Rohdaten'!AU195-'nicht Bio - Rohdaten'!AU195)</f>
        <v>19.028843678242122</v>
      </c>
      <c r="H194" s="300">
        <f>IF('Bio - Rohdaten'!AX195-'nicht Bio - Rohdaten'!AX195=0,"WERT FEHLT",'Bio - Rohdaten'!AX195-'nicht Bio - Rohdaten'!AX195)</f>
        <v>1.4426539189739587</v>
      </c>
      <c r="I194" s="342">
        <f>'Bio - Rohdaten'!AY195-'nicht Bio - Rohdaten'!AY195</f>
        <v>60.736888563160875</v>
      </c>
      <c r="J194" s="343">
        <f>('Bio - Rohdaten'!AY195/'nicht Bio - Rohdaten'!AY195-1)</f>
        <v>0.46151011268223563</v>
      </c>
    </row>
    <row r="195" spans="1:10" x14ac:dyDescent="0.25">
      <c r="A195" s="332">
        <f>'Bio - Rohdaten'!A196</f>
        <v>41852</v>
      </c>
      <c r="B195" s="300">
        <f>IF('Bio - Rohdaten'!J196-'nicht Bio - Rohdaten'!J196 = 0,"WERT FEHLT",'Bio - Rohdaten'!J196-'nicht Bio - Rohdaten'!J196)</f>
        <v>9.4320575071168058</v>
      </c>
      <c r="C195" s="300">
        <f>IF('Bio - Rohdaten'!U196-'nicht Bio - Rohdaten'!U196 = 0, "WERT FEHLT", 'Bio - Rohdaten'!U196-'nicht Bio - Rohdaten'!U196)</f>
        <v>17.480242214669765</v>
      </c>
      <c r="D195" s="300">
        <f>IF('Bio - Rohdaten'!W196-'nicht Bio - Rohdaten'!W196=0,"WERT FEHLT",'Bio - Rohdaten'!W196-'nicht Bio - Rohdaten'!W196)</f>
        <v>5.4877387305821443</v>
      </c>
      <c r="E195" s="300">
        <f>IF('Bio - Rohdaten'!Z196-'nicht Bio - Rohdaten'!Z196 = 0, "WERT FEHLT", 'Bio - Rohdaten'!Z196-'nicht Bio - Rohdaten'!Z196)</f>
        <v>2.7663286</v>
      </c>
      <c r="F195" s="300">
        <f>IF('Bio - Rohdaten'!AE196-'nicht Bio - Rohdaten'!AE196=0,"WERT FEHLT",'Bio - Rohdaten'!AE196-'nicht Bio - Rohdaten'!AE196)</f>
        <v>5.3046079295762727</v>
      </c>
      <c r="G195" s="300">
        <f>IF('Bio - Rohdaten'!AU196-'nicht Bio - Rohdaten'!AU196=0,"WERT FEHLT",'Bio - Rohdaten'!AU196-'nicht Bio - Rohdaten'!AU196)</f>
        <v>14.752578830617225</v>
      </c>
      <c r="H195" s="300">
        <f>IF('Bio - Rohdaten'!AX196-'nicht Bio - Rohdaten'!AX196=0,"WERT FEHLT",'Bio - Rohdaten'!AX196-'nicht Bio - Rohdaten'!AX196)</f>
        <v>1.4426539189739587</v>
      </c>
      <c r="I195" s="342">
        <f>'Bio - Rohdaten'!AY196-'nicht Bio - Rohdaten'!AY196</f>
        <v>56.666207731536161</v>
      </c>
      <c r="J195" s="343">
        <f>('Bio - Rohdaten'!AY196/'nicht Bio - Rohdaten'!AY196-1)</f>
        <v>0.42489187923405702</v>
      </c>
    </row>
    <row r="196" spans="1:10" x14ac:dyDescent="0.25">
      <c r="A196" s="332">
        <f>'Bio - Rohdaten'!A197</f>
        <v>41883</v>
      </c>
      <c r="B196" s="300">
        <f>IF('Bio - Rohdaten'!J197-'nicht Bio - Rohdaten'!J197 = 0,"WERT FEHLT",'Bio - Rohdaten'!J197-'nicht Bio - Rohdaten'!J197)</f>
        <v>9.3621079526151227</v>
      </c>
      <c r="C196" s="300">
        <f>IF('Bio - Rohdaten'!U197-'nicht Bio - Rohdaten'!U197 = 0, "WERT FEHLT", 'Bio - Rohdaten'!U197-'nicht Bio - Rohdaten'!U197)</f>
        <v>18.990024061707793</v>
      </c>
      <c r="D196" s="300">
        <f>IF('Bio - Rohdaten'!W197-'nicht Bio - Rohdaten'!W197=0,"WERT FEHLT",'Bio - Rohdaten'!W197-'nicht Bio - Rohdaten'!W197)</f>
        <v>5.4877387305821443</v>
      </c>
      <c r="E196" s="300">
        <f>IF('Bio - Rohdaten'!Z197-'nicht Bio - Rohdaten'!Z197 = 0, "WERT FEHLT", 'Bio - Rohdaten'!Z197-'nicht Bio - Rohdaten'!Z197)</f>
        <v>2.8795961499999994</v>
      </c>
      <c r="F196" s="300">
        <f>IF('Bio - Rohdaten'!AE197-'nicht Bio - Rohdaten'!AE197=0,"WERT FEHLT",'Bio - Rohdaten'!AE197-'nicht Bio - Rohdaten'!AE197)</f>
        <v>5.4381154018507338</v>
      </c>
      <c r="G196" s="300">
        <f>IF('Bio - Rohdaten'!AU197-'nicht Bio - Rohdaten'!AU197=0,"WERT FEHLT",'Bio - Rohdaten'!AU197-'nicht Bio - Rohdaten'!AU197)</f>
        <v>20.842692735946503</v>
      </c>
      <c r="H196" s="300">
        <f>IF('Bio - Rohdaten'!AX197-'nicht Bio - Rohdaten'!AX197=0,"WERT FEHLT",'Bio - Rohdaten'!AX197-'nicht Bio - Rohdaten'!AX197)</f>
        <v>1.4426539189739587</v>
      </c>
      <c r="I196" s="342">
        <f>'Bio - Rohdaten'!AY197-'nicht Bio - Rohdaten'!AY197</f>
        <v>64.442928951676237</v>
      </c>
      <c r="J196" s="343">
        <f>('Bio - Rohdaten'!AY197/'nicht Bio - Rohdaten'!AY197-1)</f>
        <v>0.48932201513078866</v>
      </c>
    </row>
    <row r="197" spans="1:10" x14ac:dyDescent="0.25">
      <c r="A197" s="332">
        <f>'Bio - Rohdaten'!A198</f>
        <v>41913</v>
      </c>
      <c r="B197" s="300">
        <f>IF('Bio - Rohdaten'!J198-'nicht Bio - Rohdaten'!J198 = 0,"WERT FEHLT",'Bio - Rohdaten'!J198-'nicht Bio - Rohdaten'!J198)</f>
        <v>9.5271380461942066</v>
      </c>
      <c r="C197" s="300">
        <f>IF('Bio - Rohdaten'!U198-'nicht Bio - Rohdaten'!U198 = 0, "WERT FEHLT", 'Bio - Rohdaten'!U198-'nicht Bio - Rohdaten'!U198)</f>
        <v>19.158599702398199</v>
      </c>
      <c r="D197" s="300">
        <f>IF('Bio - Rohdaten'!W198-'nicht Bio - Rohdaten'!W198=0,"WERT FEHLT",'Bio - Rohdaten'!W198-'nicht Bio - Rohdaten'!W198)</f>
        <v>5.3857688796404837</v>
      </c>
      <c r="E197" s="300">
        <f>IF('Bio - Rohdaten'!Z198-'nicht Bio - Rohdaten'!Z198 = 0, "WERT FEHLT", 'Bio - Rohdaten'!Z198-'nicht Bio - Rohdaten'!Z198)</f>
        <v>2.7257075999999998</v>
      </c>
      <c r="F197" s="300">
        <f>IF('Bio - Rohdaten'!AE198-'nicht Bio - Rohdaten'!AE198=0,"WERT FEHLT",'Bio - Rohdaten'!AE198-'nicht Bio - Rohdaten'!AE198)</f>
        <v>5.0108181615716951</v>
      </c>
      <c r="G197" s="300">
        <f>IF('Bio - Rohdaten'!AU198-'nicht Bio - Rohdaten'!AU198=0,"WERT FEHLT",'Bio - Rohdaten'!AU198-'nicht Bio - Rohdaten'!AU198)</f>
        <v>16.636706947026813</v>
      </c>
      <c r="H197" s="300">
        <f>IF('Bio - Rohdaten'!AX198-'nicht Bio - Rohdaten'!AX198=0,"WERT FEHLT",'Bio - Rohdaten'!AX198-'nicht Bio - Rohdaten'!AX198)</f>
        <v>1.4426539189739587</v>
      </c>
      <c r="I197" s="342">
        <f>'Bio - Rohdaten'!AY198-'nicht Bio - Rohdaten'!AY198</f>
        <v>59.887393255805364</v>
      </c>
      <c r="J197" s="343">
        <f>('Bio - Rohdaten'!AY198/'nicht Bio - Rohdaten'!AY198-1)</f>
        <v>0.47219704844780042</v>
      </c>
    </row>
    <row r="198" spans="1:10" x14ac:dyDescent="0.25">
      <c r="A198" s="332">
        <f>'Bio - Rohdaten'!A199</f>
        <v>41944</v>
      </c>
      <c r="B198" s="300">
        <f>IF('Bio - Rohdaten'!J199-'nicht Bio - Rohdaten'!J199 = 0,"WERT FEHLT",'Bio - Rohdaten'!J199-'nicht Bio - Rohdaten'!J199)</f>
        <v>9.6715802587028961</v>
      </c>
      <c r="C198" s="300">
        <f>IF('Bio - Rohdaten'!U199-'nicht Bio - Rohdaten'!U199 = 0, "WERT FEHLT", 'Bio - Rohdaten'!U199-'nicht Bio - Rohdaten'!U199)</f>
        <v>19.668801765695385</v>
      </c>
      <c r="D198" s="300">
        <f>IF('Bio - Rohdaten'!W199-'nicht Bio - Rohdaten'!W199=0,"WERT FEHLT",'Bio - Rohdaten'!W199-'nicht Bio - Rohdaten'!W199)</f>
        <v>5.856098496013054</v>
      </c>
      <c r="E198" s="300">
        <f>IF('Bio - Rohdaten'!Z199-'nicht Bio - Rohdaten'!Z199 = 0, "WERT FEHLT", 'Bio - Rohdaten'!Z199-'nicht Bio - Rohdaten'!Z199)</f>
        <v>2.999296025</v>
      </c>
      <c r="F198" s="300">
        <f>IF('Bio - Rohdaten'!AE199-'nicht Bio - Rohdaten'!AE199=0,"WERT FEHLT",'Bio - Rohdaten'!AE199-'nicht Bio - Rohdaten'!AE199)</f>
        <v>5.3960206667945236</v>
      </c>
      <c r="G198" s="300">
        <f>IF('Bio - Rohdaten'!AU199-'nicht Bio - Rohdaten'!AU199=0,"WERT FEHLT",'Bio - Rohdaten'!AU199-'nicht Bio - Rohdaten'!AU199)</f>
        <v>16.874642579676959</v>
      </c>
      <c r="H198" s="300">
        <f>IF('Bio - Rohdaten'!AX199-'nicht Bio - Rohdaten'!AX199=0,"WERT FEHLT",'Bio - Rohdaten'!AX199-'nicht Bio - Rohdaten'!AX199)</f>
        <v>1.4426539189739587</v>
      </c>
      <c r="I198" s="342">
        <f>'Bio - Rohdaten'!AY199-'nicht Bio - Rohdaten'!AY199</f>
        <v>61.909093710856737</v>
      </c>
      <c r="J198" s="343">
        <f>('Bio - Rohdaten'!AY199/'nicht Bio - Rohdaten'!AY199-1)</f>
        <v>0.50040619185245805</v>
      </c>
    </row>
    <row r="199" spans="1:10" x14ac:dyDescent="0.25">
      <c r="A199" s="332">
        <f>'Bio - Rohdaten'!A200</f>
        <v>41974</v>
      </c>
      <c r="B199" s="300">
        <f>IF('Bio - Rohdaten'!J200-'nicht Bio - Rohdaten'!J200 = 0,"WERT FEHLT",'Bio - Rohdaten'!J200-'nicht Bio - Rohdaten'!J200)</f>
        <v>9.5379860821431279</v>
      </c>
      <c r="C199" s="300">
        <f>IF('Bio - Rohdaten'!U200-'nicht Bio - Rohdaten'!U200 = 0, "WERT FEHLT", 'Bio - Rohdaten'!U200-'nicht Bio - Rohdaten'!U200)</f>
        <v>20.350358635935436</v>
      </c>
      <c r="D199" s="300">
        <f>IF('Bio - Rohdaten'!W200-'nicht Bio - Rohdaten'!W200=0,"WERT FEHLT",'Bio - Rohdaten'!W200-'nicht Bio - Rohdaten'!W200)</f>
        <v>5.3502270222557726</v>
      </c>
      <c r="E199" s="300">
        <f>IF('Bio - Rohdaten'!Z200-'nicht Bio - Rohdaten'!Z200 = 0, "WERT FEHLT", 'Bio - Rohdaten'!Z200-'nicht Bio - Rohdaten'!Z200)</f>
        <v>2.2074032749999999</v>
      </c>
      <c r="F199" s="300">
        <f>IF('Bio - Rohdaten'!AE200-'nicht Bio - Rohdaten'!AE200=0,"WERT FEHLT",'Bio - Rohdaten'!AE200-'nicht Bio - Rohdaten'!AE200)</f>
        <v>7.3453286500786366</v>
      </c>
      <c r="G199" s="300">
        <f>IF('Bio - Rohdaten'!AU200-'nicht Bio - Rohdaten'!AU200=0,"WERT FEHLT",'Bio - Rohdaten'!AU200-'nicht Bio - Rohdaten'!AU200)</f>
        <v>12.962912627934195</v>
      </c>
      <c r="H199" s="300">
        <f>IF('Bio - Rohdaten'!AX200-'nicht Bio - Rohdaten'!AX200=0,"WERT FEHLT",'Bio - Rohdaten'!AX200-'nicht Bio - Rohdaten'!AX200)</f>
        <v>1.4426539189739587</v>
      </c>
      <c r="I199" s="342">
        <f>'Bio - Rohdaten'!AY200-'nicht Bio - Rohdaten'!AY200</f>
        <v>59.196870212321102</v>
      </c>
      <c r="J199" s="343">
        <f>('Bio - Rohdaten'!AY200/'nicht Bio - Rohdaten'!AY200-1)</f>
        <v>0.48445699572606937</v>
      </c>
    </row>
    <row r="200" spans="1:10" x14ac:dyDescent="0.25">
      <c r="A200" s="332">
        <f>'Bio - Rohdaten'!A201</f>
        <v>42005</v>
      </c>
      <c r="B200" s="300">
        <f>IF('Bio - Rohdaten'!J201-'nicht Bio - Rohdaten'!J201 = 0,"WERT FEHLT",'Bio - Rohdaten'!J201-'nicht Bio - Rohdaten'!J201)</f>
        <v>9.617569862946759</v>
      </c>
      <c r="C200" s="300">
        <f>IF('Bio - Rohdaten'!U201-'nicht Bio - Rohdaten'!U201 = 0, "WERT FEHLT", 'Bio - Rohdaten'!U201-'nicht Bio - Rohdaten'!U201)</f>
        <v>19.666906935836828</v>
      </c>
      <c r="D200" s="300">
        <f>IF('Bio - Rohdaten'!W201-'nicht Bio - Rohdaten'!W201=0,"WERT FEHLT",'Bio - Rohdaten'!W201-'nicht Bio - Rohdaten'!W201)</f>
        <v>4.9541843740174656</v>
      </c>
      <c r="E200" s="300">
        <f>IF('Bio - Rohdaten'!Z201-'nicht Bio - Rohdaten'!Z201 = 0, "WERT FEHLT", 'Bio - Rohdaten'!Z201-'nicht Bio - Rohdaten'!Z201)</f>
        <v>3.0264626250000002</v>
      </c>
      <c r="F200" s="300">
        <f>IF('Bio - Rohdaten'!AE201-'nicht Bio - Rohdaten'!AE201=0,"WERT FEHLT",'Bio - Rohdaten'!AE201-'nicht Bio - Rohdaten'!AE201)</f>
        <v>5.7402148614502408</v>
      </c>
      <c r="G200" s="300">
        <f>IF('Bio - Rohdaten'!AU201-'nicht Bio - Rohdaten'!AU201=0,"WERT FEHLT",'Bio - Rohdaten'!AU201-'nicht Bio - Rohdaten'!AU201)</f>
        <v>12.097911988887162</v>
      </c>
      <c r="H200" s="300">
        <f>IF('Bio - Rohdaten'!AX201-'nicht Bio - Rohdaten'!AX201=0,"WERT FEHLT",'Bio - Rohdaten'!AX201-'nicht Bio - Rohdaten'!AX201)</f>
        <v>1.4426539189739587</v>
      </c>
      <c r="I200" s="342">
        <f>'Bio - Rohdaten'!AY201-'nicht Bio - Rohdaten'!AY201</f>
        <v>56.545904567112416</v>
      </c>
      <c r="J200" s="343">
        <f>('Bio - Rohdaten'!AY201/'nicht Bio - Rohdaten'!AY201-1)</f>
        <v>0.44728412748249857</v>
      </c>
    </row>
    <row r="201" spans="1:10" x14ac:dyDescent="0.25">
      <c r="A201" s="332">
        <f>'Bio - Rohdaten'!A202</f>
        <v>42036</v>
      </c>
      <c r="B201" s="300">
        <f>IF('Bio - Rohdaten'!J202-'nicht Bio - Rohdaten'!J202 = 0,"WERT FEHLT",'Bio - Rohdaten'!J202-'nicht Bio - Rohdaten'!J202)</f>
        <v>9.6387552657151261</v>
      </c>
      <c r="C201" s="300">
        <f>IF('Bio - Rohdaten'!U202-'nicht Bio - Rohdaten'!U202 = 0, "WERT FEHLT", 'Bio - Rohdaten'!U202-'nicht Bio - Rohdaten'!U202)</f>
        <v>19.723910951805671</v>
      </c>
      <c r="D201" s="300">
        <f>IF('Bio - Rohdaten'!W202-'nicht Bio - Rohdaten'!W202=0,"WERT FEHLT",'Bio - Rohdaten'!W202-'nicht Bio - Rohdaten'!W202)</f>
        <v>5.089989683130792</v>
      </c>
      <c r="E201" s="300">
        <f>IF('Bio - Rohdaten'!Z202-'nicht Bio - Rohdaten'!Z202 = 0, "WERT FEHLT", 'Bio - Rohdaten'!Z202-'nicht Bio - Rohdaten'!Z202)</f>
        <v>2.6945570000000001</v>
      </c>
      <c r="F201" s="300">
        <f>IF('Bio - Rohdaten'!AE202-'nicht Bio - Rohdaten'!AE202=0,"WERT FEHLT",'Bio - Rohdaten'!AE202-'nicht Bio - Rohdaten'!AE202)</f>
        <v>6.1888577411172392</v>
      </c>
      <c r="G201" s="300">
        <f>IF('Bio - Rohdaten'!AU202-'nicht Bio - Rohdaten'!AU202=0,"WERT FEHLT",'Bio - Rohdaten'!AU202-'nicht Bio - Rohdaten'!AU202)</f>
        <v>11.679736717872228</v>
      </c>
      <c r="H201" s="300">
        <f>IF('Bio - Rohdaten'!AX202-'nicht Bio - Rohdaten'!AX202=0,"WERT FEHLT",'Bio - Rohdaten'!AX202-'nicht Bio - Rohdaten'!AX202)</f>
        <v>1.4098713102783069</v>
      </c>
      <c r="I201" s="342">
        <f>'Bio - Rohdaten'!AY202-'nicht Bio - Rohdaten'!AY202</f>
        <v>56.425678669919378</v>
      </c>
      <c r="J201" s="343">
        <f>('Bio - Rohdaten'!AY202/'nicht Bio - Rohdaten'!AY202-1)</f>
        <v>0.44791896642602502</v>
      </c>
    </row>
    <row r="202" spans="1:10" x14ac:dyDescent="0.25">
      <c r="A202" s="332">
        <f>'Bio - Rohdaten'!A203</f>
        <v>42064</v>
      </c>
      <c r="B202" s="300">
        <f>IF('Bio - Rohdaten'!J203-'nicht Bio - Rohdaten'!J203 = 0,"WERT FEHLT",'Bio - Rohdaten'!J203-'nicht Bio - Rohdaten'!J203)</f>
        <v>9.9209882114502221</v>
      </c>
      <c r="C202" s="300">
        <f>IF('Bio - Rohdaten'!U203-'nicht Bio - Rohdaten'!U203 = 0, "WERT FEHLT", 'Bio - Rohdaten'!U203-'nicht Bio - Rohdaten'!U203)</f>
        <v>20.642102921827274</v>
      </c>
      <c r="D202" s="300">
        <f>IF('Bio - Rohdaten'!W203-'nicht Bio - Rohdaten'!W203=0,"WERT FEHLT",'Bio - Rohdaten'!W203-'nicht Bio - Rohdaten'!W203)</f>
        <v>4.8480457677643081</v>
      </c>
      <c r="E202" s="300">
        <f>IF('Bio - Rohdaten'!Z203-'nicht Bio - Rohdaten'!Z203 = 0, "WERT FEHLT", 'Bio - Rohdaten'!Z203-'nicht Bio - Rohdaten'!Z203)</f>
        <v>2.7497596750000008</v>
      </c>
      <c r="F202" s="300">
        <f>IF('Bio - Rohdaten'!AE203-'nicht Bio - Rohdaten'!AE203=0,"WERT FEHLT",'Bio - Rohdaten'!AE203-'nicht Bio - Rohdaten'!AE203)</f>
        <v>4.8265819828202972</v>
      </c>
      <c r="G202" s="300">
        <f>IF('Bio - Rohdaten'!AU203-'nicht Bio - Rohdaten'!AU203=0,"WERT FEHLT",'Bio - Rohdaten'!AU203-'nicht Bio - Rohdaten'!AU203)</f>
        <v>11.974127125189362</v>
      </c>
      <c r="H202" s="300">
        <f>IF('Bio - Rohdaten'!AX203-'nicht Bio - Rohdaten'!AX203=0,"WERT FEHLT",'Bio - Rohdaten'!AX203-'nicht Bio - Rohdaten'!AX203)</f>
        <v>1.4098713102783069</v>
      </c>
      <c r="I202" s="342">
        <f>'Bio - Rohdaten'!AY203-'nicht Bio - Rohdaten'!AY203</f>
        <v>56.371476994329754</v>
      </c>
      <c r="J202" s="343">
        <f>('Bio - Rohdaten'!AY203/'nicht Bio - Rohdaten'!AY203-1)</f>
        <v>0.45524373621659242</v>
      </c>
    </row>
    <row r="203" spans="1:10" x14ac:dyDescent="0.25">
      <c r="A203" s="332">
        <f>'Bio - Rohdaten'!A204</f>
        <v>42095</v>
      </c>
      <c r="B203" s="300">
        <f>IF('Bio - Rohdaten'!J204-'nicht Bio - Rohdaten'!J204 = 0,"WERT FEHLT",'Bio - Rohdaten'!J204-'nicht Bio - Rohdaten'!J204)</f>
        <v>9.9285010944933205</v>
      </c>
      <c r="C203" s="300">
        <f>IF('Bio - Rohdaten'!U204-'nicht Bio - Rohdaten'!U204 = 0, "WERT FEHLT", 'Bio - Rohdaten'!U204-'nicht Bio - Rohdaten'!U204)</f>
        <v>19.401493174344211</v>
      </c>
      <c r="D203" s="300">
        <f>IF('Bio - Rohdaten'!W204-'nicht Bio - Rohdaten'!W204=0,"WERT FEHLT",'Bio - Rohdaten'!W204-'nicht Bio - Rohdaten'!W204)</f>
        <v>5.513157031291879</v>
      </c>
      <c r="E203" s="300">
        <f>IF('Bio - Rohdaten'!Z204-'nicht Bio - Rohdaten'!Z204 = 0, "WERT FEHLT", 'Bio - Rohdaten'!Z204-'nicht Bio - Rohdaten'!Z204)</f>
        <v>3.0455215249999998</v>
      </c>
      <c r="F203" s="300">
        <f>IF('Bio - Rohdaten'!AE204-'nicht Bio - Rohdaten'!AE204=0,"WERT FEHLT",'Bio - Rohdaten'!AE204-'nicht Bio - Rohdaten'!AE204)</f>
        <v>5.4828389963470947</v>
      </c>
      <c r="G203" s="300">
        <f>IF('Bio - Rohdaten'!AU204-'nicht Bio - Rohdaten'!AU204=0,"WERT FEHLT",'Bio - Rohdaten'!AU204-'nicht Bio - Rohdaten'!AU204)</f>
        <v>11.955934234022521</v>
      </c>
      <c r="H203" s="300">
        <f>IF('Bio - Rohdaten'!AX204-'nicht Bio - Rohdaten'!AX204=0,"WERT FEHLT",'Bio - Rohdaten'!AX204-'nicht Bio - Rohdaten'!AX204)</f>
        <v>1.4098713102783069</v>
      </c>
      <c r="I203" s="342">
        <f>'Bio - Rohdaten'!AY204-'nicht Bio - Rohdaten'!AY204</f>
        <v>56.737317365777301</v>
      </c>
      <c r="J203" s="343">
        <f>('Bio - Rohdaten'!AY204/'nicht Bio - Rohdaten'!AY204-1)</f>
        <v>0.45754132810080494</v>
      </c>
    </row>
    <row r="204" spans="1:10" x14ac:dyDescent="0.25">
      <c r="A204" s="332">
        <f>'Bio - Rohdaten'!A205</f>
        <v>42125</v>
      </c>
      <c r="B204" s="300">
        <f>IF('Bio - Rohdaten'!J205-'nicht Bio - Rohdaten'!J205 = 0,"WERT FEHLT",'Bio - Rohdaten'!J205-'nicht Bio - Rohdaten'!J205)</f>
        <v>9.7900333639716806</v>
      </c>
      <c r="C204" s="300">
        <f>IF('Bio - Rohdaten'!U205-'nicht Bio - Rohdaten'!U205 = 0, "WERT FEHLT", 'Bio - Rohdaten'!U205-'nicht Bio - Rohdaten'!U205)</f>
        <v>18.806746421753246</v>
      </c>
      <c r="D204" s="300">
        <f>IF('Bio - Rohdaten'!W205-'nicht Bio - Rohdaten'!W205=0,"WERT FEHLT",'Bio - Rohdaten'!W205-'nicht Bio - Rohdaten'!W205)</f>
        <v>5.2450860626364744</v>
      </c>
      <c r="E204" s="300">
        <f>IF('Bio - Rohdaten'!Z205-'nicht Bio - Rohdaten'!Z205 = 0, "WERT FEHLT", 'Bio - Rohdaten'!Z205-'nicht Bio - Rohdaten'!Z205)</f>
        <v>3.070664100000001</v>
      </c>
      <c r="F204" s="300">
        <f>IF('Bio - Rohdaten'!AE205-'nicht Bio - Rohdaten'!AE205=0,"WERT FEHLT",'Bio - Rohdaten'!AE205-'nicht Bio - Rohdaten'!AE205)</f>
        <v>5.2066114582077887</v>
      </c>
      <c r="G204" s="300">
        <f>IF('Bio - Rohdaten'!AU205-'nicht Bio - Rohdaten'!AU205=0,"WERT FEHLT",'Bio - Rohdaten'!AU205-'nicht Bio - Rohdaten'!AU205)</f>
        <v>14.109401725287725</v>
      </c>
      <c r="H204" s="300">
        <f>IF('Bio - Rohdaten'!AX205-'nicht Bio - Rohdaten'!AX205=0,"WERT FEHLT",'Bio - Rohdaten'!AX205-'nicht Bio - Rohdaten'!AX205)</f>
        <v>1.4098713102783069</v>
      </c>
      <c r="I204" s="342">
        <f>'Bio - Rohdaten'!AY205-'nicht Bio - Rohdaten'!AY205</f>
        <v>57.6384144421352</v>
      </c>
      <c r="J204" s="343">
        <f>('Bio - Rohdaten'!AY205/'nicht Bio - Rohdaten'!AY205-1)</f>
        <v>0.4474311403719835</v>
      </c>
    </row>
    <row r="205" spans="1:10" x14ac:dyDescent="0.25">
      <c r="A205" s="332">
        <f>'Bio - Rohdaten'!A206</f>
        <v>42156</v>
      </c>
      <c r="B205" s="300">
        <f>IF('Bio - Rohdaten'!J206-'nicht Bio - Rohdaten'!J206 = 0,"WERT FEHLT",'Bio - Rohdaten'!J206-'nicht Bio - Rohdaten'!J206)</f>
        <v>9.9545631947341775</v>
      </c>
      <c r="C205" s="300">
        <f>IF('Bio - Rohdaten'!U206-'nicht Bio - Rohdaten'!U206 = 0, "WERT FEHLT", 'Bio - Rohdaten'!U206-'nicht Bio - Rohdaten'!U206)</f>
        <v>19.749060896092253</v>
      </c>
      <c r="D205" s="300">
        <f>IF('Bio - Rohdaten'!W206-'nicht Bio - Rohdaten'!W206=0,"WERT FEHLT",'Bio - Rohdaten'!W206-'nicht Bio - Rohdaten'!W206)</f>
        <v>5.2159163545901954</v>
      </c>
      <c r="E205" s="300">
        <f>IF('Bio - Rohdaten'!Z206-'nicht Bio - Rohdaten'!Z206 = 0, "WERT FEHLT", 'Bio - Rohdaten'!Z206-'nicht Bio - Rohdaten'!Z206)</f>
        <v>2.9686545500000001</v>
      </c>
      <c r="F205" s="300">
        <f>IF('Bio - Rohdaten'!AE206-'nicht Bio - Rohdaten'!AE206=0,"WERT FEHLT",'Bio - Rohdaten'!AE206-'nicht Bio - Rohdaten'!AE206)</f>
        <v>4.8898669932416574</v>
      </c>
      <c r="G205" s="300">
        <f>IF('Bio - Rohdaten'!AU206-'nicht Bio - Rohdaten'!AU206=0,"WERT FEHLT",'Bio - Rohdaten'!AU206-'nicht Bio - Rohdaten'!AU206)</f>
        <v>12.108142112368345</v>
      </c>
      <c r="H205" s="300">
        <f>IF('Bio - Rohdaten'!AX206-'nicht Bio - Rohdaten'!AX206=0,"WERT FEHLT",'Bio - Rohdaten'!AX206-'nicht Bio - Rohdaten'!AX206)</f>
        <v>1.4098713102783069</v>
      </c>
      <c r="I205" s="342">
        <f>'Bio - Rohdaten'!AY206-'nicht Bio - Rohdaten'!AY206</f>
        <v>56.29607541130494</v>
      </c>
      <c r="J205" s="343">
        <f>('Bio - Rohdaten'!AY206/'nicht Bio - Rohdaten'!AY206-1)</f>
        <v>0.43171458329544232</v>
      </c>
    </row>
    <row r="206" spans="1:10" x14ac:dyDescent="0.25">
      <c r="A206" s="332">
        <f>'Bio - Rohdaten'!A207</f>
        <v>42186</v>
      </c>
      <c r="B206" s="300">
        <f>IF('Bio - Rohdaten'!J207-'nicht Bio - Rohdaten'!J207 = 0,"WERT FEHLT",'Bio - Rohdaten'!J207-'nicht Bio - Rohdaten'!J207)</f>
        <v>9.9009508571966691</v>
      </c>
      <c r="C206" s="300">
        <f>IF('Bio - Rohdaten'!U207-'nicht Bio - Rohdaten'!U207 = 0, "WERT FEHLT", 'Bio - Rohdaten'!U207-'nicht Bio - Rohdaten'!U207)</f>
        <v>19.804647177489421</v>
      </c>
      <c r="D206" s="300">
        <f>IF('Bio - Rohdaten'!W207-'nicht Bio - Rohdaten'!W207=0,"WERT FEHLT",'Bio - Rohdaten'!W207-'nicht Bio - Rohdaten'!W207)</f>
        <v>4.8311200187492851</v>
      </c>
      <c r="E206" s="300">
        <f>IF('Bio - Rohdaten'!Z207-'nicht Bio - Rohdaten'!Z207 = 0, "WERT FEHLT", 'Bio - Rohdaten'!Z207-'nicht Bio - Rohdaten'!Z207)</f>
        <v>2.7826362499999995</v>
      </c>
      <c r="F206" s="300">
        <f>IF('Bio - Rohdaten'!AE207-'nicht Bio - Rohdaten'!AE207=0,"WERT FEHLT",'Bio - Rohdaten'!AE207-'nicht Bio - Rohdaten'!AE207)</f>
        <v>4.6140799218533637</v>
      </c>
      <c r="G206" s="300">
        <f>IF('Bio - Rohdaten'!AU207-'nicht Bio - Rohdaten'!AU207=0,"WERT FEHLT",'Bio - Rohdaten'!AU207-'nicht Bio - Rohdaten'!AU207)</f>
        <v>18.152226528094243</v>
      </c>
      <c r="H206" s="300">
        <f>IF('Bio - Rohdaten'!AX207-'nicht Bio - Rohdaten'!AX207=0,"WERT FEHLT",'Bio - Rohdaten'!AX207-'nicht Bio - Rohdaten'!AX207)</f>
        <v>1.4098713102783069</v>
      </c>
      <c r="I206" s="342">
        <f>'Bio - Rohdaten'!AY207-'nicht Bio - Rohdaten'!AY207</f>
        <v>61.495532063661301</v>
      </c>
      <c r="J206" s="343">
        <f>('Bio - Rohdaten'!AY207/'nicht Bio - Rohdaten'!AY207-1)</f>
        <v>0.47112972659346641</v>
      </c>
    </row>
    <row r="207" spans="1:10" x14ac:dyDescent="0.25">
      <c r="A207" s="332">
        <f>'Bio - Rohdaten'!A208</f>
        <v>42217</v>
      </c>
      <c r="B207" s="300">
        <f>IF('Bio - Rohdaten'!J208-'nicht Bio - Rohdaten'!J208 = 0,"WERT FEHLT",'Bio - Rohdaten'!J208-'nicht Bio - Rohdaten'!J208)</f>
        <v>9.9634658694693208</v>
      </c>
      <c r="C207" s="300">
        <f>IF('Bio - Rohdaten'!U208-'nicht Bio - Rohdaten'!U208 = 0, "WERT FEHLT", 'Bio - Rohdaten'!U208-'nicht Bio - Rohdaten'!U208)</f>
        <v>18.303638641666097</v>
      </c>
      <c r="D207" s="300">
        <f>IF('Bio - Rohdaten'!W208-'nicht Bio - Rohdaten'!W208=0,"WERT FEHLT",'Bio - Rohdaten'!W208-'nicht Bio - Rohdaten'!W208)</f>
        <v>4.8792077573519066</v>
      </c>
      <c r="E207" s="300">
        <f>IF('Bio - Rohdaten'!Z208-'nicht Bio - Rohdaten'!Z208 = 0, "WERT FEHLT", 'Bio - Rohdaten'!Z208-'nicht Bio - Rohdaten'!Z208)</f>
        <v>2.6419624000000006</v>
      </c>
      <c r="F207" s="300">
        <f>IF('Bio - Rohdaten'!AE208-'nicht Bio - Rohdaten'!AE208=0,"WERT FEHLT",'Bio - Rohdaten'!AE208-'nicht Bio - Rohdaten'!AE208)</f>
        <v>4.0049931525661009</v>
      </c>
      <c r="G207" s="300">
        <f>IF('Bio - Rohdaten'!AU208-'nicht Bio - Rohdaten'!AU208=0,"WERT FEHLT",'Bio - Rohdaten'!AU208-'nicht Bio - Rohdaten'!AU208)</f>
        <v>15.718840862405486</v>
      </c>
      <c r="H207" s="300">
        <f>IF('Bio - Rohdaten'!AX208-'nicht Bio - Rohdaten'!AX208=0,"WERT FEHLT",'Bio - Rohdaten'!AX208-'nicht Bio - Rohdaten'!AX208)</f>
        <v>1.4767518673344719</v>
      </c>
      <c r="I207" s="342">
        <f>'Bio - Rohdaten'!AY208-'nicht Bio - Rohdaten'!AY208</f>
        <v>56.98886055079339</v>
      </c>
      <c r="J207" s="343">
        <f>('Bio - Rohdaten'!AY208/'nicht Bio - Rohdaten'!AY208-1)</f>
        <v>0.42942936587039537</v>
      </c>
    </row>
    <row r="208" spans="1:10" x14ac:dyDescent="0.25">
      <c r="A208" s="332">
        <f>'Bio - Rohdaten'!A209</f>
        <v>42248</v>
      </c>
      <c r="B208" s="300">
        <f>IF('Bio - Rohdaten'!J209-'nicht Bio - Rohdaten'!J209 = 0,"WERT FEHLT",'Bio - Rohdaten'!J209-'nicht Bio - Rohdaten'!J209)</f>
        <v>9.9113675251202373</v>
      </c>
      <c r="C208" s="300">
        <f>IF('Bio - Rohdaten'!U209-'nicht Bio - Rohdaten'!U209 = 0, "WERT FEHLT", 'Bio - Rohdaten'!U209-'nicht Bio - Rohdaten'!U209)</f>
        <v>19.706729777663135</v>
      </c>
      <c r="D208" s="300">
        <f>IF('Bio - Rohdaten'!W209-'nicht Bio - Rohdaten'!W209=0,"WERT FEHLT",'Bio - Rohdaten'!W209-'nicht Bio - Rohdaten'!W209)</f>
        <v>4.9399076114653155</v>
      </c>
      <c r="E208" s="300">
        <f>IF('Bio - Rohdaten'!Z209-'nicht Bio - Rohdaten'!Z209 = 0, "WERT FEHLT", 'Bio - Rohdaten'!Z209-'nicht Bio - Rohdaten'!Z209)</f>
        <v>2.6801666500000003</v>
      </c>
      <c r="F208" s="300">
        <f>IF('Bio - Rohdaten'!AE209-'nicht Bio - Rohdaten'!AE209=0,"WERT FEHLT",'Bio - Rohdaten'!AE209-'nicht Bio - Rohdaten'!AE209)</f>
        <v>5.0881034932854501</v>
      </c>
      <c r="G208" s="300">
        <f>IF('Bio - Rohdaten'!AU209-'nicht Bio - Rohdaten'!AU209=0,"WERT FEHLT",'Bio - Rohdaten'!AU209-'nicht Bio - Rohdaten'!AU209)</f>
        <v>20.477269750791944</v>
      </c>
      <c r="H208" s="300">
        <f>IF('Bio - Rohdaten'!AX209-'nicht Bio - Rohdaten'!AX209=0,"WERT FEHLT",'Bio - Rohdaten'!AX209-'nicht Bio - Rohdaten'!AX209)</f>
        <v>1.4767518673344719</v>
      </c>
      <c r="I208" s="342">
        <f>'Bio - Rohdaten'!AY209-'nicht Bio - Rohdaten'!AY209</f>
        <v>64.280296675660566</v>
      </c>
      <c r="J208" s="343">
        <f>('Bio - Rohdaten'!AY209/'nicht Bio - Rohdaten'!AY209-1)</f>
        <v>0.48741787734309505</v>
      </c>
    </row>
    <row r="209" spans="1:10" x14ac:dyDescent="0.25">
      <c r="A209" s="332">
        <f>'Bio - Rohdaten'!A210</f>
        <v>42278</v>
      </c>
      <c r="B209" s="300">
        <f>IF('Bio - Rohdaten'!J210-'nicht Bio - Rohdaten'!J210 = 0,"WERT FEHLT",'Bio - Rohdaten'!J210-'nicht Bio - Rohdaten'!J210)</f>
        <v>9.8241433203449304</v>
      </c>
      <c r="C209" s="300">
        <f>IF('Bio - Rohdaten'!U210-'nicht Bio - Rohdaten'!U210 = 0, "WERT FEHLT", 'Bio - Rohdaten'!U210-'nicht Bio - Rohdaten'!U210)</f>
        <v>20.978035963917044</v>
      </c>
      <c r="D209" s="300">
        <f>IF('Bio - Rohdaten'!W210-'nicht Bio - Rohdaten'!W210=0,"WERT FEHLT",'Bio - Rohdaten'!W210-'nicht Bio - Rohdaten'!W210)</f>
        <v>5.5789518700905738</v>
      </c>
      <c r="E209" s="300">
        <f>IF('Bio - Rohdaten'!Z210-'nicht Bio - Rohdaten'!Z210 = 0, "WERT FEHLT", 'Bio - Rohdaten'!Z210-'nicht Bio - Rohdaten'!Z210)</f>
        <v>2.6172418000000004</v>
      </c>
      <c r="F209" s="300">
        <f>IF('Bio - Rohdaten'!AE210-'nicht Bio - Rohdaten'!AE210=0,"WERT FEHLT",'Bio - Rohdaten'!AE210-'nicht Bio - Rohdaten'!AE210)</f>
        <v>5.0052033663232969</v>
      </c>
      <c r="G209" s="300">
        <f>IF('Bio - Rohdaten'!AU210-'nicht Bio - Rohdaten'!AU210=0,"WERT FEHLT",'Bio - Rohdaten'!AU210-'nicht Bio - Rohdaten'!AU210)</f>
        <v>18.971013541483909</v>
      </c>
      <c r="H209" s="300">
        <f>IF('Bio - Rohdaten'!AX210-'nicht Bio - Rohdaten'!AX210=0,"WERT FEHLT",'Bio - Rohdaten'!AX210-'nicht Bio - Rohdaten'!AX210)</f>
        <v>1.4767518673344719</v>
      </c>
      <c r="I209" s="342">
        <f>'Bio - Rohdaten'!AY210-'nicht Bio - Rohdaten'!AY210</f>
        <v>64.451341729494246</v>
      </c>
      <c r="J209" s="343">
        <f>('Bio - Rohdaten'!AY210/'nicht Bio - Rohdaten'!AY210-1)</f>
        <v>0.50468775783558706</v>
      </c>
    </row>
    <row r="210" spans="1:10" x14ac:dyDescent="0.25">
      <c r="A210" s="332">
        <f>'Bio - Rohdaten'!A211</f>
        <v>42309</v>
      </c>
      <c r="B210" s="300">
        <f>IF('Bio - Rohdaten'!J211-'nicht Bio - Rohdaten'!J211 = 0,"WERT FEHLT",'Bio - Rohdaten'!J211-'nicht Bio - Rohdaten'!J211)</f>
        <v>9.7644273202925831</v>
      </c>
      <c r="C210" s="300">
        <f>IF('Bio - Rohdaten'!U211-'nicht Bio - Rohdaten'!U211 = 0, "WERT FEHLT", 'Bio - Rohdaten'!U211-'nicht Bio - Rohdaten'!U211)</f>
        <v>19.79316287909684</v>
      </c>
      <c r="D210" s="300">
        <f>IF('Bio - Rohdaten'!W211-'nicht Bio - Rohdaten'!W211=0,"WERT FEHLT",'Bio - Rohdaten'!W211-'nicht Bio - Rohdaten'!W211)</f>
        <v>5.4961420626269941</v>
      </c>
      <c r="E210" s="300">
        <f>IF('Bio - Rohdaten'!Z211-'nicht Bio - Rohdaten'!Z211 = 0, "WERT FEHLT", 'Bio - Rohdaten'!Z211-'nicht Bio - Rohdaten'!Z211)</f>
        <v>2.9430199999999997</v>
      </c>
      <c r="F210" s="300">
        <f>IF('Bio - Rohdaten'!AE211-'nicht Bio - Rohdaten'!AE211=0,"WERT FEHLT",'Bio - Rohdaten'!AE211-'nicht Bio - Rohdaten'!AE211)</f>
        <v>4.8691876717215319</v>
      </c>
      <c r="G210" s="300">
        <f>IF('Bio - Rohdaten'!AU211-'nicht Bio - Rohdaten'!AU211=0,"WERT FEHLT",'Bio - Rohdaten'!AU211-'nicht Bio - Rohdaten'!AU211)</f>
        <v>16.357511255624182</v>
      </c>
      <c r="H210" s="300">
        <f>IF('Bio - Rohdaten'!AX211-'nicht Bio - Rohdaten'!AX211=0,"WERT FEHLT",'Bio - Rohdaten'!AX211-'nicht Bio - Rohdaten'!AX211)</f>
        <v>1.4767518673344719</v>
      </c>
      <c r="I210" s="342">
        <f>'Bio - Rohdaten'!AY211-'nicht Bio - Rohdaten'!AY211</f>
        <v>60.700203056696608</v>
      </c>
      <c r="J210" s="343">
        <f>('Bio - Rohdaten'!AY211/'nicht Bio - Rohdaten'!AY211-1)</f>
        <v>0.47762703838318332</v>
      </c>
    </row>
    <row r="211" spans="1:10" x14ac:dyDescent="0.25">
      <c r="A211" s="332">
        <f>'Bio - Rohdaten'!A212</f>
        <v>42339</v>
      </c>
      <c r="B211" s="300">
        <f>IF('Bio - Rohdaten'!J212-'nicht Bio - Rohdaten'!J212 = 0,"WERT FEHLT",'Bio - Rohdaten'!J212-'nicht Bio - Rohdaten'!J212)</f>
        <v>9.9347886151116072</v>
      </c>
      <c r="C211" s="300">
        <f>IF('Bio - Rohdaten'!U212-'nicht Bio - Rohdaten'!U212 = 0, "WERT FEHLT", 'Bio - Rohdaten'!U212-'nicht Bio - Rohdaten'!U212)</f>
        <v>21.160294356984153</v>
      </c>
      <c r="D211" s="300">
        <f>IF('Bio - Rohdaten'!W212-'nicht Bio - Rohdaten'!W212=0,"WERT FEHLT",'Bio - Rohdaten'!W212-'nicht Bio - Rohdaten'!W212)</f>
        <v>5.3136264014274666</v>
      </c>
      <c r="E211" s="300">
        <f>IF('Bio - Rohdaten'!Z212-'nicht Bio - Rohdaten'!Z212 = 0, "WERT FEHLT", 'Bio - Rohdaten'!Z212-'nicht Bio - Rohdaten'!Z212)</f>
        <v>2.9036438999999996</v>
      </c>
      <c r="F211" s="300">
        <f>IF('Bio - Rohdaten'!AE212-'nicht Bio - Rohdaten'!AE212=0,"WERT FEHLT",'Bio - Rohdaten'!AE212-'nicht Bio - Rohdaten'!AE212)</f>
        <v>6.5818095961188021</v>
      </c>
      <c r="G211" s="300">
        <f>IF('Bio - Rohdaten'!AU212-'nicht Bio - Rohdaten'!AU212=0,"WERT FEHLT",'Bio - Rohdaten'!AU212-'nicht Bio - Rohdaten'!AU212)</f>
        <v>13.156473707682899</v>
      </c>
      <c r="H211" s="300">
        <f>IF('Bio - Rohdaten'!AX212-'nicht Bio - Rohdaten'!AX212=0,"WERT FEHLT",'Bio - Rohdaten'!AX212-'nicht Bio - Rohdaten'!AX212)</f>
        <v>1.4767518673344719</v>
      </c>
      <c r="I211" s="342">
        <f>'Bio - Rohdaten'!AY212-'nicht Bio - Rohdaten'!AY212</f>
        <v>60.527388444659394</v>
      </c>
      <c r="J211" s="343">
        <f>('Bio - Rohdaten'!AY212/'nicht Bio - Rohdaten'!AY212-1)</f>
        <v>0.48852027449009117</v>
      </c>
    </row>
    <row r="212" spans="1:10" x14ac:dyDescent="0.25">
      <c r="A212" s="332">
        <f>'Bio - Rohdaten'!A213</f>
        <v>42370</v>
      </c>
      <c r="B212" s="300">
        <f>IF('Bio - Rohdaten'!J213-'nicht Bio - Rohdaten'!J213 = 0,"WERT FEHLT",'Bio - Rohdaten'!J213-'nicht Bio - Rohdaten'!J213)</f>
        <v>9.9532779464936674</v>
      </c>
      <c r="C212" s="300">
        <f>IF('Bio - Rohdaten'!U213-'nicht Bio - Rohdaten'!U213 = 0, "WERT FEHLT", 'Bio - Rohdaten'!U213-'nicht Bio - Rohdaten'!U213)</f>
        <v>19.216671017169666</v>
      </c>
      <c r="D212" s="300">
        <f>IF('Bio - Rohdaten'!W213-'nicht Bio - Rohdaten'!W213=0,"WERT FEHLT",'Bio - Rohdaten'!W213-'nicht Bio - Rohdaten'!W213)</f>
        <v>5.3923059286297779</v>
      </c>
      <c r="E212" s="300">
        <f>IF('Bio - Rohdaten'!Z213-'nicht Bio - Rohdaten'!Z213 = 0, "WERT FEHLT", 'Bio - Rohdaten'!Z213-'nicht Bio - Rohdaten'!Z213)</f>
        <v>2.8519584999999994</v>
      </c>
      <c r="F212" s="300">
        <f>IF('Bio - Rohdaten'!AE213-'nicht Bio - Rohdaten'!AE213=0,"WERT FEHLT",'Bio - Rohdaten'!AE213-'nicht Bio - Rohdaten'!AE213)</f>
        <v>6.1082470888382421</v>
      </c>
      <c r="G212" s="300">
        <f>IF('Bio - Rohdaten'!AU213-'nicht Bio - Rohdaten'!AU213=0,"WERT FEHLT",'Bio - Rohdaten'!AU213-'nicht Bio - Rohdaten'!AU213)</f>
        <v>12.565293645343768</v>
      </c>
      <c r="H212" s="300">
        <f>IF('Bio - Rohdaten'!AX213-'nicht Bio - Rohdaten'!AX213=0,"WERT FEHLT",'Bio - Rohdaten'!AX213-'nicht Bio - Rohdaten'!AX213)</f>
        <v>1.4767518673344719</v>
      </c>
      <c r="I212" s="342">
        <f>'Bio - Rohdaten'!AY213-'nicht Bio - Rohdaten'!AY213</f>
        <v>57.564505993809618</v>
      </c>
      <c r="J212" s="343">
        <f>('Bio - Rohdaten'!AY213/'nicht Bio - Rohdaten'!AY213-1)</f>
        <v>0.45853121765475136</v>
      </c>
    </row>
    <row r="213" spans="1:10" ht="14.25" customHeight="1" x14ac:dyDescent="0.25">
      <c r="A213" s="332">
        <f>'Bio - Rohdaten'!A214</f>
        <v>42401</v>
      </c>
      <c r="B213" s="300">
        <f>IF('Bio - Rohdaten'!J214-'nicht Bio - Rohdaten'!J214 = 0,"WERT FEHLT",'Bio - Rohdaten'!J214-'nicht Bio - Rohdaten'!J214)</f>
        <v>9.6844917587617765</v>
      </c>
      <c r="C213" s="300">
        <f>IF('Bio - Rohdaten'!U214-'nicht Bio - Rohdaten'!U214 = 0, "WERT FEHLT", 'Bio - Rohdaten'!U214-'nicht Bio - Rohdaten'!U214)</f>
        <v>19.518259355078861</v>
      </c>
      <c r="D213" s="300">
        <f>IF('Bio - Rohdaten'!W214-'nicht Bio - Rohdaten'!W214=0,"WERT FEHLT",'Bio - Rohdaten'!W214-'nicht Bio - Rohdaten'!W214)</f>
        <v>5.4256983631895714</v>
      </c>
      <c r="E213" s="300">
        <f>IF('Bio - Rohdaten'!Z214-'nicht Bio - Rohdaten'!Z214 = 0, "WERT FEHLT", 'Bio - Rohdaten'!Z214-'nicht Bio - Rohdaten'!Z214)</f>
        <v>2.3859899999999992</v>
      </c>
      <c r="F213" s="300">
        <f>IF('Bio - Rohdaten'!AE214-'nicht Bio - Rohdaten'!AE214=0,"WERT FEHLT",'Bio - Rohdaten'!AE214-'nicht Bio - Rohdaten'!AE214)</f>
        <v>5.6402078337685762</v>
      </c>
      <c r="G213" s="300">
        <f>IF('Bio - Rohdaten'!AU214-'nicht Bio - Rohdaten'!AU214=0,"WERT FEHLT",'Bio - Rohdaten'!AU214-'nicht Bio - Rohdaten'!AU214)</f>
        <v>14.129848382726959</v>
      </c>
      <c r="H213" s="300">
        <f>IF('Bio - Rohdaten'!AX214-'nicht Bio - Rohdaten'!AX214=0,"WERT FEHLT",'Bio - Rohdaten'!AX214-'nicht Bio - Rohdaten'!AX214)</f>
        <v>1.4767518673344719</v>
      </c>
      <c r="I213" s="342">
        <f>'Bio - Rohdaten'!AY214-'nicht Bio - Rohdaten'!AY214</f>
        <v>58.261247560860269</v>
      </c>
      <c r="J213" s="343">
        <f>('Bio - Rohdaten'!AY214/'nicht Bio - Rohdaten'!AY214-1)</f>
        <v>0.46275297848538544</v>
      </c>
    </row>
    <row r="214" spans="1:10" ht="14.25" customHeight="1" x14ac:dyDescent="0.25">
      <c r="A214" s="332">
        <f>'Bio - Rohdaten'!A215</f>
        <v>42430</v>
      </c>
      <c r="B214" s="300">
        <f>IF('Bio - Rohdaten'!J215-'nicht Bio - Rohdaten'!J215 = 0,"WERT FEHLT",'Bio - Rohdaten'!J215-'nicht Bio - Rohdaten'!J215)</f>
        <v>9.7462108072798053</v>
      </c>
      <c r="C214" s="300">
        <f>IF('Bio - Rohdaten'!U215-'nicht Bio - Rohdaten'!U215 = 0, "WERT FEHLT", 'Bio - Rohdaten'!U215-'nicht Bio - Rohdaten'!U215)</f>
        <v>19.243613771241272</v>
      </c>
      <c r="D214" s="300">
        <f>IF('Bio - Rohdaten'!W215-'nicht Bio - Rohdaten'!W215=0,"WERT FEHLT",'Bio - Rohdaten'!W215-'nicht Bio - Rohdaten'!W215)</f>
        <v>5.5578887169914708</v>
      </c>
      <c r="E214" s="300">
        <f>IF('Bio - Rohdaten'!Z215-'nicht Bio - Rohdaten'!Z215 = 0, "WERT FEHLT", 'Bio - Rohdaten'!Z215-'nicht Bio - Rohdaten'!Z215)</f>
        <v>2.7653926499999999</v>
      </c>
      <c r="F214" s="300">
        <f>IF('Bio - Rohdaten'!AE215-'nicht Bio - Rohdaten'!AE215=0,"WERT FEHLT",'Bio - Rohdaten'!AE215-'nicht Bio - Rohdaten'!AE215)</f>
        <v>5.3396191160859114</v>
      </c>
      <c r="G214" s="300">
        <f>IF('Bio - Rohdaten'!AU215-'nicht Bio - Rohdaten'!AU215=0,"WERT FEHLT",'Bio - Rohdaten'!AU215-'nicht Bio - Rohdaten'!AU215)</f>
        <v>11.478624571273034</v>
      </c>
      <c r="H214" s="300">
        <f>IF('Bio - Rohdaten'!AX215-'nicht Bio - Rohdaten'!AX215=0,"WERT FEHLT",'Bio - Rohdaten'!AX215-'nicht Bio - Rohdaten'!AX215)</f>
        <v>1.4767518673344719</v>
      </c>
      <c r="I214" s="342">
        <f>'Bio - Rohdaten'!AY215-'nicht Bio - Rohdaten'!AY215</f>
        <v>55.608101500205976</v>
      </c>
      <c r="J214" s="343">
        <f>('Bio - Rohdaten'!AY215/'nicht Bio - Rohdaten'!AY215-1)</f>
        <v>0.43760640810439888</v>
      </c>
    </row>
    <row r="215" spans="1:10" ht="14.25" customHeight="1" x14ac:dyDescent="0.25">
      <c r="A215" s="332">
        <f>'Bio - Rohdaten'!A216</f>
        <v>42461</v>
      </c>
      <c r="B215" s="300">
        <f>IF('Bio - Rohdaten'!J216-'nicht Bio - Rohdaten'!J216 = 0,"WERT FEHLT",'Bio - Rohdaten'!J216-'nicht Bio - Rohdaten'!J216)</f>
        <v>10.557466422562161</v>
      </c>
      <c r="C215" s="300">
        <f>IF('Bio - Rohdaten'!U216-'nicht Bio - Rohdaten'!U216 = 0, "WERT FEHLT", 'Bio - Rohdaten'!U216-'nicht Bio - Rohdaten'!U216)</f>
        <v>19.16637958655118</v>
      </c>
      <c r="D215" s="300">
        <f>IF('Bio - Rohdaten'!W216-'nicht Bio - Rohdaten'!W216=0,"WERT FEHLT",'Bio - Rohdaten'!W216-'nicht Bio - Rohdaten'!W216)</f>
        <v>5.3973707676917648</v>
      </c>
      <c r="E215" s="300">
        <f>IF('Bio - Rohdaten'!Z216-'nicht Bio - Rohdaten'!Z216 = 0, "WERT FEHLT", 'Bio - Rohdaten'!Z216-'nicht Bio - Rohdaten'!Z216)</f>
        <v>2.8093015999999991</v>
      </c>
      <c r="F215" s="300">
        <f>IF('Bio - Rohdaten'!AE216-'nicht Bio - Rohdaten'!AE216=0,"WERT FEHLT",'Bio - Rohdaten'!AE216-'nicht Bio - Rohdaten'!AE216)</f>
        <v>6.0643478247018638</v>
      </c>
      <c r="G215" s="300">
        <f>IF('Bio - Rohdaten'!AU216-'nicht Bio - Rohdaten'!AU216=0,"WERT FEHLT",'Bio - Rohdaten'!AU216-'nicht Bio - Rohdaten'!AU216)</f>
        <v>12.631461690411829</v>
      </c>
      <c r="H215" s="300">
        <f>IF('Bio - Rohdaten'!AX216-'nicht Bio - Rohdaten'!AX216=0,"WERT FEHLT",'Bio - Rohdaten'!AX216-'nicht Bio - Rohdaten'!AX216)</f>
        <v>1.4767518673344719</v>
      </c>
      <c r="I215" s="342">
        <f>'Bio - Rohdaten'!AY216-'nicht Bio - Rohdaten'!AY216</f>
        <v>58.103079759253291</v>
      </c>
      <c r="J215" s="343">
        <f>('Bio - Rohdaten'!AY216/'nicht Bio - Rohdaten'!AY216-1)</f>
        <v>0.45932237027801115</v>
      </c>
    </row>
    <row r="216" spans="1:10" ht="14.25" customHeight="1" x14ac:dyDescent="0.25">
      <c r="A216" s="332">
        <f>'Bio - Rohdaten'!A217</f>
        <v>42491</v>
      </c>
      <c r="B216" s="300">
        <f>IF('Bio - Rohdaten'!J217-'nicht Bio - Rohdaten'!J217 = 0,"WERT FEHLT",'Bio - Rohdaten'!J217-'nicht Bio - Rohdaten'!J217)</f>
        <v>10.381561759367553</v>
      </c>
      <c r="C216" s="300">
        <f>IF('Bio - Rohdaten'!U217-'nicht Bio - Rohdaten'!U217 = 0, "WERT FEHLT", 'Bio - Rohdaten'!U217-'nicht Bio - Rohdaten'!U217)</f>
        <v>17.148620081596107</v>
      </c>
      <c r="D216" s="300">
        <f>IF('Bio - Rohdaten'!W217-'nicht Bio - Rohdaten'!W217=0,"WERT FEHLT",'Bio - Rohdaten'!W217-'nicht Bio - Rohdaten'!W217)</f>
        <v>5.4715076633084472</v>
      </c>
      <c r="E216" s="300">
        <f>IF('Bio - Rohdaten'!Z217-'nicht Bio - Rohdaten'!Z217 = 0, "WERT FEHLT", 'Bio - Rohdaten'!Z217-'nicht Bio - Rohdaten'!Z217)</f>
        <v>2.634226</v>
      </c>
      <c r="F216" s="300">
        <f>IF('Bio - Rohdaten'!AE217-'nicht Bio - Rohdaten'!AE217=0,"WERT FEHLT",'Bio - Rohdaten'!AE217-'nicht Bio - Rohdaten'!AE217)</f>
        <v>5.8551730603863614</v>
      </c>
      <c r="G216" s="300">
        <f>IF('Bio - Rohdaten'!AU217-'nicht Bio - Rohdaten'!AU217=0,"WERT FEHLT",'Bio - Rohdaten'!AU217-'nicht Bio - Rohdaten'!AU217)</f>
        <v>13.088910466307119</v>
      </c>
      <c r="H216" s="300">
        <f>IF('Bio - Rohdaten'!AX217-'nicht Bio - Rohdaten'!AX217=0,"WERT FEHLT",'Bio - Rohdaten'!AX217-'nicht Bio - Rohdaten'!AX217)</f>
        <v>1.4767518673344719</v>
      </c>
      <c r="I216" s="342">
        <f>'Bio - Rohdaten'!AY217-'nicht Bio - Rohdaten'!AY217</f>
        <v>56.056750898300095</v>
      </c>
      <c r="J216" s="343">
        <f>('Bio - Rohdaten'!AY217/'nicht Bio - Rohdaten'!AY217-1)</f>
        <v>0.42832485564114631</v>
      </c>
    </row>
    <row r="217" spans="1:10" ht="14.25" customHeight="1" x14ac:dyDescent="0.25">
      <c r="A217" s="332">
        <f>'Bio - Rohdaten'!A218</f>
        <v>42522</v>
      </c>
      <c r="B217" s="300">
        <f>IF('Bio - Rohdaten'!J218-'nicht Bio - Rohdaten'!J218 = 0,"WERT FEHLT",'Bio - Rohdaten'!J218-'nicht Bio - Rohdaten'!J218)</f>
        <v>10.274154980251112</v>
      </c>
      <c r="C217" s="300">
        <f>IF('Bio - Rohdaten'!U218-'nicht Bio - Rohdaten'!U218 = 0, "WERT FEHLT", 'Bio - Rohdaten'!U218-'nicht Bio - Rohdaten'!U218)</f>
        <v>18.048034210238981</v>
      </c>
      <c r="D217" s="300">
        <f>IF('Bio - Rohdaten'!W218-'nicht Bio - Rohdaten'!W218=0,"WERT FEHLT",'Bio - Rohdaten'!W218-'nicht Bio - Rohdaten'!W218)</f>
        <v>5.4139294529982216</v>
      </c>
      <c r="E217" s="300">
        <f>IF('Bio - Rohdaten'!Z218-'nicht Bio - Rohdaten'!Z218 = 0, "WERT FEHLT", 'Bio - Rohdaten'!Z218-'nicht Bio - Rohdaten'!Z218)</f>
        <v>3.5056660166666669</v>
      </c>
      <c r="F217" s="300">
        <f>IF('Bio - Rohdaten'!AE218-'nicht Bio - Rohdaten'!AE218=0,"WERT FEHLT",'Bio - Rohdaten'!AE218-'nicht Bio - Rohdaten'!AE218)</f>
        <v>7.2451902273256206</v>
      </c>
      <c r="G217" s="300">
        <f>IF('Bio - Rohdaten'!AU218-'nicht Bio - Rohdaten'!AU218=0,"WERT FEHLT",'Bio - Rohdaten'!AU218-'nicht Bio - Rohdaten'!AU218)</f>
        <v>18.400932322719509</v>
      </c>
      <c r="H217" s="300">
        <f>IF('Bio - Rohdaten'!AX218-'nicht Bio - Rohdaten'!AX218=0,"WERT FEHLT",'Bio - Rohdaten'!AX218-'nicht Bio - Rohdaten'!AX218)</f>
        <v>1.4767518673344719</v>
      </c>
      <c r="I217" s="342">
        <f>'Bio - Rohdaten'!AY218-'nicht Bio - Rohdaten'!AY218</f>
        <v>64.364659077534611</v>
      </c>
      <c r="J217" s="343">
        <f>('Bio - Rohdaten'!AY218/'nicht Bio - Rohdaten'!AY218-1)</f>
        <v>0.48224513349467157</v>
      </c>
    </row>
    <row r="218" spans="1:10" ht="14.25" customHeight="1" x14ac:dyDescent="0.25">
      <c r="A218" s="332">
        <f>'Bio - Rohdaten'!A219</f>
        <v>42552</v>
      </c>
      <c r="B218" s="300">
        <f>IF('Bio - Rohdaten'!J219-'nicht Bio - Rohdaten'!J219 = 0,"WERT FEHLT",'Bio - Rohdaten'!J219-'nicht Bio - Rohdaten'!J219)</f>
        <v>10.582924011265906</v>
      </c>
      <c r="C218" s="300">
        <f>IF('Bio - Rohdaten'!U219-'nicht Bio - Rohdaten'!U219 = 0, "WERT FEHLT", 'Bio - Rohdaten'!U219-'nicht Bio - Rohdaten'!U219)</f>
        <v>17.106653268004273</v>
      </c>
      <c r="D218" s="300">
        <f>IF('Bio - Rohdaten'!W219-'nicht Bio - Rohdaten'!W219=0,"WERT FEHLT",'Bio - Rohdaten'!W219-'nicht Bio - Rohdaten'!W219)</f>
        <v>5.5140414997886076</v>
      </c>
      <c r="E218" s="300">
        <f>IF('Bio - Rohdaten'!Z219-'nicht Bio - Rohdaten'!Z219 = 0, "WERT FEHLT", 'Bio - Rohdaten'!Z219-'nicht Bio - Rohdaten'!Z219)</f>
        <v>3.8613954000000001</v>
      </c>
      <c r="F218" s="300">
        <f>IF('Bio - Rohdaten'!AE219-'nicht Bio - Rohdaten'!AE219=0,"WERT FEHLT",'Bio - Rohdaten'!AE219-'nicht Bio - Rohdaten'!AE219)</f>
        <v>6.8273326328435289</v>
      </c>
      <c r="G218" s="300">
        <f>IF('Bio - Rohdaten'!AU219-'nicht Bio - Rohdaten'!AU219=0,"WERT FEHLT",'Bio - Rohdaten'!AU219-'nicht Bio - Rohdaten'!AU219)</f>
        <v>21.103368703113006</v>
      </c>
      <c r="H218" s="300">
        <f>IF('Bio - Rohdaten'!AX219-'nicht Bio - Rohdaten'!AX219=0,"WERT FEHLT",'Bio - Rohdaten'!AX219-'nicht Bio - Rohdaten'!AX219)</f>
        <v>1.4767518673344719</v>
      </c>
      <c r="I218" s="342">
        <f>'Bio - Rohdaten'!AY219-'nicht Bio - Rohdaten'!AY219</f>
        <v>66.472467382349805</v>
      </c>
      <c r="J218" s="343">
        <f>('Bio - Rohdaten'!AY219/'nicht Bio - Rohdaten'!AY219-1)</f>
        <v>0.49049363616711883</v>
      </c>
    </row>
    <row r="219" spans="1:10" ht="14.25" customHeight="1" x14ac:dyDescent="0.25">
      <c r="A219" s="332">
        <f>'Bio - Rohdaten'!A220</f>
        <v>42583</v>
      </c>
      <c r="B219" s="300">
        <f>IF('Bio - Rohdaten'!J220-'nicht Bio - Rohdaten'!J220 = 0,"WERT FEHLT",'Bio - Rohdaten'!J220-'nicht Bio - Rohdaten'!J220)</f>
        <v>10.428477710405435</v>
      </c>
      <c r="C219" s="300">
        <f>IF('Bio - Rohdaten'!U220-'nicht Bio - Rohdaten'!U220 = 0, "WERT FEHLT", 'Bio - Rohdaten'!U220-'nicht Bio - Rohdaten'!U220)</f>
        <v>18.535570581360425</v>
      </c>
      <c r="D219" s="300">
        <f>IF('Bio - Rohdaten'!W220-'nicht Bio - Rohdaten'!W220=0,"WERT FEHLT",'Bio - Rohdaten'!W220-'nicht Bio - Rohdaten'!W220)</f>
        <v>5.4457780142742394</v>
      </c>
      <c r="E219" s="300">
        <f>IF('Bio - Rohdaten'!Z220-'nicht Bio - Rohdaten'!Z220 = 0, "WERT FEHLT", 'Bio - Rohdaten'!Z220-'nicht Bio - Rohdaten'!Z220)</f>
        <v>4.0994586000000002</v>
      </c>
      <c r="F219" s="300">
        <f>IF('Bio - Rohdaten'!AE220-'nicht Bio - Rohdaten'!AE220=0,"WERT FEHLT",'Bio - Rohdaten'!AE220-'nicht Bio - Rohdaten'!AE220)</f>
        <v>6.2893087241994685</v>
      </c>
      <c r="G219" s="300">
        <f>IF('Bio - Rohdaten'!AU220-'nicht Bio - Rohdaten'!AU220=0,"WERT FEHLT",'Bio - Rohdaten'!AU220-'nicht Bio - Rohdaten'!AU220)</f>
        <v>19.556954858297988</v>
      </c>
      <c r="H219" s="300">
        <f>IF('Bio - Rohdaten'!AX220-'nicht Bio - Rohdaten'!AX220=0,"WERT FEHLT",'Bio - Rohdaten'!AX220-'nicht Bio - Rohdaten'!AX220)</f>
        <v>1.4767518673344719</v>
      </c>
      <c r="I219" s="342">
        <f>'Bio - Rohdaten'!AY220-'nicht Bio - Rohdaten'!AY220</f>
        <v>65.832300355872036</v>
      </c>
      <c r="J219" s="343">
        <f>('Bio - Rohdaten'!AY220/'nicht Bio - Rohdaten'!AY220-1)</f>
        <v>0.49656841187865042</v>
      </c>
    </row>
    <row r="220" spans="1:10" ht="14.25" customHeight="1" x14ac:dyDescent="0.25">
      <c r="A220" s="332">
        <f>'Bio - Rohdaten'!A221</f>
        <v>42614</v>
      </c>
      <c r="B220" s="300">
        <f>IF('Bio - Rohdaten'!J221-'nicht Bio - Rohdaten'!J221 = 0,"WERT FEHLT",'Bio - Rohdaten'!J221-'nicht Bio - Rohdaten'!J221)</f>
        <v>10.350735028182427</v>
      </c>
      <c r="C220" s="300">
        <f>IF('Bio - Rohdaten'!U221-'nicht Bio - Rohdaten'!U221 = 0, "WERT FEHLT", 'Bio - Rohdaten'!U221-'nicht Bio - Rohdaten'!U221)</f>
        <v>18.586026008074775</v>
      </c>
      <c r="D220" s="300">
        <f>IF('Bio - Rohdaten'!W221-'nicht Bio - Rohdaten'!W221=0,"WERT FEHLT",'Bio - Rohdaten'!W221-'nicht Bio - Rohdaten'!W221)</f>
        <v>5.5357227304566479</v>
      </c>
      <c r="E220" s="300">
        <f>IF('Bio - Rohdaten'!Z221-'nicht Bio - Rohdaten'!Z221 = 0, "WERT FEHLT", 'Bio - Rohdaten'!Z221-'nicht Bio - Rohdaten'!Z221)</f>
        <v>3.5262659999999997</v>
      </c>
      <c r="F220" s="300">
        <f>IF('Bio - Rohdaten'!AE221-'nicht Bio - Rohdaten'!AE221=0,"WERT FEHLT",'Bio - Rohdaten'!AE221-'nicht Bio - Rohdaten'!AE221)</f>
        <v>6.7605546909064209</v>
      </c>
      <c r="G220" s="300">
        <f>IF('Bio - Rohdaten'!AU221-'nicht Bio - Rohdaten'!AU221=0,"WERT FEHLT",'Bio - Rohdaten'!AU221-'nicht Bio - Rohdaten'!AU221)</f>
        <v>22.124782941749025</v>
      </c>
      <c r="H220" s="300">
        <f>IF('Bio - Rohdaten'!AX221-'nicht Bio - Rohdaten'!AX221=0,"WERT FEHLT",'Bio - Rohdaten'!AX221-'nicht Bio - Rohdaten'!AX221)</f>
        <v>1.4767518673344719</v>
      </c>
      <c r="I220" s="342">
        <f>'Bio - Rohdaten'!AY221-'nicht Bio - Rohdaten'!AY221</f>
        <v>68.360839266703778</v>
      </c>
      <c r="J220" s="343">
        <f>('Bio - Rohdaten'!AY221/'nicht Bio - Rohdaten'!AY221-1)</f>
        <v>0.52180058805965057</v>
      </c>
    </row>
    <row r="221" spans="1:10" ht="14.25" customHeight="1" x14ac:dyDescent="0.25">
      <c r="A221" s="332">
        <f>'Bio - Rohdaten'!A222</f>
        <v>42644</v>
      </c>
      <c r="B221" s="300">
        <f>IF('Bio - Rohdaten'!J222-'nicht Bio - Rohdaten'!J222 = 0,"WERT FEHLT",'Bio - Rohdaten'!J222-'nicht Bio - Rohdaten'!J222)</f>
        <v>10.319745021532803</v>
      </c>
      <c r="C221" s="300">
        <f>IF('Bio - Rohdaten'!U222-'nicht Bio - Rohdaten'!U222 = 0, "WERT FEHLT", 'Bio - Rohdaten'!U222-'nicht Bio - Rohdaten'!U222)</f>
        <v>18.975925734637642</v>
      </c>
      <c r="D221" s="300">
        <f>IF('Bio - Rohdaten'!W222-'nicht Bio - Rohdaten'!W222=0,"WERT FEHLT",'Bio - Rohdaten'!W222-'nicht Bio - Rohdaten'!W222)</f>
        <v>5.2782212352859261</v>
      </c>
      <c r="E221" s="300">
        <f>IF('Bio - Rohdaten'!Z222-'nicht Bio - Rohdaten'!Z222 = 0, "WERT FEHLT", 'Bio - Rohdaten'!Z222-'nicht Bio - Rohdaten'!Z222)</f>
        <v>3.9990596749999994</v>
      </c>
      <c r="F221" s="300">
        <f>IF('Bio - Rohdaten'!AE222-'nicht Bio - Rohdaten'!AE222=0,"WERT FEHLT",'Bio - Rohdaten'!AE222-'nicht Bio - Rohdaten'!AE222)</f>
        <v>6.41488506412575</v>
      </c>
      <c r="G221" s="300">
        <f>IF('Bio - Rohdaten'!AU222-'nicht Bio - Rohdaten'!AU222=0,"WERT FEHLT",'Bio - Rohdaten'!AU222-'nicht Bio - Rohdaten'!AU222)</f>
        <v>20.937245035287631</v>
      </c>
      <c r="H221" s="300">
        <f>IF('Bio - Rohdaten'!AX222-'nicht Bio - Rohdaten'!AX222=0,"WERT FEHLT",'Bio - Rohdaten'!AX222-'nicht Bio - Rohdaten'!AX222)</f>
        <v>1.4767518673344719</v>
      </c>
      <c r="I221" s="342">
        <f>'Bio - Rohdaten'!AY222-'nicht Bio - Rohdaten'!AY222</f>
        <v>67.401833633204234</v>
      </c>
      <c r="J221" s="343">
        <f>('Bio - Rohdaten'!AY222/'nicht Bio - Rohdaten'!AY222-1)</f>
        <v>0.52494183144365425</v>
      </c>
    </row>
    <row r="222" spans="1:10" ht="14.25" customHeight="1" x14ac:dyDescent="0.25">
      <c r="A222" s="332">
        <f>'Bio - Rohdaten'!A223</f>
        <v>42675</v>
      </c>
      <c r="B222" s="300">
        <f>IF('Bio - Rohdaten'!J223-'nicht Bio - Rohdaten'!J223 = 0,"WERT FEHLT",'Bio - Rohdaten'!J223-'nicht Bio - Rohdaten'!J223)</f>
        <v>10.309048268104039</v>
      </c>
      <c r="C222" s="300">
        <f>IF('Bio - Rohdaten'!U223-'nicht Bio - Rohdaten'!U223 = 0, "WERT FEHLT", 'Bio - Rohdaten'!U223-'nicht Bio - Rohdaten'!U223)</f>
        <v>17.965952308490877</v>
      </c>
      <c r="D222" s="300">
        <f>IF('Bio - Rohdaten'!W223-'nicht Bio - Rohdaten'!W223=0,"WERT FEHLT",'Bio - Rohdaten'!W223-'nicht Bio - Rohdaten'!W223)</f>
        <v>5.5473768703351602</v>
      </c>
      <c r="E222" s="300">
        <f>IF('Bio - Rohdaten'!Z223-'nicht Bio - Rohdaten'!Z223 = 0, "WERT FEHLT", 'Bio - Rohdaten'!Z223-'nicht Bio - Rohdaten'!Z223)</f>
        <v>4.3743595249999991</v>
      </c>
      <c r="F222" s="300">
        <f>IF('Bio - Rohdaten'!AE223-'nicht Bio - Rohdaten'!AE223=0,"WERT FEHLT",'Bio - Rohdaten'!AE223-'nicht Bio - Rohdaten'!AE223)</f>
        <v>5.6405999509745008</v>
      </c>
      <c r="G222" s="300">
        <f>IF('Bio - Rohdaten'!AU223-'nicht Bio - Rohdaten'!AU223=0,"WERT FEHLT",'Bio - Rohdaten'!AU223-'nicht Bio - Rohdaten'!AU223)</f>
        <v>16.862583125458606</v>
      </c>
      <c r="H222" s="300">
        <f>IF('Bio - Rohdaten'!AX223-'nicht Bio - Rohdaten'!AX223=0,"WERT FEHLT",'Bio - Rohdaten'!AX223-'nicht Bio - Rohdaten'!AX223)</f>
        <v>1.4767518673344719</v>
      </c>
      <c r="I222" s="342">
        <f>'Bio - Rohdaten'!AY223-'nicht Bio - Rohdaten'!AY223</f>
        <v>62.17667191569771</v>
      </c>
      <c r="J222" s="343">
        <f>('Bio - Rohdaten'!AY223/'nicht Bio - Rohdaten'!AY223-1)</f>
        <v>0.48137783903809628</v>
      </c>
    </row>
    <row r="223" spans="1:10" ht="14.25" customHeight="1" x14ac:dyDescent="0.25">
      <c r="A223" s="332">
        <f>'Bio - Rohdaten'!A224</f>
        <v>42705</v>
      </c>
      <c r="B223" s="300">
        <f>IF('Bio - Rohdaten'!J224-'nicht Bio - Rohdaten'!J224 = 0,"WERT FEHLT",'Bio - Rohdaten'!J224-'nicht Bio - Rohdaten'!J224)</f>
        <v>10.385277064083173</v>
      </c>
      <c r="C223" s="300">
        <f>IF('Bio - Rohdaten'!U224-'nicht Bio - Rohdaten'!U224 = 0, "WERT FEHLT", 'Bio - Rohdaten'!U224-'nicht Bio - Rohdaten'!U224)</f>
        <v>19.180515254096846</v>
      </c>
      <c r="D223" s="300">
        <f>IF('Bio - Rohdaten'!W224-'nicht Bio - Rohdaten'!W224=0,"WERT FEHLT",'Bio - Rohdaten'!W224-'nicht Bio - Rohdaten'!W224)</f>
        <v>5.4504404205990014</v>
      </c>
      <c r="E223" s="300">
        <f>IF('Bio - Rohdaten'!Z224-'nicht Bio - Rohdaten'!Z224 = 0, "WERT FEHLT", 'Bio - Rohdaten'!Z224-'nicht Bio - Rohdaten'!Z224)</f>
        <v>3.7740961999999998</v>
      </c>
      <c r="F223" s="300">
        <f>IF('Bio - Rohdaten'!AE224-'nicht Bio - Rohdaten'!AE224=0,"WERT FEHLT",'Bio - Rohdaten'!AE224-'nicht Bio - Rohdaten'!AE224)</f>
        <v>5.681052216719074</v>
      </c>
      <c r="G223" s="300">
        <f>IF('Bio - Rohdaten'!AU224-'nicht Bio - Rohdaten'!AU224=0,"WERT FEHLT",'Bio - Rohdaten'!AU224-'nicht Bio - Rohdaten'!AU224)</f>
        <v>13.703278315631106</v>
      </c>
      <c r="H223" s="300">
        <f>IF('Bio - Rohdaten'!AX224-'nicht Bio - Rohdaten'!AX224=0,"WERT FEHLT",'Bio - Rohdaten'!AX224-'nicht Bio - Rohdaten'!AX224)</f>
        <v>1.4767518673344719</v>
      </c>
      <c r="I223" s="342">
        <f>'Bio - Rohdaten'!AY224-'nicht Bio - Rohdaten'!AY224</f>
        <v>59.651411338463674</v>
      </c>
      <c r="J223" s="343">
        <f>('Bio - Rohdaten'!AY224/'nicht Bio - Rohdaten'!AY224-1)</f>
        <v>0.46638804957841051</v>
      </c>
    </row>
    <row r="224" spans="1:10" ht="14.25" customHeight="1" x14ac:dyDescent="0.25">
      <c r="A224" s="332">
        <f>'Bio - Rohdaten'!A225</f>
        <v>42736</v>
      </c>
      <c r="B224" s="300">
        <f>IF('Bio - Rohdaten'!J225-'nicht Bio - Rohdaten'!J225 = 0,"WERT FEHLT",'Bio - Rohdaten'!J225-'nicht Bio - Rohdaten'!J225)</f>
        <v>10.386510897871975</v>
      </c>
      <c r="C224" s="300">
        <f>IF('Bio - Rohdaten'!U225-'nicht Bio - Rohdaten'!U225 = 0, "WERT FEHLT", 'Bio - Rohdaten'!U225-'nicht Bio - Rohdaten'!U225)</f>
        <v>18.935622068445845</v>
      </c>
      <c r="D224" s="300">
        <f>IF('Bio - Rohdaten'!W225-'nicht Bio - Rohdaten'!W225=0,"WERT FEHLT",'Bio - Rohdaten'!W225-'nicht Bio - Rohdaten'!W225)</f>
        <v>5.8064220870431811</v>
      </c>
      <c r="E224" s="300">
        <f>IF('Bio - Rohdaten'!Z225-'nicht Bio - Rohdaten'!Z225 = 0, "WERT FEHLT", 'Bio - Rohdaten'!Z225-'nicht Bio - Rohdaten'!Z225)</f>
        <v>3.7124736499999997</v>
      </c>
      <c r="F224" s="300">
        <f>IF('Bio - Rohdaten'!AE225-'nicht Bio - Rohdaten'!AE225=0,"WERT FEHLT",'Bio - Rohdaten'!AE225-'nicht Bio - Rohdaten'!AE225)</f>
        <v>6.1768416014576371</v>
      </c>
      <c r="G224" s="300">
        <f>IF('Bio - Rohdaten'!AU225-'nicht Bio - Rohdaten'!AU225=0,"WERT FEHLT",'Bio - Rohdaten'!AU225-'nicht Bio - Rohdaten'!AU225)</f>
        <v>12.247073667540196</v>
      </c>
      <c r="H224" s="300">
        <f>IF('Bio - Rohdaten'!AX225-'nicht Bio - Rohdaten'!AX225=0,"WERT FEHLT",'Bio - Rohdaten'!AX225-'nicht Bio - Rohdaten'!AX225)</f>
        <v>1.4767518673344719</v>
      </c>
      <c r="I224" s="342">
        <f>'Bio - Rohdaten'!AY225-'nicht Bio - Rohdaten'!AY225</f>
        <v>58.741695839693307</v>
      </c>
      <c r="J224" s="343">
        <f>('Bio - Rohdaten'!AY225/'nicht Bio - Rohdaten'!AY225-1)</f>
        <v>0.45020519417948957</v>
      </c>
    </row>
    <row r="225" spans="1:10" ht="14.25" customHeight="1" x14ac:dyDescent="0.25">
      <c r="A225" s="332">
        <f>'Bio - Rohdaten'!A226</f>
        <v>42767</v>
      </c>
      <c r="B225" s="300">
        <f>IF('Bio - Rohdaten'!J226-'nicht Bio - Rohdaten'!J226 = 0,"WERT FEHLT",'Bio - Rohdaten'!J226-'nicht Bio - Rohdaten'!J226)</f>
        <v>10.533640030857789</v>
      </c>
      <c r="C225" s="300">
        <f>IF('Bio - Rohdaten'!U226-'nicht Bio - Rohdaten'!U226 = 0, "WERT FEHLT", 'Bio - Rohdaten'!U226-'nicht Bio - Rohdaten'!U226)</f>
        <v>19.497710495374719</v>
      </c>
      <c r="D225" s="300">
        <f>IF('Bio - Rohdaten'!W226-'nicht Bio - Rohdaten'!W226=0,"WERT FEHLT",'Bio - Rohdaten'!W226-'nicht Bio - Rohdaten'!W226)</f>
        <v>5.469983993965819</v>
      </c>
      <c r="E225" s="300">
        <f>IF('Bio - Rohdaten'!Z226-'nicht Bio - Rohdaten'!Z226 = 0, "WERT FEHLT", 'Bio - Rohdaten'!Z226-'nicht Bio - Rohdaten'!Z226)</f>
        <v>3.8318240500000007</v>
      </c>
      <c r="F225" s="300">
        <f>IF('Bio - Rohdaten'!AE226-'nicht Bio - Rohdaten'!AE226=0,"WERT FEHLT",'Bio - Rohdaten'!AE226-'nicht Bio - Rohdaten'!AE226)</f>
        <v>6.3068770083834966</v>
      </c>
      <c r="G225" s="300">
        <f>IF('Bio - Rohdaten'!AU226-'nicht Bio - Rohdaten'!AU226=0,"WERT FEHLT",'Bio - Rohdaten'!AU226-'nicht Bio - Rohdaten'!AU226)</f>
        <v>9.7233464960787153</v>
      </c>
      <c r="H225" s="300">
        <f>IF('Bio - Rohdaten'!AX226-'nicht Bio - Rohdaten'!AX226=0,"WERT FEHLT",'Bio - Rohdaten'!AX226-'nicht Bio - Rohdaten'!AX226)</f>
        <v>1.4767518673344719</v>
      </c>
      <c r="I225" s="342">
        <f>'Bio - Rohdaten'!AY226-'nicht Bio - Rohdaten'!AY226</f>
        <v>56.840133941995049</v>
      </c>
      <c r="J225" s="343">
        <f>('Bio - Rohdaten'!AY226/'nicht Bio - Rohdaten'!AY226-1)</f>
        <v>0.42591579321378314</v>
      </c>
    </row>
    <row r="226" spans="1:10" ht="14.25" customHeight="1" x14ac:dyDescent="0.25">
      <c r="A226" s="332">
        <f>'Bio - Rohdaten'!A227</f>
        <v>42795</v>
      </c>
      <c r="B226" s="300">
        <f>IF('Bio - Rohdaten'!J227-'nicht Bio - Rohdaten'!J227 = 0,"WERT FEHLT",'Bio - Rohdaten'!J227-'nicht Bio - Rohdaten'!J227)</f>
        <v>10.289295482118632</v>
      </c>
      <c r="C226" s="300">
        <f>IF('Bio - Rohdaten'!U227-'nicht Bio - Rohdaten'!U227 = 0, "WERT FEHLT", 'Bio - Rohdaten'!U227-'nicht Bio - Rohdaten'!U227)</f>
        <v>20.398271325548443</v>
      </c>
      <c r="D226" s="300">
        <f>IF('Bio - Rohdaten'!W227-'nicht Bio - Rohdaten'!W227=0,"WERT FEHLT",'Bio - Rohdaten'!W227-'nicht Bio - Rohdaten'!W227)</f>
        <v>4.9851685943605659</v>
      </c>
      <c r="E226" s="300">
        <f>IF('Bio - Rohdaten'!Z227-'nicht Bio - Rohdaten'!Z227 = 0, "WERT FEHLT", 'Bio - Rohdaten'!Z227-'nicht Bio - Rohdaten'!Z227)</f>
        <v>3.5582226499999994</v>
      </c>
      <c r="F226" s="300">
        <f>IF('Bio - Rohdaten'!AE227-'nicht Bio - Rohdaten'!AE227=0,"WERT FEHLT",'Bio - Rohdaten'!AE227-'nicht Bio - Rohdaten'!AE227)</f>
        <v>5.6815587406427586</v>
      </c>
      <c r="G226" s="300">
        <f>IF('Bio - Rohdaten'!AU227-'nicht Bio - Rohdaten'!AU227=0,"WERT FEHLT",'Bio - Rohdaten'!AU227-'nicht Bio - Rohdaten'!AU227)</f>
        <v>13.46497170834995</v>
      </c>
      <c r="H226" s="300">
        <f>IF('Bio - Rohdaten'!AX227-'nicht Bio - Rohdaten'!AX227=0,"WERT FEHLT",'Bio - Rohdaten'!AX227-'nicht Bio - Rohdaten'!AX227)</f>
        <v>1.4767518673344719</v>
      </c>
      <c r="I226" s="342">
        <f>'Bio - Rohdaten'!AY227-'nicht Bio - Rohdaten'!AY227</f>
        <v>59.854240368354851</v>
      </c>
      <c r="J226" s="343">
        <f>('Bio - Rohdaten'!AY227/'nicht Bio - Rohdaten'!AY227-1)</f>
        <v>0.47098019492666898</v>
      </c>
    </row>
    <row r="227" spans="1:10" ht="14.25" customHeight="1" x14ac:dyDescent="0.25">
      <c r="A227" s="332">
        <f>'Bio - Rohdaten'!A228</f>
        <v>42826</v>
      </c>
      <c r="B227" s="300">
        <f>IF('Bio - Rohdaten'!J228-'nicht Bio - Rohdaten'!J228 = 0,"WERT FEHLT",'Bio - Rohdaten'!J228-'nicht Bio - Rohdaten'!J228)</f>
        <v>10.568074887712974</v>
      </c>
      <c r="C227" s="300">
        <f>IF('Bio - Rohdaten'!U228-'nicht Bio - Rohdaten'!U228 = 0, "WERT FEHLT", 'Bio - Rohdaten'!U228-'nicht Bio - Rohdaten'!U228)</f>
        <v>18.604794888393734</v>
      </c>
      <c r="D227" s="300">
        <f>IF('Bio - Rohdaten'!W228-'nicht Bio - Rohdaten'!W228=0,"WERT FEHLT",'Bio - Rohdaten'!W228-'nicht Bio - Rohdaten'!W228)</f>
        <v>5.1702750152729244</v>
      </c>
      <c r="E227" s="300">
        <f>IF('Bio - Rohdaten'!Z228-'nicht Bio - Rohdaten'!Z228 = 0, "WERT FEHLT", 'Bio - Rohdaten'!Z228-'nicht Bio - Rohdaten'!Z228)</f>
        <v>3.2641022999999993</v>
      </c>
      <c r="F227" s="300">
        <f>IF('Bio - Rohdaten'!AE228-'nicht Bio - Rohdaten'!AE228=0,"WERT FEHLT",'Bio - Rohdaten'!AE228-'nicht Bio - Rohdaten'!AE228)</f>
        <v>6.3180570606331941</v>
      </c>
      <c r="G227" s="300">
        <f>IF('Bio - Rohdaten'!AU228-'nicht Bio - Rohdaten'!AU228=0,"WERT FEHLT",'Bio - Rohdaten'!AU228-'nicht Bio - Rohdaten'!AU228)</f>
        <v>13.473566414949058</v>
      </c>
      <c r="H227" s="300">
        <f>IF('Bio - Rohdaten'!AX228-'nicht Bio - Rohdaten'!AX228=0,"WERT FEHLT",'Bio - Rohdaten'!AX228-'nicht Bio - Rohdaten'!AX228)</f>
        <v>1.4767518673344719</v>
      </c>
      <c r="I227" s="342">
        <f>'Bio - Rohdaten'!AY228-'nicht Bio - Rohdaten'!AY228</f>
        <v>58.875622434296361</v>
      </c>
      <c r="J227" s="343">
        <f>('Bio - Rohdaten'!AY228/'nicht Bio - Rohdaten'!AY228-1)</f>
        <v>0.46136138594010712</v>
      </c>
    </row>
    <row r="228" spans="1:10" ht="14.25" customHeight="1" x14ac:dyDescent="0.25">
      <c r="A228" s="332">
        <f>'Bio - Rohdaten'!A229</f>
        <v>42856</v>
      </c>
      <c r="B228" s="300">
        <f>IF('Bio - Rohdaten'!J229-'nicht Bio - Rohdaten'!J229 = 0,"WERT FEHLT",'Bio - Rohdaten'!J229-'nicht Bio - Rohdaten'!J229)</f>
        <v>10.260272699520403</v>
      </c>
      <c r="C228" s="300">
        <f>IF('Bio - Rohdaten'!U229-'nicht Bio - Rohdaten'!U229 = 0, "WERT FEHLT", 'Bio - Rohdaten'!U229-'nicht Bio - Rohdaten'!U229)</f>
        <v>20.136025426668859</v>
      </c>
      <c r="D228" s="300">
        <f>IF('Bio - Rohdaten'!W229-'nicht Bio - Rohdaten'!W229=0,"WERT FEHLT",'Bio - Rohdaten'!W229-'nicht Bio - Rohdaten'!W229)</f>
        <v>5.8473392088390028</v>
      </c>
      <c r="E228" s="300">
        <f>IF('Bio - Rohdaten'!Z229-'nicht Bio - Rohdaten'!Z229 = 0, "WERT FEHLT", 'Bio - Rohdaten'!Z229-'nicht Bio - Rohdaten'!Z229)</f>
        <v>2.8644475499999995</v>
      </c>
      <c r="F228" s="300">
        <f>IF('Bio - Rohdaten'!AE229-'nicht Bio - Rohdaten'!AE229=0,"WERT FEHLT",'Bio - Rohdaten'!AE229-'nicht Bio - Rohdaten'!AE229)</f>
        <v>6.2768742247832989</v>
      </c>
      <c r="G228" s="300">
        <f>IF('Bio - Rohdaten'!AU229-'nicht Bio - Rohdaten'!AU229=0,"WERT FEHLT",'Bio - Rohdaten'!AU229-'nicht Bio - Rohdaten'!AU229)</f>
        <v>15.315533609715679</v>
      </c>
      <c r="H228" s="300">
        <f>IF('Bio - Rohdaten'!AX229-'nicht Bio - Rohdaten'!AX229=0,"WERT FEHLT",'Bio - Rohdaten'!AX229-'nicht Bio - Rohdaten'!AX229)</f>
        <v>1.4767518673344719</v>
      </c>
      <c r="I228" s="342">
        <f>'Bio - Rohdaten'!AY229-'nicht Bio - Rohdaten'!AY229</f>
        <v>62.177244586861747</v>
      </c>
      <c r="J228" s="343">
        <f>('Bio - Rohdaten'!AY229/'nicht Bio - Rohdaten'!AY229-1)</f>
        <v>0.47325914421716364</v>
      </c>
    </row>
    <row r="229" spans="1:10" ht="14.25" customHeight="1" x14ac:dyDescent="0.25">
      <c r="A229" s="332">
        <f>'Bio - Rohdaten'!A230</f>
        <v>42887</v>
      </c>
      <c r="B229" s="300">
        <f>IF('Bio - Rohdaten'!J230-'nicht Bio - Rohdaten'!J230 = 0,"WERT FEHLT",'Bio - Rohdaten'!J230-'nicht Bio - Rohdaten'!J230)</f>
        <v>10.282781457697521</v>
      </c>
      <c r="C229" s="300">
        <f>IF('Bio - Rohdaten'!U230-'nicht Bio - Rohdaten'!U230 = 0, "WERT FEHLT", 'Bio - Rohdaten'!U230-'nicht Bio - Rohdaten'!U230)</f>
        <v>18.963656789010052</v>
      </c>
      <c r="D229" s="300">
        <f>IF('Bio - Rohdaten'!W230-'nicht Bio - Rohdaten'!W230=0,"WERT FEHLT",'Bio - Rohdaten'!W230-'nicht Bio - Rohdaten'!W230)</f>
        <v>5.0356712048556318</v>
      </c>
      <c r="E229" s="300">
        <f>IF('Bio - Rohdaten'!Z230-'nicht Bio - Rohdaten'!Z230 = 0, "WERT FEHLT", 'Bio - Rohdaten'!Z230-'nicht Bio - Rohdaten'!Z230)</f>
        <v>3.6699046499999994</v>
      </c>
      <c r="F229" s="300">
        <f>IF('Bio - Rohdaten'!AE230-'nicht Bio - Rohdaten'!AE230=0,"WERT FEHLT",'Bio - Rohdaten'!AE230-'nicht Bio - Rohdaten'!AE230)</f>
        <v>6.4573012662634195</v>
      </c>
      <c r="G229" s="300">
        <f>IF('Bio - Rohdaten'!AU230-'nicht Bio - Rohdaten'!AU230=0,"WERT FEHLT",'Bio - Rohdaten'!AU230-'nicht Bio - Rohdaten'!AU230)</f>
        <v>19.968087977436703</v>
      </c>
      <c r="H229" s="300">
        <f>IF('Bio - Rohdaten'!AX230-'nicht Bio - Rohdaten'!AX230=0,"WERT FEHLT",'Bio - Rohdaten'!AX230-'nicht Bio - Rohdaten'!AX230)</f>
        <v>1.4767518673344719</v>
      </c>
      <c r="I229" s="342">
        <f>'Bio - Rohdaten'!AY230-'nicht Bio - Rohdaten'!AY230</f>
        <v>65.854155212597789</v>
      </c>
      <c r="J229" s="343">
        <f>('Bio - Rohdaten'!AY230/'nicht Bio - Rohdaten'!AY230-1)</f>
        <v>0.49865401588578528</v>
      </c>
    </row>
    <row r="230" spans="1:10" ht="14.25" customHeight="1" x14ac:dyDescent="0.25">
      <c r="A230" s="332">
        <f>'Bio - Rohdaten'!A231</f>
        <v>42917</v>
      </c>
      <c r="B230" s="300">
        <f>IF('Bio - Rohdaten'!J231-'nicht Bio - Rohdaten'!J231 = 0,"WERT FEHLT",'Bio - Rohdaten'!J231-'nicht Bio - Rohdaten'!J231)</f>
        <v>10.259216632573704</v>
      </c>
      <c r="C230" s="300">
        <f>IF('Bio - Rohdaten'!U231-'nicht Bio - Rohdaten'!U231 = 0, "WERT FEHLT", 'Bio - Rohdaten'!U231-'nicht Bio - Rohdaten'!U231)</f>
        <v>18.232594350088057</v>
      </c>
      <c r="D230" s="300">
        <f>IF('Bio - Rohdaten'!W231-'nicht Bio - Rohdaten'!W231=0,"WERT FEHLT",'Bio - Rohdaten'!W231-'nicht Bio - Rohdaten'!W231)</f>
        <v>5.5261578141659591</v>
      </c>
      <c r="E230" s="300">
        <f>IF('Bio - Rohdaten'!Z231-'nicht Bio - Rohdaten'!Z231 = 0, "WERT FEHLT", 'Bio - Rohdaten'!Z231-'nicht Bio - Rohdaten'!Z231)</f>
        <v>3.9036870000000006</v>
      </c>
      <c r="F230" s="300">
        <f>IF('Bio - Rohdaten'!AE231-'nicht Bio - Rohdaten'!AE231=0,"WERT FEHLT",'Bio - Rohdaten'!AE231-'nicht Bio - Rohdaten'!AE231)</f>
        <v>5.577077094680476</v>
      </c>
      <c r="G230" s="300">
        <f>IF('Bio - Rohdaten'!AU231-'nicht Bio - Rohdaten'!AU231=0,"WERT FEHLT",'Bio - Rohdaten'!AU231-'nicht Bio - Rohdaten'!AU231)</f>
        <v>20.522644076149863</v>
      </c>
      <c r="H230" s="300">
        <f>IF('Bio - Rohdaten'!AX231-'nicht Bio - Rohdaten'!AX231=0,"WERT FEHLT",'Bio - Rohdaten'!AX231-'nicht Bio - Rohdaten'!AX231)</f>
        <v>1.54</v>
      </c>
      <c r="I230" s="342">
        <f>'Bio - Rohdaten'!AY231-'nicht Bio - Rohdaten'!AY231</f>
        <v>65.561376967658049</v>
      </c>
      <c r="J230" s="343">
        <f>('Bio - Rohdaten'!AY231/'nicht Bio - Rohdaten'!AY231-1)</f>
        <v>0.49224183643658215</v>
      </c>
    </row>
    <row r="231" spans="1:10" ht="14.25" customHeight="1" x14ac:dyDescent="0.25">
      <c r="A231" s="332">
        <f>'Bio - Rohdaten'!A232</f>
        <v>42948</v>
      </c>
      <c r="B231" s="300">
        <f>IF('Bio - Rohdaten'!J232-'nicht Bio - Rohdaten'!J232 = 0,"WERT FEHLT",'Bio - Rohdaten'!J232-'nicht Bio - Rohdaten'!J232)</f>
        <v>10.50418119023681</v>
      </c>
      <c r="C231" s="300">
        <f>IF('Bio - Rohdaten'!U232-'nicht Bio - Rohdaten'!U232 = 0, "WERT FEHLT", 'Bio - Rohdaten'!U232-'nicht Bio - Rohdaten'!U232)</f>
        <v>19.09293288666867</v>
      </c>
      <c r="D231" s="300">
        <f>IF('Bio - Rohdaten'!W232-'nicht Bio - Rohdaten'!W232=0,"WERT FEHLT",'Bio - Rohdaten'!W232-'nicht Bio - Rohdaten'!W232)</f>
        <v>5.3458535030624788</v>
      </c>
      <c r="E231" s="300">
        <f>IF('Bio - Rohdaten'!Z232-'nicht Bio - Rohdaten'!Z232 = 0, "WERT FEHLT", 'Bio - Rohdaten'!Z232-'nicht Bio - Rohdaten'!Z232)</f>
        <v>3.5424581000000006</v>
      </c>
      <c r="F231" s="300">
        <f>IF('Bio - Rohdaten'!AE232-'nicht Bio - Rohdaten'!AE232=0,"WERT FEHLT",'Bio - Rohdaten'!AE232-'nicht Bio - Rohdaten'!AE232)</f>
        <v>6.3257799068877301</v>
      </c>
      <c r="G231" s="300">
        <f>IF('Bio - Rohdaten'!AU232-'nicht Bio - Rohdaten'!AU232=0,"WERT FEHLT",'Bio - Rohdaten'!AU232-'nicht Bio - Rohdaten'!AU232)</f>
        <v>14.605483822496772</v>
      </c>
      <c r="H231" s="300">
        <f>IF('Bio - Rohdaten'!AX232-'nicht Bio - Rohdaten'!AX232=0,"WERT FEHLT",'Bio - Rohdaten'!AX232-'nicht Bio - Rohdaten'!AX232)</f>
        <v>1.54</v>
      </c>
      <c r="I231" s="342">
        <f>'Bio - Rohdaten'!AY232-'nicht Bio - Rohdaten'!AY232</f>
        <v>60.956689409352435</v>
      </c>
      <c r="J231" s="343">
        <f>('Bio - Rohdaten'!AY232/'nicht Bio - Rohdaten'!AY232-1)</f>
        <v>0.46253008821693542</v>
      </c>
    </row>
    <row r="232" spans="1:10" ht="14.25" customHeight="1" x14ac:dyDescent="0.25">
      <c r="A232" s="332">
        <f>'Bio - Rohdaten'!A233</f>
        <v>42979</v>
      </c>
      <c r="B232" s="300">
        <f>IF('Bio - Rohdaten'!J233-'nicht Bio - Rohdaten'!J233 = 0,"WERT FEHLT",'Bio - Rohdaten'!J233-'nicht Bio - Rohdaten'!J233)</f>
        <v>10.995686362038118</v>
      </c>
      <c r="C232" s="300">
        <f>IF('Bio - Rohdaten'!U233-'nicht Bio - Rohdaten'!U233 = 0, "WERT FEHLT", 'Bio - Rohdaten'!U233-'nicht Bio - Rohdaten'!U233)</f>
        <v>19.635191544915642</v>
      </c>
      <c r="D232" s="300">
        <f>IF('Bio - Rohdaten'!W233-'nicht Bio - Rohdaten'!W233=0,"WERT FEHLT",'Bio - Rohdaten'!W233-'nicht Bio - Rohdaten'!W233)</f>
        <v>5.2666823547746056</v>
      </c>
      <c r="E232" s="300">
        <f>IF('Bio - Rohdaten'!Z233-'nicht Bio - Rohdaten'!Z233 = 0, "WERT FEHLT", 'Bio - Rohdaten'!Z233-'nicht Bio - Rohdaten'!Z233)</f>
        <v>2.9566463000000001</v>
      </c>
      <c r="F232" s="300">
        <f>IF('Bio - Rohdaten'!AE233-'nicht Bio - Rohdaten'!AE233=0,"WERT FEHLT",'Bio - Rohdaten'!AE233-'nicht Bio - Rohdaten'!AE233)</f>
        <v>6.0722924884690297</v>
      </c>
      <c r="G232" s="300">
        <f>IF('Bio - Rohdaten'!AU233-'nicht Bio - Rohdaten'!AU233=0,"WERT FEHLT",'Bio - Rohdaten'!AU233-'nicht Bio - Rohdaten'!AU233)</f>
        <v>15.908557308059056</v>
      </c>
      <c r="H232" s="300">
        <f>IF('Bio - Rohdaten'!AX233-'nicht Bio - Rohdaten'!AX233=0,"WERT FEHLT",'Bio - Rohdaten'!AX233-'nicht Bio - Rohdaten'!AX233)</f>
        <v>1.54</v>
      </c>
      <c r="I232" s="342">
        <f>'Bio - Rohdaten'!AY233-'nicht Bio - Rohdaten'!AY233</f>
        <v>62.375056358256444</v>
      </c>
      <c r="J232" s="343">
        <f>('Bio - Rohdaten'!AY233/'nicht Bio - Rohdaten'!AY233-1)</f>
        <v>0.4640065196670069</v>
      </c>
    </row>
    <row r="233" spans="1:10" ht="14.25" customHeight="1" x14ac:dyDescent="0.25">
      <c r="A233" s="332">
        <f>'Bio - Rohdaten'!A234</f>
        <v>43009</v>
      </c>
      <c r="B233" s="300">
        <f>IF('Bio - Rohdaten'!J234-'nicht Bio - Rohdaten'!J234 = 0,"WERT FEHLT",'Bio - Rohdaten'!J234-'nicht Bio - Rohdaten'!J234)</f>
        <v>10.19138191183157</v>
      </c>
      <c r="C233" s="300">
        <f>IF('Bio - Rohdaten'!U234-'nicht Bio - Rohdaten'!U234 = 0, "WERT FEHLT", 'Bio - Rohdaten'!U234-'nicht Bio - Rohdaten'!U234)</f>
        <v>19.679863319159715</v>
      </c>
      <c r="D233" s="300">
        <f>IF('Bio - Rohdaten'!W234-'nicht Bio - Rohdaten'!W234=0,"WERT FEHLT",'Bio - Rohdaten'!W234-'nicht Bio - Rohdaten'!W234)</f>
        <v>5.3942034809111519</v>
      </c>
      <c r="E233" s="300">
        <f>IF('Bio - Rohdaten'!Z234-'nicht Bio - Rohdaten'!Z234 = 0, "WERT FEHLT", 'Bio - Rohdaten'!Z234-'nicht Bio - Rohdaten'!Z234)</f>
        <v>3.0455877000000013</v>
      </c>
      <c r="F233" s="300">
        <f>IF('Bio - Rohdaten'!AE234-'nicht Bio - Rohdaten'!AE234=0,"WERT FEHLT",'Bio - Rohdaten'!AE234-'nicht Bio - Rohdaten'!AE234)</f>
        <v>6.232008529378497</v>
      </c>
      <c r="G233" s="300">
        <f>IF('Bio - Rohdaten'!AU234-'nicht Bio - Rohdaten'!AU234=0,"WERT FEHLT",'Bio - Rohdaten'!AU234-'nicht Bio - Rohdaten'!AU234)</f>
        <v>15.33412115904547</v>
      </c>
      <c r="H233" s="300">
        <f>IF('Bio - Rohdaten'!AX234-'nicht Bio - Rohdaten'!AX234=0,"WERT FEHLT",'Bio - Rohdaten'!AX234-'nicht Bio - Rohdaten'!AX234)</f>
        <v>1.54</v>
      </c>
      <c r="I233" s="342">
        <f>'Bio - Rohdaten'!AY234-'nicht Bio - Rohdaten'!AY234</f>
        <v>61.417166100326426</v>
      </c>
      <c r="J233" s="343">
        <f>('Bio - Rohdaten'!AY234/'nicht Bio - Rohdaten'!AY234-1)</f>
        <v>0.46523301747442969</v>
      </c>
    </row>
    <row r="234" spans="1:10" ht="14.25" customHeight="1" x14ac:dyDescent="0.25">
      <c r="A234" s="332">
        <f>'Bio - Rohdaten'!A235</f>
        <v>43040</v>
      </c>
      <c r="B234" s="300">
        <f>IF('Bio - Rohdaten'!J235-'nicht Bio - Rohdaten'!J235 = 0,"WERT FEHLT",'Bio - Rohdaten'!J235-'nicht Bio - Rohdaten'!J235)</f>
        <v>10.230211804002828</v>
      </c>
      <c r="C234" s="300">
        <f>IF('Bio - Rohdaten'!U235-'nicht Bio - Rohdaten'!U235 = 0, "WERT FEHLT", 'Bio - Rohdaten'!U235-'nicht Bio - Rohdaten'!U235)</f>
        <v>19.555823420585511</v>
      </c>
      <c r="D234" s="300">
        <f>IF('Bio - Rohdaten'!W235-'nicht Bio - Rohdaten'!W235=0,"WERT FEHLT",'Bio - Rohdaten'!W235-'nicht Bio - Rohdaten'!W235)</f>
        <v>5.2808498966447459</v>
      </c>
      <c r="E234" s="300">
        <f>IF('Bio - Rohdaten'!Z235-'nicht Bio - Rohdaten'!Z235 = 0, "WERT FEHLT", 'Bio - Rohdaten'!Z235-'nicht Bio - Rohdaten'!Z235)</f>
        <v>3.0900779500000004</v>
      </c>
      <c r="F234" s="300">
        <f>IF('Bio - Rohdaten'!AE235-'nicht Bio - Rohdaten'!AE235=0,"WERT FEHLT",'Bio - Rohdaten'!AE235-'nicht Bio - Rohdaten'!AE235)</f>
        <v>5.8172372581840861</v>
      </c>
      <c r="G234" s="300">
        <f>IF('Bio - Rohdaten'!AU235-'nicht Bio - Rohdaten'!AU235=0,"WERT FEHLT",'Bio - Rohdaten'!AU235-'nicht Bio - Rohdaten'!AU235)</f>
        <v>16.477295207433759</v>
      </c>
      <c r="H234" s="300">
        <f>IF('Bio - Rohdaten'!AX235-'nicht Bio - Rohdaten'!AX235=0,"WERT FEHLT",'Bio - Rohdaten'!AX235-'nicht Bio - Rohdaten'!AX235)</f>
        <v>1.54</v>
      </c>
      <c r="I234" s="342">
        <f>'Bio - Rohdaten'!AY235-'nicht Bio - Rohdaten'!AY235</f>
        <v>61.99149553685092</v>
      </c>
      <c r="J234" s="343">
        <f>('Bio - Rohdaten'!AY235/'nicht Bio - Rohdaten'!AY235-1)</f>
        <v>0.48284278567679162</v>
      </c>
    </row>
    <row r="235" spans="1:10" ht="14.25" customHeight="1" x14ac:dyDescent="0.25">
      <c r="A235" s="332">
        <f>'Bio - Rohdaten'!A236</f>
        <v>43070</v>
      </c>
      <c r="B235" s="300">
        <f>IF('Bio - Rohdaten'!J236-'nicht Bio - Rohdaten'!J236 = 0,"WERT FEHLT",'Bio - Rohdaten'!J236-'nicht Bio - Rohdaten'!J236)</f>
        <v>10.239193199717992</v>
      </c>
      <c r="C235" s="300">
        <f>IF('Bio - Rohdaten'!U236-'nicht Bio - Rohdaten'!U236 = 0, "WERT FEHLT", 'Bio - Rohdaten'!U236-'nicht Bio - Rohdaten'!U236)</f>
        <v>19.994694315330769</v>
      </c>
      <c r="D235" s="300">
        <f>IF('Bio - Rohdaten'!W236-'nicht Bio - Rohdaten'!W236=0,"WERT FEHLT",'Bio - Rohdaten'!W236-'nicht Bio - Rohdaten'!W236)</f>
        <v>5.341420539132919</v>
      </c>
      <c r="E235" s="300">
        <f>IF('Bio - Rohdaten'!Z236-'nicht Bio - Rohdaten'!Z236 = 0, "WERT FEHLT", 'Bio - Rohdaten'!Z236-'nicht Bio - Rohdaten'!Z236)</f>
        <v>2.5932482500000003</v>
      </c>
      <c r="F235" s="300">
        <f>IF('Bio - Rohdaten'!AE236-'nicht Bio - Rohdaten'!AE236=0,"WERT FEHLT",'Bio - Rohdaten'!AE236-'nicht Bio - Rohdaten'!AE236)</f>
        <v>6.5069944145471545</v>
      </c>
      <c r="G235" s="300">
        <f>IF('Bio - Rohdaten'!AU236-'nicht Bio - Rohdaten'!AU236=0,"WERT FEHLT",'Bio - Rohdaten'!AU236-'nicht Bio - Rohdaten'!AU236)</f>
        <v>13.759700083198762</v>
      </c>
      <c r="H235" s="300">
        <f>IF('Bio - Rohdaten'!AX236-'nicht Bio - Rohdaten'!AX236=0,"WERT FEHLT",'Bio - Rohdaten'!AX236-'nicht Bio - Rohdaten'!AX236)</f>
        <v>1.54</v>
      </c>
      <c r="I235" s="342">
        <f>'Bio - Rohdaten'!AY236-'nicht Bio - Rohdaten'!AY236</f>
        <v>59.975250801927615</v>
      </c>
      <c r="J235" s="343">
        <f>('Bio - Rohdaten'!AY236/'nicht Bio - Rohdaten'!AY236-1)</f>
        <v>0.47014019997825351</v>
      </c>
    </row>
    <row r="236" spans="1:10" ht="14.25" customHeight="1" x14ac:dyDescent="0.25">
      <c r="A236" s="332">
        <f>'Bio - Rohdaten'!A237</f>
        <v>43101</v>
      </c>
      <c r="B236" s="300">
        <f>IF('Bio - Rohdaten'!J237-'nicht Bio - Rohdaten'!J237 = 0,"WERT FEHLT",'Bio - Rohdaten'!J237-'nicht Bio - Rohdaten'!J237)</f>
        <v>10.456357376274898</v>
      </c>
      <c r="C236" s="300">
        <f>IF('Bio - Rohdaten'!U237-'nicht Bio - Rohdaten'!U237 = 0, "WERT FEHLT", 'Bio - Rohdaten'!U237-'nicht Bio - Rohdaten'!U237)</f>
        <v>21.111437114211625</v>
      </c>
      <c r="D236" s="300">
        <f>IF('Bio - Rohdaten'!W237-'nicht Bio - Rohdaten'!W237=0,"WERT FEHLT",'Bio - Rohdaten'!W237-'nicht Bio - Rohdaten'!W237)</f>
        <v>5.5825630081648647</v>
      </c>
      <c r="E236" s="300">
        <f>IF('Bio - Rohdaten'!Z237-'nicht Bio - Rohdaten'!Z237 = 0, "WERT FEHLT", 'Bio - Rohdaten'!Z237-'nicht Bio - Rohdaten'!Z237)</f>
        <v>2.5757463500000002</v>
      </c>
      <c r="F236" s="300">
        <f>IF('Bio - Rohdaten'!AE237-'nicht Bio - Rohdaten'!AE237=0,"WERT FEHLT",'Bio - Rohdaten'!AE237-'nicht Bio - Rohdaten'!AE237)</f>
        <v>4.4840509467598295</v>
      </c>
      <c r="G236" s="300">
        <f>IF('Bio - Rohdaten'!AU237-'nicht Bio - Rohdaten'!AU237=0,"WERT FEHLT",'Bio - Rohdaten'!AU237-'nicht Bio - Rohdaten'!AU237)</f>
        <v>13.155013226177633</v>
      </c>
      <c r="H236" s="300">
        <f>IF('Bio - Rohdaten'!AX237-'nicht Bio - Rohdaten'!AX237=0,"WERT FEHLT",'Bio - Rohdaten'!AX237-'nicht Bio - Rohdaten'!AX237)</f>
        <v>1.54</v>
      </c>
      <c r="I236" s="342">
        <f>'Bio - Rohdaten'!AY237-'nicht Bio - Rohdaten'!AY237</f>
        <v>58.905168021588878</v>
      </c>
      <c r="J236" s="343">
        <f>('Bio - Rohdaten'!AY237/'nicht Bio - Rohdaten'!AY237-1)</f>
        <v>0.45655937243273459</v>
      </c>
    </row>
    <row r="237" spans="1:10" ht="14.25" customHeight="1" x14ac:dyDescent="0.25">
      <c r="A237" s="332">
        <f>'Bio - Rohdaten'!A238</f>
        <v>43132</v>
      </c>
      <c r="B237" s="300">
        <f>IF('Bio - Rohdaten'!J238-'nicht Bio - Rohdaten'!J238 = 0,"WERT FEHLT",'Bio - Rohdaten'!J238-'nicht Bio - Rohdaten'!J238)</f>
        <v>10.414671122542757</v>
      </c>
      <c r="C237" s="300">
        <f>IF('Bio - Rohdaten'!U238-'nicht Bio - Rohdaten'!U238 = 0, "WERT FEHLT", 'Bio - Rohdaten'!U238-'nicht Bio - Rohdaten'!U238)</f>
        <v>19.730294724791072</v>
      </c>
      <c r="D237" s="300">
        <f>IF('Bio - Rohdaten'!W238-'nicht Bio - Rohdaten'!W238=0,"WERT FEHLT",'Bio - Rohdaten'!W238-'nicht Bio - Rohdaten'!W238)</f>
        <v>5.5050000730952</v>
      </c>
      <c r="E237" s="300">
        <f>IF('Bio - Rohdaten'!Z238-'nicht Bio - Rohdaten'!Z238 = 0, "WERT FEHLT", 'Bio - Rohdaten'!Z238-'nicht Bio - Rohdaten'!Z238)</f>
        <v>2.5529581000000001</v>
      </c>
      <c r="F237" s="300">
        <f>IF('Bio - Rohdaten'!AE238-'nicht Bio - Rohdaten'!AE238=0,"WERT FEHLT",'Bio - Rohdaten'!AE238-'nicht Bio - Rohdaten'!AE238)</f>
        <v>5.9869775217647039</v>
      </c>
      <c r="G237" s="300">
        <f>IF('Bio - Rohdaten'!AU238-'nicht Bio - Rohdaten'!AU238=0,"WERT FEHLT",'Bio - Rohdaten'!AU238-'nicht Bio - Rohdaten'!AU238)</f>
        <v>15.007753999999998</v>
      </c>
      <c r="H237" s="300">
        <f>IF('Bio - Rohdaten'!AX238-'nicht Bio - Rohdaten'!AX238=0,"WERT FEHLT",'Bio - Rohdaten'!AX238-'nicht Bio - Rohdaten'!AX238)</f>
        <v>1.54</v>
      </c>
      <c r="I237" s="342">
        <f>'Bio - Rohdaten'!AY238-'nicht Bio - Rohdaten'!AY238</f>
        <v>60.737655542193721</v>
      </c>
      <c r="J237" s="343">
        <f>('Bio - Rohdaten'!AY238/'nicht Bio - Rohdaten'!AY238-1)</f>
        <v>0.47866851716093506</v>
      </c>
    </row>
    <row r="238" spans="1:10" ht="14.25" customHeight="1" x14ac:dyDescent="0.25">
      <c r="A238" s="332">
        <f>'Bio - Rohdaten'!A239</f>
        <v>43160</v>
      </c>
      <c r="B238" s="300">
        <f>IF('Bio - Rohdaten'!J239-'nicht Bio - Rohdaten'!J239 = 0,"WERT FEHLT",'Bio - Rohdaten'!J239-'nicht Bio - Rohdaten'!J239)</f>
        <v>11.053419870592954</v>
      </c>
      <c r="C238" s="300">
        <f>IF('Bio - Rohdaten'!U239-'nicht Bio - Rohdaten'!U239 = 0, "WERT FEHLT", 'Bio - Rohdaten'!U239-'nicht Bio - Rohdaten'!U239)</f>
        <v>19.545832830700277</v>
      </c>
      <c r="D238" s="300">
        <f>IF('Bio - Rohdaten'!W239-'nicht Bio - Rohdaten'!W239=0,"WERT FEHLT",'Bio - Rohdaten'!W239-'nicht Bio - Rohdaten'!W239)</f>
        <v>5.6336742280660701</v>
      </c>
      <c r="E238" s="300">
        <f>IF('Bio - Rohdaten'!Z239-'nicht Bio - Rohdaten'!Z239 = 0, "WERT FEHLT", 'Bio - Rohdaten'!Z239-'nicht Bio - Rohdaten'!Z239)</f>
        <v>3.4476311500000008</v>
      </c>
      <c r="F238" s="300">
        <f>IF('Bio - Rohdaten'!AE239-'nicht Bio - Rohdaten'!AE239=0,"WERT FEHLT",'Bio - Rohdaten'!AE239-'nicht Bio - Rohdaten'!AE239)</f>
        <v>4.8215709758823522</v>
      </c>
      <c r="G238" s="300">
        <f>IF('Bio - Rohdaten'!AU239-'nicht Bio - Rohdaten'!AU239=0,"WERT FEHLT",'Bio - Rohdaten'!AU239-'nicht Bio - Rohdaten'!AU239)</f>
        <v>13.218023190000004</v>
      </c>
      <c r="H238" s="300">
        <f>IF('Bio - Rohdaten'!AX239-'nicht Bio - Rohdaten'!AX239=0,"WERT FEHLT",'Bio - Rohdaten'!AX239-'nicht Bio - Rohdaten'!AX239)</f>
        <v>1.54</v>
      </c>
      <c r="I238" s="342">
        <f>'Bio - Rohdaten'!AY239-'nicht Bio - Rohdaten'!AY239</f>
        <v>59.260152245241613</v>
      </c>
      <c r="J238" s="343">
        <f>('Bio - Rohdaten'!AY239/'nicht Bio - Rohdaten'!AY239-1)</f>
        <v>0.46461090046255871</v>
      </c>
    </row>
    <row r="239" spans="1:10" ht="14.25" customHeight="1" x14ac:dyDescent="0.25">
      <c r="A239" s="332">
        <f>'Bio - Rohdaten'!A240</f>
        <v>43191</v>
      </c>
      <c r="B239" s="300">
        <f>IF('Bio - Rohdaten'!J240-'nicht Bio - Rohdaten'!J240 = 0,"WERT FEHLT",'Bio - Rohdaten'!J240-'nicht Bio - Rohdaten'!J240)</f>
        <v>10.895184903956537</v>
      </c>
      <c r="C239" s="300">
        <f>IF('Bio - Rohdaten'!U240-'nicht Bio - Rohdaten'!U240 = 0, "WERT FEHLT", 'Bio - Rohdaten'!U240-'nicht Bio - Rohdaten'!U240)</f>
        <v>19.235631482494327</v>
      </c>
      <c r="D239" s="300">
        <f>IF('Bio - Rohdaten'!W240-'nicht Bio - Rohdaten'!W240=0,"WERT FEHLT",'Bio - Rohdaten'!W240-'nicht Bio - Rohdaten'!W240)</f>
        <v>6.1480359560531497</v>
      </c>
      <c r="E239" s="300">
        <f>IF('Bio - Rohdaten'!Z240-'nicht Bio - Rohdaten'!Z240 = 0, "WERT FEHLT", 'Bio - Rohdaten'!Z240-'nicht Bio - Rohdaten'!Z240)</f>
        <v>3.1034332500000001</v>
      </c>
      <c r="F239" s="300">
        <f>IF('Bio - Rohdaten'!AE240-'nicht Bio - Rohdaten'!AE240=0,"WERT FEHLT",'Bio - Rohdaten'!AE240-'nicht Bio - Rohdaten'!AE240)</f>
        <v>6.4935135158823556</v>
      </c>
      <c r="G239" s="300">
        <f>IF('Bio - Rohdaten'!AU240-'nicht Bio - Rohdaten'!AU240=0,"WERT FEHLT",'Bio - Rohdaten'!AU240-'nicht Bio - Rohdaten'!AU240)</f>
        <v>14.410315316666662</v>
      </c>
      <c r="H239" s="300">
        <f>IF('Bio - Rohdaten'!AX240-'nicht Bio - Rohdaten'!AX240=0,"WERT FEHLT",'Bio - Rohdaten'!AX240-'nicht Bio - Rohdaten'!AX240)</f>
        <v>1.54</v>
      </c>
      <c r="I239" s="342">
        <f>'Bio - Rohdaten'!AY240-'nicht Bio - Rohdaten'!AY240</f>
        <v>61.826114425053049</v>
      </c>
      <c r="J239" s="343">
        <f>('Bio - Rohdaten'!AY240/'nicht Bio - Rohdaten'!AY240-1)</f>
        <v>0.48894057512378986</v>
      </c>
    </row>
    <row r="240" spans="1:10" ht="14.25" customHeight="1" x14ac:dyDescent="0.25">
      <c r="A240" s="332">
        <f>'Bio - Rohdaten'!A241</f>
        <v>43221</v>
      </c>
      <c r="B240" s="300">
        <f>IF('Bio - Rohdaten'!J241-'nicht Bio - Rohdaten'!J241 = 0,"WERT FEHLT",'Bio - Rohdaten'!J241-'nicht Bio - Rohdaten'!J241)</f>
        <v>10.475696807453783</v>
      </c>
      <c r="C240" s="300">
        <f>IF('Bio - Rohdaten'!U241-'nicht Bio - Rohdaten'!U241 = 0, "WERT FEHLT", 'Bio - Rohdaten'!U241-'nicht Bio - Rohdaten'!U241)</f>
        <v>18.976059839566197</v>
      </c>
      <c r="D240" s="300">
        <f>IF('Bio - Rohdaten'!W241-'nicht Bio - Rohdaten'!W241=0,"WERT FEHLT",'Bio - Rohdaten'!W241-'nicht Bio - Rohdaten'!W241)</f>
        <v>5.3128256263965739</v>
      </c>
      <c r="E240" s="300">
        <f>IF('Bio - Rohdaten'!Z241-'nicht Bio - Rohdaten'!Z241 = 0, "WERT FEHLT", 'Bio - Rohdaten'!Z241-'nicht Bio - Rohdaten'!Z241)</f>
        <v>2.9081535000000005</v>
      </c>
      <c r="F240" s="300">
        <f>IF('Bio - Rohdaten'!AE241-'nicht Bio - Rohdaten'!AE241=0,"WERT FEHLT",'Bio - Rohdaten'!AE241-'nicht Bio - Rohdaten'!AE241)</f>
        <v>5.6080092835294124</v>
      </c>
      <c r="G240" s="300">
        <f>IF('Bio - Rohdaten'!AU241-'nicht Bio - Rohdaten'!AU241=0,"WERT FEHLT",'Bio - Rohdaten'!AU241-'nicht Bio - Rohdaten'!AU241)</f>
        <v>14.36555912666666</v>
      </c>
      <c r="H240" s="300">
        <f>IF('Bio - Rohdaten'!AX241-'nicht Bio - Rohdaten'!AX241=0,"WERT FEHLT",'Bio - Rohdaten'!AX241-'nicht Bio - Rohdaten'!AX241)</f>
        <v>1.54</v>
      </c>
      <c r="I240" s="342">
        <f>'Bio - Rohdaten'!AY241-'nicht Bio - Rohdaten'!AY241</f>
        <v>59.186304183612606</v>
      </c>
      <c r="J240" s="343">
        <f>('Bio - Rohdaten'!AY241/'nicht Bio - Rohdaten'!AY241-1)</f>
        <v>0.45790115186389246</v>
      </c>
    </row>
    <row r="241" spans="1:10" ht="14.25" customHeight="1" x14ac:dyDescent="0.25">
      <c r="A241" s="332">
        <f>'Bio - Rohdaten'!A242</f>
        <v>43252</v>
      </c>
      <c r="B241" s="300">
        <f>IF('Bio - Rohdaten'!J242-'nicht Bio - Rohdaten'!J242 = 0,"WERT FEHLT",'Bio - Rohdaten'!J242-'nicht Bio - Rohdaten'!J242)</f>
        <v>11.018279899328615</v>
      </c>
      <c r="C241" s="300">
        <f>IF('Bio - Rohdaten'!U242-'nicht Bio - Rohdaten'!U242 = 0, "WERT FEHLT", 'Bio - Rohdaten'!U242-'nicht Bio - Rohdaten'!U242)</f>
        <v>17.717023991552956</v>
      </c>
      <c r="D241" s="300">
        <f>IF('Bio - Rohdaten'!W242-'nicht Bio - Rohdaten'!W242=0,"WERT FEHLT",'Bio - Rohdaten'!W242-'nicht Bio - Rohdaten'!W242)</f>
        <v>5.338117071504513</v>
      </c>
      <c r="E241" s="300">
        <f>IF('Bio - Rohdaten'!Z242-'nicht Bio - Rohdaten'!Z242 = 0, "WERT FEHLT", 'Bio - Rohdaten'!Z242-'nicht Bio - Rohdaten'!Z242)</f>
        <v>3.0700440999999996</v>
      </c>
      <c r="F241" s="300">
        <f>IF('Bio - Rohdaten'!AE242-'nicht Bio - Rohdaten'!AE242=0,"WERT FEHLT",'Bio - Rohdaten'!AE242-'nicht Bio - Rohdaten'!AE242)</f>
        <v>5.2944762011764706</v>
      </c>
      <c r="G241" s="300">
        <f>IF('Bio - Rohdaten'!AU242-'nicht Bio - Rohdaten'!AU242=0,"WERT FEHLT",'Bio - Rohdaten'!AU242-'nicht Bio - Rohdaten'!AU242)</f>
        <v>17.21592721</v>
      </c>
      <c r="H241" s="300">
        <f>IF('Bio - Rohdaten'!AX242-'nicht Bio - Rohdaten'!AX242=0,"WERT FEHLT",'Bio - Rohdaten'!AX242-'nicht Bio - Rohdaten'!AX242)</f>
        <v>1.54</v>
      </c>
      <c r="I241" s="342">
        <f>'Bio - Rohdaten'!AY242-'nicht Bio - Rohdaten'!AY242</f>
        <v>61.193868473562503</v>
      </c>
      <c r="J241" s="343">
        <f>('Bio - Rohdaten'!AY242/'nicht Bio - Rohdaten'!AY242-1)</f>
        <v>0.4646642678386852</v>
      </c>
    </row>
    <row r="242" spans="1:10" ht="14.25" customHeight="1" x14ac:dyDescent="0.25">
      <c r="A242" s="332">
        <f>'Bio - Rohdaten'!A243</f>
        <v>43282</v>
      </c>
      <c r="B242" s="300">
        <f>IF('Bio - Rohdaten'!J243-'nicht Bio - Rohdaten'!J243 = 0,"WERT FEHLT",'Bio - Rohdaten'!J243-'nicht Bio - Rohdaten'!J243)</f>
        <v>10.827208726427347</v>
      </c>
      <c r="C242" s="300">
        <f>IF('Bio - Rohdaten'!U243-'nicht Bio - Rohdaten'!U243 = 0, "WERT FEHLT", 'Bio - Rohdaten'!U243-'nicht Bio - Rohdaten'!U243)</f>
        <v>18.6722818158268</v>
      </c>
      <c r="D242" s="300">
        <f>IF('Bio - Rohdaten'!W243-'nicht Bio - Rohdaten'!W243=0,"WERT FEHLT",'Bio - Rohdaten'!W243-'nicht Bio - Rohdaten'!W243)</f>
        <v>5.4982352114624611</v>
      </c>
      <c r="E242" s="300">
        <f>IF('Bio - Rohdaten'!Z243-'nicht Bio - Rohdaten'!Z243 = 0, "WERT FEHLT", 'Bio - Rohdaten'!Z243-'nicht Bio - Rohdaten'!Z243)</f>
        <v>3.526543450000001</v>
      </c>
      <c r="F242" s="300">
        <f>IF('Bio - Rohdaten'!AE243-'nicht Bio - Rohdaten'!AE243=0,"WERT FEHLT",'Bio - Rohdaten'!AE243-'nicht Bio - Rohdaten'!AE243)</f>
        <v>5.7137323835294112</v>
      </c>
      <c r="G242" s="300">
        <f>IF('Bio - Rohdaten'!AU243-'nicht Bio - Rohdaten'!AU243=0,"WERT FEHLT",'Bio - Rohdaten'!AU243-'nicht Bio - Rohdaten'!AU243)</f>
        <v>16.550460233333329</v>
      </c>
      <c r="H242" s="300">
        <f>IF('Bio - Rohdaten'!AX243-'nicht Bio - Rohdaten'!AX243=0,"WERT FEHLT",'Bio - Rohdaten'!AX243-'nicht Bio - Rohdaten'!AX243)</f>
        <v>1.54</v>
      </c>
      <c r="I242" s="342">
        <f>'Bio - Rohdaten'!AY243-'nicht Bio - Rohdaten'!AY243</f>
        <v>62.328461820579321</v>
      </c>
      <c r="J242" s="343">
        <f>('Bio - Rohdaten'!AY243/'nicht Bio - Rohdaten'!AY243-1)</f>
        <v>0.47465911918855364</v>
      </c>
    </row>
    <row r="243" spans="1:10" ht="14.25" customHeight="1" x14ac:dyDescent="0.25">
      <c r="A243" s="332">
        <f>'Bio - Rohdaten'!A244</f>
        <v>43313</v>
      </c>
      <c r="B243" s="300">
        <f>IF('Bio - Rohdaten'!J244-'nicht Bio - Rohdaten'!J244 = 0,"WERT FEHLT",'Bio - Rohdaten'!J244-'nicht Bio - Rohdaten'!J244)</f>
        <v>10.50425934390724</v>
      </c>
      <c r="C243" s="300">
        <f>IF('Bio - Rohdaten'!U244-'nicht Bio - Rohdaten'!U244 = 0, "WERT FEHLT", 'Bio - Rohdaten'!U244-'nicht Bio - Rohdaten'!U244)</f>
        <v>19.104506061765349</v>
      </c>
      <c r="D243" s="300">
        <f>IF('Bio - Rohdaten'!W244-'nicht Bio - Rohdaten'!W244=0,"WERT FEHLT",'Bio - Rohdaten'!W244-'nicht Bio - Rohdaten'!W244)</f>
        <v>5.4413885608547226</v>
      </c>
      <c r="E243" s="300">
        <f>IF('Bio - Rohdaten'!Z244-'nicht Bio - Rohdaten'!Z244 = 0, "WERT FEHLT", 'Bio - Rohdaten'!Z244-'nicht Bio - Rohdaten'!Z244)</f>
        <v>3.4656206999999997</v>
      </c>
      <c r="F243" s="300">
        <f>IF('Bio - Rohdaten'!AE244-'nicht Bio - Rohdaten'!AE244=0,"WERT FEHLT",'Bio - Rohdaten'!AE244-'nicht Bio - Rohdaten'!AE244)</f>
        <v>5.5489542635294118</v>
      </c>
      <c r="G243" s="300">
        <f>IF('Bio - Rohdaten'!AU244-'nicht Bio - Rohdaten'!AU244=0,"WERT FEHLT",'Bio - Rohdaten'!AU244-'nicht Bio - Rohdaten'!AU244)</f>
        <v>16.94620775666667</v>
      </c>
      <c r="H243" s="300">
        <f>IF('Bio - Rohdaten'!AX244-'nicht Bio - Rohdaten'!AX244=0,"WERT FEHLT",'Bio - Rohdaten'!AX244-'nicht Bio - Rohdaten'!AX244)</f>
        <v>1.54</v>
      </c>
      <c r="I243" s="342">
        <f>'Bio - Rohdaten'!AY244-'nicht Bio - Rohdaten'!AY244</f>
        <v>62.550936686723389</v>
      </c>
      <c r="J243" s="343">
        <f>('Bio - Rohdaten'!AY244/'nicht Bio - Rohdaten'!AY244-1)</f>
        <v>0.47612585281605324</v>
      </c>
    </row>
    <row r="244" spans="1:10" ht="14.25" customHeight="1" x14ac:dyDescent="0.25">
      <c r="A244" s="332">
        <f>'Bio - Rohdaten'!A245</f>
        <v>43344</v>
      </c>
      <c r="B244" s="300">
        <f>IF('Bio - Rohdaten'!J245-'nicht Bio - Rohdaten'!J245 = 0,"WERT FEHLT",'Bio - Rohdaten'!J245-'nicht Bio - Rohdaten'!J245)</f>
        <v>10.824963747278474</v>
      </c>
      <c r="C244" s="300">
        <f>IF('Bio - Rohdaten'!U245-'nicht Bio - Rohdaten'!U245 = 0, "WERT FEHLT", 'Bio - Rohdaten'!U245-'nicht Bio - Rohdaten'!U245)</f>
        <v>18.865139631985322</v>
      </c>
      <c r="D244" s="300">
        <f>IF('Bio - Rohdaten'!W245-'nicht Bio - Rohdaten'!W245=0,"WERT FEHLT",'Bio - Rohdaten'!W245-'nicht Bio - Rohdaten'!W245)</f>
        <v>5.5624058720278953</v>
      </c>
      <c r="E244" s="300">
        <f>IF('Bio - Rohdaten'!Z245-'nicht Bio - Rohdaten'!Z245 = 0, "WERT FEHLT", 'Bio - Rohdaten'!Z245-'nicht Bio - Rohdaten'!Z245)</f>
        <v>2.7644659499999991</v>
      </c>
      <c r="F244" s="300">
        <f>IF('Bio - Rohdaten'!AE245-'nicht Bio - Rohdaten'!AE245=0,"WERT FEHLT",'Bio - Rohdaten'!AE245-'nicht Bio - Rohdaten'!AE245)</f>
        <v>5.5510899435294121</v>
      </c>
      <c r="G244" s="300">
        <f>IF('Bio - Rohdaten'!AU245-'nicht Bio - Rohdaten'!AU245=0,"WERT FEHLT",'Bio - Rohdaten'!AU245-'nicht Bio - Rohdaten'!AU245)</f>
        <v>17.254964176666657</v>
      </c>
      <c r="H244" s="300">
        <f>IF('Bio - Rohdaten'!AX245-'nicht Bio - Rohdaten'!AX245=0,"WERT FEHLT",'Bio - Rohdaten'!AX245-'nicht Bio - Rohdaten'!AX245)</f>
        <v>1.54</v>
      </c>
      <c r="I244" s="342">
        <f>'Bio - Rohdaten'!AY245-'nicht Bio - Rohdaten'!AY245</f>
        <v>62.363029321487744</v>
      </c>
      <c r="J244" s="343">
        <f>('Bio - Rohdaten'!AY245/'nicht Bio - Rohdaten'!AY245-1)</f>
        <v>0.47134750617297927</v>
      </c>
    </row>
    <row r="245" spans="1:10" ht="14.25" customHeight="1" x14ac:dyDescent="0.25">
      <c r="A245" s="332">
        <f>'Bio - Rohdaten'!A246</f>
        <v>43374</v>
      </c>
      <c r="B245" s="300">
        <f>IF('Bio - Rohdaten'!J246-'nicht Bio - Rohdaten'!J246 = 0,"WERT FEHLT",'Bio - Rohdaten'!J246-'nicht Bio - Rohdaten'!J246)</f>
        <v>10.41179952226674</v>
      </c>
      <c r="C245" s="300">
        <f>IF('Bio - Rohdaten'!U246-'nicht Bio - Rohdaten'!U246 = 0, "WERT FEHLT", 'Bio - Rohdaten'!U246-'nicht Bio - Rohdaten'!U246)</f>
        <v>19.887046168562584</v>
      </c>
      <c r="D245" s="300">
        <f>IF('Bio - Rohdaten'!W246-'nicht Bio - Rohdaten'!W246=0,"WERT FEHLT",'Bio - Rohdaten'!W246-'nicht Bio - Rohdaten'!W246)</f>
        <v>5.2409664397918903</v>
      </c>
      <c r="E245" s="300">
        <f>IF('Bio - Rohdaten'!Z246-'nicht Bio - Rohdaten'!Z246 = 0, "WERT FEHLT", 'Bio - Rohdaten'!Z246-'nicht Bio - Rohdaten'!Z246)</f>
        <v>2.8317982499999994</v>
      </c>
      <c r="F245" s="300">
        <f>IF('Bio - Rohdaten'!AE246-'nicht Bio - Rohdaten'!AE246=0,"WERT FEHLT",'Bio - Rohdaten'!AE246-'nicht Bio - Rohdaten'!AE246)</f>
        <v>6.3742424382352922</v>
      </c>
      <c r="G245" s="300">
        <f>IF('Bio - Rohdaten'!AU246-'nicht Bio - Rohdaten'!AU246=0,"WERT FEHLT",'Bio - Rohdaten'!AU246-'nicht Bio - Rohdaten'!AU246)</f>
        <v>18.005570243333334</v>
      </c>
      <c r="H245" s="300">
        <f>IF('Bio - Rohdaten'!AX246-'nicht Bio - Rohdaten'!AX246=0,"WERT FEHLT",'Bio - Rohdaten'!AX246-'nicht Bio - Rohdaten'!AX246)</f>
        <v>1.54</v>
      </c>
      <c r="I245" s="342">
        <f>'Bio - Rohdaten'!AY246-'nicht Bio - Rohdaten'!AY246</f>
        <v>64.291423062189835</v>
      </c>
      <c r="J245" s="343">
        <f>('Bio - Rohdaten'!AY246/'nicht Bio - Rohdaten'!AY246-1)</f>
        <v>0.49996806041701469</v>
      </c>
    </row>
    <row r="246" spans="1:10" ht="14.25" customHeight="1" x14ac:dyDescent="0.25">
      <c r="A246" s="332">
        <f>'Bio - Rohdaten'!A247</f>
        <v>43405</v>
      </c>
      <c r="B246" s="300">
        <f>IF('Bio - Rohdaten'!J247-'nicht Bio - Rohdaten'!J247 = 0,"WERT FEHLT",'Bio - Rohdaten'!J247-'nicht Bio - Rohdaten'!J247)</f>
        <v>10.914585487025438</v>
      </c>
      <c r="C246" s="300">
        <f>IF('Bio - Rohdaten'!U247-'nicht Bio - Rohdaten'!U247 = 0, "WERT FEHLT", 'Bio - Rohdaten'!U247-'nicht Bio - Rohdaten'!U247)</f>
        <v>20.420247375084564</v>
      </c>
      <c r="D246" s="300">
        <f>IF('Bio - Rohdaten'!W247-'nicht Bio - Rohdaten'!W247=0,"WERT FEHLT",'Bio - Rohdaten'!W247-'nicht Bio - Rohdaten'!W247)</f>
        <v>5.7550562862355044</v>
      </c>
      <c r="E246" s="300">
        <f>IF('Bio - Rohdaten'!Z247-'nicht Bio - Rohdaten'!Z247 = 0, "WERT FEHLT", 'Bio - Rohdaten'!Z247-'nicht Bio - Rohdaten'!Z247)</f>
        <v>3.1370259000000003</v>
      </c>
      <c r="F246" s="300">
        <f>IF('Bio - Rohdaten'!AE247-'nicht Bio - Rohdaten'!AE247=0,"WERT FEHLT",'Bio - Rohdaten'!AE247-'nicht Bio - Rohdaten'!AE247)</f>
        <v>5.7981461311764697</v>
      </c>
      <c r="G246" s="300">
        <f>IF('Bio - Rohdaten'!AU247-'nicht Bio - Rohdaten'!AU247=0,"WERT FEHLT",'Bio - Rohdaten'!AU247-'nicht Bio - Rohdaten'!AU247)</f>
        <v>16.529451086666665</v>
      </c>
      <c r="H246" s="300">
        <f>IF('Bio - Rohdaten'!AX247-'nicht Bio - Rohdaten'!AX247=0,"WERT FEHLT",'Bio - Rohdaten'!AX247-'nicht Bio - Rohdaten'!AX247)</f>
        <v>1.54</v>
      </c>
      <c r="I246" s="342">
        <f>'Bio - Rohdaten'!AY247-'nicht Bio - Rohdaten'!AY247</f>
        <v>64.094512266188659</v>
      </c>
      <c r="J246" s="343">
        <f>('Bio - Rohdaten'!AY247/'nicht Bio - Rohdaten'!AY247-1)</f>
        <v>0.50288313069134061</v>
      </c>
    </row>
    <row r="247" spans="1:10" ht="14.25" customHeight="1" x14ac:dyDescent="0.25">
      <c r="A247" s="332">
        <f>'Bio - Rohdaten'!A248</f>
        <v>43435</v>
      </c>
      <c r="B247" s="300">
        <f>IF('Bio - Rohdaten'!J248-'nicht Bio - Rohdaten'!J248 = 0,"WERT FEHLT",'Bio - Rohdaten'!J248-'nicht Bio - Rohdaten'!J248)</f>
        <v>10.836212008729333</v>
      </c>
      <c r="C247" s="300">
        <f>IF('Bio - Rohdaten'!U248-'nicht Bio - Rohdaten'!U248 = 0, "WERT FEHLT", 'Bio - Rohdaten'!U248-'nicht Bio - Rohdaten'!U248)</f>
        <v>20.150472914239415</v>
      </c>
      <c r="D247" s="300">
        <f>IF('Bio - Rohdaten'!W248-'nicht Bio - Rohdaten'!W248=0,"WERT FEHLT",'Bio - Rohdaten'!W248-'nicht Bio - Rohdaten'!W248)</f>
        <v>5.5787962120563463</v>
      </c>
      <c r="E247" s="300">
        <f>IF('Bio - Rohdaten'!Z248-'nicht Bio - Rohdaten'!Z248 = 0, "WERT FEHLT", 'Bio - Rohdaten'!Z248-'nicht Bio - Rohdaten'!Z248)</f>
        <v>2.9972104499999999</v>
      </c>
      <c r="F247" s="300">
        <f>IF('Bio - Rohdaten'!AE248-'nicht Bio - Rohdaten'!AE248=0,"WERT FEHLT",'Bio - Rohdaten'!AE248-'nicht Bio - Rohdaten'!AE248)</f>
        <v>7.2689948529411748</v>
      </c>
      <c r="G247" s="300">
        <f>IF('Bio - Rohdaten'!AU248-'nicht Bio - Rohdaten'!AU248=0,"WERT FEHLT",'Bio - Rohdaten'!AU248-'nicht Bio - Rohdaten'!AU248)</f>
        <v>15.546571240000006</v>
      </c>
      <c r="H247" s="300">
        <f>IF('Bio - Rohdaten'!AX248-'nicht Bio - Rohdaten'!AX248=0,"WERT FEHLT",'Bio - Rohdaten'!AX248-'nicht Bio - Rohdaten'!AX248)</f>
        <v>1.54</v>
      </c>
      <c r="I247" s="342">
        <f>'Bio - Rohdaten'!AY248-'nicht Bio - Rohdaten'!AY248</f>
        <v>63.918257677966281</v>
      </c>
      <c r="J247" s="343">
        <f>('Bio - Rohdaten'!AY248/'nicht Bio - Rohdaten'!AY248-1)</f>
        <v>0.5078946954886201</v>
      </c>
    </row>
    <row r="248" spans="1:10" x14ac:dyDescent="0.25">
      <c r="A248" s="332">
        <f>'Bio - Rohdaten'!A249</f>
        <v>43466</v>
      </c>
      <c r="B248" s="300">
        <f>IF('Bio - Rohdaten'!J249-'nicht Bio - Rohdaten'!J249 = 0,"WERT FEHLT",'Bio - Rohdaten'!J249-'nicht Bio - Rohdaten'!J249)</f>
        <v>11.153939727632935</v>
      </c>
      <c r="C248" s="300">
        <f>IF('Bio - Rohdaten'!U249-'nicht Bio - Rohdaten'!U249 = 0, "WERT FEHLT", 'Bio - Rohdaten'!U249-'nicht Bio - Rohdaten'!U249)</f>
        <v>19.124484661652353</v>
      </c>
      <c r="D248" s="300">
        <f>IF('Bio - Rohdaten'!W249-'nicht Bio - Rohdaten'!W249=0,"WERT FEHLT",'Bio - Rohdaten'!W249-'nicht Bio - Rohdaten'!W249)</f>
        <v>6.1568263340562339</v>
      </c>
      <c r="E248" s="300">
        <f>IF('Bio - Rohdaten'!Z249-'nicht Bio - Rohdaten'!Z249 = 0, "WERT FEHLT", 'Bio - Rohdaten'!Z249-'nicht Bio - Rohdaten'!Z249)</f>
        <v>3.0552486499999998</v>
      </c>
      <c r="F248" s="300">
        <f>IF('Bio - Rohdaten'!AE249-'nicht Bio - Rohdaten'!AE249=0,"WERT FEHLT",'Bio - Rohdaten'!AE249-'nicht Bio - Rohdaten'!AE249)</f>
        <v>7.5442756523529386</v>
      </c>
      <c r="G248" s="300">
        <f>IF('Bio - Rohdaten'!AU249-'nicht Bio - Rohdaten'!AU249=0,"WERT FEHLT",'Bio - Rohdaten'!AU249-'nicht Bio - Rohdaten'!AU249)</f>
        <v>12.667038763333327</v>
      </c>
      <c r="H248" s="300">
        <f>IF('Bio - Rohdaten'!AX249-'nicht Bio - Rohdaten'!AX249=0,"WERT FEHLT",'Bio - Rohdaten'!AX249-'nicht Bio - Rohdaten'!AX249)</f>
        <v>1.4296756975727241</v>
      </c>
      <c r="I248" s="342">
        <f>'Bio - Rohdaten'!AY249-'nicht Bio - Rohdaten'!AY249</f>
        <v>61.131489486600486</v>
      </c>
      <c r="J248" s="343">
        <f>('Bio - Rohdaten'!AY249/'nicht Bio - Rohdaten'!AY249-1)</f>
        <v>0.4786734162436912</v>
      </c>
    </row>
    <row r="249" spans="1:10" x14ac:dyDescent="0.25">
      <c r="A249" s="332">
        <f>'Bio - Rohdaten'!A250</f>
        <v>43497</v>
      </c>
      <c r="B249" s="300">
        <f>IF('Bio - Rohdaten'!J250-'nicht Bio - Rohdaten'!J250 = 0,"WERT FEHLT",'Bio - Rohdaten'!J250-'nicht Bio - Rohdaten'!J250)</f>
        <v>10.275707628110933</v>
      </c>
      <c r="C249" s="300">
        <f>IF('Bio - Rohdaten'!U250-'nicht Bio - Rohdaten'!U250 = 0, "WERT FEHLT", 'Bio - Rohdaten'!U250-'nicht Bio - Rohdaten'!U250)</f>
        <v>19.82472904863139</v>
      </c>
      <c r="D249" s="300">
        <f>IF('Bio - Rohdaten'!W250-'nicht Bio - Rohdaten'!W250=0,"WERT FEHLT",'Bio - Rohdaten'!W250-'nicht Bio - Rohdaten'!W250)</f>
        <v>5.9729244724123589</v>
      </c>
      <c r="E249" s="300">
        <f>IF('Bio - Rohdaten'!Z250-'nicht Bio - Rohdaten'!Z250 = 0, "WERT FEHLT", 'Bio - Rohdaten'!Z250-'nicht Bio - Rohdaten'!Z250)</f>
        <v>3.612817549999999</v>
      </c>
      <c r="F249" s="300">
        <f>IF('Bio - Rohdaten'!AE250-'nicht Bio - Rohdaten'!AE250=0,"WERT FEHLT",'Bio - Rohdaten'!AE250-'nicht Bio - Rohdaten'!AE250)</f>
        <v>6.5383161411764661</v>
      </c>
      <c r="G249" s="300">
        <f>IF('Bio - Rohdaten'!AU250-'nicht Bio - Rohdaten'!AU250=0,"WERT FEHLT",'Bio - Rohdaten'!AU250-'nicht Bio - Rohdaten'!AU250)</f>
        <v>12.980340930000001</v>
      </c>
      <c r="H249" s="300">
        <f>IF('Bio - Rohdaten'!AX250-'nicht Bio - Rohdaten'!AX250=0,"WERT FEHLT",'Bio - Rohdaten'!AX250-'nicht Bio - Rohdaten'!AX250)</f>
        <v>1.4296756975727241</v>
      </c>
      <c r="I249" s="342">
        <f>'Bio - Rohdaten'!AY250-'nicht Bio - Rohdaten'!AY250</f>
        <v>60.634511467903877</v>
      </c>
      <c r="J249" s="343">
        <f>('Bio - Rohdaten'!AY250/'nicht Bio - Rohdaten'!AY250-1)</f>
        <v>0.47142267044681652</v>
      </c>
    </row>
    <row r="250" spans="1:10" x14ac:dyDescent="0.25">
      <c r="A250" s="332">
        <f>'Bio - Rohdaten'!A251</f>
        <v>43525</v>
      </c>
      <c r="B250" s="300">
        <f>IF('Bio - Rohdaten'!J251-'nicht Bio - Rohdaten'!J251 = 0,"WERT FEHLT",'Bio - Rohdaten'!J251-'nicht Bio - Rohdaten'!J251)</f>
        <v>10.787479214596249</v>
      </c>
      <c r="C250" s="300">
        <f>IF('Bio - Rohdaten'!U251-'nicht Bio - Rohdaten'!U251 = 0, "WERT FEHLT", 'Bio - Rohdaten'!U251-'nicht Bio - Rohdaten'!U251)</f>
        <v>19.437601431059946</v>
      </c>
      <c r="D250" s="300">
        <f>IF('Bio - Rohdaten'!W251-'nicht Bio - Rohdaten'!W251=0,"WERT FEHLT",'Bio - Rohdaten'!W251-'nicht Bio - Rohdaten'!W251)</f>
        <v>5.89927115152177</v>
      </c>
      <c r="E250" s="300">
        <f>IF('Bio - Rohdaten'!Z251-'nicht Bio - Rohdaten'!Z251 = 0, "WERT FEHLT", 'Bio - Rohdaten'!Z251-'nicht Bio - Rohdaten'!Z251)</f>
        <v>3.3170716000000007</v>
      </c>
      <c r="F250" s="300">
        <f>IF('Bio - Rohdaten'!AE251-'nicht Bio - Rohdaten'!AE251=0,"WERT FEHLT",'Bio - Rohdaten'!AE251-'nicht Bio - Rohdaten'!AE251)</f>
        <v>6.685070804117645</v>
      </c>
      <c r="G250" s="300">
        <f>IF('Bio - Rohdaten'!AU251-'nicht Bio - Rohdaten'!AU251=0,"WERT FEHLT",'Bio - Rohdaten'!AU251-'nicht Bio - Rohdaten'!AU251)</f>
        <v>14.144534489999995</v>
      </c>
      <c r="H250" s="300">
        <f>IF('Bio - Rohdaten'!AX251-'nicht Bio - Rohdaten'!AX251=0,"WERT FEHLT",'Bio - Rohdaten'!AX251-'nicht Bio - Rohdaten'!AX251)</f>
        <v>1.4296756975727241</v>
      </c>
      <c r="I250" s="342">
        <f>'Bio - Rohdaten'!AY251-'nicht Bio - Rohdaten'!AY251</f>
        <v>61.700704388868331</v>
      </c>
      <c r="J250" s="343">
        <f>('Bio - Rohdaten'!AY251/'nicht Bio - Rohdaten'!AY251-1)</f>
        <v>0.48522623909263807</v>
      </c>
    </row>
    <row r="251" spans="1:10" x14ac:dyDescent="0.25">
      <c r="A251" s="332">
        <f>'Bio - Rohdaten'!A252</f>
        <v>43556</v>
      </c>
      <c r="B251" s="300">
        <f>IF('Bio - Rohdaten'!J252-'nicht Bio - Rohdaten'!J252 = 0,"WERT FEHLT",'Bio - Rohdaten'!J252-'nicht Bio - Rohdaten'!J252)</f>
        <v>10.846638171502107</v>
      </c>
      <c r="C251" s="300">
        <f>IF('Bio - Rohdaten'!U252-'nicht Bio - Rohdaten'!U252 = 0, "WERT FEHLT", 'Bio - Rohdaten'!U252-'nicht Bio - Rohdaten'!U252)</f>
        <v>18.900346439269228</v>
      </c>
      <c r="D251" s="300">
        <f>IF('Bio - Rohdaten'!W252-'nicht Bio - Rohdaten'!W252=0,"WERT FEHLT",'Bio - Rohdaten'!W252-'nicht Bio - Rohdaten'!W252)</f>
        <v>6.4389984019265114</v>
      </c>
      <c r="E251" s="300">
        <f>IF('Bio - Rohdaten'!Z252-'nicht Bio - Rohdaten'!Z252 = 0, "WERT FEHLT", 'Bio - Rohdaten'!Z252-'nicht Bio - Rohdaten'!Z252)</f>
        <v>3.1681178499999998</v>
      </c>
      <c r="F251" s="300">
        <f>IF('Bio - Rohdaten'!AE252-'nicht Bio - Rohdaten'!AE252=0,"WERT FEHLT",'Bio - Rohdaten'!AE252-'nicht Bio - Rohdaten'!AE252)</f>
        <v>6.4900413541176452</v>
      </c>
      <c r="G251" s="300">
        <f>IF('Bio - Rohdaten'!AU252-'nicht Bio - Rohdaten'!AU252=0,"WERT FEHLT",'Bio - Rohdaten'!AU252-'nicht Bio - Rohdaten'!AU252)</f>
        <v>14.449745423333329</v>
      </c>
      <c r="H251" s="300">
        <f>IF('Bio - Rohdaten'!AX252-'nicht Bio - Rohdaten'!AX252=0,"WERT FEHLT",'Bio - Rohdaten'!AX252-'nicht Bio - Rohdaten'!AX252)</f>
        <v>1.4296756975727241</v>
      </c>
      <c r="I251" s="342">
        <f>'Bio - Rohdaten'!AY252-'nicht Bio - Rohdaten'!AY252</f>
        <v>61.723563337721544</v>
      </c>
      <c r="J251" s="343">
        <f>('Bio - Rohdaten'!AY252/'nicht Bio - Rohdaten'!AY252-1)</f>
        <v>0.48333501008928881</v>
      </c>
    </row>
    <row r="252" spans="1:10" x14ac:dyDescent="0.25">
      <c r="A252" s="332">
        <f>'Bio - Rohdaten'!A253</f>
        <v>43586</v>
      </c>
      <c r="B252" s="300">
        <f>IF('Bio - Rohdaten'!J253-'nicht Bio - Rohdaten'!J253 = 0,"WERT FEHLT",'Bio - Rohdaten'!J253-'nicht Bio - Rohdaten'!J253)</f>
        <v>10.506337773867511</v>
      </c>
      <c r="C252" s="300">
        <f>IF('Bio - Rohdaten'!U253-'nicht Bio - Rohdaten'!U253 = 0, "WERT FEHLT", 'Bio - Rohdaten'!U253-'nicht Bio - Rohdaten'!U253)</f>
        <v>17.71457157421743</v>
      </c>
      <c r="D252" s="300">
        <f>IF('Bio - Rohdaten'!W253-'nicht Bio - Rohdaten'!W253=0,"WERT FEHLT",'Bio - Rohdaten'!W253-'nicht Bio - Rohdaten'!W253)</f>
        <v>6.0107802431717694</v>
      </c>
      <c r="E252" s="300">
        <f>IF('Bio - Rohdaten'!Z253-'nicht Bio - Rohdaten'!Z253 = 0, "WERT FEHLT", 'Bio - Rohdaten'!Z253-'nicht Bio - Rohdaten'!Z253)</f>
        <v>2.9002984500000002</v>
      </c>
      <c r="F252" s="300">
        <f>IF('Bio - Rohdaten'!AE253-'nicht Bio - Rohdaten'!AE253=0,"WERT FEHLT",'Bio - Rohdaten'!AE253-'nicht Bio - Rohdaten'!AE253)</f>
        <v>5.9138396517647038</v>
      </c>
      <c r="G252" s="300">
        <f>IF('Bio - Rohdaten'!AU253-'nicht Bio - Rohdaten'!AU253=0,"WERT FEHLT",'Bio - Rohdaten'!AU253-'nicht Bio - Rohdaten'!AU253)</f>
        <v>16.892823623333335</v>
      </c>
      <c r="H252" s="300">
        <f>IF('Bio - Rohdaten'!AX253-'nicht Bio - Rohdaten'!AX253=0,"WERT FEHLT",'Bio - Rohdaten'!AX253-'nicht Bio - Rohdaten'!AX253)</f>
        <v>1.4296756975727241</v>
      </c>
      <c r="I252" s="342">
        <f>'Bio - Rohdaten'!AY253-'nicht Bio - Rohdaten'!AY253</f>
        <v>61.368327013927455</v>
      </c>
      <c r="J252" s="343">
        <f>('Bio - Rohdaten'!AY253/'nicht Bio - Rohdaten'!AY253-1)</f>
        <v>0.46577889691191143</v>
      </c>
    </row>
    <row r="253" spans="1:10" x14ac:dyDescent="0.25">
      <c r="A253" s="332">
        <f>'Bio - Rohdaten'!A254</f>
        <v>43617</v>
      </c>
      <c r="B253" s="300">
        <f>IF('Bio - Rohdaten'!J254-'nicht Bio - Rohdaten'!J254 = 0,"WERT FEHLT",'Bio - Rohdaten'!J254-'nicht Bio - Rohdaten'!J254)</f>
        <v>10.471984705884879</v>
      </c>
      <c r="C253" s="300">
        <f>IF('Bio - Rohdaten'!U254-'nicht Bio - Rohdaten'!U254 = 0, "WERT FEHLT", 'Bio - Rohdaten'!U254-'nicht Bio - Rohdaten'!U254)</f>
        <v>19.27922595919523</v>
      </c>
      <c r="D253" s="300">
        <f>IF('Bio - Rohdaten'!W254-'nicht Bio - Rohdaten'!W254=0,"WERT FEHLT",'Bio - Rohdaten'!W254-'nicht Bio - Rohdaten'!W254)</f>
        <v>5.7816688788326829</v>
      </c>
      <c r="E253" s="300">
        <f>IF('Bio - Rohdaten'!Z254-'nicht Bio - Rohdaten'!Z254 = 0, "WERT FEHLT", 'Bio - Rohdaten'!Z254-'nicht Bio - Rohdaten'!Z254)</f>
        <v>3.06708275</v>
      </c>
      <c r="F253" s="300">
        <f>IF('Bio - Rohdaten'!AE254-'nicht Bio - Rohdaten'!AE254=0,"WERT FEHLT",'Bio - Rohdaten'!AE254-'nicht Bio - Rohdaten'!AE254)</f>
        <v>6.1905542764705874</v>
      </c>
      <c r="G253" s="300">
        <f>IF('Bio - Rohdaten'!AU254-'nicht Bio - Rohdaten'!AU254=0,"WERT FEHLT",'Bio - Rohdaten'!AU254-'nicht Bio - Rohdaten'!AU254)</f>
        <v>19.643381719999997</v>
      </c>
      <c r="H253" s="300">
        <f>IF('Bio - Rohdaten'!AX254-'nicht Bio - Rohdaten'!AX254=0,"WERT FEHLT",'Bio - Rohdaten'!AX254-'nicht Bio - Rohdaten'!AX254)</f>
        <v>1.4296756975727241</v>
      </c>
      <c r="I253" s="342">
        <f>'Bio - Rohdaten'!AY254-'nicht Bio - Rohdaten'!AY254</f>
        <v>65.863573987956102</v>
      </c>
      <c r="J253" s="343">
        <f>('Bio - Rohdaten'!AY254/'nicht Bio - Rohdaten'!AY254-1)</f>
        <v>0.49758108617104946</v>
      </c>
    </row>
    <row r="254" spans="1:10" x14ac:dyDescent="0.25">
      <c r="A254" s="332">
        <f>'Bio - Rohdaten'!A255</f>
        <v>43647</v>
      </c>
      <c r="B254" s="300">
        <f>IF('Bio - Rohdaten'!J255-'nicht Bio - Rohdaten'!J255 = 0,"WERT FEHLT",'Bio - Rohdaten'!J255-'nicht Bio - Rohdaten'!J255)</f>
        <v>10.419400698278327</v>
      </c>
      <c r="C254" s="300">
        <f>IF('Bio - Rohdaten'!U255-'nicht Bio - Rohdaten'!U255 = 0, "WERT FEHLT", 'Bio - Rohdaten'!U255-'nicht Bio - Rohdaten'!U255)</f>
        <v>20.609026000000007</v>
      </c>
      <c r="D254" s="300">
        <f>IF('Bio - Rohdaten'!W255-'nicht Bio - Rohdaten'!W255=0,"WERT FEHLT",'Bio - Rohdaten'!W255-'nicht Bio - Rohdaten'!W255)</f>
        <v>6.4291098985368009</v>
      </c>
      <c r="E254" s="300">
        <f>IF('Bio - Rohdaten'!Z255-'nicht Bio - Rohdaten'!Z255 = 0, "WERT FEHLT", 'Bio - Rohdaten'!Z255-'nicht Bio - Rohdaten'!Z255)</f>
        <v>3.464593250000001</v>
      </c>
      <c r="F254" s="300">
        <f>IF('Bio - Rohdaten'!AE255-'nicht Bio - Rohdaten'!AE255=0,"WERT FEHLT",'Bio - Rohdaten'!AE255-'nicht Bio - Rohdaten'!AE255)</f>
        <v>6.1406950411764729</v>
      </c>
      <c r="G254" s="300">
        <f>IF('Bio - Rohdaten'!AU255-'nicht Bio - Rohdaten'!AU255=0,"WERT FEHLT",'Bio - Rohdaten'!AU255-'nicht Bio - Rohdaten'!AU255)</f>
        <v>19.06172883999999</v>
      </c>
      <c r="H254" s="300">
        <f>IF('Bio - Rohdaten'!AX255-'nicht Bio - Rohdaten'!AX255=0,"WERT FEHLT",'Bio - Rohdaten'!AX255-'nicht Bio - Rohdaten'!AX255)</f>
        <v>1.4296756975727241</v>
      </c>
      <c r="I254" s="342">
        <f>'Bio - Rohdaten'!AY255-'nicht Bio - Rohdaten'!AY255</f>
        <v>67.554229425564301</v>
      </c>
      <c r="J254" s="343">
        <f>('Bio - Rohdaten'!AY255/'nicht Bio - Rohdaten'!AY255-1)</f>
        <v>0.54287780166544453</v>
      </c>
    </row>
    <row r="255" spans="1:10" x14ac:dyDescent="0.25">
      <c r="A255" s="332">
        <f>'Bio - Rohdaten'!A256</f>
        <v>43678</v>
      </c>
      <c r="B255" s="300">
        <f>IF('Bio - Rohdaten'!J256-'nicht Bio - Rohdaten'!J256 = 0,"WERT FEHLT",'Bio - Rohdaten'!J256-'nicht Bio - Rohdaten'!J256)</f>
        <v>10.104758683360412</v>
      </c>
      <c r="C255" s="300">
        <f>IF('Bio - Rohdaten'!U256-'nicht Bio - Rohdaten'!U256 = 0, "WERT FEHLT", 'Bio - Rohdaten'!U256-'nicht Bio - Rohdaten'!U256)</f>
        <v>20.174181999999995</v>
      </c>
      <c r="D255" s="300">
        <f>IF('Bio - Rohdaten'!W256-'nicht Bio - Rohdaten'!W256=0,"WERT FEHLT",'Bio - Rohdaten'!W256-'nicht Bio - Rohdaten'!W256)</f>
        <v>6.4022069124459371</v>
      </c>
      <c r="E255" s="300">
        <f>IF('Bio - Rohdaten'!Z256-'nicht Bio - Rohdaten'!Z256 = 0, "WERT FEHLT", 'Bio - Rohdaten'!Z256-'nicht Bio - Rohdaten'!Z256)</f>
        <v>3.5232800500000003</v>
      </c>
      <c r="F255" s="300">
        <f>IF('Bio - Rohdaten'!AE256-'nicht Bio - Rohdaten'!AE256=0,"WERT FEHLT",'Bio - Rohdaten'!AE256-'nicht Bio - Rohdaten'!AE256)</f>
        <v>6.6561324082352922</v>
      </c>
      <c r="G255" s="300">
        <f>IF('Bio - Rohdaten'!AU256-'nicht Bio - Rohdaten'!AU256=0,"WERT FEHLT",'Bio - Rohdaten'!AU256-'nicht Bio - Rohdaten'!AU256)</f>
        <v>16.465381246666659</v>
      </c>
      <c r="H255" s="300">
        <f>IF('Bio - Rohdaten'!AX256-'nicht Bio - Rohdaten'!AX256=0,"WERT FEHLT",'Bio - Rohdaten'!AX256-'nicht Bio - Rohdaten'!AX256)</f>
        <v>1.4296756975727241</v>
      </c>
      <c r="I255" s="342">
        <f>'Bio - Rohdaten'!AY256-'nicht Bio - Rohdaten'!AY256</f>
        <v>64.755616998280999</v>
      </c>
      <c r="J255" s="343">
        <f>('Bio - Rohdaten'!AY256/'nicht Bio - Rohdaten'!AY256-1)</f>
        <v>0.52040142167807835</v>
      </c>
    </row>
    <row r="256" spans="1:10" x14ac:dyDescent="0.25">
      <c r="A256" s="332">
        <f>'Bio - Rohdaten'!A257</f>
        <v>43709</v>
      </c>
      <c r="B256" s="300">
        <f>IF('Bio - Rohdaten'!J257-'nicht Bio - Rohdaten'!J257 = 0,"WERT FEHLT",'Bio - Rohdaten'!J257-'nicht Bio - Rohdaten'!J257)</f>
        <v>10.190838989500769</v>
      </c>
      <c r="C256" s="300">
        <f>IF('Bio - Rohdaten'!U257-'nicht Bio - Rohdaten'!U257 = 0, "WERT FEHLT", 'Bio - Rohdaten'!U257-'nicht Bio - Rohdaten'!U257)</f>
        <v>21.254973</v>
      </c>
      <c r="D256" s="300">
        <f>IF('Bio - Rohdaten'!W257-'nicht Bio - Rohdaten'!W257=0,"WERT FEHLT",'Bio - Rohdaten'!W257-'nicht Bio - Rohdaten'!W257)</f>
        <v>6.2953978260447023</v>
      </c>
      <c r="E256" s="300">
        <f>IF('Bio - Rohdaten'!Z257-'nicht Bio - Rohdaten'!Z257 = 0, "WERT FEHLT", 'Bio - Rohdaten'!Z257-'nicht Bio - Rohdaten'!Z257)</f>
        <v>2.9833695000000011</v>
      </c>
      <c r="F256" s="300">
        <f>IF('Bio - Rohdaten'!AE257-'nicht Bio - Rohdaten'!AE257=0,"WERT FEHLT",'Bio - Rohdaten'!AE257-'nicht Bio - Rohdaten'!AE257)</f>
        <v>7.1620028588235272</v>
      </c>
      <c r="G256" s="300">
        <f>IF('Bio - Rohdaten'!AU257-'nicht Bio - Rohdaten'!AU257=0,"WERT FEHLT",'Bio - Rohdaten'!AU257-'nicht Bio - Rohdaten'!AU257)</f>
        <v>20.702014873333326</v>
      </c>
      <c r="H256" s="300">
        <f>IF('Bio - Rohdaten'!AX257-'nicht Bio - Rohdaten'!AX257=0,"WERT FEHLT",'Bio - Rohdaten'!AX257-'nicht Bio - Rohdaten'!AX257)</f>
        <v>1.4296756975727241</v>
      </c>
      <c r="I256" s="342">
        <f>'Bio - Rohdaten'!AY257-'nicht Bio - Rohdaten'!AY257</f>
        <v>70.018272745275056</v>
      </c>
      <c r="J256" s="343">
        <f>('Bio - Rohdaten'!AY257/'nicht Bio - Rohdaten'!AY257-1)</f>
        <v>0.57751113342197891</v>
      </c>
    </row>
    <row r="257" spans="1:10" x14ac:dyDescent="0.25">
      <c r="A257" s="332">
        <f>'Bio - Rohdaten'!A258</f>
        <v>43739</v>
      </c>
      <c r="B257" s="300">
        <f>IF('Bio - Rohdaten'!J258-'nicht Bio - Rohdaten'!J258 = 0,"WERT FEHLT",'Bio - Rohdaten'!J258-'nicht Bio - Rohdaten'!J258)</f>
        <v>9.923786865662592</v>
      </c>
      <c r="C257" s="300">
        <f>IF('Bio - Rohdaten'!U258-'nicht Bio - Rohdaten'!U258 = 0, "WERT FEHLT", 'Bio - Rohdaten'!U258-'nicht Bio - Rohdaten'!U258)</f>
        <v>24.313546000000002</v>
      </c>
      <c r="D257" s="300">
        <f>IF('Bio - Rohdaten'!W258-'nicht Bio - Rohdaten'!W258=0,"WERT FEHLT",'Bio - Rohdaten'!W258-'nicht Bio - Rohdaten'!W258)</f>
        <v>6.4851815093473597</v>
      </c>
      <c r="E257" s="300">
        <f>IF('Bio - Rohdaten'!Z258-'nicht Bio - Rohdaten'!Z258 = 0, "WERT FEHLT", 'Bio - Rohdaten'!Z258-'nicht Bio - Rohdaten'!Z258)</f>
        <v>2.8452077000000005</v>
      </c>
      <c r="F257" s="300">
        <f>IF('Bio - Rohdaten'!AE258-'nicht Bio - Rohdaten'!AE258=0,"WERT FEHLT",'Bio - Rohdaten'!AE258-'nicht Bio - Rohdaten'!AE258)</f>
        <v>6.4868917364705894</v>
      </c>
      <c r="G257" s="300">
        <f>IF('Bio - Rohdaten'!AU258-'nicht Bio - Rohdaten'!AU258=0,"WERT FEHLT",'Bio - Rohdaten'!AU258-'nicht Bio - Rohdaten'!AU258)</f>
        <v>18.939092340000006</v>
      </c>
      <c r="H257" s="300">
        <f>IF('Bio - Rohdaten'!AX258-'nicht Bio - Rohdaten'!AX258=0,"WERT FEHLT",'Bio - Rohdaten'!AX258-'nicht Bio - Rohdaten'!AX258)</f>
        <v>1.4296756975727241</v>
      </c>
      <c r="I257" s="342">
        <f>'Bio - Rohdaten'!AY258-'nicht Bio - Rohdaten'!AY258</f>
        <v>70.423381849053271</v>
      </c>
      <c r="J257" s="343">
        <f>('Bio - Rohdaten'!AY258/'nicht Bio - Rohdaten'!AY258-1)</f>
        <v>0.59191740992652719</v>
      </c>
    </row>
    <row r="258" spans="1:10" x14ac:dyDescent="0.25">
      <c r="A258" s="332">
        <f>'Bio - Rohdaten'!A259</f>
        <v>43770</v>
      </c>
      <c r="B258" s="300">
        <f>IF('Bio - Rohdaten'!J259-'nicht Bio - Rohdaten'!J259 = 0,"WERT FEHLT",'Bio - Rohdaten'!J259-'nicht Bio - Rohdaten'!J259)</f>
        <v>10.016466669472059</v>
      </c>
      <c r="C258" s="300">
        <f>IF('Bio - Rohdaten'!U259-'nicht Bio - Rohdaten'!U259 = 0, "WERT FEHLT", 'Bio - Rohdaten'!U259-'nicht Bio - Rohdaten'!U259)</f>
        <v>24.921899999999987</v>
      </c>
      <c r="D258" s="300">
        <f>IF('Bio - Rohdaten'!W259-'nicht Bio - Rohdaten'!W259=0,"WERT FEHLT",'Bio - Rohdaten'!W259-'nicht Bio - Rohdaten'!W259)</f>
        <v>6.3791090791666818</v>
      </c>
      <c r="E258" s="300">
        <f>IF('Bio - Rohdaten'!Z259-'nicht Bio - Rohdaten'!Z259 = 0, "WERT FEHLT", 'Bio - Rohdaten'!Z259-'nicht Bio - Rohdaten'!Z259)</f>
        <v>2.9769623999999988</v>
      </c>
      <c r="F258" s="300">
        <f>IF('Bio - Rohdaten'!AE259-'nicht Bio - Rohdaten'!AE259=0,"WERT FEHLT",'Bio - Rohdaten'!AE259-'nicht Bio - Rohdaten'!AE259)</f>
        <v>6.4611354264705874</v>
      </c>
      <c r="G258" s="300">
        <f>IF('Bio - Rohdaten'!AU259-'nicht Bio - Rohdaten'!AU259=0,"WERT FEHLT",'Bio - Rohdaten'!AU259-'nicht Bio - Rohdaten'!AU259)</f>
        <v>15.784128623333338</v>
      </c>
      <c r="H258" s="300">
        <f>IF('Bio - Rohdaten'!AX259-'nicht Bio - Rohdaten'!AX259=0,"WERT FEHLT",'Bio - Rohdaten'!AX259-'nicht Bio - Rohdaten'!AX259)</f>
        <v>1.4296756975727241</v>
      </c>
      <c r="I258" s="342">
        <f>'Bio - Rohdaten'!AY259-'nicht Bio - Rohdaten'!AY259</f>
        <v>67.969377896015374</v>
      </c>
      <c r="J258" s="343">
        <f>('Bio - Rohdaten'!AY259/'nicht Bio - Rohdaten'!AY259-1)</f>
        <v>0.58341912532835205</v>
      </c>
    </row>
    <row r="259" spans="1:10" x14ac:dyDescent="0.25">
      <c r="A259" s="332">
        <f>'Bio - Rohdaten'!A260</f>
        <v>43800</v>
      </c>
      <c r="B259" s="300">
        <f>IF('Bio - Rohdaten'!J260-'nicht Bio - Rohdaten'!J260 = 0,"WERT FEHLT",'Bio - Rohdaten'!J260-'nicht Bio - Rohdaten'!J260)</f>
        <v>9.7405606985463287</v>
      </c>
      <c r="C259" s="300">
        <f>IF('Bio - Rohdaten'!U260-'nicht Bio - Rohdaten'!U260 = 0, "WERT FEHLT", 'Bio - Rohdaten'!U260-'nicht Bio - Rohdaten'!U260)</f>
        <v>23.266624</v>
      </c>
      <c r="D259" s="300">
        <f>IF('Bio - Rohdaten'!W260-'nicht Bio - Rohdaten'!W260=0,"WERT FEHLT",'Bio - Rohdaten'!W260-'nicht Bio - Rohdaten'!W260)</f>
        <v>6.2600341060555955</v>
      </c>
      <c r="E259" s="300">
        <f>IF('Bio - Rohdaten'!Z260-'nicht Bio - Rohdaten'!Z260 = 0, "WERT FEHLT", 'Bio - Rohdaten'!Z260-'nicht Bio - Rohdaten'!Z260)</f>
        <v>3.2798800499999992</v>
      </c>
      <c r="F259" s="300">
        <f>IF('Bio - Rohdaten'!AE260-'nicht Bio - Rohdaten'!AE260=0,"WERT FEHLT",'Bio - Rohdaten'!AE260-'nicht Bio - Rohdaten'!AE260)</f>
        <v>6.4398223570588247</v>
      </c>
      <c r="G259" s="300">
        <f>IF('Bio - Rohdaten'!AU260-'nicht Bio - Rohdaten'!AU260=0,"WERT FEHLT",'Bio - Rohdaten'!AU260-'nicht Bio - Rohdaten'!AU260)</f>
        <v>14.882577926666674</v>
      </c>
      <c r="H259" s="300">
        <f>IF('Bio - Rohdaten'!AX260-'nicht Bio - Rohdaten'!AX260=0,"WERT FEHLT",'Bio - Rohdaten'!AX260-'nicht Bio - Rohdaten'!AX260)</f>
        <v>1.4296756975727241</v>
      </c>
      <c r="I259" s="342">
        <f>'Bio - Rohdaten'!AY260-'nicht Bio - Rohdaten'!AY260</f>
        <v>65.299174835900132</v>
      </c>
      <c r="J259" s="343">
        <f>('Bio - Rohdaten'!AY260/'nicht Bio - Rohdaten'!AY260-1)</f>
        <v>0.56183253730211757</v>
      </c>
    </row>
    <row r="260" spans="1:10" x14ac:dyDescent="0.25">
      <c r="A260" s="332">
        <f>'Bio - Rohdaten'!A261</f>
        <v>43831</v>
      </c>
      <c r="B260" s="300">
        <f>IF('Bio - Rohdaten'!J261-'nicht Bio - Rohdaten'!J261 = 0,"WERT FEHLT",'Bio - Rohdaten'!J261-'nicht Bio - Rohdaten'!J261)</f>
        <v>9.6853176342711897</v>
      </c>
      <c r="C260" s="300">
        <f>IF('Bio - Rohdaten'!U261-'nicht Bio - Rohdaten'!U261 = 0, "WERT FEHLT", 'Bio - Rohdaten'!U261-'nicht Bio - Rohdaten'!U261)</f>
        <v>25.022957999999996</v>
      </c>
      <c r="D260" s="300">
        <f>IF('Bio - Rohdaten'!W261-'nicht Bio - Rohdaten'!W261=0,"WERT FEHLT",'Bio - Rohdaten'!W261-'nicht Bio - Rohdaten'!W261)</f>
        <v>6.546400000000002</v>
      </c>
      <c r="E260" s="300">
        <f>IF('Bio - Rohdaten'!Z261-'nicht Bio - Rohdaten'!Z261 = 0, "WERT FEHLT", 'Bio - Rohdaten'!Z261-'nicht Bio - Rohdaten'!Z261)</f>
        <v>3.3057400499999989</v>
      </c>
      <c r="F260" s="300">
        <f>IF('Bio - Rohdaten'!AE261-'nicht Bio - Rohdaten'!AE261=0,"WERT FEHLT",'Bio - Rohdaten'!AE261-'nicht Bio - Rohdaten'!AE261)</f>
        <v>6.881053942941179</v>
      </c>
      <c r="G260" s="300">
        <f>IF('Bio - Rohdaten'!AU261-'nicht Bio - Rohdaten'!AU261=0,"WERT FEHLT",'Bio - Rohdaten'!AU261-'nicht Bio - Rohdaten'!AU261)</f>
        <v>13.623952303333336</v>
      </c>
      <c r="H260" s="300">
        <f>IF('Bio - Rohdaten'!AX261-'nicht Bio - Rohdaten'!AX261=0,"WERT FEHLT",'Bio - Rohdaten'!AX261-'nicht Bio - Rohdaten'!AX261)</f>
        <v>1.4296756975727241</v>
      </c>
      <c r="I260" s="342">
        <f>'Bio - Rohdaten'!AY261-'nicht Bio - Rohdaten'!AY261</f>
        <v>66.49509762811843</v>
      </c>
      <c r="J260" s="343">
        <f>('Bio - Rohdaten'!AY261/'nicht Bio - Rohdaten'!AY261-1)</f>
        <v>0.57200649522832525</v>
      </c>
    </row>
    <row r="261" spans="1:10" x14ac:dyDescent="0.25">
      <c r="A261" s="332">
        <f>'Bio - Rohdaten'!A262</f>
        <v>43862</v>
      </c>
      <c r="B261" s="300">
        <f>IF('Bio - Rohdaten'!J262-'nicht Bio - Rohdaten'!J262 = 0,"WERT FEHLT",'Bio - Rohdaten'!J262-'nicht Bio - Rohdaten'!J262)</f>
        <v>10.290353817310027</v>
      </c>
      <c r="C261" s="300">
        <f>IF('Bio - Rohdaten'!U262-'nicht Bio - Rohdaten'!U262 = 0, "WERT FEHLT", 'Bio - Rohdaten'!U262-'nicht Bio - Rohdaten'!U262)</f>
        <v>22.061403999999989</v>
      </c>
      <c r="D261" s="300">
        <f>IF('Bio - Rohdaten'!W262-'nicht Bio - Rohdaten'!W262=0,"WERT FEHLT",'Bio - Rohdaten'!W262-'nicht Bio - Rohdaten'!W262)</f>
        <v>6.7592000000000034</v>
      </c>
      <c r="E261" s="300">
        <f>IF('Bio - Rohdaten'!Z262-'nicht Bio - Rohdaten'!Z262 = 0, "WERT FEHLT", 'Bio - Rohdaten'!Z262-'nicht Bio - Rohdaten'!Z262)</f>
        <v>3.314219200000001</v>
      </c>
      <c r="F261" s="300">
        <f>IF('Bio - Rohdaten'!AE262-'nicht Bio - Rohdaten'!AE262=0,"WERT FEHLT",'Bio - Rohdaten'!AE262-'nicht Bio - Rohdaten'!AE262)</f>
        <v>6.6809829388235276</v>
      </c>
      <c r="G261" s="300">
        <f>IF('Bio - Rohdaten'!AU262-'nicht Bio - Rohdaten'!AU262=0,"WERT FEHLT",'Bio - Rohdaten'!AU262-'nicht Bio - Rohdaten'!AU262)</f>
        <v>13.173856873333335</v>
      </c>
      <c r="H261" s="300">
        <f>IF('Bio - Rohdaten'!AX262-'nicht Bio - Rohdaten'!AX262=0,"WERT FEHLT",'Bio - Rohdaten'!AX262-'nicht Bio - Rohdaten'!AX262)</f>
        <v>1.4296756975727241</v>
      </c>
      <c r="I261" s="342">
        <f>'Bio - Rohdaten'!AY262-'nicht Bio - Rohdaten'!AY262</f>
        <v>63.709692527039607</v>
      </c>
      <c r="J261" s="343">
        <f>('Bio - Rohdaten'!AY262/'nicht Bio - Rohdaten'!AY262-1)</f>
        <v>0.55016271482107038</v>
      </c>
    </row>
    <row r="262" spans="1:10" x14ac:dyDescent="0.25">
      <c r="A262" s="332">
        <f>'Bio - Rohdaten'!A263</f>
        <v>43891</v>
      </c>
      <c r="B262" s="300">
        <f>IF('Bio - Rohdaten'!J263-'nicht Bio - Rohdaten'!J263 = 0,"WERT FEHLT",'Bio - Rohdaten'!J263-'nicht Bio - Rohdaten'!J263)</f>
        <v>10.867688396792651</v>
      </c>
      <c r="C262" s="300">
        <f>IF('Bio - Rohdaten'!U263-'nicht Bio - Rohdaten'!U263 = 0, "WERT FEHLT", 'Bio - Rohdaten'!U263-'nicht Bio - Rohdaten'!U263)</f>
        <v>23.077899000000009</v>
      </c>
      <c r="D262" s="300">
        <f>IF('Bio - Rohdaten'!W263-'nicht Bio - Rohdaten'!W263=0,"WERT FEHLT",'Bio - Rohdaten'!W263-'nicht Bio - Rohdaten'!W263)</f>
        <v>6.7815999999999974</v>
      </c>
      <c r="E262" s="300">
        <f>IF('Bio - Rohdaten'!Z263-'nicht Bio - Rohdaten'!Z263 = 0, "WERT FEHLT", 'Bio - Rohdaten'!Z263-'nicht Bio - Rohdaten'!Z263)</f>
        <v>3.4312037499999999</v>
      </c>
      <c r="F262" s="300">
        <f>IF('Bio - Rohdaten'!AE263-'nicht Bio - Rohdaten'!AE263=0,"WERT FEHLT",'Bio - Rohdaten'!AE263-'nicht Bio - Rohdaten'!AE263)</f>
        <v>6.5058834188235242</v>
      </c>
      <c r="G262" s="300">
        <f>IF('Bio - Rohdaten'!AU263-'nicht Bio - Rohdaten'!AU263=0,"WERT FEHLT",'Bio - Rohdaten'!AU263-'nicht Bio - Rohdaten'!AU263)</f>
        <v>14.527711603333337</v>
      </c>
      <c r="H262" s="300">
        <f>IF('Bio - Rohdaten'!AX263-'nicht Bio - Rohdaten'!AX263=0,"WERT FEHLT",'Bio - Rohdaten'!AX263-'nicht Bio - Rohdaten'!AX263)</f>
        <v>1.4296756975727241</v>
      </c>
      <c r="I262" s="342">
        <f>'Bio - Rohdaten'!AY263-'nicht Bio - Rohdaten'!AY263</f>
        <v>66.621661866522231</v>
      </c>
      <c r="J262" s="343">
        <f>('Bio - Rohdaten'!AY263/'nicht Bio - Rohdaten'!AY263-1)</f>
        <v>0.57228696912779764</v>
      </c>
    </row>
    <row r="263" spans="1:10" x14ac:dyDescent="0.25">
      <c r="A263" s="332">
        <f>'Bio - Rohdaten'!A264</f>
        <v>43922</v>
      </c>
      <c r="B263" s="300">
        <f>IF('Bio - Rohdaten'!J264-'nicht Bio - Rohdaten'!J264 = 0,"WERT FEHLT",'Bio - Rohdaten'!J264-'nicht Bio - Rohdaten'!J264)</f>
        <v>9.9891636722797941</v>
      </c>
      <c r="C263" s="300">
        <f>IF('Bio - Rohdaten'!U264-'nicht Bio - Rohdaten'!U264 = 0, "WERT FEHLT", 'Bio - Rohdaten'!U264-'nicht Bio - Rohdaten'!U264)</f>
        <v>23.744249999999987</v>
      </c>
      <c r="D263" s="300">
        <f>IF('Bio - Rohdaten'!W264-'nicht Bio - Rohdaten'!W264=0,"WERT FEHLT",'Bio - Rohdaten'!W264-'nicht Bio - Rohdaten'!W264)</f>
        <v>6.7927999999999997</v>
      </c>
      <c r="E263" s="300">
        <f>IF('Bio - Rohdaten'!Z264-'nicht Bio - Rohdaten'!Z264 = 0, "WERT FEHLT", 'Bio - Rohdaten'!Z264-'nicht Bio - Rohdaten'!Z264)</f>
        <v>3.4832706</v>
      </c>
      <c r="F263" s="300">
        <f>IF('Bio - Rohdaten'!AE264-'nicht Bio - Rohdaten'!AE264=0,"WERT FEHLT",'Bio - Rohdaten'!AE264-'nicht Bio - Rohdaten'!AE264)</f>
        <v>6.3497595547058854</v>
      </c>
      <c r="G263" s="300">
        <f>IF('Bio - Rohdaten'!AU264-'nicht Bio - Rohdaten'!AU264=0,"WERT FEHLT",'Bio - Rohdaten'!AU264-'nicht Bio - Rohdaten'!AU264)</f>
        <v>16.403514210000001</v>
      </c>
      <c r="H263" s="300">
        <f>IF('Bio - Rohdaten'!AX264-'nicht Bio - Rohdaten'!AX264=0,"WERT FEHLT",'Bio - Rohdaten'!AX264-'nicht Bio - Rohdaten'!AX264)</f>
        <v>1.4296756975727241</v>
      </c>
      <c r="I263" s="342">
        <f>'Bio - Rohdaten'!AY264-'nicht Bio - Rohdaten'!AY264</f>
        <v>68.192433734558421</v>
      </c>
      <c r="J263" s="343">
        <f>('Bio - Rohdaten'!AY264/'nicht Bio - Rohdaten'!AY264-1)</f>
        <v>0.56657160109382909</v>
      </c>
    </row>
    <row r="264" spans="1:10" x14ac:dyDescent="0.25">
      <c r="A264" s="332">
        <f>'Bio - Rohdaten'!A265</f>
        <v>43952</v>
      </c>
      <c r="B264" s="300">
        <f>IF('Bio - Rohdaten'!J265-'nicht Bio - Rohdaten'!J265 = 0,"WERT FEHLT",'Bio - Rohdaten'!J265-'nicht Bio - Rohdaten'!J265)</f>
        <v>10.621118124264207</v>
      </c>
      <c r="C264" s="300">
        <f>IF('Bio - Rohdaten'!U265-'nicht Bio - Rohdaten'!U265 = 0, "WERT FEHLT", 'Bio - Rohdaten'!U265-'nicht Bio - Rohdaten'!U265)</f>
        <v>24.279374000000004</v>
      </c>
      <c r="D264" s="300">
        <f>IF('Bio - Rohdaten'!W265-'nicht Bio - Rohdaten'!W265=0,"WERT FEHLT",'Bio - Rohdaten'!W265-'nicht Bio - Rohdaten'!W265)</f>
        <v>6.7396000000000029</v>
      </c>
      <c r="E264" s="300">
        <f>IF('Bio - Rohdaten'!Z265-'nicht Bio - Rohdaten'!Z265 = 0, "WERT FEHLT", 'Bio - Rohdaten'!Z265-'nicht Bio - Rohdaten'!Z265)</f>
        <v>3.4084455</v>
      </c>
      <c r="F264" s="300">
        <f>IF('Bio - Rohdaten'!AE265-'nicht Bio - Rohdaten'!AE265=0,"WERT FEHLT",'Bio - Rohdaten'!AE265-'nicht Bio - Rohdaten'!AE265)</f>
        <v>6.433734247647056</v>
      </c>
      <c r="G264" s="300">
        <f>IF('Bio - Rohdaten'!AU265-'nicht Bio - Rohdaten'!AU265=0,"WERT FEHLT",'Bio - Rohdaten'!AU265-'nicht Bio - Rohdaten'!AU265)</f>
        <v>17.954670676666673</v>
      </c>
      <c r="H264" s="300">
        <f>IF('Bio - Rohdaten'!AX265-'nicht Bio - Rohdaten'!AX265=0,"WERT FEHLT",'Bio - Rohdaten'!AX265-'nicht Bio - Rohdaten'!AX265)</f>
        <v>1.4296756975727241</v>
      </c>
      <c r="I264" s="342">
        <f>'Bio - Rohdaten'!AY265-'nicht Bio - Rohdaten'!AY265</f>
        <v>70.866618246150665</v>
      </c>
      <c r="J264" s="343">
        <f>('Bio - Rohdaten'!AY265/'nicht Bio - Rohdaten'!AY265-1)</f>
        <v>0.59045097570427973</v>
      </c>
    </row>
    <row r="265" spans="1:10" x14ac:dyDescent="0.25">
      <c r="A265" s="332">
        <f>'Bio - Rohdaten'!A266</f>
        <v>43983</v>
      </c>
      <c r="B265" s="300">
        <f>IF('Bio - Rohdaten'!J266-'nicht Bio - Rohdaten'!J266 = 0,"WERT FEHLT",'Bio - Rohdaten'!J266-'nicht Bio - Rohdaten'!J266)</f>
        <v>10.264898611156475</v>
      </c>
      <c r="C265" s="300">
        <f>IF('Bio - Rohdaten'!U266-'nicht Bio - Rohdaten'!U266 = 0, "WERT FEHLT", 'Bio - Rohdaten'!U266-'nicht Bio - Rohdaten'!U266)</f>
        <v>23.636063</v>
      </c>
      <c r="D265" s="300">
        <f>IF('Bio - Rohdaten'!W266-'nicht Bio - Rohdaten'!W266=0,"WERT FEHLT",'Bio - Rohdaten'!W266-'nicht Bio - Rohdaten'!W266)</f>
        <v>6.8460000000000001</v>
      </c>
      <c r="E265" s="300">
        <f>IF('Bio - Rohdaten'!Z266-'nicht Bio - Rohdaten'!Z266 = 0, "WERT FEHLT", 'Bio - Rohdaten'!Z266-'nicht Bio - Rohdaten'!Z266)</f>
        <v>3.6552867166666667</v>
      </c>
      <c r="F265" s="300">
        <f>IF('Bio - Rohdaten'!AE266-'nicht Bio - Rohdaten'!AE266=0,"WERT FEHLT",'Bio - Rohdaten'!AE266-'nicht Bio - Rohdaten'!AE266)</f>
        <v>6.3258738205882352</v>
      </c>
      <c r="G265" s="300">
        <f>IF('Bio - Rohdaten'!AU266-'nicht Bio - Rohdaten'!AU266=0,"WERT FEHLT",'Bio - Rohdaten'!AU266-'nicht Bio - Rohdaten'!AU266)</f>
        <v>20.365017740000003</v>
      </c>
      <c r="H265" s="300">
        <f>IF('Bio - Rohdaten'!AX266-'nicht Bio - Rohdaten'!AX266=0,"WERT FEHLT",'Bio - Rohdaten'!AX266-'nicht Bio - Rohdaten'!AX266)</f>
        <v>1.4296756975727241</v>
      </c>
      <c r="I265" s="342">
        <f>'Bio - Rohdaten'!AY266-'nicht Bio - Rohdaten'!AY266</f>
        <v>72.522815585984105</v>
      </c>
      <c r="J265" s="343">
        <f>('Bio - Rohdaten'!AY266/'nicht Bio - Rohdaten'!AY266-1)</f>
        <v>0.58573944323704086</v>
      </c>
    </row>
    <row r="266" spans="1:10" x14ac:dyDescent="0.25">
      <c r="A266" s="332">
        <f>'Bio - Rohdaten'!A267</f>
        <v>44013</v>
      </c>
      <c r="B266" s="300">
        <f>IF('Bio - Rohdaten'!J267-'nicht Bio - Rohdaten'!J267 = 0,"WERT FEHLT",'Bio - Rohdaten'!J267-'nicht Bio - Rohdaten'!J267)</f>
        <v>10.52100345771386</v>
      </c>
      <c r="C266" s="300">
        <f>IF('Bio - Rohdaten'!U267-'nicht Bio - Rohdaten'!U267 = 0, "WERT FEHLT", 'Bio - Rohdaten'!U267-'nicht Bio - Rohdaten'!U267)</f>
        <v>23.560936999999996</v>
      </c>
      <c r="D266" s="300">
        <f>IF('Bio - Rohdaten'!W267-'nicht Bio - Rohdaten'!W267=0,"WERT FEHLT",'Bio - Rohdaten'!W267-'nicht Bio - Rohdaten'!W267)</f>
        <v>6.3587999999999987</v>
      </c>
      <c r="E266" s="300">
        <f>IF('Bio - Rohdaten'!Z267-'nicht Bio - Rohdaten'!Z267 = 0, "WERT FEHLT", 'Bio - Rohdaten'!Z267-'nicht Bio - Rohdaten'!Z267)</f>
        <v>3.5039911999999989</v>
      </c>
      <c r="F266" s="300">
        <f>IF('Bio - Rohdaten'!AE267-'nicht Bio - Rohdaten'!AE267=0,"WERT FEHLT",'Bio - Rohdaten'!AE267-'nicht Bio - Rohdaten'!AE267)</f>
        <v>6.062896628235297</v>
      </c>
      <c r="G266" s="300">
        <f>IF('Bio - Rohdaten'!AU267-'nicht Bio - Rohdaten'!AU267=0,"WERT FEHLT",'Bio - Rohdaten'!AU267-'nicht Bio - Rohdaten'!AU267)</f>
        <v>20.681526676666657</v>
      </c>
      <c r="H266" s="300">
        <f>IF('Bio - Rohdaten'!AX267-'nicht Bio - Rohdaten'!AX267=0,"WERT FEHLT",'Bio - Rohdaten'!AX267-'nicht Bio - Rohdaten'!AX267)</f>
        <v>1.4296756975727241</v>
      </c>
      <c r="I266" s="342">
        <f>'Bio - Rohdaten'!AY267-'nicht Bio - Rohdaten'!AY267</f>
        <v>72.118830660188507</v>
      </c>
      <c r="J266" s="343">
        <f>('Bio - Rohdaten'!AY267/'nicht Bio - Rohdaten'!AY267-1)</f>
        <v>0.58841687672236143</v>
      </c>
    </row>
    <row r="267" spans="1:10" x14ac:dyDescent="0.25">
      <c r="A267" s="332">
        <f>'Bio - Rohdaten'!A268</f>
        <v>44044</v>
      </c>
      <c r="B267" s="300">
        <f>IF('Bio - Rohdaten'!J268-'nicht Bio - Rohdaten'!J268 = 0,"WERT FEHLT",'Bio - Rohdaten'!J268-'nicht Bio - Rohdaten'!J268)</f>
        <v>10.123389207790211</v>
      </c>
      <c r="C267" s="300">
        <f>IF('Bio - Rohdaten'!U268-'nicht Bio - Rohdaten'!U268 = 0, "WERT FEHLT", 'Bio - Rohdaten'!U268-'nicht Bio - Rohdaten'!U268)</f>
        <v>23.057656000000001</v>
      </c>
      <c r="D267" s="300">
        <f>IF('Bio - Rohdaten'!W268-'nicht Bio - Rohdaten'!W268=0,"WERT FEHLT",'Bio - Rohdaten'!W268-'nicht Bio - Rohdaten'!W268)</f>
        <v>6.6359999999999992</v>
      </c>
      <c r="E267" s="300">
        <f>IF('Bio - Rohdaten'!Z268-'nicht Bio - Rohdaten'!Z268 = 0, "WERT FEHLT", 'Bio - Rohdaten'!Z268-'nicht Bio - Rohdaten'!Z268)</f>
        <v>3.3508598500000009</v>
      </c>
      <c r="F267" s="300">
        <f>IF('Bio - Rohdaten'!AE268-'nicht Bio - Rohdaten'!AE268=0,"WERT FEHLT",'Bio - Rohdaten'!AE268-'nicht Bio - Rohdaten'!AE268)</f>
        <v>5.8638086623529428</v>
      </c>
      <c r="G267" s="300">
        <f>IF('Bio - Rohdaten'!AU268-'nicht Bio - Rohdaten'!AU268=0,"WERT FEHLT",'Bio - Rohdaten'!AU268-'nicht Bio - Rohdaten'!AU268)</f>
        <v>19.530342440000009</v>
      </c>
      <c r="H267" s="300">
        <f>IF('Bio - Rohdaten'!AX268-'nicht Bio - Rohdaten'!AX268=0,"WERT FEHLT",'Bio - Rohdaten'!AX268-'nicht Bio - Rohdaten'!AX268)</f>
        <v>1.4296756975727241</v>
      </c>
      <c r="I267" s="342">
        <f>'Bio - Rohdaten'!AY268-'nicht Bio - Rohdaten'!AY268</f>
        <v>69.991731857715891</v>
      </c>
      <c r="J267" s="343">
        <f>('Bio - Rohdaten'!AY268/'nicht Bio - Rohdaten'!AY268-1)</f>
        <v>0.57290795801108119</v>
      </c>
    </row>
    <row r="268" spans="1:10" x14ac:dyDescent="0.25">
      <c r="A268" s="332">
        <f>'Bio - Rohdaten'!A269</f>
        <v>44075</v>
      </c>
      <c r="B268" s="300">
        <f>IF('Bio - Rohdaten'!J269-'nicht Bio - Rohdaten'!J269 = 0,"WERT FEHLT",'Bio - Rohdaten'!J269-'nicht Bio - Rohdaten'!J269)</f>
        <v>10.316029683513957</v>
      </c>
      <c r="C268" s="300">
        <f>IF('Bio - Rohdaten'!U269-'nicht Bio - Rohdaten'!U269 = 0, "WERT FEHLT", 'Bio - Rohdaten'!U269-'nicht Bio - Rohdaten'!U269)</f>
        <v>23.668589000000011</v>
      </c>
      <c r="D268" s="300">
        <f>IF('Bio - Rohdaten'!W269-'nicht Bio - Rohdaten'!W269=0,"WERT FEHLT",'Bio - Rohdaten'!W269-'nicht Bio - Rohdaten'!W269)</f>
        <v>6.9299999999999962</v>
      </c>
      <c r="E268" s="300">
        <f>IF('Bio - Rohdaten'!Z269-'nicht Bio - Rohdaten'!Z269 = 0, "WERT FEHLT", 'Bio - Rohdaten'!Z269-'nicht Bio - Rohdaten'!Z269)</f>
        <v>2.4140058499999997</v>
      </c>
      <c r="F268" s="300">
        <f>IF('Bio - Rohdaten'!AE269-'nicht Bio - Rohdaten'!AE269=0,"WERT FEHLT",'Bio - Rohdaten'!AE269-'nicht Bio - Rohdaten'!AE269)</f>
        <v>6.1230648223529407</v>
      </c>
      <c r="G268" s="300">
        <f>IF('Bio - Rohdaten'!AU269-'nicht Bio - Rohdaten'!AU269=0,"WERT FEHLT",'Bio - Rohdaten'!AU269-'nicht Bio - Rohdaten'!AU269)</f>
        <v>18.190921986666662</v>
      </c>
      <c r="H268" s="300">
        <f>IF('Bio - Rohdaten'!AX269-'nicht Bio - Rohdaten'!AX269=0,"WERT FEHLT",'Bio - Rohdaten'!AX269-'nicht Bio - Rohdaten'!AX269)</f>
        <v>1.4296756975727241</v>
      </c>
      <c r="I268" s="342">
        <f>'Bio - Rohdaten'!AY269-'nicht Bio - Rohdaten'!AY269</f>
        <v>69.072287040106275</v>
      </c>
      <c r="J268" s="343">
        <f>('Bio - Rohdaten'!AY269/'nicht Bio - Rohdaten'!AY269-1)</f>
        <v>0.56208762159098957</v>
      </c>
    </row>
    <row r="269" spans="1:10" x14ac:dyDescent="0.25">
      <c r="A269" s="332">
        <f>'Bio - Rohdaten'!A270</f>
        <v>44105</v>
      </c>
      <c r="B269" s="300">
        <f>IF('Bio - Rohdaten'!J270-'nicht Bio - Rohdaten'!J270 = 0,"WERT FEHLT",'Bio - Rohdaten'!J270-'nicht Bio - Rohdaten'!J270)</f>
        <v>10.453814763867562</v>
      </c>
      <c r="C269" s="300">
        <f>IF('Bio - Rohdaten'!U270-'nicht Bio - Rohdaten'!U270 = 0, "WERT FEHLT", 'Bio - Rohdaten'!U270-'nicht Bio - Rohdaten'!U270)</f>
        <v>25.254832000000007</v>
      </c>
      <c r="D269" s="300">
        <f>IF('Bio - Rohdaten'!W270-'nicht Bio - Rohdaten'!W270=0,"WERT FEHLT",'Bio - Rohdaten'!W270-'nicht Bio - Rohdaten'!W270)</f>
        <v>6.6752000000000002</v>
      </c>
      <c r="E269" s="300">
        <f>IF('Bio - Rohdaten'!Z270-'nicht Bio - Rohdaten'!Z270 = 0, "WERT FEHLT", 'Bio - Rohdaten'!Z270-'nicht Bio - Rohdaten'!Z270)</f>
        <v>2.5036702500000003</v>
      </c>
      <c r="F269" s="300">
        <f>IF('Bio - Rohdaten'!AE270-'nicht Bio - Rohdaten'!AE270=0,"WERT FEHLT",'Bio - Rohdaten'!AE270-'nicht Bio - Rohdaten'!AE270)</f>
        <v>6.7905166229411762</v>
      </c>
      <c r="G269" s="300">
        <f>IF('Bio - Rohdaten'!AU270-'nicht Bio - Rohdaten'!AU270=0,"WERT FEHLT",'Bio - Rohdaten'!AU270-'nicht Bio - Rohdaten'!AU270)</f>
        <v>18.654593303333328</v>
      </c>
      <c r="H269" s="300">
        <f>IF('Bio - Rohdaten'!AX270-'nicht Bio - Rohdaten'!AX270=0,"WERT FEHLT",'Bio - Rohdaten'!AX270-'nicht Bio - Rohdaten'!AX270)</f>
        <v>1.4296756975727241</v>
      </c>
      <c r="I269" s="342">
        <f>'Bio - Rohdaten'!AY270-'nicht Bio - Rohdaten'!AY270</f>
        <v>71.762302637714811</v>
      </c>
      <c r="J269" s="343">
        <f>('Bio - Rohdaten'!AY270/'nicht Bio - Rohdaten'!AY270-1)</f>
        <v>0.60598273851448847</v>
      </c>
    </row>
    <row r="270" spans="1:10" x14ac:dyDescent="0.25">
      <c r="A270" s="332">
        <f>'Bio - Rohdaten'!A271</f>
        <v>44136</v>
      </c>
      <c r="B270" s="300">
        <f>IF('Bio - Rohdaten'!J271-'nicht Bio - Rohdaten'!J271 = 0,"WERT FEHLT",'Bio - Rohdaten'!J271-'nicht Bio - Rohdaten'!J271)</f>
        <v>10.192456143462362</v>
      </c>
      <c r="C270" s="300">
        <f>IF('Bio - Rohdaten'!U271-'nicht Bio - Rohdaten'!U271 = 0, "WERT FEHLT", 'Bio - Rohdaten'!U271-'nicht Bio - Rohdaten'!U271)</f>
        <v>25.223743000000006</v>
      </c>
      <c r="D270" s="300">
        <f>IF('Bio - Rohdaten'!W271-'nicht Bio - Rohdaten'!W271=0,"WERT FEHLT",'Bio - Rohdaten'!W271-'nicht Bio - Rohdaten'!W271)</f>
        <v>7.002799999999997</v>
      </c>
      <c r="E270" s="300">
        <f>IF('Bio - Rohdaten'!Z271-'nicht Bio - Rohdaten'!Z271 = 0, "WERT FEHLT", 'Bio - Rohdaten'!Z271-'nicht Bio - Rohdaten'!Z271)</f>
        <v>2.7294039999999997</v>
      </c>
      <c r="F270" s="300">
        <f>IF('Bio - Rohdaten'!AE271-'nicht Bio - Rohdaten'!AE271=0,"WERT FEHLT",'Bio - Rohdaten'!AE271-'nicht Bio - Rohdaten'!AE271)</f>
        <v>5.9662992935294117</v>
      </c>
      <c r="G270" s="300">
        <f>IF('Bio - Rohdaten'!AU271-'nicht Bio - Rohdaten'!AU271=0,"WERT FEHLT",'Bio - Rohdaten'!AU271-'nicht Bio - Rohdaten'!AU271)</f>
        <v>16.202151533333332</v>
      </c>
      <c r="H270" s="300">
        <f>IF('Bio - Rohdaten'!AX271-'nicht Bio - Rohdaten'!AX271=0,"WERT FEHLT",'Bio - Rohdaten'!AX271-'nicht Bio - Rohdaten'!AX271)</f>
        <v>1.4296756975727241</v>
      </c>
      <c r="I270" s="342">
        <f>'Bio - Rohdaten'!AY271-'nicht Bio - Rohdaten'!AY271</f>
        <v>68.746529667897818</v>
      </c>
      <c r="J270" s="343">
        <f>('Bio - Rohdaten'!AY271/'nicht Bio - Rohdaten'!AY271-1)</f>
        <v>0.59278861193541532</v>
      </c>
    </row>
    <row r="271" spans="1:10" x14ac:dyDescent="0.25">
      <c r="A271" s="332">
        <f>'Bio - Rohdaten'!A272</f>
        <v>44166</v>
      </c>
      <c r="B271" s="300">
        <f>IF('Bio - Rohdaten'!J272-'nicht Bio - Rohdaten'!J272 = 0,"WERT FEHLT",'Bio - Rohdaten'!J272-'nicht Bio - Rohdaten'!J272)</f>
        <v>10.606208221650256</v>
      </c>
      <c r="C271" s="300">
        <f>IF('Bio - Rohdaten'!U272-'nicht Bio - Rohdaten'!U272 = 0, "WERT FEHLT", 'Bio - Rohdaten'!U272-'nicht Bio - Rohdaten'!U272)</f>
        <v>23.229066000000003</v>
      </c>
      <c r="D271" s="300">
        <f>IF('Bio - Rohdaten'!W272-'nicht Bio - Rohdaten'!W272=0,"WERT FEHLT",'Bio - Rohdaten'!W272-'nicht Bio - Rohdaten'!W272)</f>
        <v>6.9132000000000033</v>
      </c>
      <c r="E271" s="300">
        <f>IF('Bio - Rohdaten'!Z272-'nicht Bio - Rohdaten'!Z272 = 0, "WERT FEHLT", 'Bio - Rohdaten'!Z272-'nicht Bio - Rohdaten'!Z272)</f>
        <v>3.0366078500000002</v>
      </c>
      <c r="F271" s="300">
        <f>IF('Bio - Rohdaten'!AE272-'nicht Bio - Rohdaten'!AE272=0,"WERT FEHLT",'Bio - Rohdaten'!AE272-'nicht Bio - Rohdaten'!AE272)</f>
        <v>6.7656267429411781</v>
      </c>
      <c r="G271" s="300">
        <f>IF('Bio - Rohdaten'!AU272-'nicht Bio - Rohdaten'!AU272=0,"WERT FEHLT",'Bio - Rohdaten'!AU272-'nicht Bio - Rohdaten'!AU272)</f>
        <v>15.021044006666664</v>
      </c>
      <c r="H271" s="300">
        <f>IF('Bio - Rohdaten'!AX272-'nicht Bio - Rohdaten'!AX272=0,"WERT FEHLT",'Bio - Rohdaten'!AX272-'nicht Bio - Rohdaten'!AX272)</f>
        <v>1.4296756975727241</v>
      </c>
      <c r="I271" s="342">
        <f>'Bio - Rohdaten'!AY272-'nicht Bio - Rohdaten'!AY272</f>
        <v>67.001428518830849</v>
      </c>
      <c r="J271" s="343">
        <f>('Bio - Rohdaten'!AY272/'nicht Bio - Rohdaten'!AY272-1)</f>
        <v>0.59016153044255848</v>
      </c>
    </row>
    <row r="272" spans="1:10" x14ac:dyDescent="0.25">
      <c r="A272" s="332">
        <f>'Bio - Rohdaten'!A273</f>
        <v>44197</v>
      </c>
      <c r="B272" s="300">
        <f>IF('Bio - Rohdaten'!J273-'nicht Bio - Rohdaten'!J273 = 0,"WERT FEHLT",'Bio - Rohdaten'!J273-'nicht Bio - Rohdaten'!J273)</f>
        <v>9.7490441655529558</v>
      </c>
      <c r="C272" s="300">
        <f>IF('Bio - Rohdaten'!U273-'nicht Bio - Rohdaten'!U273 = 0, "WERT FEHLT", 'Bio - Rohdaten'!U273-'nicht Bio - Rohdaten'!U273)</f>
        <v>26.450080000000014</v>
      </c>
      <c r="D272" s="300">
        <f>IF('Bio - Rohdaten'!W273-'nicht Bio - Rohdaten'!W273=0,"WERT FEHLT",'Bio - Rohdaten'!W273-'nicht Bio - Rohdaten'!W273)</f>
        <v>6.6920000000000002</v>
      </c>
      <c r="E272" s="300">
        <f>IF('Bio - Rohdaten'!Z273-'nicht Bio - Rohdaten'!Z273 = 0, "WERT FEHLT", 'Bio - Rohdaten'!Z273-'nicht Bio - Rohdaten'!Z273)</f>
        <v>2.9749037000000005</v>
      </c>
      <c r="F272" s="300">
        <f>IF('Bio - Rohdaten'!AE273-'nicht Bio - Rohdaten'!AE273=0,"WERT FEHLT",'Bio - Rohdaten'!AE273-'nicht Bio - Rohdaten'!AE273)</f>
        <v>6.6578101976470592</v>
      </c>
      <c r="G272" s="300">
        <f>IF('Bio - Rohdaten'!AU273-'nicht Bio - Rohdaten'!AU273=0,"WERT FEHLT",'Bio - Rohdaten'!AU273-'nicht Bio - Rohdaten'!AU273)</f>
        <v>14.187724000000003</v>
      </c>
      <c r="H272" s="300">
        <f>IF('Bio - Rohdaten'!AX273-'nicht Bio - Rohdaten'!AX273=0,"WERT FEHLT",'Bio - Rohdaten'!AX273-'nicht Bio - Rohdaten'!AX273)</f>
        <v>1.4930906495966858</v>
      </c>
      <c r="I272" s="342">
        <f>'Bio - Rohdaten'!AY273-'nicht Bio - Rohdaten'!AY273</f>
        <v>68.204652712796715</v>
      </c>
      <c r="J272" s="343">
        <f>('Bio - Rohdaten'!AY273/'nicht Bio - Rohdaten'!AY273-1)</f>
        <v>0.59304328159864084</v>
      </c>
    </row>
    <row r="273" spans="1:10" x14ac:dyDescent="0.25">
      <c r="A273" s="332">
        <f>'Bio - Rohdaten'!A274</f>
        <v>44228</v>
      </c>
      <c r="B273" s="300">
        <f>IF('Bio - Rohdaten'!J274-'nicht Bio - Rohdaten'!J274 = 0,"WERT FEHLT",'Bio - Rohdaten'!J274-'nicht Bio - Rohdaten'!J274)</f>
        <v>9.9120396561215323</v>
      </c>
      <c r="C273" s="300">
        <f>IF('Bio - Rohdaten'!U274-'nicht Bio - Rohdaten'!U274 = 0, "WERT FEHLT", 'Bio - Rohdaten'!U274-'nicht Bio - Rohdaten'!U274)</f>
        <v>21.942969999999988</v>
      </c>
      <c r="D273" s="300">
        <f>IF('Bio - Rohdaten'!W274-'nicht Bio - Rohdaten'!W274=0,"WERT FEHLT",'Bio - Rohdaten'!W274-'nicht Bio - Rohdaten'!W274)</f>
        <v>6.5519999999999996</v>
      </c>
      <c r="E273" s="300">
        <f>IF('Bio - Rohdaten'!Z274-'nicht Bio - Rohdaten'!Z274 = 0, "WERT FEHLT", 'Bio - Rohdaten'!Z274-'nicht Bio - Rohdaten'!Z274)</f>
        <v>2.4966831000000003</v>
      </c>
      <c r="F273" s="300">
        <f>IF('Bio - Rohdaten'!AE274-'nicht Bio - Rohdaten'!AE274=0,"WERT FEHLT",'Bio - Rohdaten'!AE274-'nicht Bio - Rohdaten'!AE274)</f>
        <v>6.7867570035294129</v>
      </c>
      <c r="G273" s="300">
        <f>IF('Bio - Rohdaten'!AU274-'nicht Bio - Rohdaten'!AU274=0,"WERT FEHLT",'Bio - Rohdaten'!AU274-'nicht Bio - Rohdaten'!AU274)</f>
        <v>15.719118150000003</v>
      </c>
      <c r="H273" s="300">
        <f>IF('Bio - Rohdaten'!AX274-'nicht Bio - Rohdaten'!AX274=0,"WERT FEHLT",'Bio - Rohdaten'!AX274-'nicht Bio - Rohdaten'!AX274)</f>
        <v>1.4930906495966858</v>
      </c>
      <c r="I273" s="342">
        <f>'Bio - Rohdaten'!AY274-'nicht Bio - Rohdaten'!AY274</f>
        <v>64.902658559247598</v>
      </c>
      <c r="J273" s="343">
        <f>('Bio - Rohdaten'!AY274/'nicht Bio - Rohdaten'!AY274-1)</f>
        <v>0.56325559312014173</v>
      </c>
    </row>
    <row r="274" spans="1:10" x14ac:dyDescent="0.25">
      <c r="A274" s="332">
        <f>'Bio - Rohdaten'!A275</f>
        <v>44256</v>
      </c>
      <c r="B274" s="300">
        <f>IF('Bio - Rohdaten'!J275-'nicht Bio - Rohdaten'!J275 = 0,"WERT FEHLT",'Bio - Rohdaten'!J275-'nicht Bio - Rohdaten'!J275)</f>
        <v>10.253908474005534</v>
      </c>
      <c r="C274" s="300">
        <f>IF('Bio - Rohdaten'!U275-'nicht Bio - Rohdaten'!U275 = 0, "WERT FEHLT", 'Bio - Rohdaten'!U275-'nicht Bio - Rohdaten'!U275)</f>
        <v>24.041780999999986</v>
      </c>
      <c r="D274" s="300">
        <f>IF('Bio - Rohdaten'!W275-'nicht Bio - Rohdaten'!W275=0,"WERT FEHLT",'Bio - Rohdaten'!W275-'nicht Bio - Rohdaten'!W275)</f>
        <v>6.4680000000000035</v>
      </c>
      <c r="E274" s="300">
        <f>IF('Bio - Rohdaten'!Z275-'nicht Bio - Rohdaten'!Z275 = 0, "WERT FEHLT", 'Bio - Rohdaten'!Z275-'nicht Bio - Rohdaten'!Z275)</f>
        <v>2.5718952000000002</v>
      </c>
      <c r="F274" s="300">
        <f>IF('Bio - Rohdaten'!AE275-'nicht Bio - Rohdaten'!AE275=0,"WERT FEHLT",'Bio - Rohdaten'!AE275-'nicht Bio - Rohdaten'!AE275)</f>
        <v>5.9909734735294098</v>
      </c>
      <c r="G274" s="300">
        <f>IF('Bio - Rohdaten'!AU275-'nicht Bio - Rohdaten'!AU275=0,"WERT FEHLT",'Bio - Rohdaten'!AU275-'nicht Bio - Rohdaten'!AU275)</f>
        <v>14.454321739999994</v>
      </c>
      <c r="H274" s="300">
        <f>IF('Bio - Rohdaten'!AX275-'nicht Bio - Rohdaten'!AX275=0,"WERT FEHLT",'Bio - Rohdaten'!AX275-'nicht Bio - Rohdaten'!AX275)</f>
        <v>1.4930906495966858</v>
      </c>
      <c r="I274" s="342">
        <f>'Bio - Rohdaten'!AY275-'nicht Bio - Rohdaten'!AY275</f>
        <v>65.273970537131589</v>
      </c>
      <c r="J274" s="343">
        <f>('Bio - Rohdaten'!AY275/'nicht Bio - Rohdaten'!AY275-1)</f>
        <v>0.56385670299427204</v>
      </c>
    </row>
    <row r="275" spans="1:10" x14ac:dyDescent="0.25">
      <c r="A275" s="332">
        <f>'Bio - Rohdaten'!A276</f>
        <v>44287</v>
      </c>
      <c r="B275" s="300">
        <f>IF('Bio - Rohdaten'!J276-'nicht Bio - Rohdaten'!J276 = 0,"WERT FEHLT",'Bio - Rohdaten'!J276-'nicht Bio - Rohdaten'!J276)</f>
        <v>9.1773305288156237</v>
      </c>
      <c r="C275" s="300">
        <f>IF('Bio - Rohdaten'!U276-'nicht Bio - Rohdaten'!U276 = 0, "WERT FEHLT", 'Bio - Rohdaten'!U276-'nicht Bio - Rohdaten'!U276)</f>
        <v>27.153078999999991</v>
      </c>
      <c r="D275" s="300">
        <f>IF('Bio - Rohdaten'!W276-'nicht Bio - Rohdaten'!W276=0,"WERT FEHLT",'Bio - Rohdaten'!W276-'nicht Bio - Rohdaten'!W276)</f>
        <v>6.2971999999999966</v>
      </c>
      <c r="E275" s="300">
        <f>IF('Bio - Rohdaten'!Z276-'nicht Bio - Rohdaten'!Z276 = 0, "WERT FEHLT", 'Bio - Rohdaten'!Z276-'nicht Bio - Rohdaten'!Z276)</f>
        <v>2.7101770999999997</v>
      </c>
      <c r="F275" s="300">
        <f>IF('Bio - Rohdaten'!AE276-'nicht Bio - Rohdaten'!AE276=0,"WERT FEHLT",'Bio - Rohdaten'!AE276-'nicht Bio - Rohdaten'!AE276)</f>
        <v>5.9968639747058834</v>
      </c>
      <c r="G275" s="300">
        <f>IF('Bio - Rohdaten'!AU276-'nicht Bio - Rohdaten'!AU276=0,"WERT FEHLT",'Bio - Rohdaten'!AU276-'nicht Bio - Rohdaten'!AU276)</f>
        <v>15.272685119999995</v>
      </c>
      <c r="H275" s="300">
        <f>IF('Bio - Rohdaten'!AX276-'nicht Bio - Rohdaten'!AX276=0,"WERT FEHLT",'Bio - Rohdaten'!AX276-'nicht Bio - Rohdaten'!AX276)</f>
        <v>1.4930906495966858</v>
      </c>
      <c r="I275" s="342">
        <f>'Bio - Rohdaten'!AY276-'nicht Bio - Rohdaten'!AY276</f>
        <v>68.100426373118196</v>
      </c>
      <c r="J275" s="343">
        <f>('Bio - Rohdaten'!AY276/'nicht Bio - Rohdaten'!AY276-1)</f>
        <v>0.6005614272841151</v>
      </c>
    </row>
    <row r="276" spans="1:10" x14ac:dyDescent="0.25">
      <c r="A276" s="332">
        <f>'Bio - Rohdaten'!A277</f>
        <v>44317</v>
      </c>
      <c r="B276" s="300">
        <f>IF('Bio - Rohdaten'!J277-'nicht Bio - Rohdaten'!J277 = 0,"WERT FEHLT",'Bio - Rohdaten'!J277-'nicht Bio - Rohdaten'!J277)</f>
        <v>9.1158740198546973</v>
      </c>
      <c r="C276" s="300">
        <f>IF('Bio - Rohdaten'!U277-'nicht Bio - Rohdaten'!U277 = 0, "WERT FEHLT", 'Bio - Rohdaten'!U277-'nicht Bio - Rohdaten'!U277)</f>
        <v>23.906078000000001</v>
      </c>
      <c r="D276" s="300">
        <f>IF('Bio - Rohdaten'!W277-'nicht Bio - Rohdaten'!W277=0,"WERT FEHLT",'Bio - Rohdaten'!W277-'nicht Bio - Rohdaten'!W277)</f>
        <v>6.2860000000000014</v>
      </c>
      <c r="E276" s="300">
        <f>IF('Bio - Rohdaten'!Z277-'nicht Bio - Rohdaten'!Z277 = 0, "WERT FEHLT", 'Bio - Rohdaten'!Z277-'nicht Bio - Rohdaten'!Z277)</f>
        <v>2.9359219000000003</v>
      </c>
      <c r="F276" s="300">
        <f>IF('Bio - Rohdaten'!AE277-'nicht Bio - Rohdaten'!AE277=0,"WERT FEHLT",'Bio - Rohdaten'!AE277-'nicht Bio - Rohdaten'!AE277)</f>
        <v>6.2912268194117651</v>
      </c>
      <c r="G276" s="300">
        <f>IF('Bio - Rohdaten'!AU277-'nicht Bio - Rohdaten'!AU277=0,"WERT FEHLT",'Bio - Rohdaten'!AU277-'nicht Bio - Rohdaten'!AU277)</f>
        <v>16.006631196666678</v>
      </c>
      <c r="H276" s="300">
        <f>IF('Bio - Rohdaten'!AX277-'nicht Bio - Rohdaten'!AX277=0,"WERT FEHLT",'Bio - Rohdaten'!AX277-'nicht Bio - Rohdaten'!AX277)</f>
        <v>1.4930906495966858</v>
      </c>
      <c r="I276" s="342">
        <f>'Bio - Rohdaten'!AY277-'nicht Bio - Rohdaten'!AY277</f>
        <v>66.034822585529824</v>
      </c>
      <c r="J276" s="343">
        <f>('Bio - Rohdaten'!AY277/'nicht Bio - Rohdaten'!AY277-1)</f>
        <v>0.56879989186045732</v>
      </c>
    </row>
    <row r="277" spans="1:10" x14ac:dyDescent="0.25">
      <c r="A277" s="332">
        <f>'Bio - Rohdaten'!A278</f>
        <v>44348</v>
      </c>
      <c r="B277" s="300">
        <f>IF('Bio - Rohdaten'!J278-'nicht Bio - Rohdaten'!J278 = 0,"WERT FEHLT",'Bio - Rohdaten'!J278-'nicht Bio - Rohdaten'!J278)</f>
        <v>9.6552741869053449</v>
      </c>
      <c r="C277" s="300">
        <f>IF('Bio - Rohdaten'!U278-'nicht Bio - Rohdaten'!U278 = 0, "WERT FEHLT", 'Bio - Rohdaten'!U278-'nicht Bio - Rohdaten'!U278)</f>
        <v>25.198906000000001</v>
      </c>
      <c r="D277" s="300">
        <f>IF('Bio - Rohdaten'!W278-'nicht Bio - Rohdaten'!W278=0,"WERT FEHLT",'Bio - Rohdaten'!W278-'nicht Bio - Rohdaten'!W278)</f>
        <v>5.7036000000000016</v>
      </c>
      <c r="E277" s="300">
        <f>IF('Bio - Rohdaten'!Z278-'nicht Bio - Rohdaten'!Z278 = 0, "WERT FEHLT", 'Bio - Rohdaten'!Z278-'nicht Bio - Rohdaten'!Z278)</f>
        <v>2.2526857000000007</v>
      </c>
      <c r="F277" s="300">
        <f>IF('Bio - Rohdaten'!AE278-'nicht Bio - Rohdaten'!AE278=0,"WERT FEHLT",'Bio - Rohdaten'!AE278-'nicht Bio - Rohdaten'!AE278)</f>
        <v>5.937339054705884</v>
      </c>
      <c r="G277" s="300">
        <f>IF('Bio - Rohdaten'!AU278-'nicht Bio - Rohdaten'!AU278=0,"WERT FEHLT",'Bio - Rohdaten'!AU278-'nicht Bio - Rohdaten'!AU278)</f>
        <v>18.863500120000008</v>
      </c>
      <c r="H277" s="300">
        <f>IF('Bio - Rohdaten'!AX278-'nicht Bio - Rohdaten'!AX278=0,"WERT FEHLT",'Bio - Rohdaten'!AX278-'nicht Bio - Rohdaten'!AX278)</f>
        <v>1.4930906495966858</v>
      </c>
      <c r="I277" s="342">
        <f>'Bio - Rohdaten'!AY278-'nicht Bio - Rohdaten'!AY278</f>
        <v>69.104395711207928</v>
      </c>
      <c r="J277" s="343">
        <f>('Bio - Rohdaten'!AY278/'nicht Bio - Rohdaten'!AY278-1)</f>
        <v>0.57340469527309401</v>
      </c>
    </row>
    <row r="278" spans="1:10" x14ac:dyDescent="0.25">
      <c r="A278" s="332">
        <f>'Bio - Rohdaten'!A279</f>
        <v>44378</v>
      </c>
      <c r="B278" s="300">
        <f>IF('Bio - Rohdaten'!J279-'nicht Bio - Rohdaten'!J279 = 0,"WERT FEHLT",'Bio - Rohdaten'!J279-'nicht Bio - Rohdaten'!J279)</f>
        <v>10.177340311147642</v>
      </c>
      <c r="C278" s="300">
        <f>IF('Bio - Rohdaten'!U279-'nicht Bio - Rohdaten'!U279 = 0, "WERT FEHLT", 'Bio - Rohdaten'!U279-'nicht Bio - Rohdaten'!U279)</f>
        <v>24.364826999999991</v>
      </c>
      <c r="D278" s="300">
        <f>IF('Bio - Rohdaten'!W279-'nicht Bio - Rohdaten'!W279=0,"WERT FEHLT",'Bio - Rohdaten'!W279-'nicht Bio - Rohdaten'!W279)</f>
        <v>6.6052000000000035</v>
      </c>
      <c r="E278" s="300">
        <f>IF('Bio - Rohdaten'!Z279-'nicht Bio - Rohdaten'!Z279 = 0, "WERT FEHLT", 'Bio - Rohdaten'!Z279-'nicht Bio - Rohdaten'!Z279)</f>
        <v>2.8246800500000004</v>
      </c>
      <c r="F278" s="300">
        <f>IF('Bio - Rohdaten'!AE279-'nicht Bio - Rohdaten'!AE279=0,"WERT FEHLT",'Bio - Rohdaten'!AE279-'nicht Bio - Rohdaten'!AE279)</f>
        <v>5.8690862488235265</v>
      </c>
      <c r="G278" s="300">
        <f>IF('Bio - Rohdaten'!AU279-'nicht Bio - Rohdaten'!AU279=0,"WERT FEHLT",'Bio - Rohdaten'!AU279-'nicht Bio - Rohdaten'!AU279)</f>
        <v>18.492861196666663</v>
      </c>
      <c r="H278" s="300">
        <f>IF('Bio - Rohdaten'!AX279-'nicht Bio - Rohdaten'!AX279=0,"WERT FEHLT",'Bio - Rohdaten'!AX279-'nicht Bio - Rohdaten'!AX279)</f>
        <v>1.4957169925418281</v>
      </c>
      <c r="I278" s="342">
        <f>'Bio - Rohdaten'!AY279-'nicht Bio - Rohdaten'!AY279</f>
        <v>69.829711799179691</v>
      </c>
      <c r="J278" s="343">
        <f>('Bio - Rohdaten'!AY279/'nicht Bio - Rohdaten'!AY279-1)</f>
        <v>0.58229191350396414</v>
      </c>
    </row>
    <row r="279" spans="1:10" x14ac:dyDescent="0.25">
      <c r="A279" s="332">
        <f>'Bio - Rohdaten'!A280</f>
        <v>44409</v>
      </c>
      <c r="B279" s="300">
        <f>IF('Bio - Rohdaten'!J280-'nicht Bio - Rohdaten'!J280 = 0,"WERT FEHLT",'Bio - Rohdaten'!J280-'nicht Bio - Rohdaten'!J280)</f>
        <v>9.9071620295673739</v>
      </c>
      <c r="C279" s="300">
        <f>IF('Bio - Rohdaten'!U280-'nicht Bio - Rohdaten'!U280 = 0, "WERT FEHLT", 'Bio - Rohdaten'!U280-'nicht Bio - Rohdaten'!U280)</f>
        <v>25.178364000000009</v>
      </c>
      <c r="D279" s="300">
        <f>IF('Bio - Rohdaten'!W280-'nicht Bio - Rohdaten'!W280=0,"WERT FEHLT",'Bio - Rohdaten'!W280-'nicht Bio - Rohdaten'!W280)</f>
        <v>7.1484000000000023</v>
      </c>
      <c r="E279" s="300">
        <f>IF('Bio - Rohdaten'!Z280-'nicht Bio - Rohdaten'!Z280 = 0, "WERT FEHLT", 'Bio - Rohdaten'!Z280-'nicht Bio - Rohdaten'!Z280)</f>
        <v>2.7906755500000004</v>
      </c>
      <c r="F279" s="300">
        <f>IF('Bio - Rohdaten'!AE280-'nicht Bio - Rohdaten'!AE280=0,"WERT FEHLT",'Bio - Rohdaten'!AE280-'nicht Bio - Rohdaten'!AE280)</f>
        <v>5.2998789747058801</v>
      </c>
      <c r="G279" s="300">
        <f>IF('Bio - Rohdaten'!AU280-'nicht Bio - Rohdaten'!AU280=0,"WERT FEHLT",'Bio - Rohdaten'!AU280-'nicht Bio - Rohdaten'!AU280)</f>
        <v>16.256316956666666</v>
      </c>
      <c r="H279" s="300">
        <f>IF('Bio - Rohdaten'!AX280-'nicht Bio - Rohdaten'!AX280=0,"WERT FEHLT",'Bio - Rohdaten'!AX280-'nicht Bio - Rohdaten'!AX280)</f>
        <v>1.4957169925418281</v>
      </c>
      <c r="I279" s="342">
        <f>'Bio - Rohdaten'!AY280-'nicht Bio - Rohdaten'!AY280</f>
        <v>68.076514503481761</v>
      </c>
      <c r="J279" s="343">
        <f>('Bio - Rohdaten'!AY280/'nicht Bio - Rohdaten'!AY280-1)</f>
        <v>0.56762482287695559</v>
      </c>
    </row>
    <row r="280" spans="1:10" x14ac:dyDescent="0.25">
      <c r="A280" s="332">
        <f>'Bio - Rohdaten'!A281</f>
        <v>44440</v>
      </c>
      <c r="B280" s="300">
        <f>IF('Bio - Rohdaten'!J281-'nicht Bio - Rohdaten'!J281 = 0,"WERT FEHLT",'Bio - Rohdaten'!J281-'nicht Bio - Rohdaten'!J281)</f>
        <v>10.367942068355692</v>
      </c>
      <c r="C280" s="300">
        <f>IF('Bio - Rohdaten'!U281-'nicht Bio - Rohdaten'!U281 = 0, "WERT FEHLT", 'Bio - Rohdaten'!U281-'nicht Bio - Rohdaten'!U281)</f>
        <v>23.47369599999999</v>
      </c>
      <c r="D280" s="300">
        <f>IF('Bio - Rohdaten'!W281-'nicht Bio - Rohdaten'!W281=0,"WERT FEHLT",'Bio - Rohdaten'!W281-'nicht Bio - Rohdaten'!W281)</f>
        <v>7.0924000000000014</v>
      </c>
      <c r="E280" s="300">
        <f>IF('Bio - Rohdaten'!Z281-'nicht Bio - Rohdaten'!Z281 = 0, "WERT FEHLT", 'Bio - Rohdaten'!Z281-'nicht Bio - Rohdaten'!Z281)</f>
        <v>2.7670685499999994</v>
      </c>
      <c r="F280" s="300">
        <f>IF('Bio - Rohdaten'!AE281-'nicht Bio - Rohdaten'!AE281=0,"WERT FEHLT",'Bio - Rohdaten'!AE281-'nicht Bio - Rohdaten'!AE281)</f>
        <v>5.3434743282352954</v>
      </c>
      <c r="G280" s="300">
        <f>IF('Bio - Rohdaten'!AU281-'nicht Bio - Rohdaten'!AU281=0,"WERT FEHLT",'Bio - Rohdaten'!AU281-'nicht Bio - Rohdaten'!AU281)</f>
        <v>16.170301670000001</v>
      </c>
      <c r="H280" s="300">
        <f>IF('Bio - Rohdaten'!AX281-'nicht Bio - Rohdaten'!AX281=0,"WERT FEHLT",'Bio - Rohdaten'!AX281-'nicht Bio - Rohdaten'!AX281)</f>
        <v>1.4957169925418281</v>
      </c>
      <c r="I280" s="342">
        <f>'Bio - Rohdaten'!AY281-'nicht Bio - Rohdaten'!AY281</f>
        <v>66.710599609132814</v>
      </c>
      <c r="J280" s="343">
        <f>('Bio - Rohdaten'!AY281/'nicht Bio - Rohdaten'!AY281-1)</f>
        <v>0.56955018118042311</v>
      </c>
    </row>
    <row r="281" spans="1:10" x14ac:dyDescent="0.25">
      <c r="A281" s="332">
        <f>'Bio - Rohdaten'!A282</f>
        <v>44470</v>
      </c>
      <c r="B281" s="300">
        <f>IF('Bio - Rohdaten'!J282-'nicht Bio - Rohdaten'!J282 = 0,"WERT FEHLT",'Bio - Rohdaten'!J282-'nicht Bio - Rohdaten'!J282)</f>
        <v>9.8778685965748316</v>
      </c>
      <c r="C281" s="300">
        <f>IF('Bio - Rohdaten'!U282-'nicht Bio - Rohdaten'!U282 = 0, "WERT FEHLT", 'Bio - Rohdaten'!U282-'nicht Bio - Rohdaten'!U282)</f>
        <v>25.880459000000002</v>
      </c>
      <c r="D281" s="300">
        <f>IF('Bio - Rohdaten'!W282-'nicht Bio - Rohdaten'!W282=0,"WERT FEHLT",'Bio - Rohdaten'!W282-'nicht Bio - Rohdaten'!W282)</f>
        <v>6.8404000000000025</v>
      </c>
      <c r="E281" s="300">
        <f>IF('Bio - Rohdaten'!Z282-'nicht Bio - Rohdaten'!Z282 = 0, "WERT FEHLT", 'Bio - Rohdaten'!Z282-'nicht Bio - Rohdaten'!Z282)</f>
        <v>2.9787186000000001</v>
      </c>
      <c r="F281" s="300">
        <f>IF('Bio - Rohdaten'!AE282-'nicht Bio - Rohdaten'!AE282=0,"WERT FEHLT",'Bio - Rohdaten'!AE282-'nicht Bio - Rohdaten'!AE282)</f>
        <v>4.8816376870588236</v>
      </c>
      <c r="G281" s="300">
        <f>IF('Bio - Rohdaten'!AU282-'nicht Bio - Rohdaten'!AU282=0,"WERT FEHLT",'Bio - Rohdaten'!AU282-'nicht Bio - Rohdaten'!AU282)</f>
        <v>15.460525956666672</v>
      </c>
      <c r="H281" s="300">
        <f>IF('Bio - Rohdaten'!AX282-'nicht Bio - Rohdaten'!AX282=0,"WERT FEHLT",'Bio - Rohdaten'!AX282-'nicht Bio - Rohdaten'!AX282)</f>
        <v>1.4957169925418281</v>
      </c>
      <c r="I281" s="342">
        <f>'Bio - Rohdaten'!AY282-'nicht Bio - Rohdaten'!AY282</f>
        <v>67.415326832842155</v>
      </c>
      <c r="J281" s="343">
        <f>('Bio - Rohdaten'!AY282/'nicht Bio - Rohdaten'!AY282-1)</f>
        <v>0.58616877770508591</v>
      </c>
    </row>
    <row r="282" spans="1:10" x14ac:dyDescent="0.25">
      <c r="A282" s="332">
        <f>'Bio - Rohdaten'!A283</f>
        <v>44501</v>
      </c>
      <c r="B282" s="300">
        <f>IF('Bio - Rohdaten'!J283-'nicht Bio - Rohdaten'!J283 = 0,"WERT FEHLT",'Bio - Rohdaten'!J283-'nicht Bio - Rohdaten'!J283)</f>
        <v>9.9728194660927869</v>
      </c>
      <c r="C282" s="300">
        <f>IF('Bio - Rohdaten'!U283-'nicht Bio - Rohdaten'!U283 = 0, "WERT FEHLT", 'Bio - Rohdaten'!U283-'nicht Bio - Rohdaten'!U283)</f>
        <v>27.403193000000009</v>
      </c>
      <c r="D282" s="300">
        <f>IF('Bio - Rohdaten'!W283-'nicht Bio - Rohdaten'!W283=0,"WERT FEHLT",'Bio - Rohdaten'!W283-'nicht Bio - Rohdaten'!W283)</f>
        <v>6.823599999999999</v>
      </c>
      <c r="E282" s="300">
        <f>IF('Bio - Rohdaten'!Z283-'nicht Bio - Rohdaten'!Z283 = 0, "WERT FEHLT", 'Bio - Rohdaten'!Z283-'nicht Bio - Rohdaten'!Z283)</f>
        <v>2.7940324499999996</v>
      </c>
      <c r="F282" s="300">
        <f>IF('Bio - Rohdaten'!AE283-'nicht Bio - Rohdaten'!AE283=0,"WERT FEHLT",'Bio - Rohdaten'!AE283-'nicht Bio - Rohdaten'!AE283)</f>
        <v>6.1421974905882362</v>
      </c>
      <c r="G282" s="300">
        <f>IF('Bio - Rohdaten'!AU283-'nicht Bio - Rohdaten'!AU283=0,"WERT FEHLT",'Bio - Rohdaten'!AU283-'nicht Bio - Rohdaten'!AU283)</f>
        <v>11.590732029999998</v>
      </c>
      <c r="H282" s="300">
        <f>IF('Bio - Rohdaten'!AX283-'nicht Bio - Rohdaten'!AX283=0,"WERT FEHLT",'Bio - Rohdaten'!AX283-'nicht Bio - Rohdaten'!AX283)</f>
        <v>1.4957169925418281</v>
      </c>
      <c r="I282" s="342">
        <f>'Bio - Rohdaten'!AY283-'nicht Bio - Rohdaten'!AY283</f>
        <v>66.22229142922285</v>
      </c>
      <c r="J282" s="343">
        <f>('Bio - Rohdaten'!AY283/'nicht Bio - Rohdaten'!AY283-1)</f>
        <v>0.58034552208159074</v>
      </c>
    </row>
    <row r="283" spans="1:10" x14ac:dyDescent="0.25">
      <c r="A283" s="332">
        <f>'Bio - Rohdaten'!A284</f>
        <v>44531</v>
      </c>
      <c r="B283" s="300">
        <f>IF('Bio - Rohdaten'!J284-'nicht Bio - Rohdaten'!J284 = 0,"WERT FEHLT",'Bio - Rohdaten'!J284-'nicht Bio - Rohdaten'!J284)</f>
        <v>10.232742556211392</v>
      </c>
      <c r="C283" s="300">
        <f>IF('Bio - Rohdaten'!U284-'nicht Bio - Rohdaten'!U284 = 0, "WERT FEHLT", 'Bio - Rohdaten'!U284-'nicht Bio - Rohdaten'!U284)</f>
        <v>26.263462000000004</v>
      </c>
      <c r="D283" s="300">
        <f>IF('Bio - Rohdaten'!W284-'nicht Bio - Rohdaten'!W284=0,"WERT FEHLT",'Bio - Rohdaten'!W284-'nicht Bio - Rohdaten'!W284)</f>
        <v>6.5463999999999984</v>
      </c>
      <c r="E283" s="300">
        <f>IF('Bio - Rohdaten'!Z284-'nicht Bio - Rohdaten'!Z284 = 0, "WERT FEHLT", 'Bio - Rohdaten'!Z284-'nicht Bio - Rohdaten'!Z284)</f>
        <v>2.6680468999999998</v>
      </c>
      <c r="F283" s="300">
        <f>IF('Bio - Rohdaten'!AE284-'nicht Bio - Rohdaten'!AE284=0,"WERT FEHLT",'Bio - Rohdaten'!AE284-'nicht Bio - Rohdaten'!AE284)</f>
        <v>5.8158154888235298</v>
      </c>
      <c r="G283" s="300">
        <f>IF('Bio - Rohdaten'!AU284-'nicht Bio - Rohdaten'!AU284=0,"WERT FEHLT",'Bio - Rohdaten'!AU284-'nicht Bio - Rohdaten'!AU284)</f>
        <v>10.413237903333339</v>
      </c>
      <c r="H283" s="300">
        <f>IF('Bio - Rohdaten'!AX284-'nicht Bio - Rohdaten'!AX284=0,"WERT FEHLT",'Bio - Rohdaten'!AX284-'nicht Bio - Rohdaten'!AX284)</f>
        <v>1.4957169925418281</v>
      </c>
      <c r="I283" s="342">
        <f>'Bio - Rohdaten'!AY284-'nicht Bio - Rohdaten'!AY284</f>
        <v>63.435421840910095</v>
      </c>
      <c r="J283" s="343">
        <f>('Bio - Rohdaten'!AY284/'nicht Bio - Rohdaten'!AY284-1)</f>
        <v>0.56549408683579472</v>
      </c>
    </row>
    <row r="284" spans="1:10" x14ac:dyDescent="0.25">
      <c r="A284" s="332">
        <f>'Bio - Rohdaten'!A285</f>
        <v>44562</v>
      </c>
      <c r="B284" s="300">
        <f>IF('Bio - Rohdaten'!J285-'nicht Bio - Rohdaten'!J285 = 0,"WERT FEHLT",'Bio - Rohdaten'!J285-'nicht Bio - Rohdaten'!J285)</f>
        <v>9.8883902668834089</v>
      </c>
      <c r="C284" s="300">
        <f>IF('Bio - Rohdaten'!U285-'nicht Bio - Rohdaten'!U285 = 0, "WERT FEHLT", 'Bio - Rohdaten'!U285-'nicht Bio - Rohdaten'!U285)</f>
        <v>29.219958999999996</v>
      </c>
      <c r="D284" s="300">
        <f>IF('Bio - Rohdaten'!W285-'nicht Bio - Rohdaten'!W285=0,"WERT FEHLT",'Bio - Rohdaten'!W285-'nicht Bio - Rohdaten'!W285)</f>
        <v>6.3728000000000016</v>
      </c>
      <c r="E284" s="300">
        <f>IF('Bio - Rohdaten'!Z285-'nicht Bio - Rohdaten'!Z285 = 0, "WERT FEHLT", 'Bio - Rohdaten'!Z285-'nicht Bio - Rohdaten'!Z285)</f>
        <v>2.5607443000000005</v>
      </c>
      <c r="F284" s="300">
        <f>IF('Bio - Rohdaten'!AE285-'nicht Bio - Rohdaten'!AE285=0,"WERT FEHLT",'Bio - Rohdaten'!AE285-'nicht Bio - Rohdaten'!AE285)</f>
        <v>5.8610414305882337</v>
      </c>
      <c r="G284" s="300">
        <f>IF('Bio - Rohdaten'!AU285-'nicht Bio - Rohdaten'!AU285=0,"WERT FEHLT",'Bio - Rohdaten'!AU285-'nicht Bio - Rohdaten'!AU285)</f>
        <v>9.9829742999999986</v>
      </c>
      <c r="H284" s="300">
        <f>IF('Bio - Rohdaten'!AX285-'nicht Bio - Rohdaten'!AX285=0,"WERT FEHLT",'Bio - Rohdaten'!AX285-'nicht Bio - Rohdaten'!AX285)</f>
        <v>1.5222088003592122</v>
      </c>
      <c r="I284" s="342">
        <f>'Bio - Rohdaten'!AY285-'nicht Bio - Rohdaten'!AY285</f>
        <v>65.408118097830823</v>
      </c>
      <c r="J284" s="343">
        <f>('Bio - Rohdaten'!AY285/'nicht Bio - Rohdaten'!AY285-1)</f>
        <v>0.59048627911811202</v>
      </c>
    </row>
    <row r="285" spans="1:10" x14ac:dyDescent="0.25">
      <c r="A285" s="332">
        <f>'Bio - Rohdaten'!A286</f>
        <v>44593</v>
      </c>
      <c r="B285" s="300">
        <f>IF('Bio - Rohdaten'!J286-'nicht Bio - Rohdaten'!J286 = 0,"WERT FEHLT",'Bio - Rohdaten'!J286-'nicht Bio - Rohdaten'!J286)</f>
        <v>9.3640962959579568</v>
      </c>
      <c r="C285" s="300">
        <f>IF('Bio - Rohdaten'!U286-'nicht Bio - Rohdaten'!U286 = 0, "WERT FEHLT", 'Bio - Rohdaten'!U286-'nicht Bio - Rohdaten'!U286)</f>
        <v>24.593147999999999</v>
      </c>
      <c r="D285" s="300">
        <f>IF('Bio - Rohdaten'!W286-'nicht Bio - Rohdaten'!W286=0,"WERT FEHLT",'Bio - Rohdaten'!W286-'nicht Bio - Rohdaten'!W286)</f>
        <v>6.7872000000000021</v>
      </c>
      <c r="E285" s="300">
        <f>IF('Bio - Rohdaten'!Z286-'nicht Bio - Rohdaten'!Z286 = 0, "WERT FEHLT", 'Bio - Rohdaten'!Z286-'nicht Bio - Rohdaten'!Z286)</f>
        <v>1.0114046999999999</v>
      </c>
      <c r="F285" s="300">
        <f>IF('Bio - Rohdaten'!AE286-'nicht Bio - Rohdaten'!AE286=0,"WERT FEHLT",'Bio - Rohdaten'!AE286-'nicht Bio - Rohdaten'!AE286)</f>
        <v>6.067947845882351</v>
      </c>
      <c r="G285" s="300">
        <f>IF('Bio - Rohdaten'!AU286-'nicht Bio - Rohdaten'!AU286=0,"WERT FEHLT",'Bio - Rohdaten'!AU286-'nicht Bio - Rohdaten'!AU286)</f>
        <v>10.82660138333333</v>
      </c>
      <c r="H285" s="300">
        <f>IF('Bio - Rohdaten'!AX286-'nicht Bio - Rohdaten'!AX286=0,"WERT FEHLT",'Bio - Rohdaten'!AX286-'nicht Bio - Rohdaten'!AX286)</f>
        <v>1.5222088003592122</v>
      </c>
      <c r="I285" s="342">
        <f>'Bio - Rohdaten'!AY286-'nicht Bio - Rohdaten'!AY286</f>
        <v>60.172607025532841</v>
      </c>
      <c r="J285" s="343">
        <f>('Bio - Rohdaten'!AY286/'nicht Bio - Rohdaten'!AY286-1)</f>
        <v>0.53238261005756082</v>
      </c>
    </row>
    <row r="286" spans="1:10" x14ac:dyDescent="0.25">
      <c r="A286" s="332">
        <f>'Bio - Rohdaten'!A287</f>
        <v>44621</v>
      </c>
      <c r="B286" s="300">
        <f>IF('Bio - Rohdaten'!J287-'nicht Bio - Rohdaten'!J287 = 0,"WERT FEHLT",'Bio - Rohdaten'!J287-'nicht Bio - Rohdaten'!J287)</f>
        <v>10.641487240201595</v>
      </c>
      <c r="C286" s="300">
        <f>IF('Bio - Rohdaten'!U287-'nicht Bio - Rohdaten'!U287 = 0, "WERT FEHLT", 'Bio - Rohdaten'!U287-'nicht Bio - Rohdaten'!U287)</f>
        <v>24.897129</v>
      </c>
      <c r="D286" s="300">
        <f>IF('Bio - Rohdaten'!W287-'nicht Bio - Rohdaten'!W287=0,"WERT FEHLT",'Bio - Rohdaten'!W287-'nicht Bio - Rohdaten'!W287)</f>
        <v>6.7144000000000013</v>
      </c>
      <c r="E286" s="300">
        <f>IF('Bio - Rohdaten'!Z287-'nicht Bio - Rohdaten'!Z287 = 0, "WERT FEHLT", 'Bio - Rohdaten'!Z287-'nicht Bio - Rohdaten'!Z287)</f>
        <v>0.68720284999999981</v>
      </c>
      <c r="F286" s="300">
        <f>IF('Bio - Rohdaten'!AE287-'nicht Bio - Rohdaten'!AE287=0,"WERT FEHLT",'Bio - Rohdaten'!AE287-'nicht Bio - Rohdaten'!AE287)</f>
        <v>5.6319301035294131</v>
      </c>
      <c r="G286" s="300">
        <f>IF('Bio - Rohdaten'!AU287-'nicht Bio - Rohdaten'!AU287=0,"WERT FEHLT",'Bio - Rohdaten'!AU287-'nicht Bio - Rohdaten'!AU287)</f>
        <v>10.593677540000002</v>
      </c>
      <c r="H286" s="300">
        <f>IF('Bio - Rohdaten'!AX287-'nicht Bio - Rohdaten'!AX287=0,"WERT FEHLT",'Bio - Rohdaten'!AX287-'nicht Bio - Rohdaten'!AX287)</f>
        <v>1.5222088003592122</v>
      </c>
      <c r="I286" s="342">
        <f>'Bio - Rohdaten'!AY287-'nicht Bio - Rohdaten'!AY287</f>
        <v>60.68803553409019</v>
      </c>
      <c r="J286" s="343">
        <f>('Bio - Rohdaten'!AY287/'nicht Bio - Rohdaten'!AY287-1)</f>
        <v>0.53468497457424213</v>
      </c>
    </row>
    <row r="287" spans="1:10" x14ac:dyDescent="0.25">
      <c r="A287" s="332">
        <f>'Bio - Rohdaten'!A288</f>
        <v>44652</v>
      </c>
      <c r="B287" s="300">
        <f>IF('Bio - Rohdaten'!J288-'nicht Bio - Rohdaten'!J288 = 0,"WERT FEHLT",'Bio - Rohdaten'!J288-'nicht Bio - Rohdaten'!J288)</f>
        <v>10.974679447479904</v>
      </c>
      <c r="C287" s="300">
        <f>IF('Bio - Rohdaten'!U288-'nicht Bio - Rohdaten'!U288 = 0, "WERT FEHLT", 'Bio - Rohdaten'!U288-'nicht Bio - Rohdaten'!U288)</f>
        <v>25.734940999999999</v>
      </c>
      <c r="D287" s="300">
        <f>IF('Bio - Rohdaten'!W288-'nicht Bio - Rohdaten'!W288=0,"WERT FEHLT",'Bio - Rohdaten'!W288-'nicht Bio - Rohdaten'!W288)</f>
        <v>6.3755999999999986</v>
      </c>
      <c r="E287" s="300">
        <f>IF('Bio - Rohdaten'!Z288-'nicht Bio - Rohdaten'!Z288 = 0, "WERT FEHLT", 'Bio - Rohdaten'!Z288-'nicht Bio - Rohdaten'!Z288)</f>
        <v>1.0795532000000003</v>
      </c>
      <c r="F287" s="300">
        <f>IF('Bio - Rohdaten'!AE288-'nicht Bio - Rohdaten'!AE288=0,"WERT FEHLT",'Bio - Rohdaten'!AE288-'nicht Bio - Rohdaten'!AE288)</f>
        <v>6.2445653147058824</v>
      </c>
      <c r="G287" s="300">
        <f>IF('Bio - Rohdaten'!AU288-'nicht Bio - Rohdaten'!AU288=0,"WERT FEHLT",'Bio - Rohdaten'!AU288-'nicht Bio - Rohdaten'!AU288)</f>
        <v>11.97522661</v>
      </c>
      <c r="H287" s="300">
        <f>IF('Bio - Rohdaten'!AX288-'nicht Bio - Rohdaten'!AX288=0,"WERT FEHLT",'Bio - Rohdaten'!AX288-'nicht Bio - Rohdaten'!AX288)</f>
        <v>1.5222088003592122</v>
      </c>
      <c r="I287" s="342">
        <f>'Bio - Rohdaten'!AY288-'nicht Bio - Rohdaten'!AY288</f>
        <v>63.906774372545001</v>
      </c>
      <c r="J287" s="343">
        <f>('Bio - Rohdaten'!AY288/'nicht Bio - Rohdaten'!AY288-1)</f>
        <v>0.5641852571747854</v>
      </c>
    </row>
    <row r="288" spans="1:10" x14ac:dyDescent="0.25">
      <c r="A288" s="332">
        <f>'Bio - Rohdaten'!A289</f>
        <v>44682</v>
      </c>
      <c r="B288" s="300">
        <f>IF('Bio - Rohdaten'!J289-'nicht Bio - Rohdaten'!J289 = 0,"WERT FEHLT",'Bio - Rohdaten'!J289-'nicht Bio - Rohdaten'!J289)</f>
        <v>10.180713955688493</v>
      </c>
      <c r="C288" s="300">
        <f>IF('Bio - Rohdaten'!U289-'nicht Bio - Rohdaten'!U289 = 0, "WERT FEHLT", 'Bio - Rohdaten'!U289-'nicht Bio - Rohdaten'!U289)</f>
        <v>23.881001000000005</v>
      </c>
      <c r="D288" s="300">
        <f>IF('Bio - Rohdaten'!W289-'nicht Bio - Rohdaten'!W289=0,"WERT FEHLT",'Bio - Rohdaten'!W289-'nicht Bio - Rohdaten'!W289)</f>
        <v>6.6416000000000004</v>
      </c>
      <c r="E288" s="300">
        <f>IF('Bio - Rohdaten'!Z289-'nicht Bio - Rohdaten'!Z289 = 0, "WERT FEHLT", 'Bio - Rohdaten'!Z289-'nicht Bio - Rohdaten'!Z289)</f>
        <v>0.92757641666666668</v>
      </c>
      <c r="F288" s="300">
        <f>IF('Bio - Rohdaten'!AE289-'nicht Bio - Rohdaten'!AE289=0,"WERT FEHLT",'Bio - Rohdaten'!AE289-'nicht Bio - Rohdaten'!AE289)</f>
        <v>5.8872686888235322</v>
      </c>
      <c r="G288" s="300">
        <f>IF('Bio - Rohdaten'!AU289-'nicht Bio - Rohdaten'!AU289=0,"WERT FEHLT",'Bio - Rohdaten'!AU289-'nicht Bio - Rohdaten'!AU289)</f>
        <v>14.269079656666662</v>
      </c>
      <c r="H288" s="300">
        <f>IF('Bio - Rohdaten'!AX289-'nicht Bio - Rohdaten'!AX289=0,"WERT FEHLT",'Bio - Rohdaten'!AX289-'nicht Bio - Rohdaten'!AX289)</f>
        <v>1.5222088003592122</v>
      </c>
      <c r="I288" s="342">
        <f>'Bio - Rohdaten'!AY289-'nicht Bio - Rohdaten'!AY289</f>
        <v>63.309448518204562</v>
      </c>
      <c r="J288" s="343">
        <f>('Bio - Rohdaten'!AY289/'nicht Bio - Rohdaten'!AY289-1)</f>
        <v>0.53912141701172978</v>
      </c>
    </row>
    <row r="289" spans="1:10" x14ac:dyDescent="0.25">
      <c r="A289" s="332">
        <f>'Bio - Rohdaten'!A290</f>
        <v>44713</v>
      </c>
      <c r="B289" s="300">
        <f>IF('Bio - Rohdaten'!J290-'nicht Bio - Rohdaten'!J290 = 0,"WERT FEHLT",'Bio - Rohdaten'!J290-'nicht Bio - Rohdaten'!J290)</f>
        <v>10.515231826496954</v>
      </c>
      <c r="C289" s="300">
        <f>IF('Bio - Rohdaten'!U290-'nicht Bio - Rohdaten'!U290 = 0, "WERT FEHLT", 'Bio - Rohdaten'!U290-'nicht Bio - Rohdaten'!U290)</f>
        <v>27.115248000000001</v>
      </c>
      <c r="D289" s="300">
        <f>IF('Bio - Rohdaten'!W290-'nicht Bio - Rohdaten'!W290=0,"WERT FEHLT",'Bio - Rohdaten'!W290-'nicht Bio - Rohdaten'!W290)</f>
        <v>6.7927999999999997</v>
      </c>
      <c r="E289" s="300">
        <f>IF('Bio - Rohdaten'!Z290-'nicht Bio - Rohdaten'!Z290 = 0, "WERT FEHLT", 'Bio - Rohdaten'!Z290-'nicht Bio - Rohdaten'!Z290)</f>
        <v>1.9802335500000012</v>
      </c>
      <c r="F289" s="300">
        <f>IF('Bio - Rohdaten'!AE290-'nicht Bio - Rohdaten'!AE290=0,"WERT FEHLT",'Bio - Rohdaten'!AE290-'nicht Bio - Rohdaten'!AE290)</f>
        <v>5.9927143347058838</v>
      </c>
      <c r="G289" s="300">
        <f>IF('Bio - Rohdaten'!AU290-'nicht Bio - Rohdaten'!AU290=0,"WERT FEHLT",'Bio - Rohdaten'!AU290-'nicht Bio - Rohdaten'!AU290)</f>
        <v>18.412797983333327</v>
      </c>
      <c r="H289" s="300">
        <f>IF('Bio - Rohdaten'!AX290-'nicht Bio - Rohdaten'!AX290=0,"WERT FEHLT",'Bio - Rohdaten'!AX290-'nicht Bio - Rohdaten'!AX290)</f>
        <v>1.5222088003592122</v>
      </c>
      <c r="I289" s="342">
        <f>'Bio - Rohdaten'!AY290-'nicht Bio - Rohdaten'!AY290</f>
        <v>72.331234494895369</v>
      </c>
      <c r="J289" s="343">
        <f>('Bio - Rohdaten'!AY290/'nicht Bio - Rohdaten'!AY290-1)</f>
        <v>0.60647277013730316</v>
      </c>
    </row>
    <row r="290" spans="1:10" x14ac:dyDescent="0.25">
      <c r="A290" s="332">
        <f>'Bio - Rohdaten'!A291</f>
        <v>44743</v>
      </c>
      <c r="B290" s="300">
        <f>IF('Bio - Rohdaten'!J291-'nicht Bio - Rohdaten'!J291 = 0,"WERT FEHLT",'Bio - Rohdaten'!J291-'nicht Bio - Rohdaten'!J291)</f>
        <v>10.533368122816562</v>
      </c>
      <c r="C290" s="300">
        <f>IF('Bio - Rohdaten'!U291-'nicht Bio - Rohdaten'!U291 = 0, "WERT FEHLT", 'Bio - Rohdaten'!U291-'nicht Bio - Rohdaten'!U291)</f>
        <v>26.932424999999995</v>
      </c>
      <c r="D290" s="300">
        <f>IF('Bio - Rohdaten'!W291-'nicht Bio - Rohdaten'!W291=0,"WERT FEHLT",'Bio - Rohdaten'!W291-'nicht Bio - Rohdaten'!W291)</f>
        <v>6.7703999999999986</v>
      </c>
      <c r="E290" s="300">
        <f>IF('Bio - Rohdaten'!Z291-'nicht Bio - Rohdaten'!Z291 = 0, "WERT FEHLT", 'Bio - Rohdaten'!Z291-'nicht Bio - Rohdaten'!Z291)</f>
        <v>3.9554717000000004</v>
      </c>
      <c r="F290" s="300">
        <f>IF('Bio - Rohdaten'!AE291-'nicht Bio - Rohdaten'!AE291=0,"WERT FEHLT",'Bio - Rohdaten'!AE291-'nicht Bio - Rohdaten'!AE291)</f>
        <v>5.4659962382352933</v>
      </c>
      <c r="G290" s="300">
        <f>IF('Bio - Rohdaten'!AU291-'nicht Bio - Rohdaten'!AU291=0,"WERT FEHLT",'Bio - Rohdaten'!AU291-'nicht Bio - Rohdaten'!AU291)</f>
        <v>15.680760963333327</v>
      </c>
      <c r="H290" s="300">
        <f>IF('Bio - Rohdaten'!AX291-'nicht Bio - Rohdaten'!AX291=0,"WERT FEHLT",'Bio - Rohdaten'!AX291-'nicht Bio - Rohdaten'!AX291)</f>
        <v>1.5222088003592122</v>
      </c>
      <c r="I290" s="342">
        <f>'Bio - Rohdaten'!AY291-'nicht Bio - Rohdaten'!AY291</f>
        <v>70.860630824744391</v>
      </c>
      <c r="J290" s="343">
        <f>('Bio - Rohdaten'!AY291/'nicht Bio - Rohdaten'!AY291-1)</f>
        <v>0.59441096663977366</v>
      </c>
    </row>
    <row r="291" spans="1:10" x14ac:dyDescent="0.25">
      <c r="A291" s="332">
        <f>'Bio - Rohdaten'!A292</f>
        <v>44774</v>
      </c>
      <c r="B291" s="300">
        <f>IF('Bio - Rohdaten'!J292-'nicht Bio - Rohdaten'!J292 = 0,"WERT FEHLT",'Bio - Rohdaten'!J292-'nicht Bio - Rohdaten'!J292)</f>
        <v>10.670075585724394</v>
      </c>
      <c r="C291" s="300">
        <f>IF('Bio - Rohdaten'!U292-'nicht Bio - Rohdaten'!U292 = 0, "WERT FEHLT", 'Bio - Rohdaten'!U292-'nicht Bio - Rohdaten'!U292)</f>
        <v>26.088883000000003</v>
      </c>
      <c r="D291" s="300">
        <f>IF('Bio - Rohdaten'!W292-'nicht Bio - Rohdaten'!W292=0,"WERT FEHLT",'Bio - Rohdaten'!W292-'nicht Bio - Rohdaten'!W292)</f>
        <v>7.1204000000000036</v>
      </c>
      <c r="E291" s="300">
        <f>IF('Bio - Rohdaten'!Z292-'nicht Bio - Rohdaten'!Z292 = 0, "WERT FEHLT", 'Bio - Rohdaten'!Z292-'nicht Bio - Rohdaten'!Z292)</f>
        <v>3.7832214500000001</v>
      </c>
      <c r="F291" s="300">
        <f>IF('Bio - Rohdaten'!AE292-'nicht Bio - Rohdaten'!AE292=0,"WERT FEHLT",'Bio - Rohdaten'!AE292-'nicht Bio - Rohdaten'!AE292)</f>
        <v>5.7602611229411735</v>
      </c>
      <c r="G291" s="300">
        <f>IF('Bio - Rohdaten'!AU292-'nicht Bio - Rohdaten'!AU292=0,"WERT FEHLT",'Bio - Rohdaten'!AU292-'nicht Bio - Rohdaten'!AU292)</f>
        <v>15.431148816666674</v>
      </c>
      <c r="H291" s="300">
        <f>IF('Bio - Rohdaten'!AX292-'nicht Bio - Rohdaten'!AX292=0,"WERT FEHLT",'Bio - Rohdaten'!AX292-'nicht Bio - Rohdaten'!AX292)</f>
        <v>1.3946190707915198</v>
      </c>
      <c r="I291" s="342">
        <f>'Bio - Rohdaten'!AY292-'nicht Bio - Rohdaten'!AY292</f>
        <v>70.248609046123775</v>
      </c>
      <c r="J291" s="343">
        <f>('Bio - Rohdaten'!AY292/'nicht Bio - Rohdaten'!AY292-1)</f>
        <v>0.58615016526053876</v>
      </c>
    </row>
    <row r="292" spans="1:10" x14ac:dyDescent="0.25">
      <c r="A292" s="332">
        <f>'Bio - Rohdaten'!A293</f>
        <v>44805</v>
      </c>
      <c r="B292" s="300">
        <f>IF('Bio - Rohdaten'!J293-'nicht Bio - Rohdaten'!J293 = 0,"WERT FEHLT",'Bio - Rohdaten'!J293-'nicht Bio - Rohdaten'!J293)</f>
        <v>9.912513390658372</v>
      </c>
      <c r="C292" s="300">
        <f>IF('Bio - Rohdaten'!U293-'nicht Bio - Rohdaten'!U293 = 0, "WERT FEHLT", 'Bio - Rohdaten'!U293-'nicht Bio - Rohdaten'!U293)</f>
        <v>21.915897000000001</v>
      </c>
      <c r="D292" s="300">
        <f>IF('Bio - Rohdaten'!W293-'nicht Bio - Rohdaten'!W293=0,"WERT FEHLT",'Bio - Rohdaten'!W293-'nicht Bio - Rohdaten'!W293)</f>
        <v>7.0307999999999957</v>
      </c>
      <c r="E292" s="300">
        <f>IF('Bio - Rohdaten'!Z293-'nicht Bio - Rohdaten'!Z293 = 0, "WERT FEHLT", 'Bio - Rohdaten'!Z293-'nicht Bio - Rohdaten'!Z293)</f>
        <v>3.2020291499999995</v>
      </c>
      <c r="F292" s="300">
        <f>IF('Bio - Rohdaten'!AE293-'nicht Bio - Rohdaten'!AE293=0,"WERT FEHLT",'Bio - Rohdaten'!AE293-'nicht Bio - Rohdaten'!AE293)</f>
        <v>5.3258255764705869</v>
      </c>
      <c r="G292" s="300">
        <f>IF('Bio - Rohdaten'!AU293-'nicht Bio - Rohdaten'!AU293=0,"WERT FEHLT",'Bio - Rohdaten'!AU293-'nicht Bio - Rohdaten'!AU293)</f>
        <v>15.651377586666676</v>
      </c>
      <c r="H292" s="300">
        <f>IF('Bio - Rohdaten'!AX293-'nicht Bio - Rohdaten'!AX293=0,"WERT FEHLT",'Bio - Rohdaten'!AX293-'nicht Bio - Rohdaten'!AX293)</f>
        <v>1.3946190707915198</v>
      </c>
      <c r="I292" s="342">
        <f>'Bio - Rohdaten'!AY293-'nicht Bio - Rohdaten'!AY293</f>
        <v>64.433061774587159</v>
      </c>
      <c r="J292" s="343">
        <f>('Bio - Rohdaten'!AY293/'nicht Bio - Rohdaten'!AY293-1)</f>
        <v>0.52914900222841887</v>
      </c>
    </row>
    <row r="293" spans="1:10" x14ac:dyDescent="0.25">
      <c r="A293" s="332">
        <f>'Bio - Rohdaten'!A294</f>
        <v>44835</v>
      </c>
      <c r="B293" s="300">
        <f>IF('Bio - Rohdaten'!J294-'nicht Bio - Rohdaten'!J294 = 0,"WERT FEHLT",'Bio - Rohdaten'!J294-'nicht Bio - Rohdaten'!J294)</f>
        <v>10.452222470508215</v>
      </c>
      <c r="C293" s="300">
        <f>IF('Bio - Rohdaten'!U294-'nicht Bio - Rohdaten'!U294 = 0, "WERT FEHLT", 'Bio - Rohdaten'!U294-'nicht Bio - Rohdaten'!U294)</f>
        <v>26.284849000000001</v>
      </c>
      <c r="D293" s="300">
        <f>IF('Bio - Rohdaten'!W294-'nicht Bio - Rohdaten'!W294=0,"WERT FEHLT",'Bio - Rohdaten'!W294-'nicht Bio - Rohdaten'!W294)</f>
        <v>7.0559999999999974</v>
      </c>
      <c r="E293" s="300">
        <f>IF('Bio - Rohdaten'!Z294-'nicht Bio - Rohdaten'!Z294 = 0, "WERT FEHLT", 'Bio - Rohdaten'!Z294-'nicht Bio - Rohdaten'!Z294)</f>
        <v>2.7538399</v>
      </c>
      <c r="F293" s="300">
        <f>IF('Bio - Rohdaten'!AE294-'nicht Bio - Rohdaten'!AE294=0,"WERT FEHLT",'Bio - Rohdaten'!AE294-'nicht Bio - Rohdaten'!AE294)</f>
        <v>5.7444004747058841</v>
      </c>
      <c r="G293" s="300">
        <f>IF('Bio - Rohdaten'!AU294-'nicht Bio - Rohdaten'!AU294=0,"WERT FEHLT",'Bio - Rohdaten'!AU294-'nicht Bio - Rohdaten'!AU294)</f>
        <v>14.92317989333333</v>
      </c>
      <c r="H293" s="300">
        <f>IF('Bio - Rohdaten'!AX294-'nicht Bio - Rohdaten'!AX294=0,"WERT FEHLT",'Bio - Rohdaten'!AX294-'nicht Bio - Rohdaten'!AX294)</f>
        <v>1.3946190707915198</v>
      </c>
      <c r="I293" s="342">
        <f>'Bio - Rohdaten'!AY294-'nicht Bio - Rohdaten'!AY294</f>
        <v>68.609110809338944</v>
      </c>
      <c r="J293" s="343">
        <f>('Bio - Rohdaten'!AY294/'nicht Bio - Rohdaten'!AY294-1)</f>
        <v>0.56724420737465464</v>
      </c>
    </row>
    <row r="294" spans="1:10" x14ac:dyDescent="0.25">
      <c r="A294" s="332">
        <f>'Bio - Rohdaten'!A295</f>
        <v>44866</v>
      </c>
      <c r="B294" s="300">
        <f>IF('Bio - Rohdaten'!J295-'nicht Bio - Rohdaten'!J295 = 0,"WERT FEHLT",'Bio - Rohdaten'!J295-'nicht Bio - Rohdaten'!J295)</f>
        <v>10.581371219496916</v>
      </c>
      <c r="C294" s="300">
        <f>IF('Bio - Rohdaten'!U295-'nicht Bio - Rohdaten'!U295 = 0, "WERT FEHLT", 'Bio - Rohdaten'!U295-'nicht Bio - Rohdaten'!U295)</f>
        <v>26.690293000000004</v>
      </c>
      <c r="D294" s="300">
        <f>IF('Bio - Rohdaten'!W295-'nicht Bio - Rohdaten'!W295=0,"WERT FEHLT",'Bio - Rohdaten'!W295-'nicht Bio - Rohdaten'!W295)</f>
        <v>6.6948000000000043</v>
      </c>
      <c r="E294" s="300">
        <f>IF('Bio - Rohdaten'!Z295-'nicht Bio - Rohdaten'!Z295 = 0, "WERT FEHLT", 'Bio - Rohdaten'!Z295-'nicht Bio - Rohdaten'!Z295)</f>
        <v>2.8096085499999996</v>
      </c>
      <c r="F294" s="300">
        <f>IF('Bio - Rohdaten'!AE295-'nicht Bio - Rohdaten'!AE295=0,"WERT FEHLT",'Bio - Rohdaten'!AE295-'nicht Bio - Rohdaten'!AE295)</f>
        <v>5.6154719470588255</v>
      </c>
      <c r="G294" s="300">
        <f>IF('Bio - Rohdaten'!AU295-'nicht Bio - Rohdaten'!AU295=0,"WERT FEHLT",'Bio - Rohdaten'!AU295-'nicht Bio - Rohdaten'!AU295)</f>
        <v>14.280204596666668</v>
      </c>
      <c r="H294" s="300">
        <f>IF('Bio - Rohdaten'!AX295-'nicht Bio - Rohdaten'!AX295=0,"WERT FEHLT",'Bio - Rohdaten'!AX295-'nicht Bio - Rohdaten'!AX295)</f>
        <v>1.3946190707915198</v>
      </c>
      <c r="I294" s="342">
        <f>'Bio - Rohdaten'!AY295-'nicht Bio - Rohdaten'!AY295</f>
        <v>68.066368384013956</v>
      </c>
      <c r="J294" s="343">
        <f>('Bio - Rohdaten'!AY295/'nicht Bio - Rohdaten'!AY295-1)</f>
        <v>0.5780023925594191</v>
      </c>
    </row>
    <row r="295" spans="1:10" x14ac:dyDescent="0.25">
      <c r="A295" s="332">
        <f>'Bio - Rohdaten'!A296</f>
        <v>44896</v>
      </c>
      <c r="B295" s="300">
        <f>IF('Bio - Rohdaten'!J296-'nicht Bio - Rohdaten'!J296 = 0,"WERT FEHLT",'Bio - Rohdaten'!J296-'nicht Bio - Rohdaten'!J296)</f>
        <v>10.895663391320198</v>
      </c>
      <c r="C295" s="300">
        <f>IF('Bio - Rohdaten'!U296-'nicht Bio - Rohdaten'!U296 = 0, "WERT FEHLT", 'Bio - Rohdaten'!U296-'nicht Bio - Rohdaten'!U296)</f>
        <v>25.631364999999988</v>
      </c>
      <c r="D295" s="300">
        <f>IF('Bio - Rohdaten'!W296-'nicht Bio - Rohdaten'!W296=0,"WERT FEHLT",'Bio - Rohdaten'!W296-'nicht Bio - Rohdaten'!W296)</f>
        <v>6.4847999999999999</v>
      </c>
      <c r="E295" s="300">
        <f>IF('Bio - Rohdaten'!Z296-'nicht Bio - Rohdaten'!Z296 = 0, "WERT FEHLT", 'Bio - Rohdaten'!Z296-'nicht Bio - Rohdaten'!Z296)</f>
        <v>2.8922704499999998</v>
      </c>
      <c r="F295" s="300">
        <f>IF('Bio - Rohdaten'!AE296-'nicht Bio - Rohdaten'!AE296=0,"WERT FEHLT",'Bio - Rohdaten'!AE296-'nicht Bio - Rohdaten'!AE296)</f>
        <v>6.2690214758823508</v>
      </c>
      <c r="G295" s="300">
        <f>IF('Bio - Rohdaten'!AU296-'nicht Bio - Rohdaten'!AU296=0,"WERT FEHLT",'Bio - Rohdaten'!AU296-'nicht Bio - Rohdaten'!AU296)</f>
        <v>12.475904843333328</v>
      </c>
      <c r="H295" s="300">
        <f>IF('Bio - Rohdaten'!AX296-'nicht Bio - Rohdaten'!AX296=0,"WERT FEHLT",'Bio - Rohdaten'!AX296-'nicht Bio - Rohdaten'!AX296)</f>
        <v>1.3946190707915198</v>
      </c>
      <c r="I295" s="342">
        <f>'Bio - Rohdaten'!AY296-'nicht Bio - Rohdaten'!AY296</f>
        <v>66.043644231327363</v>
      </c>
      <c r="J295" s="343">
        <f>('Bio - Rohdaten'!AY296/'nicht Bio - Rohdaten'!AY296-1)</f>
        <v>0.57007856193573536</v>
      </c>
    </row>
    <row r="296" spans="1:10" x14ac:dyDescent="0.25">
      <c r="A296" s="332">
        <f>'Bio - Rohdaten'!A297</f>
        <v>44927</v>
      </c>
      <c r="B296" s="300">
        <f>IF('Bio - Rohdaten'!J297-'nicht Bio - Rohdaten'!J297 = 0,"WERT FEHLT",'Bio - Rohdaten'!J297-'nicht Bio - Rohdaten'!J297)</f>
        <v>10.497895083173344</v>
      </c>
      <c r="C296" s="300">
        <f>IF('Bio - Rohdaten'!U297-'nicht Bio - Rohdaten'!U297 = 0, "WERT FEHLT", 'Bio - Rohdaten'!U297-'nicht Bio - Rohdaten'!U297)</f>
        <v>28.069037000000002</v>
      </c>
      <c r="D296" s="300">
        <f>IF('Bio - Rohdaten'!W297-'nicht Bio - Rohdaten'!W297=0,"WERT FEHLT",'Bio - Rohdaten'!W297-'nicht Bio - Rohdaten'!W297)</f>
        <v>6.8656000000000006</v>
      </c>
      <c r="E296" s="300">
        <f>IF('Bio - Rohdaten'!Z297-'nicht Bio - Rohdaten'!Z297 = 0, "WERT FEHLT", 'Bio - Rohdaten'!Z297-'nicht Bio - Rohdaten'!Z297)</f>
        <v>2.8993326499999994</v>
      </c>
      <c r="F296" s="300">
        <f>IF('Bio - Rohdaten'!AE297-'nicht Bio - Rohdaten'!AE297=0,"WERT FEHLT",'Bio - Rohdaten'!AE297-'nicht Bio - Rohdaten'!AE297)</f>
        <v>6.5865166299999984</v>
      </c>
      <c r="G296" s="300">
        <f>IF('Bio - Rohdaten'!AU297-'nicht Bio - Rohdaten'!AU297=0,"WERT FEHLT",'Bio - Rohdaten'!AU297-'nicht Bio - Rohdaten'!AU297)</f>
        <v>11.148700443333333</v>
      </c>
      <c r="H296" s="300">
        <f>IF('Bio - Rohdaten'!AX297-'nicht Bio - Rohdaten'!AX297=0,"WERT FEHLT",'Bio - Rohdaten'!AX297-'nicht Bio - Rohdaten'!AX297)</f>
        <v>1.5470444253773596</v>
      </c>
      <c r="I296" s="342">
        <f>'Bio - Rohdaten'!AY297-'nicht Bio - Rohdaten'!AY297</f>
        <v>67.614126231884029</v>
      </c>
      <c r="J296" s="343">
        <f>('Bio - Rohdaten'!AY297/'nicht Bio - Rohdaten'!AY297-1)</f>
        <v>0.58334401058977203</v>
      </c>
    </row>
    <row r="297" spans="1:10" x14ac:dyDescent="0.25">
      <c r="A297" s="332">
        <f>'Bio - Rohdaten'!A298</f>
        <v>44958</v>
      </c>
      <c r="B297" s="300">
        <f>IF('Bio - Rohdaten'!J298-'nicht Bio - Rohdaten'!J298 = 0,"WERT FEHLT",'Bio - Rohdaten'!J298-'nicht Bio - Rohdaten'!J298)</f>
        <v>10.416069195816636</v>
      </c>
      <c r="C297" s="300">
        <f>IF('Bio - Rohdaten'!U298-'nicht Bio - Rohdaten'!U298 = 0, "WERT FEHLT", 'Bio - Rohdaten'!U298-'nicht Bio - Rohdaten'!U298)</f>
        <v>24.419133999999993</v>
      </c>
      <c r="D297" s="300">
        <f>IF('Bio - Rohdaten'!W298-'nicht Bio - Rohdaten'!W298=0,"WERT FEHLT",'Bio - Rohdaten'!W298-'nicht Bio - Rohdaten'!W298)</f>
        <v>6.9440000000000026</v>
      </c>
      <c r="E297" s="300">
        <f>IF('Bio - Rohdaten'!Z298-'nicht Bio - Rohdaten'!Z298 = 0, "WERT FEHLT", 'Bio - Rohdaten'!Z298-'nicht Bio - Rohdaten'!Z298)</f>
        <v>2.8363642000000002</v>
      </c>
      <c r="F297" s="300">
        <f>IF('Bio - Rohdaten'!AE298-'nicht Bio - Rohdaten'!AE298=0,"WERT FEHLT",'Bio - Rohdaten'!AE298-'nicht Bio - Rohdaten'!AE298)</f>
        <v>6.7166568170588228</v>
      </c>
      <c r="G297" s="300">
        <f>IF('Bio - Rohdaten'!AU298-'nicht Bio - Rohdaten'!AU298=0,"WERT FEHLT",'Bio - Rohdaten'!AU298-'nicht Bio - Rohdaten'!AU298)</f>
        <v>10.698028663333336</v>
      </c>
      <c r="H297" s="300">
        <f>IF('Bio - Rohdaten'!AX298-'nicht Bio - Rohdaten'!AX298=0,"WERT FEHLT",'Bio - Rohdaten'!AX298-'nicht Bio - Rohdaten'!AX298)</f>
        <v>1.5470444253773596</v>
      </c>
      <c r="I297" s="342">
        <f>'Bio - Rohdaten'!AY298-'nicht Bio - Rohdaten'!AY298</f>
        <v>63.577297301586142</v>
      </c>
      <c r="J297" s="343">
        <f>('Bio - Rohdaten'!AY298/'nicht Bio - Rohdaten'!AY298-1)</f>
        <v>0.53458098030362877</v>
      </c>
    </row>
    <row r="298" spans="1:10" x14ac:dyDescent="0.25">
      <c r="A298" s="332">
        <f>'Bio - Rohdaten'!A299</f>
        <v>44986</v>
      </c>
      <c r="B298" s="300">
        <f>IF('Bio - Rohdaten'!J299-'nicht Bio - Rohdaten'!J299 = 0,"WERT FEHLT",'Bio - Rohdaten'!J299-'nicht Bio - Rohdaten'!J299)</f>
        <v>10.308008058600457</v>
      </c>
      <c r="C298" s="300">
        <f>IF('Bio - Rohdaten'!U299-'nicht Bio - Rohdaten'!U299 = 0, "WERT FEHLT", 'Bio - Rohdaten'!U299-'nicht Bio - Rohdaten'!U299)</f>
        <v>24.788178999999992</v>
      </c>
      <c r="D298" s="300">
        <f>IF('Bio - Rohdaten'!W299-'nicht Bio - Rohdaten'!W299=0,"WERT FEHLT",'Bio - Rohdaten'!W299-'nicht Bio - Rohdaten'!W299)</f>
        <v>6.5295999999999985</v>
      </c>
      <c r="E298" s="300">
        <f>IF('Bio - Rohdaten'!Z299-'nicht Bio - Rohdaten'!Z299 = 0, "WERT FEHLT", 'Bio - Rohdaten'!Z299-'nicht Bio - Rohdaten'!Z299)</f>
        <v>2.7141167999999998</v>
      </c>
      <c r="F298" s="300">
        <f>IF('Bio - Rohdaten'!AE299-'nicht Bio - Rohdaten'!AE299=0,"WERT FEHLT",'Bio - Rohdaten'!AE299-'nicht Bio - Rohdaten'!AE299)</f>
        <v>6.4886368658823539</v>
      </c>
      <c r="G298" s="300">
        <f>IF('Bio - Rohdaten'!AU299-'nicht Bio - Rohdaten'!AU299=0,"WERT FEHLT",'Bio - Rohdaten'!AU299-'nicht Bio - Rohdaten'!AU299)</f>
        <v>10.985057950000002</v>
      </c>
      <c r="H298" s="300">
        <f>IF('Bio - Rohdaten'!AX299-'nicht Bio - Rohdaten'!AX299=0,"WERT FEHLT",'Bio - Rohdaten'!AX299-'nicht Bio - Rohdaten'!AX299)</f>
        <v>1.5470444253773596</v>
      </c>
      <c r="I298" s="342">
        <f>'Bio - Rohdaten'!AY299-'nicht Bio - Rohdaten'!AY299</f>
        <v>63.36064309986017</v>
      </c>
      <c r="J298" s="343">
        <f>('Bio - Rohdaten'!AY299/'nicht Bio - Rohdaten'!AY299-1)</f>
        <v>0.53187690265166565</v>
      </c>
    </row>
    <row r="299" spans="1:10" x14ac:dyDescent="0.25">
      <c r="A299" s="332">
        <f>'Bio - Rohdaten'!A300</f>
        <v>45017</v>
      </c>
      <c r="B299" s="300">
        <f>IF('Bio - Rohdaten'!J300-'nicht Bio - Rohdaten'!J300 = 0,"WERT FEHLT",'Bio - Rohdaten'!J300-'nicht Bio - Rohdaten'!J300)</f>
        <v>10.439532268250002</v>
      </c>
      <c r="C299" s="300">
        <f>IF('Bio - Rohdaten'!U300-'nicht Bio - Rohdaten'!U300 = 0, "WERT FEHLT", 'Bio - Rohdaten'!U300-'nicht Bio - Rohdaten'!U300)</f>
        <v>24.199072000000008</v>
      </c>
      <c r="D299" s="300">
        <f>IF('Bio - Rohdaten'!W300-'nicht Bio - Rohdaten'!W300=0,"WERT FEHLT",'Bio - Rohdaten'!W300-'nicht Bio - Rohdaten'!W300)</f>
        <v>6.7563999999999993</v>
      </c>
      <c r="E299" s="300">
        <f>IF('Bio - Rohdaten'!Z300-'nicht Bio - Rohdaten'!Z300 = 0, "WERT FEHLT", 'Bio - Rohdaten'!Z300-'nicht Bio - Rohdaten'!Z300)</f>
        <v>2.7542289499999999</v>
      </c>
      <c r="F299" s="300">
        <f>IF('Bio - Rohdaten'!AE300-'nicht Bio - Rohdaten'!AE300=0,"WERT FEHLT",'Bio - Rohdaten'!AE300-'nicht Bio - Rohdaten'!AE300)</f>
        <v>6.2117447952941163</v>
      </c>
      <c r="G299" s="300">
        <f>IF('Bio - Rohdaten'!AU300-'nicht Bio - Rohdaten'!AU300=0,"WERT FEHLT",'Bio - Rohdaten'!AU300-'nicht Bio - Rohdaten'!AU300)</f>
        <v>12.269284213333336</v>
      </c>
      <c r="H299" s="300">
        <f>IF('Bio - Rohdaten'!AX300-'nicht Bio - Rohdaten'!AX300=0,"WERT FEHLT",'Bio - Rohdaten'!AX300-'nicht Bio - Rohdaten'!AX300)</f>
        <v>1.3852778354215918</v>
      </c>
      <c r="I299" s="342">
        <f>'Bio - Rohdaten'!AY300-'nicht Bio - Rohdaten'!AY300</f>
        <v>64.01554006229901</v>
      </c>
      <c r="J299" s="343">
        <f>('Bio - Rohdaten'!AY300/'nicht Bio - Rohdaten'!AY300-1)</f>
        <v>0.53998387859832686</v>
      </c>
    </row>
    <row r="300" spans="1:10" x14ac:dyDescent="0.25">
      <c r="A300" s="332">
        <f>'Bio - Rohdaten'!A301</f>
        <v>45047</v>
      </c>
      <c r="B300" s="300">
        <f>IF('Bio - Rohdaten'!J301-'nicht Bio - Rohdaten'!J301 = 0,"WERT FEHLT",'Bio - Rohdaten'!J301-'nicht Bio - Rohdaten'!J301)</f>
        <v>11.048018493250005</v>
      </c>
      <c r="C300" s="300">
        <f>IF('Bio - Rohdaten'!U301-'nicht Bio - Rohdaten'!U301 = 0, "WERT FEHLT", 'Bio - Rohdaten'!U301-'nicht Bio - Rohdaten'!U301)</f>
        <v>23.936964999999994</v>
      </c>
      <c r="D300" s="300">
        <f>IF('Bio - Rohdaten'!W301-'nicht Bio - Rohdaten'!W301=0,"WERT FEHLT",'Bio - Rohdaten'!W301-'nicht Bio - Rohdaten'!W301)</f>
        <v>6.8460000000000036</v>
      </c>
      <c r="E300" s="300">
        <f>IF('Bio - Rohdaten'!Z301-'nicht Bio - Rohdaten'!Z301 = 0, "WERT FEHLT", 'Bio - Rohdaten'!Z301-'nicht Bio - Rohdaten'!Z301)</f>
        <v>3.2725204000000008</v>
      </c>
      <c r="F300" s="300">
        <f>IF('Bio - Rohdaten'!AE301-'nicht Bio - Rohdaten'!AE301=0,"WERT FEHLT",'Bio - Rohdaten'!AE301-'nicht Bio - Rohdaten'!AE301)</f>
        <v>6.1437911623529402</v>
      </c>
      <c r="G300" s="300">
        <f>IF('Bio - Rohdaten'!AU301-'nicht Bio - Rohdaten'!AU301=0,"WERT FEHLT",'Bio - Rohdaten'!AU301-'nicht Bio - Rohdaten'!AU301)</f>
        <v>12.480584056666668</v>
      </c>
      <c r="H300" s="300">
        <f>IF('Bio - Rohdaten'!AX301-'nicht Bio - Rohdaten'!AX301=0,"WERT FEHLT",'Bio - Rohdaten'!AX301-'nicht Bio - Rohdaten'!AX301)</f>
        <v>1.3852778354215918</v>
      </c>
      <c r="I300" s="342">
        <f>'Bio - Rohdaten'!AY301-'nicht Bio - Rohdaten'!AY301</f>
        <v>65.113156947691181</v>
      </c>
      <c r="J300" s="343">
        <f>('Bio - Rohdaten'!AY301/'nicht Bio - Rohdaten'!AY301-1)</f>
        <v>0.53126868088380275</v>
      </c>
    </row>
    <row r="301" spans="1:10" x14ac:dyDescent="0.25">
      <c r="A301" s="332">
        <f>'Bio - Rohdaten'!A302</f>
        <v>45078</v>
      </c>
      <c r="B301" s="300">
        <f>IF('Bio - Rohdaten'!J302-'nicht Bio - Rohdaten'!J302 = 0,"WERT FEHLT",'Bio - Rohdaten'!J302-'nicht Bio - Rohdaten'!J302)</f>
        <v>11.015513068250002</v>
      </c>
      <c r="C301" s="300">
        <f>IF('Bio - Rohdaten'!U302-'nicht Bio - Rohdaten'!U302 = 0, "WERT FEHLT", 'Bio - Rohdaten'!U302-'nicht Bio - Rohdaten'!U302)</f>
        <v>19.988044000000009</v>
      </c>
      <c r="D301" s="300">
        <f>IF('Bio - Rohdaten'!W302-'nicht Bio - Rohdaten'!W302=0,"WERT FEHLT",'Bio - Rohdaten'!W302-'nicht Bio - Rohdaten'!W302)</f>
        <v>6.9468000000000032</v>
      </c>
      <c r="E301" s="300">
        <f>IF('Bio - Rohdaten'!Z302-'nicht Bio - Rohdaten'!Z302 = 0, "WERT FEHLT", 'Bio - Rohdaten'!Z302-'nicht Bio - Rohdaten'!Z302)</f>
        <v>4.1194538500000002</v>
      </c>
      <c r="F301" s="300">
        <f>IF('Bio - Rohdaten'!AE302-'nicht Bio - Rohdaten'!AE302=0,"WERT FEHLT",'Bio - Rohdaten'!AE302-'nicht Bio - Rohdaten'!AE302)</f>
        <v>5.8811231517647062</v>
      </c>
      <c r="G301" s="300">
        <f>IF('Bio - Rohdaten'!AU302-'nicht Bio - Rohdaten'!AU302=0,"WERT FEHLT",'Bio - Rohdaten'!AU302-'nicht Bio - Rohdaten'!AU302)</f>
        <v>16.361599463333331</v>
      </c>
      <c r="H301" s="300">
        <f>IF('Bio - Rohdaten'!AX302-'nicht Bio - Rohdaten'!AX302=0,"WERT FEHLT",'Bio - Rohdaten'!AX302-'nicht Bio - Rohdaten'!AX302)</f>
        <v>1.3852778354215918</v>
      </c>
      <c r="I301" s="342">
        <f>'Bio - Rohdaten'!AY302-'nicht Bio - Rohdaten'!AY302</f>
        <v>65.697811368769649</v>
      </c>
      <c r="J301" s="343">
        <f>('Bio - Rohdaten'!AY302/'nicht Bio - Rohdaten'!AY302-1)</f>
        <v>0.52391264548510397</v>
      </c>
    </row>
    <row r="302" spans="1:10" x14ac:dyDescent="0.25">
      <c r="A302" s="332">
        <f>'Bio - Rohdaten'!A303</f>
        <v>45108</v>
      </c>
      <c r="B302" s="300">
        <f>IF('Bio - Rohdaten'!J303-'nicht Bio - Rohdaten'!J303 = 0,"WERT FEHLT",'Bio - Rohdaten'!J303-'nicht Bio - Rohdaten'!J303)</f>
        <v>10.735273523250001</v>
      </c>
      <c r="C302" s="300">
        <f>IF('Bio - Rohdaten'!U303-'nicht Bio - Rohdaten'!U303 = 0, "WERT FEHLT", 'Bio - Rohdaten'!U303-'nicht Bio - Rohdaten'!U303)</f>
        <v>24.197770999999996</v>
      </c>
      <c r="D302" s="300">
        <f>IF('Bio - Rohdaten'!W303-'nicht Bio - Rohdaten'!W303=0,"WERT FEHLT",'Bio - Rohdaten'!W303-'nicht Bio - Rohdaten'!W303)</f>
        <v>7.0308000000000028</v>
      </c>
      <c r="E302" s="300">
        <f>IF('Bio - Rohdaten'!Z303-'nicht Bio - Rohdaten'!Z303 = 0, "WERT FEHLT", 'Bio - Rohdaten'!Z303-'nicht Bio - Rohdaten'!Z303)</f>
        <v>3.8526461999999997</v>
      </c>
      <c r="F302" s="300">
        <f>IF('Bio - Rohdaten'!AE303-'nicht Bio - Rohdaten'!AE303=0,"WERT FEHLT",'Bio - Rohdaten'!AE303-'nicht Bio - Rohdaten'!AE303)</f>
        <v>6.0959700952941187</v>
      </c>
      <c r="G302" s="300">
        <f>IF('Bio - Rohdaten'!AU303-'nicht Bio - Rohdaten'!AU303=0,"WERT FEHLT",'Bio - Rohdaten'!AU303-'nicht Bio - Rohdaten'!AU303)</f>
        <v>16.682860476666679</v>
      </c>
      <c r="H302" s="300">
        <f>IF('Bio - Rohdaten'!AX303-'nicht Bio - Rohdaten'!AX303=0,"WERT FEHLT",'Bio - Rohdaten'!AX303-'nicht Bio - Rohdaten'!AX303)</f>
        <v>1.4808895533640323</v>
      </c>
      <c r="I302" s="342">
        <f>'Bio - Rohdaten'!AY303-'nicht Bio - Rohdaten'!AY303</f>
        <v>70.076210848574846</v>
      </c>
      <c r="J302" s="343">
        <f>('Bio - Rohdaten'!AY303/'nicht Bio - Rohdaten'!AY303-1)</f>
        <v>0.55841636665413641</v>
      </c>
    </row>
    <row r="303" spans="1:10" x14ac:dyDescent="0.25">
      <c r="A303" s="332">
        <f>'Bio - Rohdaten'!A304</f>
        <v>45139</v>
      </c>
      <c r="B303" s="300">
        <f>IF('Bio - Rohdaten'!J304-'nicht Bio - Rohdaten'!J304 = 0,"WERT FEHLT",'Bio - Rohdaten'!J304-'nicht Bio - Rohdaten'!J304)</f>
        <v>10.233339748249996</v>
      </c>
      <c r="C303" s="300">
        <f>IF('Bio - Rohdaten'!U304-'nicht Bio - Rohdaten'!U304 = 0, "WERT FEHLT", 'Bio - Rohdaten'!U304-'nicht Bio - Rohdaten'!U304)</f>
        <v>25.346791000000003</v>
      </c>
      <c r="D303" s="300">
        <f>IF('Bio - Rohdaten'!W304-'nicht Bio - Rohdaten'!W304=0,"WERT FEHLT",'Bio - Rohdaten'!W304-'nicht Bio - Rohdaten'!W304)</f>
        <v>6.5716000000000001</v>
      </c>
      <c r="E303" s="300">
        <f>IF('Bio - Rohdaten'!Z304-'nicht Bio - Rohdaten'!Z304 = 0, "WERT FEHLT", 'Bio - Rohdaten'!Z304-'nicht Bio - Rohdaten'!Z304)</f>
        <v>2.0573119000000002</v>
      </c>
      <c r="F303" s="300">
        <f>IF('Bio - Rohdaten'!AE304-'nicht Bio - Rohdaten'!AE304=0,"WERT FEHLT",'Bio - Rohdaten'!AE304-'nicht Bio - Rohdaten'!AE304)</f>
        <v>6.0060570476470581</v>
      </c>
      <c r="G303" s="300">
        <f>IF('Bio - Rohdaten'!AU304-'nicht Bio - Rohdaten'!AU304=0,"WERT FEHLT",'Bio - Rohdaten'!AU304-'nicht Bio - Rohdaten'!AU304)</f>
        <v>16.018023946666673</v>
      </c>
      <c r="H303" s="300">
        <f>IF('Bio - Rohdaten'!AX304-'nicht Bio - Rohdaten'!AX304=0,"WERT FEHLT",'Bio - Rohdaten'!AX304-'nicht Bio - Rohdaten'!AX304)</f>
        <v>1.4808895533640323</v>
      </c>
      <c r="I303" s="342">
        <f>'Bio - Rohdaten'!AY304-'nicht Bio - Rohdaten'!AY304</f>
        <v>67.714013195927805</v>
      </c>
      <c r="J303" s="343">
        <f>('Bio - Rohdaten'!AY304/'nicht Bio - Rohdaten'!AY304-1)</f>
        <v>0.53776879675194778</v>
      </c>
    </row>
    <row r="304" spans="1:10" x14ac:dyDescent="0.25">
      <c r="A304" s="332">
        <f>'Bio - Rohdaten'!A305</f>
        <v>45170</v>
      </c>
      <c r="B304" s="300">
        <f>IF('Bio - Rohdaten'!J305-'nicht Bio - Rohdaten'!J305 = 0,"WERT FEHLT",'Bio - Rohdaten'!J305-'nicht Bio - Rohdaten'!J305)</f>
        <v>10.693413678249996</v>
      </c>
      <c r="C304" s="300">
        <f>IF('Bio - Rohdaten'!U305-'nicht Bio - Rohdaten'!U305 = 0, "WERT FEHLT", 'Bio - Rohdaten'!U305-'nicht Bio - Rohdaten'!U305)</f>
        <v>24.674979</v>
      </c>
      <c r="D304" s="300">
        <f>IF('Bio - Rohdaten'!W305-'nicht Bio - Rohdaten'!W305=0,"WERT FEHLT",'Bio - Rohdaten'!W305-'nicht Bio - Rohdaten'!W305)</f>
        <v>6.9579999999999984</v>
      </c>
      <c r="E304" s="300">
        <f>IF('Bio - Rohdaten'!Z305-'nicht Bio - Rohdaten'!Z305 = 0, "WERT FEHLT", 'Bio - Rohdaten'!Z305-'nicht Bio - Rohdaten'!Z305)</f>
        <v>3.8231591499999995</v>
      </c>
      <c r="F304" s="300">
        <f>IF('Bio - Rohdaten'!AE305-'nicht Bio - Rohdaten'!AE305=0,"WERT FEHLT",'Bio - Rohdaten'!AE305-'nicht Bio - Rohdaten'!AE305)</f>
        <v>6.0289228941176454</v>
      </c>
      <c r="G304" s="300">
        <f>IF('Bio - Rohdaten'!AU305-'nicht Bio - Rohdaten'!AU305=0,"WERT FEHLT",'Bio - Rohdaten'!AU305-'nicht Bio - Rohdaten'!AU305)</f>
        <v>15.395571583333322</v>
      </c>
      <c r="H304" s="300">
        <f>IF('Bio - Rohdaten'!AX305-'nicht Bio - Rohdaten'!AX305=0,"WERT FEHLT",'Bio - Rohdaten'!AX305-'nicht Bio - Rohdaten'!AX305)</f>
        <v>1.4808895533640323</v>
      </c>
      <c r="I304" s="342">
        <f>'Bio - Rohdaten'!AY305-'nicht Bio - Rohdaten'!AY305</f>
        <v>69.054935859064997</v>
      </c>
      <c r="J304" s="343">
        <f>('Bio - Rohdaten'!AY305/'nicht Bio - Rohdaten'!AY305-1)</f>
        <v>0.55290828695876915</v>
      </c>
    </row>
    <row r="305" spans="1:10" x14ac:dyDescent="0.25">
      <c r="A305" s="332">
        <f>'Bio - Rohdaten'!A306</f>
        <v>45200</v>
      </c>
      <c r="B305" s="300">
        <f>IF('Bio - Rohdaten'!J306-'nicht Bio - Rohdaten'!J306 = 0,"WERT FEHLT",'Bio - Rohdaten'!J306-'nicht Bio - Rohdaten'!J306)</f>
        <v>10.130204747374997</v>
      </c>
      <c r="C305" s="300">
        <f>IF('Bio - Rohdaten'!U306-'nicht Bio - Rohdaten'!U306 = 0, "WERT FEHLT", 'Bio - Rohdaten'!U306-'nicht Bio - Rohdaten'!U306)</f>
        <v>22.917743000000002</v>
      </c>
      <c r="D305" s="300">
        <f>IF('Bio - Rohdaten'!W306-'nicht Bio - Rohdaten'!W306=0,"WERT FEHLT",'Bio - Rohdaten'!W306-'nicht Bio - Rohdaten'!W306)</f>
        <v>6.9832000000000036</v>
      </c>
      <c r="E305" s="300">
        <f>IF('Bio - Rohdaten'!Z306-'nicht Bio - Rohdaten'!Z306 = 0, "WERT FEHLT", 'Bio - Rohdaten'!Z306-'nicht Bio - Rohdaten'!Z306)</f>
        <v>3.1067378999999997</v>
      </c>
      <c r="F305" s="300">
        <f>IF('Bio - Rohdaten'!AE306-'nicht Bio - Rohdaten'!AE306=0,"WERT FEHLT",'Bio - Rohdaten'!AE306-'nicht Bio - Rohdaten'!AE306)</f>
        <v>6.7913860170588247</v>
      </c>
      <c r="G305" s="300">
        <f>IF('Bio - Rohdaten'!AU306-'nicht Bio - Rohdaten'!AU306=0,"WERT FEHLT",'Bio - Rohdaten'!AU306-'nicht Bio - Rohdaten'!AU306)</f>
        <v>14.669499133333339</v>
      </c>
      <c r="H305" s="300">
        <f>IF('Bio - Rohdaten'!AX306-'nicht Bio - Rohdaten'!AX306=0,"WERT FEHLT",'Bio - Rohdaten'!AX306-'nicht Bio - Rohdaten'!AX306)</f>
        <v>1.3667250641574453</v>
      </c>
      <c r="I305" s="342">
        <f>'Bio - Rohdaten'!AY306-'nicht Bio - Rohdaten'!AY306</f>
        <v>65.965495861924651</v>
      </c>
      <c r="J305" s="343">
        <f>('Bio - Rohdaten'!AY306/'nicht Bio - Rohdaten'!AY306-1)</f>
        <v>0.5324473106924188</v>
      </c>
    </row>
    <row r="306" spans="1:10" x14ac:dyDescent="0.25">
      <c r="A306" s="332">
        <f>'Bio - Rohdaten'!A307</f>
        <v>45231</v>
      </c>
      <c r="B306" s="300">
        <f>IF('Bio - Rohdaten'!J307-'nicht Bio - Rohdaten'!J307 = 0,"WERT FEHLT",'Bio - Rohdaten'!J307-'nicht Bio - Rohdaten'!J307)</f>
        <v>10.46367235</v>
      </c>
      <c r="C306" s="300">
        <f>IF('Bio - Rohdaten'!U307-'nicht Bio - Rohdaten'!U307 = 0, "WERT FEHLT", 'Bio - Rohdaten'!U307-'nicht Bio - Rohdaten'!U307)</f>
        <v>25.47340100000001</v>
      </c>
      <c r="D306" s="300">
        <f>IF('Bio - Rohdaten'!W307-'nicht Bio - Rohdaten'!W307=0,"WERT FEHLT",'Bio - Rohdaten'!W307-'nicht Bio - Rohdaten'!W307)</f>
        <v>7.0308000000000028</v>
      </c>
      <c r="E306" s="300">
        <f>IF('Bio - Rohdaten'!Z307-'nicht Bio - Rohdaten'!Z307 = 0, "WERT FEHLT", 'Bio - Rohdaten'!Z307-'nicht Bio - Rohdaten'!Z307)</f>
        <v>2.9991533500000003</v>
      </c>
      <c r="F306" s="300">
        <f>IF('Bio - Rohdaten'!AE307-'nicht Bio - Rohdaten'!AE307=0,"WERT FEHLT",'Bio - Rohdaten'!AE307-'nicht Bio - Rohdaten'!AE307)</f>
        <v>6.9580871205882335</v>
      </c>
      <c r="G306" s="300">
        <f>IF('Bio - Rohdaten'!AU307-'nicht Bio - Rohdaten'!AU307=0,"WERT FEHLT",'Bio - Rohdaten'!AU307-'nicht Bio - Rohdaten'!AU307)</f>
        <v>12.995261583333324</v>
      </c>
      <c r="H306" s="300">
        <f>IF('Bio - Rohdaten'!AX307-'nicht Bio - Rohdaten'!AX307=0,"WERT FEHLT",'Bio - Rohdaten'!AX307-'nicht Bio - Rohdaten'!AX307)</f>
        <v>1.3667250641574453</v>
      </c>
      <c r="I306" s="342">
        <f>'Bio - Rohdaten'!AY307-'nicht Bio - Rohdaten'!AY307</f>
        <v>67.287100468079018</v>
      </c>
      <c r="J306" s="343">
        <f>('Bio - Rohdaten'!AY307/'nicht Bio - Rohdaten'!AY307-1)</f>
        <v>0.55389744805736418</v>
      </c>
    </row>
    <row r="307" spans="1:10" x14ac:dyDescent="0.25">
      <c r="A307" s="332">
        <f>'Bio - Rohdaten'!A308</f>
        <v>45261</v>
      </c>
      <c r="B307" s="300">
        <f>IF('Bio - Rohdaten'!J308-'nicht Bio - Rohdaten'!J308 = 0,"WERT FEHLT",'Bio - Rohdaten'!J308-'nicht Bio - Rohdaten'!J308)</f>
        <v>10.155398535</v>
      </c>
      <c r="C307" s="300">
        <f>IF('Bio - Rohdaten'!U308-'nicht Bio - Rohdaten'!U308 = 0, "WERT FEHLT", 'Bio - Rohdaten'!U308-'nicht Bio - Rohdaten'!U308)</f>
        <v>22.999252000000013</v>
      </c>
      <c r="D307" s="300">
        <f>IF('Bio - Rohdaten'!W308-'nicht Bio - Rohdaten'!W308=0,"WERT FEHLT",'Bio - Rohdaten'!W308-'nicht Bio - Rohdaten'!W308)</f>
        <v>7.173600000000004</v>
      </c>
      <c r="E307" s="300">
        <f>IF('Bio - Rohdaten'!Z308-'nicht Bio - Rohdaten'!Z308 = 0, "WERT FEHLT", 'Bio - Rohdaten'!Z308-'nicht Bio - Rohdaten'!Z308)</f>
        <v>3.3141052000000011</v>
      </c>
      <c r="F307" s="300">
        <f>IF('Bio - Rohdaten'!AE308-'nicht Bio - Rohdaten'!AE308=0,"WERT FEHLT",'Bio - Rohdaten'!AE308-'nicht Bio - Rohdaten'!AE308)</f>
        <v>5.4040844817647056</v>
      </c>
      <c r="G307" s="300">
        <f>IF('Bio - Rohdaten'!AU308-'nicht Bio - Rohdaten'!AU308=0,"WERT FEHLT",'Bio - Rohdaten'!AU308-'nicht Bio - Rohdaten'!AU308)</f>
        <v>12.733306019999997</v>
      </c>
      <c r="H307" s="300">
        <f>IF('Bio - Rohdaten'!AX308-'nicht Bio - Rohdaten'!AX308=0,"WERT FEHLT",'Bio - Rohdaten'!AX308-'nicht Bio - Rohdaten'!AX308)</f>
        <v>1.3667250641574453</v>
      </c>
      <c r="I307" s="342">
        <f>'Bio - Rohdaten'!AY308-'nicht Bio - Rohdaten'!AY308</f>
        <v>63.146471300922187</v>
      </c>
      <c r="J307" s="343">
        <f>('Bio - Rohdaten'!AY308/'nicht Bio - Rohdaten'!AY308-1)</f>
        <v>0.52674631507499847</v>
      </c>
    </row>
    <row r="308" spans="1:10" x14ac:dyDescent="0.25">
      <c r="A308" s="332">
        <f>'Bio - Rohdaten'!A309</f>
        <v>45292</v>
      </c>
      <c r="B308" s="300">
        <f>IF('Bio - Rohdaten'!J309-'nicht Bio - Rohdaten'!J309 = 0,"WERT FEHLT",'Bio - Rohdaten'!J309-'nicht Bio - Rohdaten'!J309)</f>
        <v>10.450902190000001</v>
      </c>
      <c r="C308" s="300">
        <f>IF('Bio - Rohdaten'!U309-'nicht Bio - Rohdaten'!U309 = 0, "WERT FEHLT", 'Bio - Rohdaten'!U309-'nicht Bio - Rohdaten'!U309)</f>
        <v>26.653369000000005</v>
      </c>
      <c r="D308" s="300">
        <f>IF('Bio - Rohdaten'!W309-'nicht Bio - Rohdaten'!W309=0,"WERT FEHLT",'Bio - Rohdaten'!W309-'nicht Bio - Rohdaten'!W309)</f>
        <v>7.3219999999999992</v>
      </c>
      <c r="E308" s="300">
        <f>IF('Bio - Rohdaten'!Z309-'nicht Bio - Rohdaten'!Z309 = 0, "WERT FEHLT", 'Bio - Rohdaten'!Z309-'nicht Bio - Rohdaten'!Z309)</f>
        <v>3.2073838499999994</v>
      </c>
      <c r="F308" s="300">
        <f>IF('Bio - Rohdaten'!AE309-'nicht Bio - Rohdaten'!AE309=0,"WERT FEHLT",'Bio - Rohdaten'!AE309-'nicht Bio - Rohdaten'!AE309)</f>
        <v>5.2422555247058789</v>
      </c>
      <c r="G308" s="300">
        <f>IF('Bio - Rohdaten'!AU309-'nicht Bio - Rohdaten'!AU309=0,"WERT FEHLT",'Bio - Rohdaten'!AU309-'nicht Bio - Rohdaten'!AU309)</f>
        <v>10.723122363333328</v>
      </c>
      <c r="H308" s="300">
        <f>IF('Bio - Rohdaten'!AX309-'nicht Bio - Rohdaten'!AX309=0,"WERT FEHLT",'Bio - Rohdaten'!AX309-'nicht Bio - Rohdaten'!AX309)</f>
        <v>1.3345253872890241</v>
      </c>
      <c r="I308" s="342">
        <f>'Bio - Rohdaten'!AY285-'nicht Bio - Rohdaten'!AY285</f>
        <v>65.408118097830823</v>
      </c>
      <c r="J308" s="343">
        <f>('Bio - Rohdaten'!AY309/'nicht Bio - Rohdaten'!AY309-1)</f>
        <v>0.54147246887243994</v>
      </c>
    </row>
    <row r="309" spans="1:10" x14ac:dyDescent="0.25">
      <c r="A309" s="332">
        <f>'Bio - Rohdaten'!A310</f>
        <v>45323</v>
      </c>
      <c r="B309" s="300">
        <f>IF('Bio - Rohdaten'!J310-'nicht Bio - Rohdaten'!J310 = 0,"WERT FEHLT",'Bio - Rohdaten'!J310-'nicht Bio - Rohdaten'!J310)</f>
        <v>10.357931760000007</v>
      </c>
      <c r="C309" s="300">
        <f>IF('Bio - Rohdaten'!U310-'nicht Bio - Rohdaten'!U310 = 0, "WERT FEHLT", 'Bio - Rohdaten'!U310-'nicht Bio - Rohdaten'!U310)</f>
        <v>22.030474000000005</v>
      </c>
      <c r="D309" s="300">
        <f>IF('Bio - Rohdaten'!W310-'nicht Bio - Rohdaten'!W310=0,"WERT FEHLT",'Bio - Rohdaten'!W310-'nicht Bio - Rohdaten'!W310)</f>
        <v>7.1175999999999995</v>
      </c>
      <c r="E309" s="300">
        <f>IF('Bio - Rohdaten'!Z310-'nicht Bio - Rohdaten'!Z310 = 0, "WERT FEHLT", 'Bio - Rohdaten'!Z310-'nicht Bio - Rohdaten'!Z310)</f>
        <v>2.8224601000000007</v>
      </c>
      <c r="F309" s="300">
        <f>IF('Bio - Rohdaten'!AE310-'nicht Bio - Rohdaten'!AE310=0,"WERT FEHLT",'Bio - Rohdaten'!AE310-'nicht Bio - Rohdaten'!AE310)</f>
        <v>6.6097693529411767</v>
      </c>
      <c r="G309" s="300">
        <f>IF('Bio - Rohdaten'!AU310-'nicht Bio - Rohdaten'!AU310=0,"WERT FEHLT",'Bio - Rohdaten'!AU310-'nicht Bio - Rohdaten'!AU310)</f>
        <v>10.493686426666667</v>
      </c>
      <c r="H309" s="300">
        <f>IF('Bio - Rohdaten'!AX310-'nicht Bio - Rohdaten'!AX310=0,"WERT FEHLT",'Bio - Rohdaten'!AX310-'nicht Bio - Rohdaten'!AX310)</f>
        <v>1.3345253872890241</v>
      </c>
      <c r="I309" s="342">
        <f>'Bio - Rohdaten'!AY286-'nicht Bio - Rohdaten'!AY286</f>
        <v>60.172607025532841</v>
      </c>
      <c r="J309" s="343">
        <f>('Bio - Rohdaten'!AY310/'nicht Bio - Rohdaten'!AY310-1)</f>
        <v>0.50796817654484849</v>
      </c>
    </row>
    <row r="310" spans="1:10" x14ac:dyDescent="0.25">
      <c r="A310" s="332">
        <f>'Bio - Rohdaten'!A311</f>
        <v>45352</v>
      </c>
      <c r="B310" s="300">
        <f>IF('Bio - Rohdaten'!J311-'nicht Bio - Rohdaten'!J311 = 0,"WERT FEHLT",'Bio - Rohdaten'!J311-'nicht Bio - Rohdaten'!J311)</f>
        <v>10.653208790000001</v>
      </c>
      <c r="C310" s="300">
        <f>IF('Bio - Rohdaten'!U311-'nicht Bio - Rohdaten'!U311 = 0, "WERT FEHLT", 'Bio - Rohdaten'!U311-'nicht Bio - Rohdaten'!U311)</f>
        <v>24.133643000000006</v>
      </c>
      <c r="D310" s="300">
        <f>IF('Bio - Rohdaten'!W311-'nicht Bio - Rohdaten'!W311=0,"WERT FEHLT",'Bio - Rohdaten'!W311-'nicht Bio - Rohdaten'!W311)</f>
        <v>6.93</v>
      </c>
      <c r="E310" s="300">
        <f>IF('Bio - Rohdaten'!Z311-'nicht Bio - Rohdaten'!Z311 = 0, "WERT FEHLT", 'Bio - Rohdaten'!Z311-'nicht Bio - Rohdaten'!Z311)</f>
        <v>2.9478702499999998</v>
      </c>
      <c r="F310" s="300">
        <f>IF('Bio - Rohdaten'!AE311-'nicht Bio - Rohdaten'!AE311=0,"WERT FEHLT",'Bio - Rohdaten'!AE311-'nicht Bio - Rohdaten'!AE311)</f>
        <v>5.454201125294114</v>
      </c>
      <c r="G310" s="300">
        <f>IF('Bio - Rohdaten'!AU311-'nicht Bio - Rohdaten'!AU311=0,"WERT FEHLT",'Bio - Rohdaten'!AU311-'nicht Bio - Rohdaten'!AU311)</f>
        <v>10.9092217</v>
      </c>
      <c r="H310" s="300">
        <f>IF('Bio - Rohdaten'!AX311-'nicht Bio - Rohdaten'!AX311=0,"WERT FEHLT",'Bio - Rohdaten'!AX311-'nicht Bio - Rohdaten'!AX311)</f>
        <v>1.3345253872890241</v>
      </c>
      <c r="I310" s="342">
        <f>'Bio - Rohdaten'!AY287-'nicht Bio - Rohdaten'!AY287</f>
        <v>60.68803553409019</v>
      </c>
      <c r="J310" s="343">
        <f>('Bio - Rohdaten'!AY311/'nicht Bio - Rohdaten'!AY311-1)</f>
        <v>0.53106451863979331</v>
      </c>
    </row>
    <row r="311" spans="1:10" x14ac:dyDescent="0.25">
      <c r="A311" s="332">
        <f>'Bio - Rohdaten'!A312</f>
        <v>45383</v>
      </c>
      <c r="B311" s="300">
        <f>IF('Bio - Rohdaten'!J312-'nicht Bio - Rohdaten'!J312 = 0,"WERT FEHLT",'Bio - Rohdaten'!J312-'nicht Bio - Rohdaten'!J312)</f>
        <v>10.493753775000002</v>
      </c>
      <c r="C311" s="300">
        <f>IF('Bio - Rohdaten'!U312-'nicht Bio - Rohdaten'!U312 = 0, "WERT FEHLT", 'Bio - Rohdaten'!U312-'nicht Bio - Rohdaten'!U312)</f>
        <v>21.842176999999992</v>
      </c>
      <c r="D311" s="300">
        <f>IF('Bio - Rohdaten'!W312-'nicht Bio - Rohdaten'!W312=0,"WERT FEHLT",'Bio - Rohdaten'!W312-'nicht Bio - Rohdaten'!W312)</f>
        <v>6.1152000000000015</v>
      </c>
      <c r="E311" s="300">
        <f>IF('Bio - Rohdaten'!Z312-'nicht Bio - Rohdaten'!Z312 = 0, "WERT FEHLT", 'Bio - Rohdaten'!Z312-'nicht Bio - Rohdaten'!Z312)</f>
        <v>2.9418118500000001</v>
      </c>
      <c r="F311" s="300">
        <f>IF('Bio - Rohdaten'!AE312-'nicht Bio - Rohdaten'!AE312=0,"WERT FEHLT",'Bio - Rohdaten'!AE312-'nicht Bio - Rohdaten'!AE312)</f>
        <v>5.323157323529415</v>
      </c>
      <c r="G311" s="300">
        <f>IF('Bio - Rohdaten'!AU312-'nicht Bio - Rohdaten'!AU312=0,"WERT FEHLT",'Bio - Rohdaten'!AU312-'nicht Bio - Rohdaten'!AU312)</f>
        <v>10.78464511333333</v>
      </c>
      <c r="H311" s="300">
        <f>IF('Bio - Rohdaten'!AX312-'nicht Bio - Rohdaten'!AX312=0,"WERT FEHLT",'Bio - Rohdaten'!AX312-'nicht Bio - Rohdaten'!AX312)</f>
        <v>1.4409812096764982</v>
      </c>
      <c r="I311" s="342">
        <f>'Bio - Rohdaten'!AY288-'nicht Bio - Rohdaten'!AY288</f>
        <v>63.906774372545001</v>
      </c>
      <c r="J311" s="343">
        <f>('Bio - Rohdaten'!AY312/'nicht Bio - Rohdaten'!AY312-1)</f>
        <v>0.49420445093658749</v>
      </c>
    </row>
    <row r="312" spans="1:10" x14ac:dyDescent="0.25">
      <c r="A312" s="332">
        <f>'Bio - Rohdaten'!A313</f>
        <v>45413</v>
      </c>
      <c r="B312" s="300">
        <f>IF('Bio - Rohdaten'!J313-'nicht Bio - Rohdaten'!J313 = 0,"WERT FEHLT",'Bio - Rohdaten'!J313-'nicht Bio - Rohdaten'!J313)</f>
        <v>10.092334024999996</v>
      </c>
      <c r="C312" s="300">
        <f>IF('Bio - Rohdaten'!U313-'nicht Bio - Rohdaten'!U313 = 0, "WERT FEHLT", 'Bio - Rohdaten'!U313-'nicht Bio - Rohdaten'!U313)</f>
        <v>20.665609999999994</v>
      </c>
      <c r="D312" s="300">
        <f>IF('Bio - Rohdaten'!W313-'nicht Bio - Rohdaten'!W313=0,"WERT FEHLT",'Bio - Rohdaten'!W313-'nicht Bio - Rohdaten'!W313)</f>
        <v>6.3111999999999995</v>
      </c>
      <c r="E312" s="300">
        <f>IF('Bio - Rohdaten'!Z313-'nicht Bio - Rohdaten'!Z313 = 0, "WERT FEHLT", 'Bio - Rohdaten'!Z313-'nicht Bio - Rohdaten'!Z313)</f>
        <v>2.5589520499999998</v>
      </c>
      <c r="F312" s="300">
        <f>IF('Bio - Rohdaten'!AE313-'nicht Bio - Rohdaten'!AE313=0,"WERT FEHLT",'Bio - Rohdaten'!AE313-'nicht Bio - Rohdaten'!AE313)</f>
        <v>5.6955379823529384</v>
      </c>
      <c r="G312" s="300">
        <f>IF('Bio - Rohdaten'!AU313-'nicht Bio - Rohdaten'!AU313=0,"WERT FEHLT",'Bio - Rohdaten'!AU313-'nicht Bio - Rohdaten'!AU313)</f>
        <v>11.490872940000003</v>
      </c>
      <c r="H312" s="300">
        <f>IF('Bio - Rohdaten'!AX313-'nicht Bio - Rohdaten'!AX313=0,"WERT FEHLT",'Bio - Rohdaten'!AX313-'nicht Bio - Rohdaten'!AX313)</f>
        <v>1.4409812096764982</v>
      </c>
      <c r="I312" s="342">
        <f>'Bio - Rohdaten'!AY289-'nicht Bio - Rohdaten'!AY289</f>
        <v>63.309448518204562</v>
      </c>
      <c r="J312" s="343">
        <f>('Bio - Rohdaten'!AY313/'nicht Bio - Rohdaten'!AY313-1)</f>
        <v>0.46820691908659429</v>
      </c>
    </row>
    <row r="313" spans="1:10" x14ac:dyDescent="0.25">
      <c r="A313" s="332">
        <f>'Bio - Rohdaten'!A314</f>
        <v>45444</v>
      </c>
      <c r="B313" s="300">
        <f>IF('Bio - Rohdaten'!J314-'nicht Bio - Rohdaten'!J314 = 0,"WERT FEHLT",'Bio - Rohdaten'!J314-'nicht Bio - Rohdaten'!J314)</f>
        <v>9.9420054399999991</v>
      </c>
      <c r="C313" s="300">
        <f>IF('Bio - Rohdaten'!U314-'nicht Bio - Rohdaten'!U314 = 0, "WERT FEHLT", 'Bio - Rohdaten'!U314-'nicht Bio - Rohdaten'!U314)</f>
        <v>23.336358999999995</v>
      </c>
      <c r="D313" s="300">
        <f>IF('Bio - Rohdaten'!W314-'nicht Bio - Rohdaten'!W314=0,"WERT FEHLT",'Bio - Rohdaten'!W314-'nicht Bio - Rohdaten'!W314)</f>
        <v>6.487600000000004</v>
      </c>
      <c r="E313" s="300">
        <f>IF('Bio - Rohdaten'!Z314-'nicht Bio - Rohdaten'!Z314 = 0, "WERT FEHLT", 'Bio - Rohdaten'!Z314-'nicht Bio - Rohdaten'!Z314)</f>
        <v>2.8375630000000003</v>
      </c>
      <c r="F313" s="300">
        <f>IF('Bio - Rohdaten'!AE314-'nicht Bio - Rohdaten'!AE314=0,"WERT FEHLT",'Bio - Rohdaten'!AE314-'nicht Bio - Rohdaten'!AE314)</f>
        <v>5.1500003170588258</v>
      </c>
      <c r="G313" s="300">
        <f>IF('Bio - Rohdaten'!AU314-'nicht Bio - Rohdaten'!AU314=0,"WERT FEHLT",'Bio - Rohdaten'!AU314-'nicht Bio - Rohdaten'!AU314)</f>
        <v>14.997848050000009</v>
      </c>
      <c r="H313" s="300">
        <f>IF('Bio - Rohdaten'!AX314-'nicht Bio - Rohdaten'!AX314=0,"WERT FEHLT",'Bio - Rohdaten'!AX314-'nicht Bio - Rohdaten'!AX314)</f>
        <v>1.4409812096764982</v>
      </c>
      <c r="I313" s="342">
        <f>'Bio - Rohdaten'!AY290-'nicht Bio - Rohdaten'!AY290</f>
        <v>72.331234494895369</v>
      </c>
      <c r="J313" s="343">
        <f>('Bio - Rohdaten'!AY314/'nicht Bio - Rohdaten'!AY314-1)</f>
        <v>0.50964298076492653</v>
      </c>
    </row>
    <row r="314" spans="1:10" x14ac:dyDescent="0.25">
      <c r="A314" s="332">
        <f>'Bio - Rohdaten'!A315</f>
        <v>45474</v>
      </c>
      <c r="B314" s="300">
        <f>IF('Bio - Rohdaten'!J315-'nicht Bio - Rohdaten'!J315 = 0,"WERT FEHLT",'Bio - Rohdaten'!J315-'nicht Bio - Rohdaten'!J315)</f>
        <v>10.376891940000004</v>
      </c>
      <c r="C314" s="300">
        <f>IF('Bio - Rohdaten'!U315-'nicht Bio - Rohdaten'!U315 = 0, "WERT FEHLT", 'Bio - Rohdaten'!U315-'nicht Bio - Rohdaten'!U315)</f>
        <v>23.255897999999995</v>
      </c>
      <c r="D314" s="300">
        <f>IF('Bio - Rohdaten'!W315-'nicht Bio - Rohdaten'!W315=0,"WERT FEHLT",'Bio - Rohdaten'!W315-'nicht Bio - Rohdaten'!W315)</f>
        <v>6.9664000000000037</v>
      </c>
      <c r="E314" s="300">
        <f>IF('Bio - Rohdaten'!Z315-'nicht Bio - Rohdaten'!Z315 = 0, "WERT FEHLT", 'Bio - Rohdaten'!Z315-'nicht Bio - Rohdaten'!Z315)</f>
        <v>3.8250437999999995</v>
      </c>
      <c r="F314" s="300">
        <f>IF('Bio - Rohdaten'!AE315-'nicht Bio - Rohdaten'!AE315=0,"WERT FEHLT",'Bio - Rohdaten'!AE315-'nicht Bio - Rohdaten'!AE315)</f>
        <v>5.3172712141176461</v>
      </c>
      <c r="G314" s="300">
        <f>IF('Bio - Rohdaten'!AU315-'nicht Bio - Rohdaten'!AU315=0,"WERT FEHLT",'Bio - Rohdaten'!AU315-'nicht Bio - Rohdaten'!AU315)</f>
        <v>16.352805593333343</v>
      </c>
      <c r="H314" s="300">
        <f>IF('Bio - Rohdaten'!AX315-'nicht Bio - Rohdaten'!AX315=0,"WERT FEHLT",'Bio - Rohdaten'!AX315-'nicht Bio - Rohdaten'!AX315)</f>
        <v>1.524528332455394</v>
      </c>
      <c r="I314" s="342">
        <f>'Bio - Rohdaten'!AY291-'nicht Bio - Rohdaten'!AY291</f>
        <v>70.860630824744391</v>
      </c>
      <c r="J314" s="343">
        <f>('Bio - Rohdaten'!AY315/'nicht Bio - Rohdaten'!AY315-1)</f>
        <v>0.53151968153557294</v>
      </c>
    </row>
    <row r="315" spans="1:10" x14ac:dyDescent="0.25">
      <c r="A315" s="332">
        <f>'Bio - Rohdaten'!A316</f>
        <v>45505</v>
      </c>
      <c r="B315" s="300">
        <f>IF('Bio - Rohdaten'!J316-'nicht Bio - Rohdaten'!J316 = 0,"WERT FEHLT",'Bio - Rohdaten'!J316-'nicht Bio - Rohdaten'!J316)</f>
        <v>10.432607189999995</v>
      </c>
      <c r="C315" s="300">
        <f>IF('Bio - Rohdaten'!U316-'nicht Bio - Rohdaten'!U316 = 0, "WERT FEHLT", 'Bio - Rohdaten'!U316-'nicht Bio - Rohdaten'!U316)</f>
        <v>21.908194000000002</v>
      </c>
      <c r="D315" s="300">
        <f>IF('Bio - Rohdaten'!W316-'nicht Bio - Rohdaten'!W316=0,"WERT FEHLT",'Bio - Rohdaten'!W316-'nicht Bio - Rohdaten'!W316)</f>
        <v>7.0671999999999997</v>
      </c>
      <c r="E315" s="300">
        <f>IF('Bio - Rohdaten'!Z316-'nicht Bio - Rohdaten'!Z316 = 0, "WERT FEHLT", 'Bio - Rohdaten'!Z316-'nicht Bio - Rohdaten'!Z316)</f>
        <v>3.3469033499999998</v>
      </c>
      <c r="F315" s="300">
        <f>IF('Bio - Rohdaten'!AE316-'nicht Bio - Rohdaten'!AE316=0,"WERT FEHLT",'Bio - Rohdaten'!AE316-'nicht Bio - Rohdaten'!AE316)</f>
        <v>5.4963378958823501</v>
      </c>
      <c r="G315" s="300">
        <f>IF('Bio - Rohdaten'!AU316-'nicht Bio - Rohdaten'!AU316=0,"WERT FEHLT",'Bio - Rohdaten'!AU316-'nicht Bio - Rohdaten'!AU316)</f>
        <v>15.06891679666666</v>
      </c>
      <c r="H315" s="300">
        <f>IF('Bio - Rohdaten'!AX316-'nicht Bio - Rohdaten'!AX316=0,"WERT FEHLT",'Bio - Rohdaten'!AX316-'nicht Bio - Rohdaten'!AX316)</f>
        <v>1.524528332455394</v>
      </c>
      <c r="I315" s="342">
        <f>'Bio - Rohdaten'!AY292-'nicht Bio - Rohdaten'!AY292</f>
        <v>70.248609046123775</v>
      </c>
      <c r="J315" s="343">
        <f>('Bio - Rohdaten'!AY316/'nicht Bio - Rohdaten'!AY316-1)</f>
        <v>0.51051655983534827</v>
      </c>
    </row>
    <row r="316" spans="1:10" x14ac:dyDescent="0.25">
      <c r="A316" s="332">
        <f>'Bio - Rohdaten'!A317</f>
        <v>45536</v>
      </c>
      <c r="B316" s="300">
        <f>IF('Bio - Rohdaten'!J317-'nicht Bio - Rohdaten'!J317 = 0,"WERT FEHLT",'Bio - Rohdaten'!J317-'nicht Bio - Rohdaten'!J317)</f>
        <v>10.016702654999996</v>
      </c>
      <c r="C316" s="300">
        <f>IF('Bio - Rohdaten'!U317-'nicht Bio - Rohdaten'!U317 = 0, "WERT FEHLT", 'Bio - Rohdaten'!U317-'nicht Bio - Rohdaten'!U317)</f>
        <v>24.406141000000012</v>
      </c>
      <c r="D316" s="300">
        <f>IF('Bio - Rohdaten'!W317-'nicht Bio - Rohdaten'!W317=0,"WERT FEHLT",'Bio - Rohdaten'!W317-'nicht Bio - Rohdaten'!W317)</f>
        <v>6.0816000000000017</v>
      </c>
      <c r="E316" s="300">
        <f>IF('Bio - Rohdaten'!Z317-'nicht Bio - Rohdaten'!Z317 = 0, "WERT FEHLT", 'Bio - Rohdaten'!Z317-'nicht Bio - Rohdaten'!Z317)</f>
        <v>3.3864532000000001</v>
      </c>
      <c r="F316" s="300">
        <f>IF('Bio - Rohdaten'!AE317-'nicht Bio - Rohdaten'!AE317=0,"WERT FEHLT",'Bio - Rohdaten'!AE317-'nicht Bio - Rohdaten'!AE317)</f>
        <v>6.5768030670588242</v>
      </c>
      <c r="G316" s="300">
        <f>IF('Bio - Rohdaten'!AU317-'nicht Bio - Rohdaten'!AU317=0,"WERT FEHLT",'Bio - Rohdaten'!AU317-'nicht Bio - Rohdaten'!AU317)</f>
        <v>14.822864376666658</v>
      </c>
      <c r="H316" s="300">
        <f>IF('Bio - Rohdaten'!AX317-'nicht Bio - Rohdaten'!AX317=0,"WERT FEHLT",'Bio - Rohdaten'!AX317-'nicht Bio - Rohdaten'!AX317)</f>
        <v>1.524528332455394</v>
      </c>
      <c r="I316" s="342">
        <f>'Bio - Rohdaten'!AY293-'nicht Bio - Rohdaten'!AY293</f>
        <v>64.433061774587159</v>
      </c>
      <c r="J316" s="343">
        <f>('Bio - Rohdaten'!AY317/'nicht Bio - Rohdaten'!AY317-1)</f>
        <v>0.5331334160477339</v>
      </c>
    </row>
    <row r="317" spans="1:10" x14ac:dyDescent="0.25">
      <c r="A317" s="332">
        <f>'Bio - Rohdaten'!A318</f>
        <v>45566</v>
      </c>
      <c r="B317" s="300">
        <f>IF('Bio - Rohdaten'!J318-'nicht Bio - Rohdaten'!J318 = 0,"WERT FEHLT",'Bio - Rohdaten'!J318-'nicht Bio - Rohdaten'!J318)</f>
        <v>9.8830180600000013</v>
      </c>
      <c r="C317" s="300">
        <f>IF('Bio - Rohdaten'!U318-'nicht Bio - Rohdaten'!U318 = 0, "WERT FEHLT", 'Bio - Rohdaten'!U318-'nicht Bio - Rohdaten'!U318)</f>
        <v>23.597774000000001</v>
      </c>
      <c r="D317" s="300">
        <f>IF('Bio - Rohdaten'!W318-'nicht Bio - Rohdaten'!W318=0,"WERT FEHLT",'Bio - Rohdaten'!W318-'nicht Bio - Rohdaten'!W318)</f>
        <v>6.4231999999999978</v>
      </c>
      <c r="E317" s="300">
        <f>IF('Bio - Rohdaten'!Z318-'nicht Bio - Rohdaten'!Z318 = 0, "WERT FEHLT", 'Bio - Rohdaten'!Z318-'nicht Bio - Rohdaten'!Z318)</f>
        <v>3.1664837000000001</v>
      </c>
      <c r="F317" s="300">
        <f>IF('Bio - Rohdaten'!AE318-'nicht Bio - Rohdaten'!AE318=0,"WERT FEHLT",'Bio - Rohdaten'!AE318-'nicht Bio - Rohdaten'!AE318)</f>
        <v>6.1053060076470587</v>
      </c>
      <c r="G317" s="300">
        <f>IF('Bio - Rohdaten'!AU318-'nicht Bio - Rohdaten'!AU318=0,"WERT FEHLT",'Bio - Rohdaten'!AU318-'nicht Bio - Rohdaten'!AU318)</f>
        <v>13.485733576666671</v>
      </c>
      <c r="H317" s="300">
        <f>IF('Bio - Rohdaten'!AX318-'nicht Bio - Rohdaten'!AX318=0,"WERT FEHLT",'Bio - Rohdaten'!AX318-'nicht Bio - Rohdaten'!AX318)</f>
        <v>0.95853547548275975</v>
      </c>
      <c r="I317" s="342">
        <f>'Bio - Rohdaten'!AY294-'nicht Bio - Rohdaten'!AY294</f>
        <v>68.609110809338944</v>
      </c>
      <c r="J317" s="343">
        <f>('Bio - Rohdaten'!AY318/'nicht Bio - Rohdaten'!AY318-1)</f>
        <v>0.50988835617932016</v>
      </c>
    </row>
    <row r="318" spans="1:10" x14ac:dyDescent="0.25">
      <c r="A318" s="332">
        <f>'Bio - Rohdaten'!A319</f>
        <v>45597</v>
      </c>
      <c r="B318" s="300">
        <f>IF('Bio - Rohdaten'!J319-'nicht Bio - Rohdaten'!J319 = 0,"WERT FEHLT",'Bio - Rohdaten'!J319-'nicht Bio - Rohdaten'!J319)</f>
        <v>10.050812925000002</v>
      </c>
      <c r="C318" s="300">
        <f>IF('Bio - Rohdaten'!U319-'nicht Bio - Rohdaten'!U319 = 0, "WERT FEHLT", 'Bio - Rohdaten'!U319-'nicht Bio - Rohdaten'!U319)</f>
        <v>23.950894000000005</v>
      </c>
      <c r="D318" s="300">
        <f>IF('Bio - Rohdaten'!W319-'nicht Bio - Rohdaten'!W319=0,"WERT FEHLT",'Bio - Rohdaten'!W319-'nicht Bio - Rohdaten'!W319)</f>
        <v>6.4624000000000024</v>
      </c>
      <c r="E318" s="300">
        <f>IF('Bio - Rohdaten'!Z319-'nicht Bio - Rohdaten'!Z319 = 0, "WERT FEHLT", 'Bio - Rohdaten'!Z319-'nicht Bio - Rohdaten'!Z319)</f>
        <v>3.8273858499999998</v>
      </c>
      <c r="F318" s="300">
        <f>IF('Bio - Rohdaten'!AE319-'nicht Bio - Rohdaten'!AE319=0,"WERT FEHLT",'Bio - Rohdaten'!AE319-'nicht Bio - Rohdaten'!AE319)</f>
        <v>5.4328730600000004</v>
      </c>
      <c r="G318" s="300">
        <f>IF('Bio - Rohdaten'!AU319-'nicht Bio - Rohdaten'!AU319=0,"WERT FEHLT",'Bio - Rohdaten'!AU319-'nicht Bio - Rohdaten'!AU319)</f>
        <v>12.665419359999998</v>
      </c>
      <c r="H318" s="300">
        <f>IF('Bio - Rohdaten'!AX319-'nicht Bio - Rohdaten'!AX319=0,"WERT FEHLT",'Bio - Rohdaten'!AX319-'nicht Bio - Rohdaten'!AX319)</f>
        <v>0.95853547548275975</v>
      </c>
      <c r="I318" s="342">
        <f>'Bio - Rohdaten'!AY295-'nicht Bio - Rohdaten'!AY295</f>
        <v>68.066368384013956</v>
      </c>
      <c r="J318" s="343">
        <f>('Bio - Rohdaten'!AY319/'nicht Bio - Rohdaten'!AY319-1)</f>
        <v>0.52425358675922529</v>
      </c>
    </row>
    <row r="319" spans="1:10" x14ac:dyDescent="0.25">
      <c r="A319" s="332">
        <f>'Bio - Rohdaten'!A320</f>
        <v>45627</v>
      </c>
      <c r="B319" s="300">
        <f>IF('Bio - Rohdaten'!J320-'nicht Bio - Rohdaten'!J320 = 0,"WERT FEHLT",'Bio - Rohdaten'!J320-'nicht Bio - Rohdaten'!J320)</f>
        <v>10.494814950000002</v>
      </c>
      <c r="C319" s="300">
        <f>IF('Bio - Rohdaten'!U320-'nicht Bio - Rohdaten'!U320 = 0, "WERT FEHLT", 'Bio - Rohdaten'!U320-'nicht Bio - Rohdaten'!U320)</f>
        <v>23.112169999999999</v>
      </c>
      <c r="D319" s="300">
        <f>IF('Bio - Rohdaten'!W320-'nicht Bio - Rohdaten'!W320=0,"WERT FEHLT",'Bio - Rohdaten'!W320-'nicht Bio - Rohdaten'!W320)</f>
        <v>6.7311999999999976</v>
      </c>
      <c r="E319" s="300">
        <f>IF('Bio - Rohdaten'!Z320-'nicht Bio - Rohdaten'!Z320 = 0, "WERT FEHLT", 'Bio - Rohdaten'!Z320-'nicht Bio - Rohdaten'!Z320)</f>
        <v>4.9093162499999998</v>
      </c>
      <c r="F319" s="300">
        <f>IF('Bio - Rohdaten'!AE320-'nicht Bio - Rohdaten'!AE320=0,"WERT FEHLT",'Bio - Rohdaten'!AE320-'nicht Bio - Rohdaten'!AE320)</f>
        <v>5.5429677576470588</v>
      </c>
      <c r="G319" s="300">
        <f>IF('Bio - Rohdaten'!AU320-'nicht Bio - Rohdaten'!AU320=0,"WERT FEHLT",'Bio - Rohdaten'!AU320-'nicht Bio - Rohdaten'!AU320)</f>
        <v>13.363425089999996</v>
      </c>
      <c r="H319" s="300">
        <f>IF('Bio - Rohdaten'!AX320-'nicht Bio - Rohdaten'!AX320=0,"WERT FEHLT",'Bio - Rohdaten'!AX320-'nicht Bio - Rohdaten'!AX320)</f>
        <v>0.95853547548275975</v>
      </c>
      <c r="I319" s="342">
        <f>'Bio - Rohdaten'!AY296-'nicht Bio - Rohdaten'!AY296</f>
        <v>66.043644231327363</v>
      </c>
      <c r="J319" s="343">
        <f>('Bio - Rohdaten'!AY320/'nicht Bio - Rohdaten'!AY320-1)</f>
        <v>0.55919843036348205</v>
      </c>
    </row>
    <row r="320" spans="1:10" x14ac:dyDescent="0.25">
      <c r="A320" s="332">
        <f>'Bio - Rohdaten'!A321</f>
        <v>45658</v>
      </c>
      <c r="B320" s="300">
        <f>IF('Bio - Rohdaten'!J321-'nicht Bio - Rohdaten'!J321 = 0,"WERT FEHLT",'Bio - Rohdaten'!J321-'nicht Bio - Rohdaten'!J321)</f>
        <v>10.316644255</v>
      </c>
      <c r="C320" s="300">
        <f>IF('Bio - Rohdaten'!U321-'nicht Bio - Rohdaten'!U321 = 0, "WERT FEHLT", 'Bio - Rohdaten'!U321-'nicht Bio - Rohdaten'!U321)</f>
        <v>24.011920000000003</v>
      </c>
      <c r="D320" s="300">
        <f>IF('Bio - Rohdaten'!W321-'nicht Bio - Rohdaten'!W321=0,"WERT FEHLT",'Bio - Rohdaten'!W321-'nicht Bio - Rohdaten'!W321)</f>
        <v>7.2408000000000001</v>
      </c>
      <c r="E320" s="300">
        <f>IF('Bio - Rohdaten'!Z321-'nicht Bio - Rohdaten'!Z321 = 0, "WERT FEHLT", 'Bio - Rohdaten'!Z321-'nicht Bio - Rohdaten'!Z321)</f>
        <v>5.0263422500000008</v>
      </c>
      <c r="F320" s="300">
        <f>IF('Bio - Rohdaten'!AE321-'nicht Bio - Rohdaten'!AE321=0,"WERT FEHLT",'Bio - Rohdaten'!AE321-'nicht Bio - Rohdaten'!AE321)</f>
        <v>5.965075772941173</v>
      </c>
      <c r="G320" s="300">
        <f>IF('Bio - Rohdaten'!AU321-'nicht Bio - Rohdaten'!AU321=0,"WERT FEHLT",'Bio - Rohdaten'!AU321-'nicht Bio - Rohdaten'!AU321)</f>
        <v>13.619899573333335</v>
      </c>
      <c r="H320" s="300">
        <f>IF('Bio - Rohdaten'!AX321-'nicht Bio - Rohdaten'!AX321=0,"WERT FEHLT",'Bio - Rohdaten'!AX321-'nicht Bio - Rohdaten'!AX321)</f>
        <v>1.3148691668559715</v>
      </c>
      <c r="I320" s="342">
        <f>'Bio - Rohdaten'!AY297-'nicht Bio - Rohdaten'!AY297</f>
        <v>67.614126231884029</v>
      </c>
      <c r="J320" s="343">
        <f>('Bio - Rohdaten'!AY321/'nicht Bio - Rohdaten'!AY321-1)</f>
        <v>0.5859556486612576</v>
      </c>
    </row>
    <row r="321" spans="1:10" x14ac:dyDescent="0.25">
      <c r="A321" s="332">
        <f>'Bio - Rohdaten'!A322</f>
        <v>45689</v>
      </c>
      <c r="B321" s="300">
        <f>IF('Bio - Rohdaten'!J322-'nicht Bio - Rohdaten'!J322 = 0,"WERT FEHLT",'Bio - Rohdaten'!J322-'nicht Bio - Rohdaten'!J322)</f>
        <v>9.8078235300000003</v>
      </c>
      <c r="C321" s="300">
        <f>IF('Bio - Rohdaten'!U322-'nicht Bio - Rohdaten'!U322 = 0, "WERT FEHLT", 'Bio - Rohdaten'!U322-'nicht Bio - Rohdaten'!U322)</f>
        <v>22.889558000000008</v>
      </c>
      <c r="D321" s="300">
        <f>IF('Bio - Rohdaten'!W322-'nicht Bio - Rohdaten'!W322=0,"WERT FEHLT",'Bio - Rohdaten'!W322-'nicht Bio - Rohdaten'!W322)</f>
        <v>6.8124000000000002</v>
      </c>
      <c r="E321" s="300">
        <f>IF('Bio - Rohdaten'!Z322-'nicht Bio - Rohdaten'!Z322 = 0, "WERT FEHLT", 'Bio - Rohdaten'!Z322-'nicht Bio - Rohdaten'!Z322)</f>
        <v>4.8496547999999997</v>
      </c>
      <c r="F321" s="300">
        <f>IF('Bio - Rohdaten'!AE322-'nicht Bio - Rohdaten'!AE322=0,"WERT FEHLT",'Bio - Rohdaten'!AE322-'nicht Bio - Rohdaten'!AE322)</f>
        <v>3.9593321000000028</v>
      </c>
      <c r="G321" s="300">
        <f>IF('Bio - Rohdaten'!AU322-'nicht Bio - Rohdaten'!AU322=0,"WERT FEHLT",'Bio - Rohdaten'!AU322-'nicht Bio - Rohdaten'!AU322)</f>
        <v>13.401541353333329</v>
      </c>
      <c r="H321" s="300">
        <f>IF('Bio - Rohdaten'!AX322-'nicht Bio - Rohdaten'!AX322=0,"WERT FEHLT",'Bio - Rohdaten'!AX322-'nicht Bio - Rohdaten'!AX322)</f>
        <v>1.3148691668559715</v>
      </c>
      <c r="I321" s="342">
        <f>'Bio - Rohdaten'!AY298-'nicht Bio - Rohdaten'!AY298</f>
        <v>63.577297301586142</v>
      </c>
      <c r="J321" s="343">
        <f>('Bio - Rohdaten'!AY322/'nicht Bio - Rohdaten'!AY322-1)</f>
        <v>0.5345561368013565</v>
      </c>
    </row>
    <row r="322" spans="1:10" x14ac:dyDescent="0.25">
      <c r="A322" s="332">
        <f>'Bio - Rohdaten'!A323</f>
        <v>45717</v>
      </c>
      <c r="B322" s="300">
        <f>IF('Bio - Rohdaten'!J323-'nicht Bio - Rohdaten'!J323 = 0,"WERT FEHLT",'Bio - Rohdaten'!J323-'nicht Bio - Rohdaten'!J323)</f>
        <v>9.7630583899999976</v>
      </c>
      <c r="C322" s="300">
        <f>IF('Bio - Rohdaten'!U323-'nicht Bio - Rohdaten'!U323 = 0, "WERT FEHLT", 'Bio - Rohdaten'!U323-'nicht Bio - Rohdaten'!U323)</f>
        <v>26.194938299999997</v>
      </c>
      <c r="D322" s="300">
        <f>IF('Bio - Rohdaten'!W323-'nicht Bio - Rohdaten'!W323=0,"WERT FEHLT",'Bio - Rohdaten'!W323-'nicht Bio - Rohdaten'!W323)</f>
        <v>6.6751999999999967</v>
      </c>
      <c r="E322" s="300">
        <f>IF('Bio - Rohdaten'!Z323-'nicht Bio - Rohdaten'!Z323 = 0, "WERT FEHLT", 'Bio - Rohdaten'!Z323-'nicht Bio - Rohdaten'!Z323)</f>
        <v>4.0065818000000002</v>
      </c>
      <c r="F322" s="300">
        <f>IF('Bio - Rohdaten'!AE323-'nicht Bio - Rohdaten'!AE323=0,"WERT FEHLT",'Bio - Rohdaten'!AE323-'nicht Bio - Rohdaten'!AE323)</f>
        <v>4.6245200411764742</v>
      </c>
      <c r="G322" s="300">
        <f>IF('Bio - Rohdaten'!AU323-'nicht Bio - Rohdaten'!AU323=0,"WERT FEHLT",'Bio - Rohdaten'!AU323-'nicht Bio - Rohdaten'!AU323)</f>
        <v>13.62777827333333</v>
      </c>
      <c r="H322" s="300">
        <f>IF('Bio - Rohdaten'!AX323-'nicht Bio - Rohdaten'!AX323=0,"WERT FEHLT",'Bio - Rohdaten'!AX323-'nicht Bio - Rohdaten'!AX323)</f>
        <v>1.3148691668559715</v>
      </c>
      <c r="I322" s="342">
        <f>'Bio - Rohdaten'!AY299-'nicht Bio - Rohdaten'!AY299</f>
        <v>63.36064309986017</v>
      </c>
      <c r="J322" s="343">
        <f>('Bio - Rohdaten'!AY323/'nicht Bio - Rohdaten'!AY323-1)</f>
        <v>0.56796608665610049</v>
      </c>
    </row>
    <row r="323" spans="1:10" x14ac:dyDescent="0.25">
      <c r="A323" s="332">
        <f>'Bio - Rohdaten'!A324</f>
        <v>45748</v>
      </c>
      <c r="B323" s="300">
        <f>IF('Bio - Rohdaten'!J324-'nicht Bio - Rohdaten'!J324 = 0,"WERT FEHLT",'Bio - Rohdaten'!J324-'nicht Bio - Rohdaten'!J324)</f>
        <v>10.077421725000008</v>
      </c>
      <c r="C323" s="300">
        <f>IF('Bio - Rohdaten'!U324-'nicht Bio - Rohdaten'!U324 = 0, "WERT FEHLT", 'Bio - Rohdaten'!U324-'nicht Bio - Rohdaten'!U324)</f>
        <v>24.652757600000008</v>
      </c>
      <c r="D323" s="300">
        <f>IF('Bio - Rohdaten'!W324-'nicht Bio - Rohdaten'!W324=0,"WERT FEHLT",'Bio - Rohdaten'!W324-'nicht Bio - Rohdaten'!W324)</f>
        <v>7.1232000000000006</v>
      </c>
      <c r="E323" s="300">
        <f>IF('Bio - Rohdaten'!Z324-'nicht Bio - Rohdaten'!Z324 = 0, "WERT FEHLT", 'Bio - Rohdaten'!Z324-'nicht Bio - Rohdaten'!Z324)</f>
        <v>3.4025845000000006</v>
      </c>
      <c r="F323" s="300">
        <f>IF('Bio - Rohdaten'!AE324-'nicht Bio - Rohdaten'!AE324=0,"WERT FEHLT",'Bio - Rohdaten'!AE324-'nicht Bio - Rohdaten'!AE324)</f>
        <v>4.136346387647059</v>
      </c>
      <c r="G323" s="300">
        <f>IF('Bio - Rohdaten'!AU324-'nicht Bio - Rohdaten'!AU324=0,"WERT FEHLT",'Bio - Rohdaten'!AU324-'nicht Bio - Rohdaten'!AU324)</f>
        <v>14.086076570000003</v>
      </c>
      <c r="H323" s="300">
        <f>IF('Bio - Rohdaten'!AX324-'nicht Bio - Rohdaten'!AX324=0,"WERT FEHLT",'Bio - Rohdaten'!AX324-'nicht Bio - Rohdaten'!AX324)</f>
        <v>1.3372714565107655</v>
      </c>
      <c r="I323" s="342">
        <f>'Bio - Rohdaten'!AY300-'nicht Bio - Rohdaten'!AY300</f>
        <v>64.01554006229901</v>
      </c>
      <c r="J323" s="343">
        <f>('Bio - Rohdaten'!AY324/'nicht Bio - Rohdaten'!AY324-1)</f>
        <v>0.54552530800308996</v>
      </c>
    </row>
    <row r="324" spans="1:10" x14ac:dyDescent="0.25">
      <c r="A324" s="332">
        <f>'Bio - Rohdaten'!A325</f>
        <v>45778</v>
      </c>
      <c r="B324" s="300">
        <f>IF('Bio - Rohdaten'!J325-'nicht Bio - Rohdaten'!J325 = 0,"WERT FEHLT",'Bio - Rohdaten'!J325-'nicht Bio - Rohdaten'!J325)</f>
        <v>9.9414442250000015</v>
      </c>
      <c r="C324" s="300">
        <f>IF('Bio - Rohdaten'!U325-'nicht Bio - Rohdaten'!U325 = 0, "WERT FEHLT", 'Bio - Rohdaten'!U325-'nicht Bio - Rohdaten'!U325)</f>
        <v>24.510820199999991</v>
      </c>
      <c r="D324" s="300">
        <f>IF('Bio - Rohdaten'!W325-'nicht Bio - Rohdaten'!W325=0,"WERT FEHLT",'Bio - Rohdaten'!W325-'nicht Bio - Rohdaten'!W325)</f>
        <v>6.7563999999999993</v>
      </c>
      <c r="E324" s="300">
        <f>IF('Bio - Rohdaten'!Z325-'nicht Bio - Rohdaten'!Z325 = 0, "WERT FEHLT", 'Bio - Rohdaten'!Z325-'nicht Bio - Rohdaten'!Z325)</f>
        <v>3.1460315999999997</v>
      </c>
      <c r="F324" s="300">
        <f>IF('Bio - Rohdaten'!AE325-'nicht Bio - Rohdaten'!AE325=0,"WERT FEHLT",'Bio - Rohdaten'!AE325-'nicht Bio - Rohdaten'!AE325)</f>
        <v>4.1878791399999997</v>
      </c>
      <c r="G324" s="300">
        <f>IF('Bio - Rohdaten'!AU325-'nicht Bio - Rohdaten'!AU325=0,"WERT FEHLT",'Bio - Rohdaten'!AU325-'nicht Bio - Rohdaten'!AU325)</f>
        <v>15.57473134</v>
      </c>
      <c r="H324" s="300">
        <f>IF('Bio - Rohdaten'!AX325-'nicht Bio - Rohdaten'!AX325=0,"WERT FEHLT",'Bio - Rohdaten'!AX325-'nicht Bio - Rohdaten'!AX325)</f>
        <v>1.3372714565107655</v>
      </c>
      <c r="I324" s="342">
        <f>'Bio - Rohdaten'!AY301-'nicht Bio - Rohdaten'!AY301</f>
        <v>65.113156947691181</v>
      </c>
      <c r="J324" s="343">
        <f>('Bio - Rohdaten'!AY325/'nicht Bio - Rohdaten'!AY325-1)</f>
        <v>0.52986501564759036</v>
      </c>
    </row>
    <row r="325" spans="1:10" x14ac:dyDescent="0.25">
      <c r="A325" s="332">
        <f>'Bio - Rohdaten'!A326</f>
        <v>45809</v>
      </c>
      <c r="B325" s="300">
        <f>IF('Bio - Rohdaten'!J326-'nicht Bio - Rohdaten'!J326 = 0,"WERT FEHLT",'Bio - Rohdaten'!J326-'nicht Bio - Rohdaten'!J326)</f>
        <v>10.437488595000001</v>
      </c>
      <c r="C325" s="300">
        <f>IF('Bio - Rohdaten'!U326-'nicht Bio - Rohdaten'!U326 = 0, "WERT FEHLT", 'Bio - Rohdaten'!U326-'nicht Bio - Rohdaten'!U326)</f>
        <v>25.690520800000009</v>
      </c>
      <c r="D325" s="300">
        <f>IF('Bio - Rohdaten'!W326-'nicht Bio - Rohdaten'!W326=0,"WERT FEHLT",'Bio - Rohdaten'!W326-'nicht Bio - Rohdaten'!W326)</f>
        <v>6.3616000000000028</v>
      </c>
      <c r="E325" s="300">
        <f>IF('Bio - Rohdaten'!Z326-'nicht Bio - Rohdaten'!Z326 = 0, "WERT FEHLT", 'Bio - Rohdaten'!Z326-'nicht Bio - Rohdaten'!Z326)</f>
        <v>4.2436544499999993</v>
      </c>
      <c r="F325" s="300">
        <f>IF('Bio - Rohdaten'!AE326-'nicht Bio - Rohdaten'!AE326=0,"WERT FEHLT",'Bio - Rohdaten'!AE326-'nicht Bio - Rohdaten'!AE326)</f>
        <v>3.9629992147058815</v>
      </c>
      <c r="G325" s="300">
        <f>IF('Bio - Rohdaten'!AU326-'nicht Bio - Rohdaten'!AU326=0,"WERT FEHLT",'Bio - Rohdaten'!AU326-'nicht Bio - Rohdaten'!AU326)</f>
        <v>18.713678956666676</v>
      </c>
      <c r="H325" s="300">
        <f>IF('Bio - Rohdaten'!AX326-'nicht Bio - Rohdaten'!AX326=0,"WERT FEHLT",'Bio - Rohdaten'!AX326-'nicht Bio - Rohdaten'!AX326)</f>
        <v>1.3372714565107655</v>
      </c>
      <c r="I325" s="342">
        <f>'Bio - Rohdaten'!AY302-'nicht Bio - Rohdaten'!AY302</f>
        <v>65.697811368769649</v>
      </c>
      <c r="J325" s="343">
        <f>('Bio - Rohdaten'!AY326/'nicht Bio - Rohdaten'!AY326-1)</f>
        <v>0.56294541898008932</v>
      </c>
    </row>
    <row r="326" spans="1:10" x14ac:dyDescent="0.25">
      <c r="A326" s="332">
        <f>'Bio - Rohdaten'!A327</f>
        <v>45839</v>
      </c>
      <c r="B326" s="300">
        <f>IF('Bio - Rohdaten'!J327-'nicht Bio - Rohdaten'!J327 = 0,"WERT FEHLT",'Bio - Rohdaten'!J327-'nicht Bio - Rohdaten'!J327)</f>
        <v>10.799928450000007</v>
      </c>
      <c r="C326" s="300">
        <f>IF('Bio - Rohdaten'!U327-'nicht Bio - Rohdaten'!U327 = 0, "WERT FEHLT", 'Bio - Rohdaten'!U327-'nicht Bio - Rohdaten'!U327)</f>
        <v>24.177157999999999</v>
      </c>
      <c r="D326" s="300">
        <f>IF('Bio - Rohdaten'!W327-'nicht Bio - Rohdaten'!W327=0,"WERT FEHLT",'Bio - Rohdaten'!W327-'nicht Bio - Rohdaten'!W327)</f>
        <v>6.9552000000000014</v>
      </c>
      <c r="E326" s="300">
        <f>IF('Bio - Rohdaten'!Z327-'nicht Bio - Rohdaten'!Z327 = 0, "WERT FEHLT", 'Bio - Rohdaten'!Z327-'nicht Bio - Rohdaten'!Z327)</f>
        <v>4.2862800000000005</v>
      </c>
      <c r="F326" s="300">
        <f>IF('Bio - Rohdaten'!AE327-'nicht Bio - Rohdaten'!AE327=0,"WERT FEHLT",'Bio - Rohdaten'!AE327-'nicht Bio - Rohdaten'!AE327)</f>
        <v>4.7302510241176456</v>
      </c>
      <c r="G326" s="300">
        <f>IF('Bio - Rohdaten'!AU327-'nicht Bio - Rohdaten'!AU327=0,"WERT FEHLT",'Bio - Rohdaten'!AU327-'nicht Bio - Rohdaten'!AU327)</f>
        <v>18.206819406666657</v>
      </c>
      <c r="H326" s="300">
        <f>IF('Bio - Rohdaten'!AX327-'nicht Bio - Rohdaten'!AX327=0,"WERT FEHLT",'Bio - Rohdaten'!AX327-'nicht Bio - Rohdaten'!AX327)</f>
        <v>1.2840011301822454</v>
      </c>
      <c r="I326" s="342">
        <f>'Bio - Rohdaten'!AY303-'nicht Bio - Rohdaten'!AY303</f>
        <v>70.076210848574846</v>
      </c>
      <c r="J326" s="343">
        <f>('Bio - Rohdaten'!AY327/'nicht Bio - Rohdaten'!AY327-1)</f>
        <v>0.56799222561178708</v>
      </c>
    </row>
    <row r="327" spans="1:10" x14ac:dyDescent="0.25">
      <c r="A327" s="332">
        <f>'Bio - Rohdaten'!A328</f>
        <v>45870</v>
      </c>
      <c r="B327" s="300">
        <f>IF('Bio - Rohdaten'!J328-'nicht Bio - Rohdaten'!J328 = 0,"WERT FEHLT",'Bio - Rohdaten'!J328-'nicht Bio - Rohdaten'!J328)</f>
        <v>10.360571500000002</v>
      </c>
      <c r="C327" s="300">
        <f>IF('Bio - Rohdaten'!U328-'nicht Bio - Rohdaten'!U328 = 0, "WERT FEHLT", 'Bio - Rohdaten'!U328-'nicht Bio - Rohdaten'!U328)</f>
        <v>25.807410300000001</v>
      </c>
      <c r="D327" s="300">
        <f>IF('Bio - Rohdaten'!W328-'nicht Bio - Rohdaten'!W328=0,"WERT FEHLT",'Bio - Rohdaten'!W328-'nicht Bio - Rohdaten'!W328)</f>
        <v>7.2211999999999996</v>
      </c>
      <c r="E327" s="300">
        <f>IF('Bio - Rohdaten'!Z328-'nicht Bio - Rohdaten'!Z328 = 0, "WERT FEHLT", 'Bio - Rohdaten'!Z328-'nicht Bio - Rohdaten'!Z328)</f>
        <v>3.8158546999999992</v>
      </c>
      <c r="F327" s="300">
        <f>IF('Bio - Rohdaten'!AE328-'nicht Bio - Rohdaten'!AE328=0,"WERT FEHLT",'Bio - Rohdaten'!AE328-'nicht Bio - Rohdaten'!AE328)</f>
        <v>4.316279541764704</v>
      </c>
      <c r="G327" s="300">
        <f>IF('Bio - Rohdaten'!AU328-'nicht Bio - Rohdaten'!AU328=0,"WERT FEHLT",'Bio - Rohdaten'!AU328-'nicht Bio - Rohdaten'!AU328)</f>
        <v>18.001883426666666</v>
      </c>
      <c r="H327" s="300">
        <f>IF('Bio - Rohdaten'!AX328-'nicht Bio - Rohdaten'!AX328=0,"WERT FEHLT",'Bio - Rohdaten'!AX328-'nicht Bio - Rohdaten'!AX328)</f>
        <v>1.2840011301822454</v>
      </c>
      <c r="I327" s="342">
        <f>'Bio - Rohdaten'!AY304-'nicht Bio - Rohdaten'!AY304</f>
        <v>67.714013195927805</v>
      </c>
      <c r="J327" s="343">
        <f>('Bio - Rohdaten'!AY328/'nicht Bio - Rohdaten'!AY328-1)</f>
        <v>0.57175113580523051</v>
      </c>
    </row>
    <row r="328" spans="1:10" x14ac:dyDescent="0.25">
      <c r="A328" s="332">
        <f>'Bio - Rohdaten'!A329</f>
        <v>45901</v>
      </c>
      <c r="B328" s="300">
        <f>IF('Bio - Rohdaten'!J329-'nicht Bio - Rohdaten'!J347 = 0,"WERT FEHLT",'Bio - Rohdaten'!J329-'nicht Bio - Rohdaten'!J347)</f>
        <v>40.824230460000003</v>
      </c>
      <c r="C328" s="300">
        <f>IF('Bio - Rohdaten'!U329-'nicht Bio - Rohdaten'!U347 = 0, "WERT FEHLT", 'Bio - Rohdaten'!U329-'nicht Bio - Rohdaten'!U347)</f>
        <v>61.918860699999996</v>
      </c>
      <c r="D328" s="300">
        <f>IF('Bio - Rohdaten'!W329-'nicht Bio - Rohdaten'!W347=0,"WERT FEHLT",'Bio - Rohdaten'!W329-'nicht Bio - Rohdaten'!W347)</f>
        <v>24.085599999999999</v>
      </c>
      <c r="E328" s="300">
        <f>IF('Bio - Rohdaten'!Z329-'nicht Bio - Rohdaten'!Z347 = 0, "WERT FEHLT", 'Bio - Rohdaten'!Z329-'nicht Bio - Rohdaten'!Z347)</f>
        <v>6.9534254999999998</v>
      </c>
      <c r="F328" s="300">
        <f>IF('Bio - Rohdaten'!AE329-'nicht Bio - Rohdaten'!AE347=0,"WERT FEHLT",'Bio - Rohdaten'!AE329-'nicht Bio - Rohdaten'!AE347)</f>
        <v>15.578479676470588</v>
      </c>
      <c r="G328" s="300">
        <f>IF('Bio - Rohdaten'!AU329-'nicht Bio - Rohdaten'!AU347=0,"WERT FEHLT",'Bio - Rohdaten'!AU329-'nicht Bio - Rohdaten'!AU347)</f>
        <v>37.551930303333329</v>
      </c>
      <c r="H328" s="300">
        <f>IF('Bio - Rohdaten'!AX329-'nicht Bio - Rohdaten'!AX347=0,"WERT FEHLT",'Bio - Rohdaten'!AX329-'nicht Bio - Rohdaten'!AX347)</f>
        <v>4.2981915156692532</v>
      </c>
      <c r="I328" s="342">
        <f>'Bio - Rohdaten'!AY305-'nicht Bio - Rohdaten'!AY305</f>
        <v>69.054935859064997</v>
      </c>
      <c r="J328" s="343">
        <f>('Bio - Rohdaten'!AY329/'nicht Bio - Rohdaten'!AY329-1)</f>
        <v>0.58684050220189543</v>
      </c>
    </row>
    <row r="329" spans="1:10" x14ac:dyDescent="0.25">
      <c r="A329" s="332">
        <f>'Bio - Rohdaten'!A330</f>
        <v>45931</v>
      </c>
      <c r="B329" s="300">
        <f>IF('Bio - Rohdaten'!J330-'nicht Bio - Rohdaten'!J348 = 0,"WERT FEHLT",'Bio - Rohdaten'!J330-'nicht Bio - Rohdaten'!J348)</f>
        <v>40.410084560000001</v>
      </c>
      <c r="C329" s="300">
        <f>IF('Bio - Rohdaten'!U330-'nicht Bio - Rohdaten'!U348 = 0, "WERT FEHLT", 'Bio - Rohdaten'!U330-'nicht Bio - Rohdaten'!U348)</f>
        <v>58.963956999999994</v>
      </c>
      <c r="D329" s="300">
        <f>IF('Bio - Rohdaten'!W330-'nicht Bio - Rohdaten'!W348=0,"WERT FEHLT",'Bio - Rohdaten'!W330-'nicht Bio - Rohdaten'!W348)</f>
        <v>24.085599999999999</v>
      </c>
      <c r="E329" s="300">
        <f>IF('Bio - Rohdaten'!Z330-'nicht Bio - Rohdaten'!Z348 = 0, "WERT FEHLT", 'Bio - Rohdaten'!Z330-'nicht Bio - Rohdaten'!Z348)</f>
        <v>6.9480616500000005</v>
      </c>
      <c r="F329" s="300">
        <f>IF('Bio - Rohdaten'!AE330-'nicht Bio - Rohdaten'!AE348=0,"WERT FEHLT",'Bio - Rohdaten'!AE330-'nicht Bio - Rohdaten'!AE348)</f>
        <v>17.343631647647058</v>
      </c>
      <c r="G329" s="300">
        <f>IF('Bio - Rohdaten'!AU330-'nicht Bio - Rohdaten'!AU348=0,"WERT FEHLT",'Bio - Rohdaten'!AU330-'nicht Bio - Rohdaten'!AU348)</f>
        <v>35.569688500000005</v>
      </c>
      <c r="H329" s="300">
        <f>IF('Bio - Rohdaten'!AX330-'nicht Bio - Rohdaten'!AX348=0,"WERT FEHLT",'Bio - Rohdaten'!AX330-'nicht Bio - Rohdaten'!AX348)</f>
        <v>4.307109632929544</v>
      </c>
      <c r="I329" s="342">
        <f>'Bio - Rohdaten'!AY306-'nicht Bio - Rohdaten'!AY306</f>
        <v>65.965495861924651</v>
      </c>
      <c r="J329" s="343">
        <f>('Bio - Rohdaten'!AY330/'nicht Bio - Rohdaten'!AY330-1)</f>
        <v>0.58551126341929227</v>
      </c>
    </row>
    <row r="330" spans="1:10" x14ac:dyDescent="0.25">
      <c r="A330" s="332">
        <f>'Bio - Rohdaten'!A331</f>
        <v>45962</v>
      </c>
      <c r="B330" s="300">
        <f>IF('Bio - Rohdaten'!J331-'nicht Bio - Rohdaten'!J349 = 0,"WERT FEHLT",'Bio - Rohdaten'!J331-'nicht Bio - Rohdaten'!J349)</f>
        <v>40.718264639999994</v>
      </c>
      <c r="C330" s="300">
        <f>IF('Bio - Rohdaten'!U331-'nicht Bio - Rohdaten'!U349 = 0, "WERT FEHLT", 'Bio - Rohdaten'!U331-'nicht Bio - Rohdaten'!U349)</f>
        <v>59.873258999999997</v>
      </c>
      <c r="D330" s="300">
        <f>IF('Bio - Rohdaten'!W331-'nicht Bio - Rohdaten'!W349=0,"WERT FEHLT",'Bio - Rohdaten'!W331-'nicht Bio - Rohdaten'!W349)</f>
        <v>24.441200000000002</v>
      </c>
      <c r="E330" s="300">
        <f>IF('Bio - Rohdaten'!Z331-'nicht Bio - Rohdaten'!Z349 = 0, "WERT FEHLT", 'Bio - Rohdaten'!Z331-'nicht Bio - Rohdaten'!Z349)</f>
        <v>6.2071164999999997</v>
      </c>
      <c r="F330" s="300">
        <f>IF('Bio - Rohdaten'!AE331-'nicht Bio - Rohdaten'!AE349=0,"WERT FEHLT",'Bio - Rohdaten'!AE331-'nicht Bio - Rohdaten'!AE349)</f>
        <v>17.374020839411763</v>
      </c>
      <c r="G330" s="300">
        <f>IF('Bio - Rohdaten'!AU331-'nicht Bio - Rohdaten'!AU349=0,"WERT FEHLT",'Bio - Rohdaten'!AU331-'nicht Bio - Rohdaten'!AU349)</f>
        <v>30.762331389999996</v>
      </c>
      <c r="H330" s="300">
        <f>IF('Bio - Rohdaten'!AX331-'nicht Bio - Rohdaten'!AX349=0,"WERT FEHLT",'Bio - Rohdaten'!AX331-'nicht Bio - Rohdaten'!AX349)</f>
        <v>4.307109632929544</v>
      </c>
      <c r="I330" s="342">
        <f>'Bio - Rohdaten'!AY307-'nicht Bio - Rohdaten'!AY307</f>
        <v>67.287100468079018</v>
      </c>
      <c r="J330" s="343">
        <f>('Bio - Rohdaten'!AY331/'nicht Bio - Rohdaten'!AY331-1)</f>
        <v>0.58951869605107765</v>
      </c>
    </row>
    <row r="331" spans="1:10" x14ac:dyDescent="0.25">
      <c r="A331" s="332">
        <f>'Bio - Rohdaten'!A332</f>
        <v>45992</v>
      </c>
      <c r="B331" s="300">
        <f>IF('Bio - Rohdaten'!J332-'nicht Bio - Rohdaten'!J350 = 0,"WERT FEHLT",'Bio - Rohdaten'!J332-'nicht Bio - Rohdaten'!J350)</f>
        <v>40.654524540000004</v>
      </c>
      <c r="C331" s="300">
        <f>IF('Bio - Rohdaten'!U332-'nicht Bio - Rohdaten'!U350 = 0, "WERT FEHLT", 'Bio - Rohdaten'!U332-'nicht Bio - Rohdaten'!U350)</f>
        <v>59.236564799999996</v>
      </c>
      <c r="D331" s="300">
        <f>IF('Bio - Rohdaten'!W332-'nicht Bio - Rohdaten'!W350=0,"WERT FEHLT",'Bio - Rohdaten'!W332-'nicht Bio - Rohdaten'!W350)</f>
        <v>23.458400000000001</v>
      </c>
      <c r="E331" s="300">
        <f>IF('Bio - Rohdaten'!Z332-'nicht Bio - Rohdaten'!Z350 = 0, "WERT FEHLT", 'Bio - Rohdaten'!Z332-'nicht Bio - Rohdaten'!Z350)</f>
        <v>6.1558498999999998</v>
      </c>
      <c r="F331" s="300">
        <f>IF('Bio - Rohdaten'!AE332-'nicht Bio - Rohdaten'!AE350=0,"WERT FEHLT",'Bio - Rohdaten'!AE332-'nicht Bio - Rohdaten'!AE350)</f>
        <v>16.445989885294118</v>
      </c>
      <c r="G331" s="300">
        <f>IF('Bio - Rohdaten'!AU332-'nicht Bio - Rohdaten'!AU350=0,"WERT FEHLT",'Bio - Rohdaten'!AU332-'nicht Bio - Rohdaten'!AU350)</f>
        <v>28.753304923333335</v>
      </c>
      <c r="H331" s="300">
        <f>IF('Bio - Rohdaten'!AX332-'nicht Bio - Rohdaten'!AX350=0,"WERT FEHLT",'Bio - Rohdaten'!AX332-'nicht Bio - Rohdaten'!AX350)</f>
        <v>4.307109632929544</v>
      </c>
      <c r="I331" s="342">
        <f>'Bio - Rohdaten'!AY308-'nicht Bio - Rohdaten'!AY308</f>
        <v>63.146471300922187</v>
      </c>
      <c r="J331" s="343">
        <f>('Bio - Rohdaten'!AY332/'nicht Bio - Rohdaten'!AY332-1)</f>
        <v>0.58550207946779032</v>
      </c>
    </row>
    <row r="332" spans="1:10" x14ac:dyDescent="0.25">
      <c r="A332" s="332">
        <f>'Bio - Rohdaten'!A333</f>
        <v>46023</v>
      </c>
      <c r="B332" s="300">
        <f>IF('Bio - Rohdaten'!J333-'nicht Bio - Rohdaten'!J351 = 0,"WERT FEHLT",'Bio - Rohdaten'!J333-'nicht Bio - Rohdaten'!J351)</f>
        <v>41.064716390000001</v>
      </c>
      <c r="C332" s="300">
        <f>IF('Bio - Rohdaten'!U333-'nicht Bio - Rohdaten'!U351 = 0, "WERT FEHLT", 'Bio - Rohdaten'!U333-'nicht Bio - Rohdaten'!U351)</f>
        <v>61.319476000000002</v>
      </c>
      <c r="D332" s="300">
        <f>IF('Bio - Rohdaten'!W333-'nicht Bio - Rohdaten'!W351=0,"WERT FEHLT",'Bio - Rohdaten'!W333-'nicht Bio - Rohdaten'!W351)</f>
        <v>24.2928</v>
      </c>
      <c r="E332" s="300">
        <f>IF('Bio - Rohdaten'!Z333-'nicht Bio - Rohdaten'!Z351 = 0, "WERT FEHLT", 'Bio - Rohdaten'!Z333-'nicht Bio - Rohdaten'!Z351)</f>
        <v>6.2349999999999994</v>
      </c>
      <c r="F332" s="300">
        <f>IF('Bio - Rohdaten'!AE333-'nicht Bio - Rohdaten'!AE351=0,"WERT FEHLT",'Bio - Rohdaten'!AE333-'nicht Bio - Rohdaten'!AE351)</f>
        <v>16.327151528235294</v>
      </c>
      <c r="G332" s="300">
        <f>IF('Bio - Rohdaten'!AU333-'nicht Bio - Rohdaten'!AU351=0,"WERT FEHLT",'Bio - Rohdaten'!AU333-'nicht Bio - Rohdaten'!AU351)</f>
        <v>29.21213397</v>
      </c>
      <c r="H332" s="300">
        <f>IF('Bio - Rohdaten'!AX333-'nicht Bio - Rohdaten'!AX351=0,"WERT FEHLT",'Bio - Rohdaten'!AX333-'nicht Bio - Rohdaten'!AX351)</f>
        <v>4.307109632929544</v>
      </c>
      <c r="I332" s="342">
        <f>'Bio - Rohdaten'!AY309-'nicht Bio - Rohdaten'!AY309</f>
        <v>64.933558315328256</v>
      </c>
      <c r="J332" s="343">
        <f>('Bio - Rohdaten'!AY333/'nicht Bio - Rohdaten'!AY333-1)</f>
        <v>0.59555767749679456</v>
      </c>
    </row>
    <row r="333" spans="1:10" x14ac:dyDescent="0.25">
      <c r="A333" s="332">
        <f>'Bio - Rohdaten'!A334</f>
        <v>46054</v>
      </c>
      <c r="B333" s="300">
        <f>IF('Bio - Rohdaten'!J334-'nicht Bio - Rohdaten'!J352 = 0,"WERT FEHLT",'Bio - Rohdaten'!J334-'nicht Bio - Rohdaten'!J352)</f>
        <v>40.561642820000003</v>
      </c>
      <c r="C333" s="300">
        <f>IF('Bio - Rohdaten'!U334-'nicht Bio - Rohdaten'!U352 = 0, "WERT FEHLT", 'Bio - Rohdaten'!U334-'nicht Bio - Rohdaten'!U352)</f>
        <v>60.777631400000004</v>
      </c>
      <c r="D333" s="300">
        <f>IF('Bio - Rohdaten'!W334-'nicht Bio - Rohdaten'!W352=0,"WERT FEHLT",'Bio - Rohdaten'!W334-'nicht Bio - Rohdaten'!W352)</f>
        <v>24.64</v>
      </c>
      <c r="E333" s="300">
        <f>IF('Bio - Rohdaten'!Z334-'nicht Bio - Rohdaten'!Z352 = 0, "WERT FEHLT", 'Bio - Rohdaten'!Z334-'nicht Bio - Rohdaten'!Z352)</f>
        <v>6.2349999999999994</v>
      </c>
      <c r="F333" s="300">
        <f>IF('Bio - Rohdaten'!AE334-'nicht Bio - Rohdaten'!AE352=0,"WERT FEHLT",'Bio - Rohdaten'!AE334-'nicht Bio - Rohdaten'!AE352)</f>
        <v>15.517673672941173</v>
      </c>
      <c r="G333" s="300">
        <f>IF('Bio - Rohdaten'!AU334-'nicht Bio - Rohdaten'!AU352=0,"WERT FEHLT",'Bio - Rohdaten'!AU334-'nicht Bio - Rohdaten'!AU352)</f>
        <v>29.567253829999995</v>
      </c>
      <c r="H333" s="300">
        <f>IF('Bio - Rohdaten'!AX334-'nicht Bio - Rohdaten'!AX352=0,"WERT FEHLT",'Bio - Rohdaten'!AX334-'nicht Bio - Rohdaten'!AX352)</f>
        <v>4.307109632929544</v>
      </c>
      <c r="I333" s="342">
        <f>'Bio - Rohdaten'!AY310-'nicht Bio - Rohdaten'!AY310</f>
        <v>60.766447026896913</v>
      </c>
      <c r="J333" s="343">
        <f>('Bio - Rohdaten'!AY334/'nicht Bio - Rohdaten'!AY334-1)</f>
        <v>0.41470683708555467</v>
      </c>
    </row>
    <row r="334" spans="1:10" x14ac:dyDescent="0.25">
      <c r="A334" s="332">
        <f>'Bio - Rohdaten'!A335</f>
        <v>46082</v>
      </c>
      <c r="B334" s="300">
        <f>IF('Bio - Rohdaten'!J335-'nicht Bio - Rohdaten'!J353 = 0,"WERT FEHLT",'Bio - Rohdaten'!J335-'nicht Bio - Rohdaten'!J353)</f>
        <v>40.67193039</v>
      </c>
      <c r="C334" s="300">
        <f>IF('Bio - Rohdaten'!U335-'nicht Bio - Rohdaten'!U353 = 0, "WERT FEHLT", 'Bio - Rohdaten'!U335-'nicht Bio - Rohdaten'!U353)</f>
        <v>60.112097099999993</v>
      </c>
      <c r="D334" s="300">
        <f>IF('Bio - Rohdaten'!W335-'nicht Bio - Rohdaten'!W353=0,"WERT FEHLT",'Bio - Rohdaten'!W335-'nicht Bio - Rohdaten'!W353)</f>
        <v>24.64</v>
      </c>
      <c r="E334" s="300">
        <f>IF('Bio - Rohdaten'!Z335-'nicht Bio - Rohdaten'!Z353 = 0, "WERT FEHLT", 'Bio - Rohdaten'!Z335-'nicht Bio - Rohdaten'!Z353)</f>
        <v>6.2349999999999994</v>
      </c>
      <c r="F334" s="300">
        <f>IF('Bio - Rohdaten'!AE335-'nicht Bio - Rohdaten'!AE353=0,"WERT FEHLT",'Bio - Rohdaten'!AE335-'nicht Bio - Rohdaten'!AE353)</f>
        <v>15.442127039411764</v>
      </c>
      <c r="G334" s="300">
        <f>IF('Bio - Rohdaten'!AU335-'nicht Bio - Rohdaten'!AU353=0,"WERT FEHLT",'Bio - Rohdaten'!AU335-'nicht Bio - Rohdaten'!AU353)</f>
        <v>29.468473363333331</v>
      </c>
      <c r="H334" s="300">
        <f>IF('Bio - Rohdaten'!AX335-'nicht Bio - Rohdaten'!AX353=0,"WERT FEHLT",'Bio - Rohdaten'!AX335-'nicht Bio - Rohdaten'!AX353)</f>
        <v>4.307109632929544</v>
      </c>
      <c r="I334" s="342">
        <f>'Bio - Rohdaten'!AY311-'nicht Bio - Rohdaten'!AY311</f>
        <v>62.362670252583158</v>
      </c>
      <c r="J334" s="343">
        <f>('Bio - Rohdaten'!AY335/'nicht Bio - Rohdaten'!AY335-1)</f>
        <v>0.39916833307165667</v>
      </c>
    </row>
  </sheetData>
  <conditionalFormatting sqref="B188:H334">
    <cfRule type="containsText" dxfId="0" priority="1" operator="containsText" text="WERT FEHLT">
      <formula>NOT(ISERROR(SEARCH("WERT FEHLT",B188)))</formula>
    </cfRule>
  </conditionalFormatting>
  <hyperlinks>
    <hyperlink ref="A7" location="'Tabelle und Graphen'!A1" display="'Tabelle und Graphen'!A1" xr:uid="{00000000-0004-0000-0700-000000000000}"/>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8" r:id="rId4" name="Drop Down 2">
              <controlPr defaultSize="0" autoLine="0" autoPict="0">
                <anchor moveWithCells="1">
                  <from>
                    <xdr:col>0</xdr:col>
                    <xdr:colOff>428625</xdr:colOff>
                    <xdr:row>4</xdr:row>
                    <xdr:rowOff>114300</xdr:rowOff>
                  </from>
                  <to>
                    <xdr:col>1</xdr:col>
                    <xdr:colOff>990600</xdr:colOff>
                    <xdr:row>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Warenkorb_Bio_-_nicht-Bio"/>
    <f:field ref="objsubject" par="" edit="true" text=""/>
    <f:field ref="objcreatedby" par="" text="Herrmann, Cornel, BLW"/>
    <f:field ref="objcreatedat" par="" text="10.05.2016 10:56:23"/>
    <f:field ref="objchangedby" par="" text="Herrmann, Cornel, BLW"/>
    <f:field ref="objmodifiedat" par="" text="23.01.2020 08:06:01"/>
    <f:field ref="doc_FSCFOLIO_1_1001_FieldDocumentNumber" par="" text=""/>
    <f:field ref="doc_FSCFOLIO_1_1001_FieldSubject" par="" edit="true" text=""/>
    <f:field ref="FSCFOLIO_1_1001_FieldCurrentUser" par="" text="BLW Cornel Herrmann"/>
    <f:field ref="CCAPRECONFIG_15_1001_Objektname" par="" edit="true" text="Warenkorb_Bio_-_nicht-Bio"/>
    <f:field ref="CHPRECONFIG_1_1001_Objektname" par="" edit="true" text="Warenkorb_Bio_-_nicht-Bio"/>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Inhaltsverzeichnis</vt:lpstr>
      <vt:lpstr>Tabelle und Graphen</vt:lpstr>
      <vt:lpstr>Tabelle und Grafik_alt</vt:lpstr>
      <vt:lpstr>Bio - Rohdaten</vt:lpstr>
      <vt:lpstr>nicht Bio - Rohdaten</vt:lpstr>
      <vt:lpstr>Nur für MB Bio + HP konv. WK</vt:lpstr>
      <vt:lpstr>Tabelle1</vt:lpstr>
      <vt:lpstr>für Agrarbericht</vt:lpstr>
      <vt:lpstr>Differenz</vt:lpstr>
      <vt:lpstr>Codierung</vt:lpstr>
      <vt:lpstr>'Tabelle und Graphen'!Druckbereich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Herrmann Cornel BLW</dc:creator>
  <cp:lastModifiedBy>Kuhlgatz Christian BLW</cp:lastModifiedBy>
  <cp:lastPrinted>2016-08-23T11:58:26Z</cp:lastPrinted>
  <dcterms:created xsi:type="dcterms:W3CDTF">2015-12-09T09:10:34Z</dcterms:created>
  <dcterms:modified xsi:type="dcterms:W3CDTF">2026-05-07T08:46:16Z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20</vt:lpwstr>
  </property>
  <property fmtid="{D5CDD505-2E9C-101B-9397-08002B2CF9AE}" pid="5" name="FSC#EVDCFG@15.1400:ActualVersionCreatedAt">
    <vt:lpwstr>2019-12-18T11:53:15</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304.2-00004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Marktanalysen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Warenkorb_Bio_-_nicht-Bio</vt:lpwstr>
  </property>
  <property fmtid="{D5CDD505-2E9C-101B-9397-08002B2CF9AE}" pid="47" name="FSC#EVDCFG@15.1400:UserFunction">
    <vt:lpwstr/>
  </property>
  <property fmtid="{D5CDD505-2E9C-101B-9397-08002B2CF9AE}" pid="48" name="FSC#EVDCFG@15.1400:SalutationEnglish">
    <vt:lpwstr>Market Analysis Unit</vt:lpwstr>
  </property>
  <property fmtid="{D5CDD505-2E9C-101B-9397-08002B2CF9AE}" pid="49" name="FSC#EVDCFG@15.1400:SalutationFrench">
    <vt:lpwstr>Secteur Analyses du marché</vt:lpwstr>
  </property>
  <property fmtid="{D5CDD505-2E9C-101B-9397-08002B2CF9AE}" pid="50" name="FSC#EVDCFG@15.1400:SalutationGerman">
    <vt:lpwstr>Fachbereich Marktanalysen</vt:lpwstr>
  </property>
  <property fmtid="{D5CDD505-2E9C-101B-9397-08002B2CF9AE}" pid="51" name="FSC#EVDCFG@15.1400:SalutationItalian">
    <vt:lpwstr>Settore Analisi di mercato</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BLW-FBMA</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Marktanalysen</vt:lpwstr>
  </property>
  <property fmtid="{D5CDD505-2E9C-101B-9397-08002B2CF9AE}" pid="60" name="FSC#COOELAK@1.1001:Subject">
    <vt:lpwstr/>
  </property>
  <property fmtid="{D5CDD505-2E9C-101B-9397-08002B2CF9AE}" pid="61" name="FSC#COOELAK@1.1001:FileReference">
    <vt:lpwstr>304.2-00004</vt:lpwstr>
  </property>
  <property fmtid="{D5CDD505-2E9C-101B-9397-08002B2CF9AE}" pid="62" name="FSC#COOELAK@1.1001:FileRefYear">
    <vt:lpwstr>2015</vt:lpwstr>
  </property>
  <property fmtid="{D5CDD505-2E9C-101B-9397-08002B2CF9AE}" pid="63" name="FSC#COOELAK@1.1001:FileRefOrdinal">
    <vt:lpwstr>4</vt:lpwstr>
  </property>
  <property fmtid="{D5CDD505-2E9C-101B-9397-08002B2CF9AE}" pid="64" name="FSC#COOELAK@1.1001:FileRefOU">
    <vt:lpwstr>BLW-SGV</vt:lpwstr>
  </property>
  <property fmtid="{D5CDD505-2E9C-101B-9397-08002B2CF9AE}" pid="65" name="FSC#COOELAK@1.1001:Organization">
    <vt:lpwstr/>
  </property>
  <property fmtid="{D5CDD505-2E9C-101B-9397-08002B2CF9AE}" pid="66" name="FSC#COOELAK@1.1001:Owner">
    <vt:lpwstr>Herrmann Cornel, BLW</vt:lpwstr>
  </property>
  <property fmtid="{D5CDD505-2E9C-101B-9397-08002B2CF9AE}" pid="67" name="FSC#COOELAK@1.1001:OwnerExtension">
    <vt:lpwstr>+41 58 462 20 69</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Marktanalysen (BLW-FBMA)</vt:lpwstr>
  </property>
  <property fmtid="{D5CDD505-2E9C-101B-9397-08002B2CF9AE}" pid="74" name="FSC#COOELAK@1.1001:CreatedAt">
    <vt:lpwstr>10.05.2016</vt:lpwstr>
  </property>
  <property fmtid="{D5CDD505-2E9C-101B-9397-08002B2CF9AE}" pid="75" name="FSC#COOELAK@1.1001:OU">
    <vt:lpwstr>Marktanalysen (BLW-FBMA)</vt:lpwstr>
  </property>
  <property fmtid="{D5CDD505-2E9C-101B-9397-08002B2CF9AE}" pid="76" name="FSC#COOELAK@1.1001:Priority">
    <vt:lpwstr> ()</vt:lpwstr>
  </property>
  <property fmtid="{D5CDD505-2E9C-101B-9397-08002B2CF9AE}" pid="77" name="FSC#COOELAK@1.1001:ObjBarCode">
    <vt:lpwstr>*COO.2101.101.4.674919*</vt:lpwstr>
  </property>
  <property fmtid="{D5CDD505-2E9C-101B-9397-08002B2CF9AE}" pid="78" name="FSC#COOELAK@1.1001:RefBarCode">
    <vt:lpwstr>*COO.2101.101.4.538695*</vt:lpwstr>
  </property>
  <property fmtid="{D5CDD505-2E9C-101B-9397-08002B2CF9AE}" pid="79" name="FSC#COOELAK@1.1001:FileRefBarCode">
    <vt:lpwstr>*304.2-00004*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Herrmann Cornel, BLW</vt:lpwstr>
  </property>
  <property fmtid="{D5CDD505-2E9C-101B-9397-08002B2CF9AE}" pid="84" name="FSC#COOELAK@1.1001:ProcessResponsiblePhone">
    <vt:lpwstr>+41 58 462 20 69</vt:lpwstr>
  </property>
  <property fmtid="{D5CDD505-2E9C-101B-9397-08002B2CF9AE}" pid="85" name="FSC#COOELAK@1.1001:ProcessResponsibleMail">
    <vt:lpwstr>cornel.herrmann@blw.admin.ch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304.2</vt:lpwstr>
  </property>
  <property fmtid="{D5CDD505-2E9C-101B-9397-08002B2CF9AE}" pid="93" name="FSC#COOELAK@1.1001:CurrentUserRolePos">
    <vt:lpwstr>Sachbearbeiter/in</vt:lpwstr>
  </property>
  <property fmtid="{D5CDD505-2E9C-101B-9397-08002B2CF9AE}" pid="94" name="FSC#COOELAK@1.1001:CurrentUserEmail">
    <vt:lpwstr>cornel.herrmann@blw.admin.ch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Warenkorb Bio - nicht-Bio</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304.2-00004/00001</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COO.2101.101.4.674919</vt:lpwstr>
  </property>
  <property fmtid="{D5CDD505-2E9C-101B-9397-08002B2CF9AE}" pid="124" name="FSC#FSCFOLIO@1.1001:docpropproject">
    <vt:lpwstr/>
  </property>
  <property fmtid="{D5CDD505-2E9C-101B-9397-08002B2CF9AE}" pid="125" name="MSIP_Label_245c3252-146d-46f3-8062-82cd8c8d7e7d_Enabled">
    <vt:lpwstr>true</vt:lpwstr>
  </property>
  <property fmtid="{D5CDD505-2E9C-101B-9397-08002B2CF9AE}" pid="126" name="MSIP_Label_245c3252-146d-46f3-8062-82cd8c8d7e7d_SetDate">
    <vt:lpwstr>2025-07-29T17:10:40Z</vt:lpwstr>
  </property>
  <property fmtid="{D5CDD505-2E9C-101B-9397-08002B2CF9AE}" pid="127" name="MSIP_Label_245c3252-146d-46f3-8062-82cd8c8d7e7d_Method">
    <vt:lpwstr>Privileged</vt:lpwstr>
  </property>
  <property fmtid="{D5CDD505-2E9C-101B-9397-08002B2CF9AE}" pid="128" name="MSIP_Label_245c3252-146d-46f3-8062-82cd8c8d7e7d_Name">
    <vt:lpwstr>L1</vt:lpwstr>
  </property>
  <property fmtid="{D5CDD505-2E9C-101B-9397-08002B2CF9AE}" pid="129" name="MSIP_Label_245c3252-146d-46f3-8062-82cd8c8d7e7d_SiteId">
    <vt:lpwstr>6ae27add-8276-4a38-88c1-3a9c1f973767</vt:lpwstr>
  </property>
  <property fmtid="{D5CDD505-2E9C-101B-9397-08002B2CF9AE}" pid="130" name="MSIP_Label_245c3252-146d-46f3-8062-82cd8c8d7e7d_ActionId">
    <vt:lpwstr>d7d8a427-6e1d-4d6d-b7fb-d5b0d64a9c8d</vt:lpwstr>
  </property>
  <property fmtid="{D5CDD505-2E9C-101B-9397-08002B2CF9AE}" pid="131" name="MSIP_Label_245c3252-146d-46f3-8062-82cd8c8d7e7d_ContentBits">
    <vt:lpwstr>0</vt:lpwstr>
  </property>
  <property fmtid="{D5CDD505-2E9C-101B-9397-08002B2CF9AE}" pid="132" name="MSIP_Label_245c3252-146d-46f3-8062-82cd8c8d7e7d_Tag">
    <vt:lpwstr>10, 0, 1, 1</vt:lpwstr>
  </property>
</Properties>
</file>