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87823273-1734-4941-97D6-50345B9D8981}" xr6:coauthVersionLast="47" xr6:coauthVersionMax="47" xr10:uidLastSave="{00000000-0000-0000-0000-000000000000}"/>
  <bookViews>
    <workbookView xWindow="17640" yWindow="-16320" windowWidth="29040" windowHeight="15720" xr2:uid="{00000000-000D-0000-FFFF-FFFF00000000}"/>
  </bookViews>
  <sheets>
    <sheet name="Gesamtmarkt" sheetId="2" r:id="rId1"/>
    <sheet name="Haushaltseben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3" l="1"/>
  <c r="J17" i="3"/>
  <c r="J18" i="3"/>
  <c r="J19" i="3"/>
  <c r="J20" i="3"/>
  <c r="J21" i="3"/>
  <c r="J22" i="3"/>
  <c r="J23" i="3"/>
  <c r="J15" i="3"/>
  <c r="F16" i="3"/>
  <c r="F17" i="3"/>
  <c r="F18" i="3"/>
  <c r="F19" i="3"/>
  <c r="F20" i="3"/>
  <c r="F21" i="3"/>
  <c r="F22" i="3"/>
  <c r="F23" i="3"/>
  <c r="F15" i="3"/>
  <c r="G24" i="3"/>
  <c r="H24" i="3"/>
  <c r="I24" i="3"/>
  <c r="D24" i="3"/>
  <c r="E24" i="3"/>
  <c r="C24" i="3"/>
  <c r="D60" i="2"/>
  <c r="D58" i="2"/>
  <c r="D59" i="2"/>
  <c r="D57" i="2"/>
  <c r="C60" i="2"/>
  <c r="K15" i="3" l="1"/>
  <c r="K23" i="3"/>
  <c r="K22" i="3"/>
  <c r="K21" i="3"/>
  <c r="K20" i="3"/>
  <c r="K19" i="3"/>
  <c r="K18" i="3"/>
  <c r="K17" i="3"/>
  <c r="J24" i="3"/>
  <c r="F24" i="3"/>
  <c r="K16" i="3"/>
  <c r="F49" i="2"/>
  <c r="F50" i="2"/>
  <c r="E48" i="2"/>
  <c r="D48" i="2"/>
  <c r="C48" i="2"/>
  <c r="F47" i="2"/>
  <c r="F40" i="2"/>
  <c r="F41" i="2"/>
  <c r="F42" i="2"/>
  <c r="F43" i="2"/>
  <c r="F44" i="2"/>
  <c r="F45" i="2"/>
  <c r="F46" i="2"/>
  <c r="F39" i="2"/>
  <c r="E32" i="2"/>
  <c r="C32" i="2"/>
  <c r="K24" i="3" l="1"/>
  <c r="F48" i="2"/>
  <c r="J26" i="3" l="1"/>
  <c r="F26" i="3"/>
  <c r="J25" i="3"/>
  <c r="F25" i="3"/>
  <c r="L24" i="3"/>
  <c r="L23" i="3"/>
  <c r="L22" i="3"/>
  <c r="L21" i="3"/>
  <c r="L20" i="3"/>
  <c r="L19" i="3"/>
  <c r="L18" i="3"/>
  <c r="L17" i="3"/>
  <c r="L16" i="3"/>
  <c r="L15" i="3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D32" i="2" l="1"/>
  <c r="F32" i="2"/>
  <c r="K25" i="3"/>
  <c r="L25" i="3" s="1"/>
  <c r="K26" i="3"/>
  <c r="L26" i="3" s="1"/>
</calcChain>
</file>

<file path=xl/sharedStrings.xml><?xml version="1.0" encoding="utf-8"?>
<sst xmlns="http://schemas.openxmlformats.org/spreadsheetml/2006/main" count="187" uniqueCount="57">
  <si>
    <t>Bio</t>
  </si>
  <si>
    <t>Total</t>
  </si>
  <si>
    <t>&gt;110 000 CHF</t>
  </si>
  <si>
    <t>&lt;35 000 CHF</t>
  </si>
  <si>
    <t>Ensemble du marché</t>
  </si>
  <si>
    <t xml:space="preserve"> Par groupe de produits</t>
  </si>
  <si>
    <t>million CHF</t>
  </si>
  <si>
    <t>Non bio</t>
  </si>
  <si>
    <t>Chiffre d'affaires</t>
  </si>
  <si>
    <t>Produits frais</t>
  </si>
  <si>
    <t>Produits de conservation</t>
  </si>
  <si>
    <t>Boissons, alcool compris</t>
  </si>
  <si>
    <t>Par segment</t>
  </si>
  <si>
    <t>Viande</t>
  </si>
  <si>
    <t>Produits laitiers</t>
  </si>
  <si>
    <t>Céréales et produits de boulangerie</t>
  </si>
  <si>
    <t>Légumes et pommes de terre</t>
  </si>
  <si>
    <t>Fruits</t>
  </si>
  <si>
    <t>Poisson</t>
  </si>
  <si>
    <t>Œufs</t>
  </si>
  <si>
    <t>Riz, huile, sucre</t>
  </si>
  <si>
    <t>Autres denrées alimentaires, boissons compris</t>
  </si>
  <si>
    <t>Autres denrées alimentaires</t>
  </si>
  <si>
    <t>Légumes / Pommes de terre fraîches</t>
  </si>
  <si>
    <t>Lait / produits laitiers</t>
  </si>
  <si>
    <t>Fruits frais</t>
  </si>
  <si>
    <t>Café / thé / cacao</t>
  </si>
  <si>
    <t>Huile / graisse</t>
  </si>
  <si>
    <t>Sucre</t>
  </si>
  <si>
    <t>Miel / produit à tartiner</t>
  </si>
  <si>
    <t>Riz</t>
  </si>
  <si>
    <t>Chocolat</t>
  </si>
  <si>
    <t>Aliment pour bébé</t>
  </si>
  <si>
    <t>Boissons sans alcool</t>
  </si>
  <si>
    <t>Boissons alcoolisées</t>
  </si>
  <si>
    <t>Total non bio</t>
  </si>
  <si>
    <t>Total bio</t>
  </si>
  <si>
    <r>
      <t>Part</t>
    </r>
    <r>
      <rPr>
        <sz val="11"/>
        <color rgb="FF3F3F3F"/>
        <rFont val="Roboto"/>
      </rPr>
      <t xml:space="preserve"> en %</t>
    </r>
  </si>
  <si>
    <t>en %</t>
  </si>
  <si>
    <t>Part de bio</t>
  </si>
  <si>
    <t>en CHF</t>
  </si>
  <si>
    <t>Ménage privé</t>
  </si>
  <si>
    <t>Enfants</t>
  </si>
  <si>
    <t>Structure des dépenses</t>
  </si>
  <si>
    <t>Région</t>
  </si>
  <si>
    <t>Zone linguistique</t>
  </si>
  <si>
    <t>Revenu</t>
  </si>
  <si>
    <t>avec des enfants</t>
  </si>
  <si>
    <t>sans enfants</t>
  </si>
  <si>
    <t>Ménages</t>
  </si>
  <si>
    <t>Revenu brut des ménages</t>
  </si>
  <si>
    <t>Ménages en</t>
  </si>
  <si>
    <t>Suisse romande</t>
  </si>
  <si>
    <t>à la campagne</t>
  </si>
  <si>
    <t>à la ville</t>
  </si>
  <si>
    <t>Suisse alémanique et Tessin</t>
  </si>
  <si>
    <t>par 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</si>
</sst>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#\ ###\ ###\ ###.0,,"/>
    <numFmt numFmtId="166" formatCode="###\ ###\ ###\ ##0.0"/>
    <numFmt numFmtId="167" formatCode="0.0\ 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</font>
    <font>
      <sz val="14"/>
      <color rgb="FF3F3F3F"/>
      <name val="Roboto"/>
    </font>
    <font>
      <b/>
      <sz val="14"/>
      <color rgb="FF3F3F3F"/>
      <name val="Roboto"/>
    </font>
    <font>
      <sz val="12"/>
      <color rgb="FF3F3F3F"/>
      <name val="Roboto"/>
    </font>
    <font>
      <sz val="11"/>
      <color rgb="FF3F3F3F"/>
      <name val="Roboto"/>
    </font>
    <font>
      <b/>
      <sz val="12"/>
      <color rgb="FF3F3F3F"/>
      <name val="Roboto"/>
    </font>
    <font>
      <b/>
      <sz val="11"/>
      <color rgb="FF3F3F3F"/>
      <name val="Roboto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C84B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2" fillId="4" borderId="0" xfId="0" applyFont="1" applyFill="1"/>
    <xf numFmtId="0" fontId="3" fillId="5" borderId="0" xfId="0" applyFont="1" applyFill="1"/>
    <xf numFmtId="0" fontId="4" fillId="5" borderId="0" xfId="0" applyFont="1" applyFill="1"/>
    <xf numFmtId="0" fontId="5" fillId="4" borderId="0" xfId="0" applyFont="1" applyFill="1"/>
    <xf numFmtId="0" fontId="6" fillId="4" borderId="0" xfId="0" applyFont="1" applyFill="1"/>
    <xf numFmtId="167" fontId="6" fillId="4" borderId="0" xfId="1" applyNumberFormat="1" applyFont="1" applyFill="1"/>
    <xf numFmtId="0" fontId="4" fillId="4" borderId="0" xfId="0" applyFont="1" applyFill="1"/>
    <xf numFmtId="0" fontId="7" fillId="4" borderId="0" xfId="0" applyFont="1" applyFill="1"/>
    <xf numFmtId="0" fontId="8" fillId="4" borderId="0" xfId="0" applyFont="1" applyFill="1"/>
    <xf numFmtId="0" fontId="8" fillId="2" borderId="0" xfId="0" applyFont="1" applyFill="1"/>
    <xf numFmtId="0" fontId="8" fillId="3" borderId="0" xfId="0" applyFont="1" applyFill="1"/>
    <xf numFmtId="0" fontId="6" fillId="2" borderId="0" xfId="0" applyFont="1" applyFill="1"/>
    <xf numFmtId="165" fontId="8" fillId="3" borderId="0" xfId="0" applyNumberFormat="1" applyFont="1" applyFill="1"/>
    <xf numFmtId="167" fontId="8" fillId="3" borderId="0" xfId="1" applyNumberFormat="1" applyFont="1" applyFill="1"/>
    <xf numFmtId="164" fontId="8" fillId="3" borderId="0" xfId="1" applyNumberFormat="1" applyFont="1" applyFill="1"/>
    <xf numFmtId="0" fontId="6" fillId="3" borderId="0" xfId="0" applyFont="1" applyFill="1"/>
    <xf numFmtId="166" fontId="6" fillId="4" borderId="0" xfId="0" applyNumberFormat="1" applyFont="1" applyFill="1"/>
    <xf numFmtId="166" fontId="6" fillId="2" borderId="0" xfId="0" applyNumberFormat="1" applyFont="1" applyFill="1"/>
    <xf numFmtId="166" fontId="8" fillId="3" borderId="0" xfId="0" applyNumberFormat="1" applyFont="1" applyFill="1"/>
    <xf numFmtId="0" fontId="6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6" fillId="4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164" fontId="8" fillId="3" borderId="0" xfId="1" applyNumberFormat="1" applyFont="1" applyFill="1" applyAlignment="1">
      <alignment vertical="top"/>
    </xf>
    <xf numFmtId="0" fontId="6" fillId="4" borderId="0" xfId="0" applyFont="1" applyFill="1" applyAlignment="1">
      <alignment vertical="top" wrapText="1"/>
    </xf>
    <xf numFmtId="165" fontId="6" fillId="4" borderId="0" xfId="0" applyNumberFormat="1" applyFont="1" applyFill="1" applyAlignment="1">
      <alignment vertical="top" wrapText="1"/>
    </xf>
    <xf numFmtId="165" fontId="8" fillId="3" borderId="0" xfId="0" applyNumberFormat="1" applyFont="1" applyFill="1" applyAlignment="1">
      <alignment vertical="top" wrapText="1"/>
    </xf>
    <xf numFmtId="0" fontId="8" fillId="3" borderId="0" xfId="0" applyFont="1" applyFill="1" applyAlignment="1">
      <alignment vertical="top" wrapText="1"/>
    </xf>
    <xf numFmtId="165" fontId="8" fillId="2" borderId="0" xfId="0" applyNumberFormat="1" applyFont="1" applyFill="1" applyAlignment="1">
      <alignment vertical="top" wrapText="1"/>
    </xf>
    <xf numFmtId="167" fontId="6" fillId="4" borderId="0" xfId="1" applyNumberFormat="1" applyFont="1" applyFill="1" applyAlignment="1">
      <alignment vertical="top" wrapText="1"/>
    </xf>
    <xf numFmtId="0" fontId="6" fillId="4" borderId="0" xfId="0" applyFont="1" applyFill="1" applyAlignment="1">
      <alignment horizontal="left" vertical="top" wrapText="1"/>
    </xf>
    <xf numFmtId="166" fontId="6" fillId="4" borderId="0" xfId="0" applyNumberFormat="1" applyFont="1" applyFill="1" applyAlignment="1">
      <alignment vertical="top" wrapText="1"/>
    </xf>
    <xf numFmtId="166" fontId="6" fillId="2" borderId="0" xfId="0" applyNumberFormat="1" applyFont="1" applyFill="1" applyAlignment="1">
      <alignment vertical="top" wrapText="1"/>
    </xf>
    <xf numFmtId="166" fontId="8" fillId="3" borderId="0" xfId="0" applyNumberFormat="1" applyFont="1" applyFill="1" applyAlignment="1">
      <alignment vertical="top" wrapText="1"/>
    </xf>
    <xf numFmtId="165" fontId="6" fillId="4" borderId="0" xfId="0" applyNumberFormat="1" applyFont="1" applyFill="1"/>
    <xf numFmtId="165" fontId="6" fillId="3" borderId="0" xfId="0" applyNumberFormat="1" applyFont="1" applyFill="1"/>
    <xf numFmtId="167" fontId="6" fillId="2" borderId="0" xfId="1" applyNumberFormat="1" applyFont="1" applyFill="1" applyAlignment="1">
      <alignment vertical="top" wrapText="1"/>
    </xf>
    <xf numFmtId="167" fontId="6" fillId="2" borderId="0" xfId="1" applyNumberFormat="1" applyFont="1" applyFill="1"/>
    <xf numFmtId="0" fontId="8" fillId="2" borderId="0" xfId="0" applyFont="1" applyFill="1" applyAlignment="1">
      <alignment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3F3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15900</xdr:rowOff>
    </xdr:from>
    <xdr:to>
      <xdr:col>4</xdr:col>
      <xdr:colOff>1108099</xdr:colOff>
      <xdr:row>9</xdr:row>
      <xdr:rowOff>571500</xdr:rowOff>
    </xdr:to>
    <xdr:sp macro="" textlink="">
      <xdr:nvSpPr>
        <xdr:cNvPr id="19" name="Textfeld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0" y="1116567"/>
          <a:ext cx="5637766" cy="1105933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900" b="0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600" b="1" i="0" u="none" strike="noStrike" kern="0" cap="none" spc="15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Inter" panose="020B0502030000000004" pitchFamily="34" charset="0"/>
              <a:ea typeface="Inter" panose="020B0502030000000004" pitchFamily="34" charset="0"/>
              <a:cs typeface="Arial" panose="020B0604020202020204" pitchFamily="34" charset="0"/>
            </a:rPr>
            <a:t>COMMERCE DE DÉTAIL SUISSE 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C84B5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Ensemble du marché, 2025</a:t>
          </a:r>
        </a:p>
      </xdr:txBody>
    </xdr:sp>
    <xdr:clientData/>
  </xdr:twoCellAnchor>
  <xdr:twoCellAnchor>
    <xdr:from>
      <xdr:col>0</xdr:col>
      <xdr:colOff>93725</xdr:colOff>
      <xdr:row>6</xdr:row>
      <xdr:rowOff>158767</xdr:rowOff>
    </xdr:from>
    <xdr:to>
      <xdr:col>1</xdr:col>
      <xdr:colOff>544137</xdr:colOff>
      <xdr:row>6</xdr:row>
      <xdr:rowOff>158767</xdr:rowOff>
    </xdr:to>
    <xdr:cxnSp macro="">
      <xdr:nvCxnSpPr>
        <xdr:cNvPr id="20" name="Gerader Verbinde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93725" y="1263667"/>
          <a:ext cx="647262" cy="0"/>
        </a:xfrm>
        <a:prstGeom prst="line">
          <a:avLst/>
        </a:prstGeom>
        <a:noFill/>
        <a:ln w="3683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6</xdr:col>
      <xdr:colOff>391828</xdr:colOff>
      <xdr:row>5</xdr:row>
      <xdr:rowOff>180772</xdr:rowOff>
    </xdr:from>
    <xdr:to>
      <xdr:col>10</xdr:col>
      <xdr:colOff>634999</xdr:colOff>
      <xdr:row>9</xdr:row>
      <xdr:rowOff>483577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139924" y="1133272"/>
          <a:ext cx="5108248" cy="106480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Sources: OFAG, Secteur Données agricoles et analyses du marché; Nielsen Suisse; Office fédéral de la statistique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Droit de publication: traitement et publication autorisés sous réserve de la mention de la source.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252835</xdr:colOff>
      <xdr:row>3</xdr:row>
      <xdr:rowOff>93345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FF55F52-BF4A-41DD-8313-71ED979DA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75162" cy="6648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15900</xdr:rowOff>
    </xdr:from>
    <xdr:to>
      <xdr:col>4</xdr:col>
      <xdr:colOff>1108099</xdr:colOff>
      <xdr:row>9</xdr:row>
      <xdr:rowOff>547687</xdr:rowOff>
    </xdr:to>
    <xdr:sp macro="" textlink="">
      <xdr:nvSpPr>
        <xdr:cNvPr id="12" name="Textfeld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0" y="1158900"/>
          <a:ext cx="5418162" cy="110328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900" b="0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600" b="1" i="0" u="none" strike="noStrike" kern="0" cap="none" spc="15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Inter" panose="020B0502030000000004" pitchFamily="34" charset="0"/>
              <a:ea typeface="Inter" panose="020B0502030000000004" pitchFamily="34" charset="0"/>
              <a:cs typeface="Arial" panose="020B0604020202020204" pitchFamily="34" charset="0"/>
            </a:rPr>
            <a:t>COMMERCE DE DÉTAIL SUISSE 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C84B5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Ménage privé, 2025</a:t>
          </a:r>
        </a:p>
      </xdr:txBody>
    </xdr:sp>
    <xdr:clientData/>
  </xdr:twoCellAnchor>
  <xdr:twoCellAnchor>
    <xdr:from>
      <xdr:col>0</xdr:col>
      <xdr:colOff>93725</xdr:colOff>
      <xdr:row>6</xdr:row>
      <xdr:rowOff>158767</xdr:rowOff>
    </xdr:from>
    <xdr:to>
      <xdr:col>1</xdr:col>
      <xdr:colOff>544137</xdr:colOff>
      <xdr:row>6</xdr:row>
      <xdr:rowOff>158767</xdr:rowOff>
    </xdr:to>
    <xdr:cxnSp macro="">
      <xdr:nvCxnSpPr>
        <xdr:cNvPr id="13" name="Gerader Verbinder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3725" y="1263667"/>
          <a:ext cx="647262" cy="0"/>
        </a:xfrm>
        <a:prstGeom prst="line">
          <a:avLst/>
        </a:prstGeom>
        <a:noFill/>
        <a:ln w="3683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  <xdr:twoCellAnchor>
    <xdr:from>
      <xdr:col>6</xdr:col>
      <xdr:colOff>391829</xdr:colOff>
      <xdr:row>5</xdr:row>
      <xdr:rowOff>180772</xdr:rowOff>
    </xdr:from>
    <xdr:to>
      <xdr:col>10</xdr:col>
      <xdr:colOff>677333</xdr:colOff>
      <xdr:row>9</xdr:row>
      <xdr:rowOff>462643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7143996" y="1133272"/>
          <a:ext cx="5153837" cy="1043871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eaLnBrk="1" fontAlgn="auto" latinLnBrk="0" hangingPunct="1"/>
          <a:r>
            <a:rPr lang="de-CH" sz="1200" b="1" i="0" baseline="0">
              <a:solidFill>
                <a:srgbClr val="3F3F3F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Sources: OFAG, Secteur Données agricoles et analyses du marché; Nielsen Suisse; Office fédéral de la statistique</a:t>
          </a:r>
        </a:p>
        <a:p>
          <a:pPr eaLnBrk="1" fontAlgn="auto" latinLnBrk="0" hangingPunct="1"/>
          <a:r>
            <a:rPr lang="de-CH" sz="1200" b="0" i="0" baseline="0">
              <a:solidFill>
                <a:srgbClr val="3F3F3F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Droit de publication: traitement et publication autorisés sous réserve de la mention de la source.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441137</xdr:colOff>
      <xdr:row>3</xdr:row>
      <xdr:rowOff>97155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68F2D34-6ACA-4738-BF80-93C6ED5CE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75162" cy="664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N61"/>
  <sheetViews>
    <sheetView tabSelected="1" zoomScaleNormal="100" workbookViewId="0">
      <selection activeCell="M77" sqref="M77"/>
    </sheetView>
  </sheetViews>
  <sheetFormatPr baseColWidth="10" defaultColWidth="9.109375" defaultRowHeight="14.4" x14ac:dyDescent="0.3"/>
  <cols>
    <col min="1" max="1" width="2.88671875" style="1" customWidth="1"/>
    <col min="2" max="2" width="28.33203125" style="1" customWidth="1"/>
    <col min="3" max="12" width="18.33203125" style="1" customWidth="1"/>
    <col min="13" max="13" width="9.109375" style="1"/>
    <col min="14" max="14" width="10.88671875" style="1" bestFit="1" customWidth="1"/>
    <col min="15" max="16384" width="9.109375" style="1"/>
  </cols>
  <sheetData>
    <row r="10" spans="1:11" ht="54" customHeight="1" x14ac:dyDescent="0.3"/>
    <row r="11" spans="1:11" s="5" customFormat="1" ht="22.5" customHeight="1" x14ac:dyDescent="0.3">
      <c r="A11" s="8" t="s">
        <v>4</v>
      </c>
      <c r="B11" s="9"/>
      <c r="C11" s="9"/>
      <c r="D11" s="9"/>
      <c r="E11" s="9"/>
      <c r="F11" s="9"/>
      <c r="G11" s="9"/>
    </row>
    <row r="12" spans="1:11" s="4" customFormat="1" ht="3.6" customHeight="1" x14ac:dyDescent="0.35">
      <c r="A12" s="2"/>
      <c r="B12" s="3"/>
      <c r="C12" s="3"/>
      <c r="D12" s="3"/>
      <c r="E12" s="3"/>
      <c r="F12" s="3"/>
      <c r="G12" s="3"/>
      <c r="H12" s="7"/>
      <c r="I12" s="7"/>
      <c r="J12" s="7"/>
      <c r="K12" s="7"/>
    </row>
    <row r="13" spans="1:11" s="5" customFormat="1" x14ac:dyDescent="0.3">
      <c r="A13" s="10" t="s">
        <v>5</v>
      </c>
      <c r="B13" s="10"/>
      <c r="C13" s="10" t="s">
        <v>0</v>
      </c>
      <c r="D13" s="10"/>
      <c r="E13" s="10" t="s">
        <v>7</v>
      </c>
      <c r="F13" s="10"/>
      <c r="G13" s="11" t="s">
        <v>1</v>
      </c>
    </row>
    <row r="14" spans="1:11" s="5" customFormat="1" x14ac:dyDescent="0.3">
      <c r="A14" s="12" t="s">
        <v>6</v>
      </c>
      <c r="B14" s="10"/>
      <c r="C14" s="10" t="s">
        <v>8</v>
      </c>
      <c r="D14" s="10" t="s">
        <v>37</v>
      </c>
      <c r="E14" s="10" t="s">
        <v>8</v>
      </c>
      <c r="F14" s="10" t="s">
        <v>37</v>
      </c>
      <c r="G14" s="11" t="s">
        <v>8</v>
      </c>
    </row>
    <row r="15" spans="1:11" s="5" customFormat="1" x14ac:dyDescent="0.3">
      <c r="A15" s="12"/>
      <c r="B15" s="26" t="s">
        <v>32</v>
      </c>
      <c r="C15" s="27">
        <v>54986463</v>
      </c>
      <c r="D15" s="31">
        <v>0.65135601227063555</v>
      </c>
      <c r="E15" s="27">
        <v>29431984</v>
      </c>
      <c r="F15" s="31">
        <v>0.34864398772936439</v>
      </c>
      <c r="G15" s="28">
        <f t="shared" ref="G15:G32" si="0">SUM(C15,E15)</f>
        <v>84418447</v>
      </c>
    </row>
    <row r="16" spans="1:11" s="5" customFormat="1" x14ac:dyDescent="0.3">
      <c r="A16" s="12"/>
      <c r="B16" s="26" t="s">
        <v>19</v>
      </c>
      <c r="C16" s="27">
        <v>146244143</v>
      </c>
      <c r="D16" s="31">
        <v>0.26404773031622186</v>
      </c>
      <c r="E16" s="27">
        <v>407610809</v>
      </c>
      <c r="F16" s="31">
        <v>0.73595226968377814</v>
      </c>
      <c r="G16" s="28">
        <f t="shared" si="0"/>
        <v>553854952</v>
      </c>
    </row>
    <row r="17" spans="1:7" s="5" customFormat="1" ht="28.8" x14ac:dyDescent="0.3">
      <c r="A17" s="12"/>
      <c r="B17" s="26" t="s">
        <v>23</v>
      </c>
      <c r="C17" s="27">
        <v>535223572</v>
      </c>
      <c r="D17" s="31">
        <v>0.25827371229608315</v>
      </c>
      <c r="E17" s="27">
        <v>1537087881</v>
      </c>
      <c r="F17" s="31">
        <v>0.74172628770391691</v>
      </c>
      <c r="G17" s="28">
        <f t="shared" si="0"/>
        <v>2072311453</v>
      </c>
    </row>
    <row r="18" spans="1:7" s="5" customFormat="1" x14ac:dyDescent="0.3">
      <c r="A18" s="12"/>
      <c r="B18" s="26" t="s">
        <v>27</v>
      </c>
      <c r="C18" s="27">
        <v>52928188</v>
      </c>
      <c r="D18" s="31">
        <v>0.20823453394913904</v>
      </c>
      <c r="E18" s="27">
        <v>201247654</v>
      </c>
      <c r="F18" s="31">
        <v>0.79176546605086096</v>
      </c>
      <c r="G18" s="28">
        <f t="shared" si="0"/>
        <v>254175842</v>
      </c>
    </row>
    <row r="19" spans="1:7" s="5" customFormat="1" x14ac:dyDescent="0.3">
      <c r="A19" s="12"/>
      <c r="B19" s="26" t="s">
        <v>25</v>
      </c>
      <c r="C19" s="27">
        <v>342224492.28600699</v>
      </c>
      <c r="D19" s="31">
        <v>0.18813534042418958</v>
      </c>
      <c r="E19" s="27">
        <v>1476809037.057241</v>
      </c>
      <c r="F19" s="31">
        <v>0.81186465957581044</v>
      </c>
      <c r="G19" s="28">
        <f t="shared" si="0"/>
        <v>1819033529.3432479</v>
      </c>
    </row>
    <row r="20" spans="1:7" s="5" customFormat="1" ht="28.8" x14ac:dyDescent="0.3">
      <c r="A20" s="12"/>
      <c r="B20" s="26" t="s">
        <v>15</v>
      </c>
      <c r="C20" s="27">
        <v>554856382</v>
      </c>
      <c r="D20" s="31">
        <v>0.15280163346391318</v>
      </c>
      <c r="E20" s="27">
        <v>3076363844</v>
      </c>
      <c r="F20" s="31">
        <v>0.84719836653608682</v>
      </c>
      <c r="G20" s="28">
        <f t="shared" si="0"/>
        <v>3631220226</v>
      </c>
    </row>
    <row r="21" spans="1:7" s="5" customFormat="1" x14ac:dyDescent="0.3">
      <c r="A21" s="12"/>
      <c r="B21" s="26" t="s">
        <v>28</v>
      </c>
      <c r="C21" s="27">
        <v>5770360</v>
      </c>
      <c r="D21" s="31">
        <v>0.12498588519246932</v>
      </c>
      <c r="E21" s="27">
        <v>40397733.229999997</v>
      </c>
      <c r="F21" s="31">
        <v>0.87501411480753066</v>
      </c>
      <c r="G21" s="28">
        <f t="shared" si="0"/>
        <v>46168093.229999997</v>
      </c>
    </row>
    <row r="22" spans="1:7" s="5" customFormat="1" x14ac:dyDescent="0.3">
      <c r="A22" s="12"/>
      <c r="B22" s="26" t="s">
        <v>30</v>
      </c>
      <c r="C22" s="27">
        <v>21710629</v>
      </c>
      <c r="D22" s="31">
        <v>0.22398340478585538</v>
      </c>
      <c r="E22" s="27">
        <v>75219003</v>
      </c>
      <c r="F22" s="31">
        <v>0.77601659521414468</v>
      </c>
      <c r="G22" s="28">
        <f t="shared" si="0"/>
        <v>96929632</v>
      </c>
    </row>
    <row r="23" spans="1:7" s="5" customFormat="1" x14ac:dyDescent="0.3">
      <c r="A23" s="12"/>
      <c r="B23" s="26" t="s">
        <v>29</v>
      </c>
      <c r="C23" s="27">
        <v>44610202</v>
      </c>
      <c r="D23" s="31">
        <v>0.20215364848456527</v>
      </c>
      <c r="E23" s="27">
        <v>176064529</v>
      </c>
      <c r="F23" s="31">
        <v>0.7978463515154347</v>
      </c>
      <c r="G23" s="28">
        <f t="shared" si="0"/>
        <v>220674731</v>
      </c>
    </row>
    <row r="24" spans="1:7" s="5" customFormat="1" x14ac:dyDescent="0.3">
      <c r="A24" s="12"/>
      <c r="B24" s="26" t="s">
        <v>18</v>
      </c>
      <c r="C24" s="27">
        <v>84166175</v>
      </c>
      <c r="D24" s="31">
        <v>0.11810229845909424</v>
      </c>
      <c r="E24" s="27">
        <v>628488668.28530395</v>
      </c>
      <c r="F24" s="31">
        <v>0.88189770154090574</v>
      </c>
      <c r="G24" s="28">
        <f t="shared" si="0"/>
        <v>712654843.28530395</v>
      </c>
    </row>
    <row r="25" spans="1:7" s="5" customFormat="1" x14ac:dyDescent="0.3">
      <c r="A25" s="12"/>
      <c r="B25" s="26" t="s">
        <v>24</v>
      </c>
      <c r="C25" s="27">
        <v>542452314</v>
      </c>
      <c r="D25" s="31">
        <v>0.11013854398800331</v>
      </c>
      <c r="E25" s="27">
        <v>4382729138</v>
      </c>
      <c r="F25" s="31">
        <v>0.88986145601199673</v>
      </c>
      <c r="G25" s="28">
        <f t="shared" si="0"/>
        <v>4925181452</v>
      </c>
    </row>
    <row r="26" spans="1:7" s="5" customFormat="1" x14ac:dyDescent="0.3">
      <c r="A26" s="12"/>
      <c r="B26" s="26" t="s">
        <v>26</v>
      </c>
      <c r="C26" s="27">
        <v>107435661.148306</v>
      </c>
      <c r="D26" s="31">
        <v>0.13752536744006169</v>
      </c>
      <c r="E26" s="27">
        <v>673770476.65845299</v>
      </c>
      <c r="F26" s="31">
        <v>0.86247463255993828</v>
      </c>
      <c r="G26" s="28">
        <f t="shared" si="0"/>
        <v>781206137.806759</v>
      </c>
    </row>
    <row r="27" spans="1:7" s="5" customFormat="1" x14ac:dyDescent="0.3">
      <c r="A27" s="12"/>
      <c r="B27" s="26" t="s">
        <v>22</v>
      </c>
      <c r="C27" s="27">
        <v>528410920</v>
      </c>
      <c r="D27" s="31">
        <v>0.1009236892358901</v>
      </c>
      <c r="E27" s="27">
        <v>4707336247</v>
      </c>
      <c r="F27" s="31">
        <v>0.89907631076410988</v>
      </c>
      <c r="G27" s="28">
        <f t="shared" si="0"/>
        <v>5235747167</v>
      </c>
    </row>
    <row r="28" spans="1:7" s="5" customFormat="1" x14ac:dyDescent="0.3">
      <c r="A28" s="12"/>
      <c r="B28" s="26" t="s">
        <v>33</v>
      </c>
      <c r="C28" s="27">
        <v>139928332</v>
      </c>
      <c r="D28" s="31">
        <v>7.7734616222038741E-2</v>
      </c>
      <c r="E28" s="27">
        <v>1660149147</v>
      </c>
      <c r="F28" s="31">
        <v>0.9222653837779613</v>
      </c>
      <c r="G28" s="28">
        <f t="shared" si="0"/>
        <v>1800077479</v>
      </c>
    </row>
    <row r="29" spans="1:7" s="5" customFormat="1" x14ac:dyDescent="0.3">
      <c r="A29" s="12"/>
      <c r="B29" s="26" t="s">
        <v>13</v>
      </c>
      <c r="C29" s="27">
        <v>294861815</v>
      </c>
      <c r="D29" s="31">
        <v>5.7474604307708059E-2</v>
      </c>
      <c r="E29" s="27">
        <v>4835435619</v>
      </c>
      <c r="F29" s="31">
        <v>0.94252539569229199</v>
      </c>
      <c r="G29" s="28">
        <f t="shared" si="0"/>
        <v>5130297434</v>
      </c>
    </row>
    <row r="30" spans="1:7" s="5" customFormat="1" x14ac:dyDescent="0.3">
      <c r="A30" s="12"/>
      <c r="B30" s="26" t="s">
        <v>31</v>
      </c>
      <c r="C30" s="27">
        <v>47741248</v>
      </c>
      <c r="D30" s="31">
        <v>3.5514472480012008E-2</v>
      </c>
      <c r="E30" s="27">
        <v>1296534611</v>
      </c>
      <c r="F30" s="31">
        <v>0.96448552751998795</v>
      </c>
      <c r="G30" s="28">
        <f t="shared" si="0"/>
        <v>1344275859</v>
      </c>
    </row>
    <row r="31" spans="1:7" s="5" customFormat="1" x14ac:dyDescent="0.3">
      <c r="A31" s="12"/>
      <c r="B31" s="26" t="s">
        <v>34</v>
      </c>
      <c r="C31" s="27">
        <v>73755363</v>
      </c>
      <c r="D31" s="31">
        <v>3.4441370647340798E-2</v>
      </c>
      <c r="E31" s="27">
        <v>2067720473</v>
      </c>
      <c r="F31" s="31">
        <v>0.96555862935265924</v>
      </c>
      <c r="G31" s="28">
        <f t="shared" si="0"/>
        <v>2141475836</v>
      </c>
    </row>
    <row r="32" spans="1:7" s="5" customFormat="1" x14ac:dyDescent="0.3">
      <c r="A32" s="11"/>
      <c r="B32" s="11" t="s">
        <v>1</v>
      </c>
      <c r="C32" s="13">
        <f>SUM(C15:C31)</f>
        <v>3577306259.4343128</v>
      </c>
      <c r="D32" s="14">
        <f>C32/G32</f>
        <v>0.11595917945316288</v>
      </c>
      <c r="E32" s="13">
        <f>SUM(E15:E31)</f>
        <v>27272396854.230995</v>
      </c>
      <c r="F32" s="14">
        <f>E32/G32</f>
        <v>0.88404082054683719</v>
      </c>
      <c r="G32" s="13">
        <f t="shared" si="0"/>
        <v>30849703113.665306</v>
      </c>
    </row>
    <row r="33" spans="1:14" s="5" customFormat="1" x14ac:dyDescent="0.3"/>
    <row r="34" spans="1:14" s="5" customFormat="1" x14ac:dyDescent="0.3"/>
    <row r="35" spans="1:14" s="5" customFormat="1" ht="22.5" customHeight="1" x14ac:dyDescent="0.3">
      <c r="A35" s="8" t="s">
        <v>4</v>
      </c>
      <c r="B35" s="9"/>
      <c r="C35" s="9"/>
      <c r="D35" s="9"/>
      <c r="E35" s="9"/>
      <c r="F35" s="9"/>
      <c r="G35" s="9"/>
    </row>
    <row r="36" spans="1:14" s="4" customFormat="1" ht="3.6" customHeight="1" x14ac:dyDescent="0.35">
      <c r="A36" s="2"/>
      <c r="B36" s="3"/>
      <c r="C36" s="3"/>
      <c r="D36" s="3"/>
      <c r="E36" s="3"/>
      <c r="F36" s="3"/>
      <c r="G36" s="7"/>
      <c r="H36" s="7"/>
      <c r="I36" s="7"/>
      <c r="J36" s="5"/>
      <c r="K36" s="5"/>
      <c r="L36" s="5"/>
      <c r="M36" s="5"/>
      <c r="N36" s="5"/>
    </row>
    <row r="37" spans="1:14" s="5" customFormat="1" ht="28.8" x14ac:dyDescent="0.3">
      <c r="A37" s="21" t="s">
        <v>12</v>
      </c>
      <c r="B37" s="20"/>
      <c r="C37" s="22" t="s">
        <v>9</v>
      </c>
      <c r="D37" s="22" t="s">
        <v>11</v>
      </c>
      <c r="E37" s="22" t="s">
        <v>10</v>
      </c>
      <c r="F37" s="24" t="s">
        <v>1</v>
      </c>
    </row>
    <row r="38" spans="1:14" s="5" customFormat="1" x14ac:dyDescent="0.3">
      <c r="A38" s="12" t="s">
        <v>6</v>
      </c>
      <c r="B38" s="12"/>
      <c r="C38" s="10" t="s">
        <v>8</v>
      </c>
      <c r="D38" s="10" t="s">
        <v>8</v>
      </c>
      <c r="E38" s="10" t="s">
        <v>8</v>
      </c>
      <c r="F38" s="11" t="s">
        <v>8</v>
      </c>
    </row>
    <row r="39" spans="1:14" s="5" customFormat="1" x14ac:dyDescent="0.3">
      <c r="A39" s="12"/>
      <c r="B39" s="26" t="s">
        <v>19</v>
      </c>
      <c r="C39" s="27">
        <v>553854952</v>
      </c>
      <c r="D39" s="27"/>
      <c r="E39" s="27"/>
      <c r="F39" s="28">
        <f>SUM(C39:E39)</f>
        <v>553854952</v>
      </c>
    </row>
    <row r="40" spans="1:14" s="5" customFormat="1" x14ac:dyDescent="0.3">
      <c r="A40" s="12"/>
      <c r="B40" s="26" t="s">
        <v>18</v>
      </c>
      <c r="C40" s="27">
        <v>712654843.28530395</v>
      </c>
      <c r="D40" s="27"/>
      <c r="E40" s="27"/>
      <c r="F40" s="28">
        <f t="shared" ref="F40:F46" si="1">SUM(C40:E40)</f>
        <v>712654843.28530395</v>
      </c>
    </row>
    <row r="41" spans="1:14" s="5" customFormat="1" x14ac:dyDescent="0.3">
      <c r="A41" s="12"/>
      <c r="B41" s="26" t="s">
        <v>13</v>
      </c>
      <c r="C41" s="27">
        <v>4997881676</v>
      </c>
      <c r="D41" s="27"/>
      <c r="E41" s="27">
        <v>132415758</v>
      </c>
      <c r="F41" s="28">
        <f t="shared" si="1"/>
        <v>5130297434</v>
      </c>
    </row>
    <row r="42" spans="1:14" s="5" customFormat="1" x14ac:dyDescent="0.3">
      <c r="A42" s="12"/>
      <c r="B42" s="26" t="s">
        <v>17</v>
      </c>
      <c r="C42" s="27">
        <v>1819033529.3432479</v>
      </c>
      <c r="D42" s="27"/>
      <c r="E42" s="27"/>
      <c r="F42" s="28">
        <f t="shared" si="1"/>
        <v>1819033529.3432479</v>
      </c>
    </row>
    <row r="43" spans="1:14" s="5" customFormat="1" x14ac:dyDescent="0.3">
      <c r="A43" s="12"/>
      <c r="B43" s="26" t="s">
        <v>16</v>
      </c>
      <c r="C43" s="27">
        <v>2072311453</v>
      </c>
      <c r="D43" s="27"/>
      <c r="E43" s="27"/>
      <c r="F43" s="28">
        <f t="shared" si="1"/>
        <v>2072311453</v>
      </c>
    </row>
    <row r="44" spans="1:14" s="5" customFormat="1" ht="28.8" x14ac:dyDescent="0.3">
      <c r="A44" s="12"/>
      <c r="B44" s="26" t="s">
        <v>15</v>
      </c>
      <c r="C44" s="27">
        <v>2700360289</v>
      </c>
      <c r="D44" s="27"/>
      <c r="E44" s="27">
        <v>930859937</v>
      </c>
      <c r="F44" s="28">
        <f t="shared" si="1"/>
        <v>3631220226</v>
      </c>
    </row>
    <row r="45" spans="1:14" s="5" customFormat="1" x14ac:dyDescent="0.3">
      <c r="A45" s="12"/>
      <c r="B45" s="26" t="s">
        <v>14</v>
      </c>
      <c r="C45" s="27">
        <v>4414687394</v>
      </c>
      <c r="D45" s="27"/>
      <c r="E45" s="27">
        <v>510494058</v>
      </c>
      <c r="F45" s="28">
        <f t="shared" si="1"/>
        <v>4925181452</v>
      </c>
    </row>
    <row r="46" spans="1:14" s="5" customFormat="1" x14ac:dyDescent="0.3">
      <c r="A46" s="12"/>
      <c r="B46" s="26" t="s">
        <v>20</v>
      </c>
      <c r="C46" s="27"/>
      <c r="D46" s="27"/>
      <c r="E46" s="27">
        <v>397273567</v>
      </c>
      <c r="F46" s="28">
        <f t="shared" si="1"/>
        <v>397273567</v>
      </c>
    </row>
    <row r="47" spans="1:14" s="5" customFormat="1" ht="28.8" x14ac:dyDescent="0.3">
      <c r="A47" s="12"/>
      <c r="B47" s="26" t="s">
        <v>21</v>
      </c>
      <c r="C47" s="27"/>
      <c r="D47" s="27">
        <v>4722759452</v>
      </c>
      <c r="E47" s="27">
        <v>6885118290</v>
      </c>
      <c r="F47" s="28">
        <f>SUM(C47:E47)</f>
        <v>11607877742</v>
      </c>
    </row>
    <row r="48" spans="1:14" s="5" customFormat="1" x14ac:dyDescent="0.3">
      <c r="A48" s="11"/>
      <c r="B48" s="29" t="s">
        <v>1</v>
      </c>
      <c r="C48" s="28">
        <f>SUM(C39:C47)</f>
        <v>17270784136.628551</v>
      </c>
      <c r="D48" s="28">
        <f>SUM(D39:D47)</f>
        <v>4722759452</v>
      </c>
      <c r="E48" s="28">
        <f>SUM(E39:E47)</f>
        <v>8856161610</v>
      </c>
      <c r="F48" s="28">
        <f>SUM(F39:F47)</f>
        <v>30849705198.628551</v>
      </c>
    </row>
    <row r="49" spans="1:6" s="5" customFormat="1" ht="15" customHeight="1" x14ac:dyDescent="0.3">
      <c r="A49" s="12"/>
      <c r="B49" s="26" t="s">
        <v>11</v>
      </c>
      <c r="C49" s="26"/>
      <c r="D49" s="26"/>
      <c r="E49" s="26"/>
      <c r="F49" s="30">
        <f>D47</f>
        <v>4722759452</v>
      </c>
    </row>
    <row r="50" spans="1:6" s="5" customFormat="1" x14ac:dyDescent="0.3">
      <c r="A50" s="12"/>
      <c r="B50" s="23" t="s">
        <v>22</v>
      </c>
      <c r="C50" s="26"/>
      <c r="D50" s="26"/>
      <c r="E50" s="26"/>
      <c r="F50" s="30">
        <f>E47</f>
        <v>6885118290</v>
      </c>
    </row>
    <row r="51" spans="1:6" s="5" customFormat="1" x14ac:dyDescent="0.3"/>
    <row r="52" spans="1:6" s="5" customFormat="1" x14ac:dyDescent="0.3"/>
    <row r="53" spans="1:6" s="5" customFormat="1" ht="22.5" customHeight="1" x14ac:dyDescent="0.3">
      <c r="A53" s="8" t="s">
        <v>4</v>
      </c>
      <c r="B53" s="9"/>
    </row>
    <row r="54" spans="1:6" s="4" customFormat="1" ht="3.6" customHeight="1" x14ac:dyDescent="0.35">
      <c r="A54" s="2"/>
      <c r="B54" s="3"/>
      <c r="C54" s="3"/>
      <c r="D54" s="3"/>
      <c r="E54" s="7"/>
    </row>
    <row r="55" spans="1:6" s="5" customFormat="1" x14ac:dyDescent="0.3">
      <c r="A55" s="21" t="s">
        <v>56</v>
      </c>
      <c r="B55" s="10"/>
      <c r="C55" s="10" t="s">
        <v>1</v>
      </c>
      <c r="D55" s="24" t="s">
        <v>1</v>
      </c>
    </row>
    <row r="56" spans="1:6" s="5" customFormat="1" x14ac:dyDescent="0.3">
      <c r="A56" s="12" t="s">
        <v>6</v>
      </c>
      <c r="B56" s="10"/>
      <c r="C56" s="10" t="s">
        <v>8</v>
      </c>
      <c r="D56" s="11" t="s">
        <v>37</v>
      </c>
    </row>
    <row r="57" spans="1:6" s="5" customFormat="1" x14ac:dyDescent="0.3">
      <c r="A57" s="12"/>
      <c r="B57" s="26" t="s">
        <v>9</v>
      </c>
      <c r="C57" s="36">
        <v>17270848186</v>
      </c>
      <c r="D57" s="25">
        <f>C57/$C$60</f>
        <v>0.5598371918998879</v>
      </c>
    </row>
    <row r="58" spans="1:6" s="5" customFormat="1" x14ac:dyDescent="0.3">
      <c r="A58" s="12"/>
      <c r="B58" s="26" t="s">
        <v>11</v>
      </c>
      <c r="C58" s="36">
        <v>4722759452</v>
      </c>
      <c r="D58" s="25">
        <f t="shared" ref="D58:D59" si="2">C58/$C$60</f>
        <v>0.15308897172575342</v>
      </c>
    </row>
    <row r="59" spans="1:6" s="5" customFormat="1" x14ac:dyDescent="0.3">
      <c r="A59" s="12"/>
      <c r="B59" s="26" t="s">
        <v>10</v>
      </c>
      <c r="C59" s="36">
        <v>8856161609</v>
      </c>
      <c r="D59" s="25">
        <f t="shared" si="2"/>
        <v>0.28707383637435868</v>
      </c>
    </row>
    <row r="60" spans="1:6" s="5" customFormat="1" x14ac:dyDescent="0.3">
      <c r="A60" s="16"/>
      <c r="B60" s="11" t="s">
        <v>1</v>
      </c>
      <c r="C60" s="37">
        <f>SUM(C57:C59)</f>
        <v>30849769247</v>
      </c>
      <c r="D60" s="15">
        <f>C60/$C$60</f>
        <v>1</v>
      </c>
    </row>
    <row r="61" spans="1:6" s="5" customFormat="1" x14ac:dyDescent="0.3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0:L124"/>
  <sheetViews>
    <sheetView zoomScaleNormal="100" workbookViewId="0">
      <selection activeCell="N137" sqref="N137"/>
    </sheetView>
  </sheetViews>
  <sheetFormatPr baseColWidth="10" defaultColWidth="18.33203125" defaultRowHeight="14.4" x14ac:dyDescent="0.3"/>
  <cols>
    <col min="1" max="1" width="2.88671875" style="1" customWidth="1"/>
    <col min="2" max="2" width="25.44140625" style="1" bestFit="1" customWidth="1"/>
    <col min="3" max="3" width="18.33203125" style="1" customWidth="1"/>
    <col min="4" max="16384" width="18.33203125" style="1"/>
  </cols>
  <sheetData>
    <row r="10" spans="1:12" ht="54" customHeight="1" x14ac:dyDescent="0.3"/>
    <row r="11" spans="1:12" s="5" customFormat="1" ht="22.5" customHeight="1" x14ac:dyDescent="0.3">
      <c r="A11" s="8" t="s">
        <v>41</v>
      </c>
      <c r="B11" s="9"/>
      <c r="C11" s="9"/>
      <c r="D11" s="9"/>
      <c r="E11" s="9"/>
      <c r="F11" s="9"/>
      <c r="G11" s="9"/>
    </row>
    <row r="12" spans="1:12" s="4" customFormat="1" ht="3.6" customHeight="1" x14ac:dyDescent="0.3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s="5" customFormat="1" x14ac:dyDescent="0.3">
      <c r="A13" s="21" t="s">
        <v>12</v>
      </c>
      <c r="B13" s="21"/>
      <c r="C13" s="10" t="s">
        <v>0</v>
      </c>
      <c r="D13" s="10"/>
      <c r="E13" s="10"/>
      <c r="F13" s="10"/>
      <c r="G13" s="10" t="s">
        <v>7</v>
      </c>
      <c r="H13" s="10"/>
      <c r="I13" s="10"/>
      <c r="J13" s="10"/>
      <c r="K13" s="11" t="s">
        <v>1</v>
      </c>
      <c r="L13" s="10" t="s">
        <v>39</v>
      </c>
    </row>
    <row r="14" spans="1:12" s="23" customFormat="1" ht="28.8" x14ac:dyDescent="0.3">
      <c r="A14" s="20" t="s">
        <v>40</v>
      </c>
      <c r="B14" s="21"/>
      <c r="C14" s="22" t="s">
        <v>9</v>
      </c>
      <c r="D14" s="22" t="s">
        <v>11</v>
      </c>
      <c r="E14" s="22" t="s">
        <v>10</v>
      </c>
      <c r="F14" s="21" t="s">
        <v>36</v>
      </c>
      <c r="G14" s="22" t="s">
        <v>9</v>
      </c>
      <c r="H14" s="22" t="s">
        <v>11</v>
      </c>
      <c r="I14" s="22" t="s">
        <v>10</v>
      </c>
      <c r="J14" s="21" t="s">
        <v>35</v>
      </c>
      <c r="K14" s="24"/>
      <c r="L14" s="20" t="s">
        <v>38</v>
      </c>
    </row>
    <row r="15" spans="1:12" s="5" customFormat="1" x14ac:dyDescent="0.3">
      <c r="A15" s="12"/>
      <c r="B15" s="26" t="s">
        <v>19</v>
      </c>
      <c r="C15" s="17">
        <v>35.588103483866639</v>
      </c>
      <c r="D15" s="17"/>
      <c r="E15" s="17"/>
      <c r="F15" s="34">
        <f>SUM(C15:E15)</f>
        <v>35.588103483866639</v>
      </c>
      <c r="G15" s="33">
        <v>99.190951607594414</v>
      </c>
      <c r="H15" s="33"/>
      <c r="I15" s="33"/>
      <c r="J15" s="34">
        <f>SUM(G15:I15)</f>
        <v>99.190951607594414</v>
      </c>
      <c r="K15" s="35">
        <f>SUM(F15,J15)</f>
        <v>134.77905509146106</v>
      </c>
      <c r="L15" s="38">
        <f t="shared" ref="L15:L26" si="0">F15/K15</f>
        <v>0.26404772952085587</v>
      </c>
    </row>
    <row r="16" spans="1:12" s="5" customFormat="1" x14ac:dyDescent="0.3">
      <c r="A16" s="12"/>
      <c r="B16" s="26" t="s">
        <v>18</v>
      </c>
      <c r="C16" s="17">
        <v>20.481603562102311</v>
      </c>
      <c r="D16" s="17"/>
      <c r="E16" s="17"/>
      <c r="F16" s="34">
        <f t="shared" ref="F16:F23" si="1">SUM(C16:E16)</f>
        <v>20.481603562102311</v>
      </c>
      <c r="G16" s="33">
        <v>152.94096169979468</v>
      </c>
      <c r="H16" s="33"/>
      <c r="I16" s="33"/>
      <c r="J16" s="34">
        <f t="shared" ref="J16:J23" si="2">SUM(G16:I16)</f>
        <v>152.94096169979468</v>
      </c>
      <c r="K16" s="35">
        <f t="shared" ref="K16:K23" si="3">SUM(F16,J16)</f>
        <v>173.42256526189701</v>
      </c>
      <c r="L16" s="38">
        <f t="shared" si="0"/>
        <v>0.11810229845909426</v>
      </c>
    </row>
    <row r="17" spans="1:12" s="5" customFormat="1" x14ac:dyDescent="0.3">
      <c r="A17" s="12"/>
      <c r="B17" s="26" t="s">
        <v>13</v>
      </c>
      <c r="C17" s="17">
        <v>71.6675559829674</v>
      </c>
      <c r="D17" s="17"/>
      <c r="E17" s="17">
        <v>8.6242980000216782E-2</v>
      </c>
      <c r="F17" s="34">
        <f t="shared" si="1"/>
        <v>71.753798962967622</v>
      </c>
      <c r="G17" s="33">
        <v>1144.5529878278555</v>
      </c>
      <c r="H17" s="33"/>
      <c r="I17" s="33">
        <v>32.136761816538026</v>
      </c>
      <c r="J17" s="34">
        <f t="shared" si="2"/>
        <v>1176.6897496443935</v>
      </c>
      <c r="K17" s="35">
        <f t="shared" si="3"/>
        <v>1248.4435486073612</v>
      </c>
      <c r="L17" s="38">
        <f t="shared" si="0"/>
        <v>5.7474604312713208E-2</v>
      </c>
    </row>
    <row r="18" spans="1:12" s="5" customFormat="1" x14ac:dyDescent="0.3">
      <c r="A18" s="12"/>
      <c r="B18" s="26" t="s">
        <v>17</v>
      </c>
      <c r="C18" s="17">
        <v>83.29496073185706</v>
      </c>
      <c r="D18" s="17"/>
      <c r="E18" s="17"/>
      <c r="F18" s="34">
        <f t="shared" si="1"/>
        <v>83.29496073185706</v>
      </c>
      <c r="G18" s="33">
        <v>359.37735359764736</v>
      </c>
      <c r="H18" s="33"/>
      <c r="I18" s="33"/>
      <c r="J18" s="34">
        <f t="shared" si="2"/>
        <v>359.37735359764736</v>
      </c>
      <c r="K18" s="35">
        <f t="shared" si="3"/>
        <v>442.67231432950439</v>
      </c>
      <c r="L18" s="38">
        <f t="shared" si="0"/>
        <v>0.18816392630747678</v>
      </c>
    </row>
    <row r="19" spans="1:12" s="5" customFormat="1" ht="28.8" x14ac:dyDescent="0.3">
      <c r="A19" s="12"/>
      <c r="B19" s="26" t="s">
        <v>16</v>
      </c>
      <c r="C19" s="17">
        <v>130.2451610613922</v>
      </c>
      <c r="D19" s="17"/>
      <c r="E19" s="17"/>
      <c r="F19" s="34">
        <f t="shared" si="1"/>
        <v>130.2451610613922</v>
      </c>
      <c r="G19" s="33">
        <v>374.0460418779146</v>
      </c>
      <c r="H19" s="33"/>
      <c r="I19" s="33"/>
      <c r="J19" s="34">
        <f t="shared" si="2"/>
        <v>374.0460418779146</v>
      </c>
      <c r="K19" s="35">
        <f t="shared" si="3"/>
        <v>504.2912029393068</v>
      </c>
      <c r="L19" s="38">
        <f t="shared" si="0"/>
        <v>0.25827371229608315</v>
      </c>
    </row>
    <row r="20" spans="1:12" s="5" customFormat="1" ht="28.8" x14ac:dyDescent="0.3">
      <c r="A20" s="12"/>
      <c r="B20" s="26" t="s">
        <v>15</v>
      </c>
      <c r="C20" s="17">
        <v>93.699818073962703</v>
      </c>
      <c r="D20" s="17"/>
      <c r="E20" s="17">
        <v>41.322932379999997</v>
      </c>
      <c r="F20" s="34">
        <f t="shared" si="1"/>
        <v>135.02275045396271</v>
      </c>
      <c r="G20" s="33">
        <v>563.42531460721261</v>
      </c>
      <c r="H20" s="33"/>
      <c r="I20" s="33">
        <v>185.19923270000001</v>
      </c>
      <c r="J20" s="34">
        <f t="shared" si="2"/>
        <v>748.62454730721265</v>
      </c>
      <c r="K20" s="35">
        <f t="shared" si="3"/>
        <v>883.64729776117542</v>
      </c>
      <c r="L20" s="38">
        <f t="shared" si="0"/>
        <v>0.15280163340742259</v>
      </c>
    </row>
    <row r="21" spans="1:12" s="5" customFormat="1" x14ac:dyDescent="0.3">
      <c r="A21" s="12"/>
      <c r="B21" s="26" t="s">
        <v>14</v>
      </c>
      <c r="C21" s="17">
        <v>130.08484179999999</v>
      </c>
      <c r="D21" s="17"/>
      <c r="E21" s="17">
        <v>1.919413397</v>
      </c>
      <c r="F21" s="34">
        <f t="shared" si="1"/>
        <v>132.00425519699999</v>
      </c>
      <c r="G21" s="33">
        <v>944.21700290000001</v>
      </c>
      <c r="H21" s="33"/>
      <c r="I21" s="33">
        <v>122.3078896</v>
      </c>
      <c r="J21" s="34">
        <f t="shared" si="2"/>
        <v>1066.5248925000001</v>
      </c>
      <c r="K21" s="35">
        <f t="shared" si="3"/>
        <v>1198.5291476970001</v>
      </c>
      <c r="L21" s="38">
        <f t="shared" si="0"/>
        <v>0.11013854394000266</v>
      </c>
    </row>
    <row r="22" spans="1:12" s="5" customFormat="1" x14ac:dyDescent="0.3">
      <c r="A22" s="12"/>
      <c r="B22" s="26" t="s">
        <v>20</v>
      </c>
      <c r="C22" s="17"/>
      <c r="D22" s="17"/>
      <c r="E22" s="17">
        <v>19.567348590000002</v>
      </c>
      <c r="F22" s="34">
        <f t="shared" si="1"/>
        <v>19.567348590000002</v>
      </c>
      <c r="G22" s="33"/>
      <c r="H22" s="33"/>
      <c r="I22" s="33">
        <v>77.10806418</v>
      </c>
      <c r="J22" s="34">
        <f t="shared" si="2"/>
        <v>77.10806418</v>
      </c>
      <c r="K22" s="35">
        <f t="shared" si="3"/>
        <v>96.675412770000008</v>
      </c>
      <c r="L22" s="38">
        <f t="shared" si="0"/>
        <v>0.20240253472258332</v>
      </c>
    </row>
    <row r="23" spans="1:12" s="5" customFormat="1" ht="43.2" x14ac:dyDescent="0.3">
      <c r="A23" s="12"/>
      <c r="B23" s="32" t="s">
        <v>21</v>
      </c>
      <c r="C23" s="17"/>
      <c r="D23" s="17">
        <v>78.143498100000002</v>
      </c>
      <c r="E23" s="17">
        <v>164.44</v>
      </c>
      <c r="F23" s="34">
        <f t="shared" si="1"/>
        <v>242.58349809999999</v>
      </c>
      <c r="G23" s="33"/>
      <c r="H23" s="33">
        <v>1071.1268210000001</v>
      </c>
      <c r="I23" s="33">
        <v>1511.03</v>
      </c>
      <c r="J23" s="34">
        <f t="shared" si="2"/>
        <v>2582.156821</v>
      </c>
      <c r="K23" s="35">
        <f t="shared" si="3"/>
        <v>2824.7403190999999</v>
      </c>
      <c r="L23" s="38">
        <f t="shared" si="0"/>
        <v>8.5878158944284952E-2</v>
      </c>
    </row>
    <row r="24" spans="1:12" s="5" customFormat="1" x14ac:dyDescent="0.3">
      <c r="A24" s="11"/>
      <c r="B24" s="11" t="s">
        <v>1</v>
      </c>
      <c r="C24" s="19">
        <f>SUM(C15:C23)</f>
        <v>565.06204469614829</v>
      </c>
      <c r="D24" s="19">
        <f t="shared" ref="D24:F24" si="4">SUM(D15:D23)</f>
        <v>78.143498100000002</v>
      </c>
      <c r="E24" s="19">
        <f t="shared" si="4"/>
        <v>227.3359373470002</v>
      </c>
      <c r="F24" s="19">
        <f t="shared" si="4"/>
        <v>870.54148014314865</v>
      </c>
      <c r="G24" s="19">
        <f t="shared" ref="G24" si="5">SUM(G15:G23)</f>
        <v>3637.7506141180193</v>
      </c>
      <c r="H24" s="19">
        <f t="shared" ref="H24:I24" si="6">SUM(H15:H23)</f>
        <v>1071.1268210000001</v>
      </c>
      <c r="I24" s="19">
        <f t="shared" si="6"/>
        <v>1927.7819482965381</v>
      </c>
      <c r="J24" s="19">
        <f t="shared" ref="J24" si="7">SUM(J15:J23)</f>
        <v>6636.6593834145569</v>
      </c>
      <c r="K24" s="19">
        <f t="shared" ref="K24" si="8">SUM(K15:K23)</f>
        <v>7507.2008635577058</v>
      </c>
      <c r="L24" s="14">
        <f t="shared" si="0"/>
        <v>0.11596086157345656</v>
      </c>
    </row>
    <row r="25" spans="1:12" s="5" customFormat="1" x14ac:dyDescent="0.3">
      <c r="A25" s="12"/>
      <c r="B25" s="5" t="s">
        <v>11</v>
      </c>
      <c r="C25" s="17"/>
      <c r="D25" s="17"/>
      <c r="E25" s="17"/>
      <c r="F25" s="18">
        <f>D23</f>
        <v>78.143498100000002</v>
      </c>
      <c r="G25" s="17"/>
      <c r="H25" s="17"/>
      <c r="I25" s="17"/>
      <c r="J25" s="18">
        <f>H23</f>
        <v>1071.1268210000001</v>
      </c>
      <c r="K25" s="19">
        <f>SUM(F25,J25)</f>
        <v>1149.2703191000001</v>
      </c>
      <c r="L25" s="39">
        <f t="shared" si="0"/>
        <v>6.7994010461520149E-2</v>
      </c>
    </row>
    <row r="26" spans="1:12" s="5" customFormat="1" x14ac:dyDescent="0.3">
      <c r="A26" s="12"/>
      <c r="B26" s="5" t="s">
        <v>22</v>
      </c>
      <c r="C26" s="17"/>
      <c r="D26" s="17"/>
      <c r="E26" s="17"/>
      <c r="F26" s="18">
        <f>E23</f>
        <v>164.44</v>
      </c>
      <c r="G26" s="17"/>
      <c r="H26" s="17"/>
      <c r="I26" s="17"/>
      <c r="J26" s="18">
        <f>I23</f>
        <v>1511.03</v>
      </c>
      <c r="K26" s="19">
        <f>SUM(F26,J26)</f>
        <v>1675.47</v>
      </c>
      <c r="L26" s="39">
        <f t="shared" si="0"/>
        <v>9.8145594967382288E-2</v>
      </c>
    </row>
    <row r="27" spans="1:12" s="5" customFormat="1" x14ac:dyDescent="0.3"/>
    <row r="28" spans="1:12" s="5" customFormat="1" x14ac:dyDescent="0.3"/>
    <row r="29" spans="1:12" s="5" customFormat="1" x14ac:dyDescent="0.3">
      <c r="A29" s="9" t="s">
        <v>42</v>
      </c>
    </row>
    <row r="30" spans="1:12" s="4" customFormat="1" ht="3.6" customHeight="1" x14ac:dyDescent="0.35">
      <c r="A30" s="2"/>
      <c r="B30" s="3"/>
      <c r="C30" s="3"/>
      <c r="D30" s="3"/>
      <c r="E30" s="7"/>
      <c r="F30" s="7"/>
      <c r="G30" s="7"/>
      <c r="H30" s="7"/>
      <c r="I30" s="7"/>
      <c r="J30" s="7"/>
      <c r="K30" s="7"/>
      <c r="L30" s="7"/>
    </row>
    <row r="31" spans="1:12" s="5" customFormat="1" x14ac:dyDescent="0.3">
      <c r="A31" s="10" t="s">
        <v>43</v>
      </c>
      <c r="B31" s="12"/>
      <c r="C31" s="10" t="s">
        <v>49</v>
      </c>
      <c r="D31" s="10"/>
    </row>
    <row r="32" spans="1:12" s="5" customFormat="1" x14ac:dyDescent="0.3">
      <c r="A32" s="12" t="s">
        <v>38</v>
      </c>
      <c r="B32" s="12"/>
      <c r="C32" s="10" t="s">
        <v>47</v>
      </c>
      <c r="D32" s="10" t="s">
        <v>48</v>
      </c>
    </row>
    <row r="33" spans="1:4" s="5" customFormat="1" x14ac:dyDescent="0.3">
      <c r="A33" s="12"/>
      <c r="B33" s="5" t="s">
        <v>13</v>
      </c>
      <c r="C33" s="6">
        <v>0.1961</v>
      </c>
      <c r="D33" s="6">
        <v>0.18659999999999999</v>
      </c>
    </row>
    <row r="34" spans="1:4" s="5" customFormat="1" x14ac:dyDescent="0.3">
      <c r="A34" s="12"/>
      <c r="B34" s="5" t="s">
        <v>22</v>
      </c>
      <c r="C34" s="6">
        <v>0.16309999999999999</v>
      </c>
      <c r="D34" s="6">
        <v>0.14860000000000001</v>
      </c>
    </row>
    <row r="35" spans="1:4" s="5" customFormat="1" x14ac:dyDescent="0.3">
      <c r="A35" s="12"/>
      <c r="B35" s="5" t="s">
        <v>24</v>
      </c>
      <c r="C35" s="6">
        <v>0.1802</v>
      </c>
      <c r="D35" s="6">
        <v>0.1767</v>
      </c>
    </row>
    <row r="36" spans="1:4" s="5" customFormat="1" x14ac:dyDescent="0.3">
      <c r="A36" s="12"/>
      <c r="B36" s="5" t="s">
        <v>15</v>
      </c>
      <c r="C36" s="6">
        <v>0.12470000000000001</v>
      </c>
      <c r="D36" s="6">
        <v>0.1154</v>
      </c>
    </row>
    <row r="37" spans="1:4" s="5" customFormat="1" x14ac:dyDescent="0.3">
      <c r="A37" s="12"/>
      <c r="B37" s="5" t="s">
        <v>23</v>
      </c>
      <c r="C37" s="6">
        <v>6.2199999999999998E-2</v>
      </c>
      <c r="D37" s="6">
        <v>6.9500000000000006E-2</v>
      </c>
    </row>
    <row r="38" spans="1:4" s="5" customFormat="1" x14ac:dyDescent="0.3">
      <c r="A38" s="12"/>
      <c r="B38" s="5" t="s">
        <v>25</v>
      </c>
      <c r="C38" s="6">
        <v>5.6399999999999999E-2</v>
      </c>
      <c r="D38" s="6">
        <v>6.0699999999999997E-2</v>
      </c>
    </row>
    <row r="39" spans="1:4" s="5" customFormat="1" x14ac:dyDescent="0.3">
      <c r="A39" s="12"/>
      <c r="B39" s="5" t="s">
        <v>34</v>
      </c>
      <c r="C39" s="6">
        <v>3.6999999999999998E-2</v>
      </c>
      <c r="D39" s="6">
        <v>6.2E-2</v>
      </c>
    </row>
    <row r="40" spans="1:4" s="5" customFormat="1" x14ac:dyDescent="0.3">
      <c r="A40" s="12"/>
      <c r="B40" s="5" t="s">
        <v>33</v>
      </c>
      <c r="C40" s="6">
        <v>5.3999999999999999E-2</v>
      </c>
      <c r="D40" s="6">
        <v>4.7800000000000002E-2</v>
      </c>
    </row>
    <row r="41" spans="1:4" s="5" customFormat="1" x14ac:dyDescent="0.3">
      <c r="A41" s="12"/>
      <c r="B41" s="5" t="s">
        <v>31</v>
      </c>
      <c r="C41" s="6">
        <v>4.0599999999999997E-2</v>
      </c>
      <c r="D41" s="6">
        <v>3.6700000000000003E-2</v>
      </c>
    </row>
    <row r="42" spans="1:4" s="5" customFormat="1" x14ac:dyDescent="0.3">
      <c r="A42" s="12"/>
      <c r="B42" s="5" t="s">
        <v>26</v>
      </c>
      <c r="C42" s="6">
        <v>2.12E-2</v>
      </c>
      <c r="D42" s="6">
        <v>3.1399999999999997E-2</v>
      </c>
    </row>
    <row r="43" spans="1:4" s="5" customFormat="1" x14ac:dyDescent="0.3">
      <c r="A43" s="12"/>
      <c r="B43" s="5" t="s">
        <v>18</v>
      </c>
      <c r="C43" s="6">
        <v>0.02</v>
      </c>
      <c r="D43" s="6">
        <v>2.3300000000000001E-2</v>
      </c>
    </row>
    <row r="44" spans="1:4" s="5" customFormat="1" x14ac:dyDescent="0.3">
      <c r="A44" s="12"/>
      <c r="B44" s="5" t="s">
        <v>19</v>
      </c>
      <c r="C44" s="6">
        <v>1.9E-2</v>
      </c>
      <c r="D44" s="6">
        <v>0.02</v>
      </c>
    </row>
    <row r="45" spans="1:4" s="5" customFormat="1" x14ac:dyDescent="0.3">
      <c r="A45" s="12"/>
      <c r="B45" s="5" t="s">
        <v>29</v>
      </c>
      <c r="C45" s="6">
        <v>8.0000000000000002E-3</v>
      </c>
      <c r="D45" s="6">
        <v>7.0000000000000001E-3</v>
      </c>
    </row>
    <row r="46" spans="1:4" s="5" customFormat="1" x14ac:dyDescent="0.3">
      <c r="A46" s="12"/>
      <c r="B46" s="5" t="s">
        <v>27</v>
      </c>
      <c r="C46" s="6">
        <v>6.7999999999999996E-3</v>
      </c>
      <c r="D46" s="6">
        <v>8.9999999999999993E-3</v>
      </c>
    </row>
    <row r="47" spans="1:4" s="5" customFormat="1" x14ac:dyDescent="0.3">
      <c r="A47" s="12"/>
      <c r="B47" s="5" t="s">
        <v>30</v>
      </c>
      <c r="C47" s="6">
        <v>4.0000000000000001E-3</v>
      </c>
      <c r="D47" s="6">
        <v>3.0000000000000001E-3</v>
      </c>
    </row>
    <row r="48" spans="1:4" s="5" customFormat="1" x14ac:dyDescent="0.3">
      <c r="A48" s="12"/>
      <c r="B48" s="5" t="s">
        <v>32</v>
      </c>
      <c r="C48" s="6">
        <v>5.0000000000000001E-3</v>
      </c>
      <c r="D48" s="6">
        <v>1E-3</v>
      </c>
    </row>
    <row r="49" spans="1:12" s="5" customFormat="1" x14ac:dyDescent="0.3">
      <c r="A49" s="12"/>
      <c r="B49" s="5" t="s">
        <v>28</v>
      </c>
      <c r="C49" s="6">
        <v>2E-3</v>
      </c>
      <c r="D49" s="6">
        <v>2E-3</v>
      </c>
    </row>
    <row r="50" spans="1:12" s="5" customFormat="1" x14ac:dyDescent="0.3">
      <c r="A50" s="11"/>
      <c r="B50" s="11" t="s">
        <v>1</v>
      </c>
      <c r="C50" s="14">
        <v>1</v>
      </c>
      <c r="D50" s="14">
        <v>1</v>
      </c>
    </row>
    <row r="51" spans="1:12" s="5" customFormat="1" x14ac:dyDescent="0.3"/>
    <row r="52" spans="1:12" s="5" customFormat="1" x14ac:dyDescent="0.3"/>
    <row r="53" spans="1:12" s="5" customFormat="1" x14ac:dyDescent="0.3">
      <c r="A53" s="9" t="s">
        <v>46</v>
      </c>
    </row>
    <row r="54" spans="1:12" s="4" customFormat="1" ht="3.6" customHeight="1" x14ac:dyDescent="0.35">
      <c r="A54" s="2"/>
      <c r="B54" s="3"/>
      <c r="C54" s="3"/>
      <c r="D54" s="3"/>
      <c r="E54" s="7"/>
      <c r="F54" s="7"/>
      <c r="G54" s="7"/>
      <c r="H54" s="7"/>
      <c r="I54" s="7"/>
      <c r="J54" s="7"/>
      <c r="K54" s="7"/>
      <c r="L54" s="7"/>
    </row>
    <row r="55" spans="1:12" s="5" customFormat="1" x14ac:dyDescent="0.3">
      <c r="A55" s="10" t="s">
        <v>43</v>
      </c>
      <c r="B55" s="12"/>
      <c r="C55" s="10" t="s">
        <v>50</v>
      </c>
      <c r="D55" s="10"/>
    </row>
    <row r="56" spans="1:12" s="5" customFormat="1" x14ac:dyDescent="0.3">
      <c r="A56" s="20" t="s">
        <v>38</v>
      </c>
      <c r="B56" s="12"/>
      <c r="C56" s="10" t="s">
        <v>2</v>
      </c>
      <c r="D56" s="10" t="s">
        <v>3</v>
      </c>
    </row>
    <row r="57" spans="1:12" s="5" customFormat="1" x14ac:dyDescent="0.3">
      <c r="A57" s="12"/>
      <c r="B57" s="26" t="s">
        <v>13</v>
      </c>
      <c r="C57" s="6">
        <v>0.2</v>
      </c>
      <c r="D57" s="6">
        <v>0.16339999999999999</v>
      </c>
    </row>
    <row r="58" spans="1:12" s="5" customFormat="1" ht="28.8" x14ac:dyDescent="0.3">
      <c r="A58" s="12"/>
      <c r="B58" s="26" t="s">
        <v>22</v>
      </c>
      <c r="C58" s="6">
        <v>0.1532</v>
      </c>
      <c r="D58" s="6">
        <v>0.16039999999999999</v>
      </c>
    </row>
    <row r="59" spans="1:12" s="5" customFormat="1" x14ac:dyDescent="0.3">
      <c r="A59" s="12"/>
      <c r="B59" s="26" t="s">
        <v>24</v>
      </c>
      <c r="C59" s="6">
        <v>0.17960000000000001</v>
      </c>
      <c r="D59" s="6">
        <v>0.1782</v>
      </c>
    </row>
    <row r="60" spans="1:12" s="5" customFormat="1" ht="28.8" x14ac:dyDescent="0.3">
      <c r="A60" s="12"/>
      <c r="B60" s="26" t="s">
        <v>15</v>
      </c>
      <c r="C60" s="6">
        <v>0.1051</v>
      </c>
      <c r="D60" s="6">
        <v>0.12809999999999999</v>
      </c>
    </row>
    <row r="61" spans="1:12" s="5" customFormat="1" ht="28.8" x14ac:dyDescent="0.3">
      <c r="A61" s="12"/>
      <c r="B61" s="26" t="s">
        <v>23</v>
      </c>
      <c r="C61" s="6">
        <v>7.5499999999999998E-2</v>
      </c>
      <c r="D61" s="6">
        <v>6.1499999999999999E-2</v>
      </c>
    </row>
    <row r="62" spans="1:12" s="5" customFormat="1" x14ac:dyDescent="0.3">
      <c r="A62" s="12"/>
      <c r="B62" s="26" t="s">
        <v>25</v>
      </c>
      <c r="C62" s="6">
        <v>5.7799999999999997E-2</v>
      </c>
      <c r="D62" s="6">
        <v>6.3299999999999995E-2</v>
      </c>
    </row>
    <row r="63" spans="1:12" s="5" customFormat="1" x14ac:dyDescent="0.3">
      <c r="A63" s="12"/>
      <c r="B63" s="26" t="s">
        <v>34</v>
      </c>
      <c r="C63" s="6">
        <v>5.2999999999999999E-2</v>
      </c>
      <c r="D63" s="6">
        <v>5.3600000000000002E-2</v>
      </c>
      <c r="E63" s="26"/>
    </row>
    <row r="64" spans="1:12" s="5" customFormat="1" x14ac:dyDescent="0.3">
      <c r="A64" s="12"/>
      <c r="B64" s="26" t="s">
        <v>33</v>
      </c>
      <c r="C64" s="6">
        <v>4.7600000000000003E-2</v>
      </c>
      <c r="D64" s="6">
        <v>5.7500000000000002E-2</v>
      </c>
    </row>
    <row r="65" spans="1:12" s="5" customFormat="1" x14ac:dyDescent="0.3">
      <c r="A65" s="12"/>
      <c r="B65" s="26" t="s">
        <v>31</v>
      </c>
      <c r="C65" s="6">
        <v>3.5999999999999997E-2</v>
      </c>
      <c r="D65" s="6">
        <v>0.04</v>
      </c>
    </row>
    <row r="66" spans="1:12" s="5" customFormat="1" x14ac:dyDescent="0.3">
      <c r="A66" s="12"/>
      <c r="B66" s="26" t="s">
        <v>26</v>
      </c>
      <c r="C66" s="6">
        <v>2.4199999999999999E-2</v>
      </c>
      <c r="D66" s="6">
        <v>3.1899999999999998E-2</v>
      </c>
    </row>
    <row r="67" spans="1:12" s="5" customFormat="1" x14ac:dyDescent="0.3">
      <c r="A67" s="12"/>
      <c r="B67" s="26" t="s">
        <v>18</v>
      </c>
      <c r="C67" s="6">
        <v>2.4299999999999999E-2</v>
      </c>
      <c r="D67" s="6">
        <v>1.9400000000000001E-2</v>
      </c>
    </row>
    <row r="68" spans="1:12" s="5" customFormat="1" x14ac:dyDescent="0.3">
      <c r="A68" s="12"/>
      <c r="B68" s="26" t="s">
        <v>19</v>
      </c>
      <c r="C68" s="6">
        <v>2.1000000000000001E-2</v>
      </c>
      <c r="D68" s="6">
        <v>0.02</v>
      </c>
    </row>
    <row r="69" spans="1:12" s="5" customFormat="1" x14ac:dyDescent="0.3">
      <c r="A69" s="12"/>
      <c r="B69" s="26" t="s">
        <v>29</v>
      </c>
      <c r="C69" s="6">
        <v>7.0000000000000001E-3</v>
      </c>
      <c r="D69" s="6">
        <v>8.0000000000000002E-3</v>
      </c>
    </row>
    <row r="70" spans="1:12" s="5" customFormat="1" x14ac:dyDescent="0.3">
      <c r="A70" s="12"/>
      <c r="B70" s="26" t="s">
        <v>27</v>
      </c>
      <c r="C70" s="6">
        <v>8.0000000000000002E-3</v>
      </c>
      <c r="D70" s="6">
        <v>8.9999999999999993E-3</v>
      </c>
    </row>
    <row r="71" spans="1:12" s="5" customFormat="1" x14ac:dyDescent="0.3">
      <c r="A71" s="12"/>
      <c r="B71" s="26" t="s">
        <v>30</v>
      </c>
      <c r="C71" s="6">
        <v>3.0000000000000001E-3</v>
      </c>
      <c r="D71" s="6">
        <v>3.0000000000000001E-3</v>
      </c>
    </row>
    <row r="72" spans="1:12" s="5" customFormat="1" x14ac:dyDescent="0.3">
      <c r="A72" s="12"/>
      <c r="B72" s="26" t="s">
        <v>32</v>
      </c>
      <c r="C72" s="6">
        <v>3.0000000000000001E-3</v>
      </c>
      <c r="D72" s="6">
        <v>1E-3</v>
      </c>
    </row>
    <row r="73" spans="1:12" s="5" customFormat="1" x14ac:dyDescent="0.3">
      <c r="A73" s="12"/>
      <c r="B73" s="26" t="s">
        <v>28</v>
      </c>
      <c r="C73" s="6">
        <v>2E-3</v>
      </c>
      <c r="D73" s="6">
        <v>2E-3</v>
      </c>
    </row>
    <row r="74" spans="1:12" s="5" customFormat="1" x14ac:dyDescent="0.3">
      <c r="A74" s="11"/>
      <c r="B74" s="11" t="s">
        <v>1</v>
      </c>
      <c r="C74" s="14">
        <v>1</v>
      </c>
      <c r="D74" s="14">
        <v>1</v>
      </c>
    </row>
    <row r="75" spans="1:12" s="5" customFormat="1" x14ac:dyDescent="0.3"/>
    <row r="76" spans="1:12" s="5" customFormat="1" x14ac:dyDescent="0.3"/>
    <row r="77" spans="1:12" s="5" customFormat="1" x14ac:dyDescent="0.3">
      <c r="A77" s="9" t="s">
        <v>45</v>
      </c>
    </row>
    <row r="78" spans="1:12" s="4" customFormat="1" ht="3.6" customHeight="1" x14ac:dyDescent="0.35">
      <c r="A78" s="2"/>
      <c r="B78" s="3"/>
      <c r="C78" s="3"/>
      <c r="D78" s="3"/>
      <c r="E78" s="7"/>
      <c r="F78" s="7"/>
      <c r="G78" s="7"/>
      <c r="H78" s="7"/>
      <c r="I78" s="7"/>
      <c r="J78" s="7"/>
      <c r="K78" s="7"/>
      <c r="L78" s="7"/>
    </row>
    <row r="79" spans="1:12" s="5" customFormat="1" x14ac:dyDescent="0.3">
      <c r="A79" s="10" t="s">
        <v>43</v>
      </c>
      <c r="B79" s="12"/>
      <c r="C79" s="10" t="s">
        <v>51</v>
      </c>
      <c r="D79" s="10"/>
    </row>
    <row r="80" spans="1:12" s="5" customFormat="1" ht="42" customHeight="1" x14ac:dyDescent="0.3">
      <c r="A80" s="20" t="s">
        <v>38</v>
      </c>
      <c r="B80" s="12"/>
      <c r="C80" s="22" t="s">
        <v>55</v>
      </c>
      <c r="D80" s="40" t="s">
        <v>52</v>
      </c>
    </row>
    <row r="81" spans="1:4" s="5" customFormat="1" x14ac:dyDescent="0.3">
      <c r="A81" s="12"/>
      <c r="B81" s="26" t="s">
        <v>13</v>
      </c>
      <c r="C81" s="31">
        <v>0.1855</v>
      </c>
      <c r="D81" s="31">
        <v>0.1993</v>
      </c>
    </row>
    <row r="82" spans="1:4" s="5" customFormat="1" ht="28.8" x14ac:dyDescent="0.3">
      <c r="A82" s="12"/>
      <c r="B82" s="26" t="s">
        <v>22</v>
      </c>
      <c r="C82" s="31">
        <v>0.1545</v>
      </c>
      <c r="D82" s="31">
        <v>0.1459</v>
      </c>
    </row>
    <row r="83" spans="1:4" s="5" customFormat="1" x14ac:dyDescent="0.3">
      <c r="A83" s="12"/>
      <c r="B83" s="26" t="s">
        <v>24</v>
      </c>
      <c r="C83" s="31">
        <v>0.18149999999999999</v>
      </c>
      <c r="D83" s="31">
        <v>0.16650000000000001</v>
      </c>
    </row>
    <row r="84" spans="1:4" s="5" customFormat="1" ht="28.8" x14ac:dyDescent="0.3">
      <c r="A84" s="12"/>
      <c r="B84" s="26" t="s">
        <v>15</v>
      </c>
      <c r="C84" s="31">
        <v>0.1188</v>
      </c>
      <c r="D84" s="31">
        <v>0.1149</v>
      </c>
    </row>
    <row r="85" spans="1:4" s="5" customFormat="1" ht="28.8" x14ac:dyDescent="0.3">
      <c r="A85" s="12"/>
      <c r="B85" s="26" t="s">
        <v>23</v>
      </c>
      <c r="C85" s="31">
        <v>6.8900000000000003E-2</v>
      </c>
      <c r="D85" s="31">
        <v>6.4481999999999998E-2</v>
      </c>
    </row>
    <row r="86" spans="1:4" s="5" customFormat="1" x14ac:dyDescent="0.3">
      <c r="A86" s="12"/>
      <c r="B86" s="26" t="s">
        <v>25</v>
      </c>
      <c r="C86" s="31">
        <v>5.8004033719568332E-2</v>
      </c>
      <c r="D86" s="31">
        <v>6.4295067630088243E-2</v>
      </c>
    </row>
    <row r="87" spans="1:4" s="5" customFormat="1" x14ac:dyDescent="0.3">
      <c r="A87" s="12"/>
      <c r="B87" s="26" t="s">
        <v>34</v>
      </c>
      <c r="C87" s="31">
        <v>5.3999999999999999E-2</v>
      </c>
      <c r="D87" s="31">
        <v>6.2E-2</v>
      </c>
    </row>
    <row r="88" spans="1:4" s="5" customFormat="1" x14ac:dyDescent="0.3">
      <c r="A88" s="12"/>
      <c r="B88" s="26" t="s">
        <v>33</v>
      </c>
      <c r="C88" s="31">
        <v>5.1900000000000002E-2</v>
      </c>
      <c r="D88" s="31">
        <v>4.1000000000000002E-2</v>
      </c>
    </row>
    <row r="89" spans="1:4" s="5" customFormat="1" x14ac:dyDescent="0.3">
      <c r="A89" s="12"/>
      <c r="B89" s="26" t="s">
        <v>31</v>
      </c>
      <c r="C89" s="31">
        <v>3.745528757450358E-2</v>
      </c>
      <c r="D89" s="31">
        <v>3.78E-2</v>
      </c>
    </row>
    <row r="90" spans="1:4" s="5" customFormat="1" x14ac:dyDescent="0.3">
      <c r="A90" s="12"/>
      <c r="B90" s="26" t="s">
        <v>26</v>
      </c>
      <c r="C90" s="31">
        <v>2.8899999999999999E-2</v>
      </c>
      <c r="D90" s="31">
        <v>2.86E-2</v>
      </c>
    </row>
    <row r="91" spans="1:4" s="5" customFormat="1" x14ac:dyDescent="0.3">
      <c r="A91" s="12"/>
      <c r="B91" s="26" t="s">
        <v>18</v>
      </c>
      <c r="C91" s="31">
        <v>1.8499999999999999E-2</v>
      </c>
      <c r="D91" s="31">
        <v>3.2599999999999997E-2</v>
      </c>
    </row>
    <row r="92" spans="1:4" s="5" customFormat="1" x14ac:dyDescent="0.3">
      <c r="A92" s="12"/>
      <c r="B92" s="26" t="s">
        <v>19</v>
      </c>
      <c r="C92" s="31">
        <v>2.1000000000000001E-2</v>
      </c>
      <c r="D92" s="31">
        <v>1.7999999999999999E-2</v>
      </c>
    </row>
    <row r="93" spans="1:4" s="5" customFormat="1" x14ac:dyDescent="0.3">
      <c r="A93" s="12"/>
      <c r="B93" s="26" t="s">
        <v>29</v>
      </c>
      <c r="C93" s="31">
        <v>7.0000000000000001E-3</v>
      </c>
      <c r="D93" s="31">
        <v>8.0000000000000002E-3</v>
      </c>
    </row>
    <row r="94" spans="1:4" s="5" customFormat="1" x14ac:dyDescent="0.3">
      <c r="A94" s="12"/>
      <c r="B94" s="26" t="s">
        <v>27</v>
      </c>
      <c r="C94" s="31">
        <v>8.0000000000000002E-3</v>
      </c>
      <c r="D94" s="31">
        <v>8.9999999999999993E-3</v>
      </c>
    </row>
    <row r="95" spans="1:4" s="5" customFormat="1" x14ac:dyDescent="0.3">
      <c r="A95" s="12"/>
      <c r="B95" s="26" t="s">
        <v>30</v>
      </c>
      <c r="C95" s="31">
        <v>2.7000000000000001E-3</v>
      </c>
      <c r="D95" s="31">
        <v>3.0000000000000001E-3</v>
      </c>
    </row>
    <row r="96" spans="1:4" s="5" customFormat="1" x14ac:dyDescent="0.3">
      <c r="A96" s="12"/>
      <c r="B96" s="26" t="s">
        <v>32</v>
      </c>
      <c r="C96" s="31">
        <v>1.8E-3</v>
      </c>
      <c r="D96" s="31">
        <v>3.0000000000000001E-3</v>
      </c>
    </row>
    <row r="97" spans="1:12" s="5" customFormat="1" x14ac:dyDescent="0.3">
      <c r="A97" s="12"/>
      <c r="B97" s="26" t="s">
        <v>28</v>
      </c>
      <c r="C97" s="31">
        <v>2E-3</v>
      </c>
      <c r="D97" s="31">
        <v>2E-3</v>
      </c>
    </row>
    <row r="98" spans="1:12" s="5" customFormat="1" x14ac:dyDescent="0.3">
      <c r="A98" s="11"/>
      <c r="B98" s="11" t="s">
        <v>1</v>
      </c>
      <c r="C98" s="14">
        <v>1</v>
      </c>
      <c r="D98" s="14">
        <v>1</v>
      </c>
    </row>
    <row r="99" spans="1:12" s="5" customFormat="1" x14ac:dyDescent="0.3"/>
    <row r="100" spans="1:12" s="5" customFormat="1" x14ac:dyDescent="0.3"/>
    <row r="101" spans="1:12" s="5" customFormat="1" x14ac:dyDescent="0.3">
      <c r="A101" s="9" t="s">
        <v>44</v>
      </c>
    </row>
    <row r="102" spans="1:12" s="4" customFormat="1" ht="3.6" customHeight="1" x14ac:dyDescent="0.35">
      <c r="A102" s="2"/>
      <c r="B102" s="3"/>
      <c r="C102" s="3"/>
      <c r="D102" s="3"/>
      <c r="E102" s="7"/>
      <c r="F102" s="7"/>
      <c r="G102" s="7"/>
      <c r="H102" s="7"/>
      <c r="I102" s="7"/>
      <c r="J102" s="7"/>
      <c r="K102" s="7"/>
      <c r="L102" s="7"/>
    </row>
    <row r="103" spans="1:12" s="5" customFormat="1" x14ac:dyDescent="0.3">
      <c r="A103" s="10" t="s">
        <v>43</v>
      </c>
      <c r="B103" s="12"/>
      <c r="C103" s="10" t="s">
        <v>49</v>
      </c>
      <c r="D103" s="10"/>
    </row>
    <row r="104" spans="1:12" s="5" customFormat="1" x14ac:dyDescent="0.3">
      <c r="A104" s="20" t="s">
        <v>38</v>
      </c>
      <c r="B104" s="12"/>
      <c r="C104" s="10" t="s">
        <v>53</v>
      </c>
      <c r="D104" s="10" t="s">
        <v>54</v>
      </c>
    </row>
    <row r="105" spans="1:12" s="5" customFormat="1" x14ac:dyDescent="0.3">
      <c r="A105" s="12"/>
      <c r="B105" s="26" t="s">
        <v>13</v>
      </c>
      <c r="C105" s="6">
        <v>0.19439999999999999</v>
      </c>
      <c r="D105" s="6">
        <v>0.18490000000000001</v>
      </c>
    </row>
    <row r="106" spans="1:12" s="5" customFormat="1" ht="28.8" x14ac:dyDescent="0.3">
      <c r="A106" s="12"/>
      <c r="B106" s="26" t="s">
        <v>22</v>
      </c>
      <c r="C106" s="6">
        <v>0.1487</v>
      </c>
      <c r="D106" s="6">
        <v>0.154</v>
      </c>
    </row>
    <row r="107" spans="1:12" s="5" customFormat="1" x14ac:dyDescent="0.3">
      <c r="A107" s="12"/>
      <c r="B107" s="26" t="s">
        <v>24</v>
      </c>
      <c r="C107" s="6">
        <v>0.18679999999999999</v>
      </c>
      <c r="D107" s="6">
        <v>0.17369999999999999</v>
      </c>
    </row>
    <row r="108" spans="1:12" s="5" customFormat="1" ht="28.8" x14ac:dyDescent="0.3">
      <c r="A108" s="12"/>
      <c r="B108" s="26" t="s">
        <v>15</v>
      </c>
      <c r="C108" s="6">
        <v>0.1183</v>
      </c>
      <c r="D108" s="6">
        <v>0.1183</v>
      </c>
    </row>
    <row r="109" spans="1:12" s="5" customFormat="1" ht="28.8" x14ac:dyDescent="0.3">
      <c r="A109" s="12"/>
      <c r="B109" s="26" t="s">
        <v>23</v>
      </c>
      <c r="C109" s="6">
        <v>6.5699999999999995E-2</v>
      </c>
      <c r="D109" s="6">
        <v>6.8699999999999997E-2</v>
      </c>
    </row>
    <row r="110" spans="1:12" s="5" customFormat="1" x14ac:dyDescent="0.3">
      <c r="A110" s="12"/>
      <c r="B110" s="26" t="s">
        <v>25</v>
      </c>
      <c r="C110" s="6">
        <v>5.4958161052139597E-2</v>
      </c>
      <c r="D110" s="6">
        <v>6.2124637499908819E-2</v>
      </c>
    </row>
    <row r="111" spans="1:12" s="5" customFormat="1" x14ac:dyDescent="0.3">
      <c r="A111" s="12"/>
      <c r="B111" s="26" t="s">
        <v>34</v>
      </c>
      <c r="C111" s="6">
        <v>5.2999999999999999E-2</v>
      </c>
      <c r="D111" s="6">
        <v>5.7000000000000002E-2</v>
      </c>
    </row>
    <row r="112" spans="1:12" s="5" customFormat="1" x14ac:dyDescent="0.3">
      <c r="A112" s="12"/>
      <c r="B112" s="26" t="s">
        <v>33</v>
      </c>
      <c r="C112" s="6">
        <v>4.7399999999999998E-2</v>
      </c>
      <c r="D112" s="6">
        <v>5.0999999999999997E-2</v>
      </c>
    </row>
    <row r="113" spans="1:4" s="5" customFormat="1" x14ac:dyDescent="0.3">
      <c r="A113" s="12"/>
      <c r="B113" s="26" t="s">
        <v>31</v>
      </c>
      <c r="C113" s="6">
        <v>4.2000000000000003E-2</v>
      </c>
      <c r="D113" s="6">
        <v>3.5999999999999997E-2</v>
      </c>
    </row>
    <row r="114" spans="1:4" s="5" customFormat="1" x14ac:dyDescent="0.3">
      <c r="A114" s="12"/>
      <c r="B114" s="26" t="s">
        <v>26</v>
      </c>
      <c r="C114" s="6">
        <v>2.9000000000000001E-2</v>
      </c>
      <c r="D114" s="6">
        <v>2.9000000000000001E-2</v>
      </c>
    </row>
    <row r="115" spans="1:4" s="5" customFormat="1" x14ac:dyDescent="0.3">
      <c r="A115" s="12"/>
      <c r="B115" s="26" t="s">
        <v>18</v>
      </c>
      <c r="C115" s="6">
        <v>1.9900000000000001E-2</v>
      </c>
      <c r="D115" s="6">
        <v>2.3400000000000001E-2</v>
      </c>
    </row>
    <row r="116" spans="1:4" s="5" customFormat="1" x14ac:dyDescent="0.3">
      <c r="A116" s="12"/>
      <c r="B116" s="26" t="s">
        <v>19</v>
      </c>
      <c r="C116" s="6">
        <v>1.7999999999999999E-2</v>
      </c>
      <c r="D116" s="6">
        <v>2.1000000000000001E-2</v>
      </c>
    </row>
    <row r="117" spans="1:4" s="5" customFormat="1" x14ac:dyDescent="0.3">
      <c r="A117" s="12"/>
      <c r="B117" s="26" t="s">
        <v>29</v>
      </c>
      <c r="C117" s="6">
        <v>8.3000000000000001E-3</v>
      </c>
      <c r="D117" s="6">
        <v>8.0000000000000002E-3</v>
      </c>
    </row>
    <row r="118" spans="1:4" s="5" customFormat="1" x14ac:dyDescent="0.3">
      <c r="A118" s="12"/>
      <c r="B118" s="26" t="s">
        <v>27</v>
      </c>
      <c r="C118" s="6">
        <v>6.1000000000000004E-3</v>
      </c>
      <c r="D118" s="6">
        <v>6.6E-3</v>
      </c>
    </row>
    <row r="119" spans="1:4" s="5" customFormat="1" x14ac:dyDescent="0.3">
      <c r="A119" s="12"/>
      <c r="B119" s="26" t="s">
        <v>30</v>
      </c>
      <c r="C119" s="6">
        <v>3.2000000000000002E-3</v>
      </c>
      <c r="D119" s="6">
        <v>3.0000000000000001E-3</v>
      </c>
    </row>
    <row r="120" spans="1:4" s="5" customFormat="1" x14ac:dyDescent="0.3">
      <c r="A120" s="12"/>
      <c r="B120" s="26" t="s">
        <v>32</v>
      </c>
      <c r="C120" s="6">
        <v>2E-3</v>
      </c>
      <c r="D120" s="6">
        <v>1.9E-3</v>
      </c>
    </row>
    <row r="121" spans="1:4" s="5" customFormat="1" x14ac:dyDescent="0.3">
      <c r="A121" s="12"/>
      <c r="B121" s="26" t="s">
        <v>28</v>
      </c>
      <c r="C121" s="6">
        <v>2.0999999999999999E-3</v>
      </c>
      <c r="D121" s="6">
        <v>1.8E-3</v>
      </c>
    </row>
    <row r="122" spans="1:4" s="5" customFormat="1" x14ac:dyDescent="0.3">
      <c r="A122" s="11"/>
      <c r="B122" s="11" t="s">
        <v>1</v>
      </c>
      <c r="C122" s="14">
        <v>1</v>
      </c>
      <c r="D122" s="14">
        <v>1</v>
      </c>
    </row>
    <row r="123" spans="1:4" s="5" customFormat="1" x14ac:dyDescent="0.3"/>
    <row r="124" spans="1:4" s="5" customFormat="1" x14ac:dyDescent="0.3"/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Gesamtmarkt</vt:lpstr>
      <vt:lpstr>Haushaltsebene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2026-10-26T12:20:15Z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2026-10-21T13:10:50Z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e322a1f1-fda9-4e3b-9cb1-1f3b622a8300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