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5480" windowHeight="11640" activeTab="0"/>
  </bookViews>
  <sheets>
    <sheet name="kategorie A1" sheetId="1" r:id="rId1"/>
    <sheet name="kategorie A2" sheetId="2" r:id="rId2"/>
    <sheet name="kategorie A3" sheetId="3" r:id="rId3"/>
    <sheet name="kategorie A4" sheetId="4" r:id="rId4"/>
    <sheet name="kategorie B1" sheetId="5" r:id="rId5"/>
    <sheet name="kategorie B2" sheetId="6" r:id="rId6"/>
    <sheet name="kategorie B3" sheetId="7" r:id="rId7"/>
    <sheet name="kategorie B4" sheetId="8" r:id="rId8"/>
    <sheet name="kategorie C" sheetId="9" r:id="rId9"/>
    <sheet name="kategorie D" sheetId="10" r:id="rId10"/>
    <sheet name="katerorie E" sheetId="11" r:id="rId11"/>
    <sheet name="kategorie F" sheetId="12" r:id="rId12"/>
  </sheets>
  <definedNames/>
  <calcPr fullCalcOnLoad="1"/>
</workbook>
</file>

<file path=xl/sharedStrings.xml><?xml version="1.0" encoding="utf-8"?>
<sst xmlns="http://schemas.openxmlformats.org/spreadsheetml/2006/main" count="5166" uniqueCount="2296">
  <si>
    <t>Perez Barquero s.a.</t>
  </si>
  <si>
    <t>45000 l</t>
  </si>
  <si>
    <t>Pedro Ximenez</t>
  </si>
  <si>
    <t>BMC Brno</t>
  </si>
  <si>
    <t xml:space="preserve">  01/F</t>
  </si>
  <si>
    <t>Justino'sMadeira Old Reserve 10yo Fine Dry</t>
  </si>
  <si>
    <t>Vinhos Just.Henriques</t>
  </si>
  <si>
    <t>Portugalsko</t>
  </si>
  <si>
    <t xml:space="preserve">  1995 l</t>
  </si>
  <si>
    <t xml:space="preserve">  ne</t>
  </si>
  <si>
    <t>Tinta Negra,Complexa</t>
  </si>
  <si>
    <t xml:space="preserve">    8/F</t>
  </si>
  <si>
    <t>Muscat Alianta gold</t>
  </si>
  <si>
    <t>Alianta vin Kišiněv</t>
  </si>
  <si>
    <t>Muscat</t>
  </si>
  <si>
    <t>Alianta Interwine</t>
  </si>
  <si>
    <t>02/F</t>
  </si>
  <si>
    <t>3750 l</t>
  </si>
  <si>
    <t>L705626</t>
  </si>
  <si>
    <t xml:space="preserve">  05/F</t>
  </si>
  <si>
    <t>Sol de Malaga</t>
  </si>
  <si>
    <t>Lopez Hermano s.a.</t>
  </si>
  <si>
    <t>Pedro Xim. Moscatel de Al</t>
  </si>
  <si>
    <t xml:space="preserve"> 07/F</t>
  </si>
  <si>
    <t>KAGOR</t>
  </si>
  <si>
    <t>Alianta interwine s.r.o.</t>
  </si>
  <si>
    <t xml:space="preserve">    9/F</t>
  </si>
  <si>
    <t>Trandafirul Moldovei</t>
  </si>
  <si>
    <t>Tramín bílý, Tramín červený</t>
  </si>
  <si>
    <t xml:space="preserve">    04/F</t>
  </si>
  <si>
    <t>Gran Barquero Pedro Ximénez</t>
  </si>
  <si>
    <t>60000 l</t>
  </si>
  <si>
    <t xml:space="preserve">    16/D</t>
  </si>
  <si>
    <t>Bohemia Sekt Prestige rosé brut</t>
  </si>
  <si>
    <t xml:space="preserve">  D</t>
  </si>
  <si>
    <t xml:space="preserve">  21465 l</t>
  </si>
  <si>
    <t>Rul.modré + Zweigeltrebe</t>
  </si>
  <si>
    <t>Bohemia Sekt</t>
  </si>
  <si>
    <t xml:space="preserve">   10/D</t>
  </si>
  <si>
    <t>Bohemia Sekt Prestige brut</t>
  </si>
  <si>
    <t xml:space="preserve">  156068 l</t>
  </si>
  <si>
    <t>Ryzl.rýn. I vlaš. Rul.bílé</t>
  </si>
  <si>
    <t xml:space="preserve">    04/D</t>
  </si>
  <si>
    <t>Femme fatale růžové demi sec</t>
  </si>
  <si>
    <t>Soare sekt a.s.</t>
  </si>
  <si>
    <t xml:space="preserve"> 14.538 ks</t>
  </si>
  <si>
    <t xml:space="preserve"> L 16304051</t>
  </si>
  <si>
    <t xml:space="preserve">    03/D</t>
  </si>
  <si>
    <t>Mucha sekt Chardonnay brut</t>
  </si>
  <si>
    <t xml:space="preserve"> 11.700 ks</t>
  </si>
  <si>
    <t xml:space="preserve"> L17058 005</t>
  </si>
  <si>
    <t>Chradonnay /Itálie/</t>
  </si>
  <si>
    <t xml:space="preserve">    02/D</t>
  </si>
  <si>
    <t>Tokaj Muskotály</t>
  </si>
  <si>
    <t>Tokaj Kereskedoház</t>
  </si>
  <si>
    <t xml:space="preserve"> J2-08895</t>
  </si>
  <si>
    <t xml:space="preserve"> Muskotály</t>
  </si>
  <si>
    <t xml:space="preserve">    12/D</t>
  </si>
  <si>
    <t>Ryzling vlašský</t>
  </si>
  <si>
    <t>Ryzlinl</t>
  </si>
  <si>
    <t>1200 l</t>
  </si>
  <si>
    <t>214</t>
  </si>
  <si>
    <t>1020 l</t>
  </si>
  <si>
    <t xml:space="preserve">   LC 0517</t>
  </si>
  <si>
    <t xml:space="preserve"> L 112</t>
  </si>
  <si>
    <t>4000 l</t>
  </si>
  <si>
    <t>Weissburg.</t>
  </si>
  <si>
    <t>Riesling rýn.</t>
  </si>
  <si>
    <t xml:space="preserve">  3.000 l</t>
  </si>
  <si>
    <t xml:space="preserve"> 180000 l</t>
  </si>
  <si>
    <t>6000 l</t>
  </si>
  <si>
    <t xml:space="preserve"> L 0206</t>
  </si>
  <si>
    <t xml:space="preserve"> L 2188</t>
  </si>
  <si>
    <t xml:space="preserve"> L 5304</t>
  </si>
  <si>
    <t xml:space="preserve">   15.000 l</t>
  </si>
  <si>
    <t xml:space="preserve"> mmm</t>
  </si>
  <si>
    <t>mmmm</t>
  </si>
  <si>
    <t xml:space="preserve">  80574 ks</t>
  </si>
  <si>
    <t xml:space="preserve"> mmmm</t>
  </si>
  <si>
    <t xml:space="preserve"> 30.000 l</t>
  </si>
  <si>
    <t xml:space="preserve">  L 7016</t>
  </si>
  <si>
    <t>Reichardt</t>
  </si>
  <si>
    <t xml:space="preserve"> L- 6056</t>
  </si>
  <si>
    <t xml:space="preserve"> 44.000 KS</t>
  </si>
  <si>
    <t xml:space="preserve"> L 03104</t>
  </si>
  <si>
    <t>Caber.Sauvig. Merlot</t>
  </si>
  <si>
    <t>amp</t>
  </si>
  <si>
    <t xml:space="preserve">  9000 ks</t>
  </si>
  <si>
    <t xml:space="preserve">   L 0606</t>
  </si>
  <si>
    <t>20.000 ks</t>
  </si>
  <si>
    <t>RS077310006</t>
  </si>
  <si>
    <t xml:space="preserve">  L 6310</t>
  </si>
  <si>
    <t xml:space="preserve">   10.000 ks</t>
  </si>
  <si>
    <t xml:space="preserve"> 12.000 l</t>
  </si>
  <si>
    <t>5600 ks</t>
  </si>
  <si>
    <t>8000 l</t>
  </si>
  <si>
    <t xml:space="preserve"> 23.000 l</t>
  </si>
  <si>
    <t>Bohemia Sekt rosé brut</t>
  </si>
  <si>
    <t xml:space="preserve"> 199137 l</t>
  </si>
  <si>
    <t xml:space="preserve">   24/D  </t>
  </si>
  <si>
    <t>Durello prosecco Frizzante</t>
  </si>
  <si>
    <t xml:space="preserve">   350 ks</t>
  </si>
  <si>
    <t>L.S. 1331</t>
  </si>
  <si>
    <t>Durello prosecco</t>
  </si>
  <si>
    <t>Mama marketing s.r.o.</t>
  </si>
  <si>
    <t xml:space="preserve">    15/D</t>
  </si>
  <si>
    <t>Bohemia Sekt Prestige demi sec</t>
  </si>
  <si>
    <t xml:space="preserve">  4108D</t>
  </si>
  <si>
    <t xml:space="preserve">    09/D</t>
  </si>
  <si>
    <t xml:space="preserve">  43344 l</t>
  </si>
  <si>
    <t xml:space="preserve"> 5018D</t>
  </si>
  <si>
    <t xml:space="preserve">    11/ D</t>
  </si>
  <si>
    <t>Chateau Radyně extra brut</t>
  </si>
  <si>
    <t xml:space="preserve">    7500 l</t>
  </si>
  <si>
    <t>Ryzl vlašský Veltlin. Zel.</t>
  </si>
  <si>
    <t xml:space="preserve">    23/D</t>
  </si>
  <si>
    <t>Espumante Volpi Brut</t>
  </si>
  <si>
    <t xml:space="preserve"> 25000 ks</t>
  </si>
  <si>
    <t>RS11042000</t>
  </si>
  <si>
    <t>Chardonnay, Riesling</t>
  </si>
  <si>
    <t>Cosmopolitan BW s.r.o.</t>
  </si>
  <si>
    <t xml:space="preserve">    08/D</t>
  </si>
  <si>
    <t xml:space="preserve">  36780 l</t>
  </si>
  <si>
    <t xml:space="preserve">     18/D</t>
  </si>
  <si>
    <t xml:space="preserve"> 31954 l</t>
  </si>
  <si>
    <t>Ryzl rýn. I Vlaš. Rul.bílé</t>
  </si>
  <si>
    <t xml:space="preserve">    13/D</t>
  </si>
  <si>
    <t>Bohemia Sekt Prestige Brut</t>
  </si>
  <si>
    <t xml:space="preserve">  182914 l</t>
  </si>
  <si>
    <t xml:space="preserve">   25/D </t>
  </si>
  <si>
    <t>Moscato d'Asti DOCG</t>
  </si>
  <si>
    <t>Azienda agricola Adriano</t>
  </si>
  <si>
    <t xml:space="preserve">   250 ks</t>
  </si>
  <si>
    <t xml:space="preserve">  L 054</t>
  </si>
  <si>
    <t>Moscato</t>
  </si>
  <si>
    <t xml:space="preserve">     19/D</t>
  </si>
  <si>
    <t>Casa Valduga Brut</t>
  </si>
  <si>
    <t xml:space="preserve"> 80000 ks</t>
  </si>
  <si>
    <t>Charadonnay, Pinot noir</t>
  </si>
  <si>
    <t xml:space="preserve">    05/D</t>
  </si>
  <si>
    <t>Femme fatele demi sec</t>
  </si>
  <si>
    <t xml:space="preserve"> 14.275 ks</t>
  </si>
  <si>
    <t xml:space="preserve"> L 16304052</t>
  </si>
  <si>
    <t xml:space="preserve">     21/D</t>
  </si>
  <si>
    <t>Reserva Ouro Brut</t>
  </si>
  <si>
    <t xml:space="preserve">  35000 ks</t>
  </si>
  <si>
    <t>Chardonnay, Pinot N.Riesling</t>
  </si>
  <si>
    <t xml:space="preserve">    06/D</t>
  </si>
  <si>
    <t>Soare sekt rosé demi sec</t>
  </si>
  <si>
    <t xml:space="preserve"> 19.968 ks</t>
  </si>
  <si>
    <t xml:space="preserve"> L 16346051</t>
  </si>
  <si>
    <t xml:space="preserve">    14/D</t>
  </si>
  <si>
    <t>Bohemia Regia Brut</t>
  </si>
  <si>
    <t xml:space="preserve"> 336255 l</t>
  </si>
  <si>
    <t>Ryzl. Vlašský, Veltl. Zel.</t>
  </si>
  <si>
    <t xml:space="preserve">    01/D</t>
  </si>
  <si>
    <t>Cremant Sub Rosa Brut</t>
  </si>
  <si>
    <t xml:space="preserve">  Cave de Beblenheim</t>
  </si>
  <si>
    <t xml:space="preserve">  T 7212</t>
  </si>
  <si>
    <t xml:space="preserve">     20/D</t>
  </si>
  <si>
    <t>Espumante Moscatel Terranova</t>
  </si>
  <si>
    <t xml:space="preserve">  45000 ks</t>
  </si>
  <si>
    <t xml:space="preserve"> BA07704</t>
  </si>
  <si>
    <t xml:space="preserve">    07/D</t>
  </si>
  <si>
    <t>Rezidence sekt brut</t>
  </si>
  <si>
    <t xml:space="preserve">   1.073 l</t>
  </si>
  <si>
    <t xml:space="preserve">    30/05</t>
  </si>
  <si>
    <t xml:space="preserve">     17/D</t>
  </si>
  <si>
    <t xml:space="preserve"> 67388 l</t>
  </si>
  <si>
    <t xml:space="preserve">    22/D</t>
  </si>
  <si>
    <t>Espumante Natural Brut 130 anos</t>
  </si>
  <si>
    <t>RS05510-0</t>
  </si>
  <si>
    <t>Chardonnay,Pinot Noir</t>
  </si>
  <si>
    <t>Cabernet Sauvignon, Merlot, Carmenére</t>
  </si>
  <si>
    <t xml:space="preserve">    33/E</t>
  </si>
  <si>
    <t>Sárgamuskotály</t>
  </si>
  <si>
    <t>László Babit's Winery</t>
  </si>
  <si>
    <t>ČR</t>
  </si>
  <si>
    <t xml:space="preserve">  5483 l</t>
  </si>
  <si>
    <t>Žlutý muškát</t>
  </si>
  <si>
    <t>Hungarian Vintage Vines</t>
  </si>
  <si>
    <t xml:space="preserve">    19/E</t>
  </si>
  <si>
    <t>04-04</t>
  </si>
  <si>
    <t xml:space="preserve"> 9350 l</t>
  </si>
  <si>
    <t xml:space="preserve"> 3330 l</t>
  </si>
  <si>
    <t>10.8%</t>
  </si>
  <si>
    <t>LIVI s.r.o. Dubňany</t>
  </si>
  <si>
    <t>Livi Dubňany</t>
  </si>
  <si>
    <t xml:space="preserve">    34/E</t>
  </si>
  <si>
    <t>Pálava výběr z bobulí</t>
  </si>
  <si>
    <t xml:space="preserve">  6340 l</t>
  </si>
  <si>
    <t xml:space="preserve">    23/E</t>
  </si>
  <si>
    <t>Chardonnay výběr z bobulí</t>
  </si>
  <si>
    <t xml:space="preserve">    32/E </t>
  </si>
  <si>
    <t xml:space="preserve"> 1160 l</t>
  </si>
  <si>
    <t xml:space="preserve">    28/E</t>
  </si>
  <si>
    <t xml:space="preserve"> 1950 l</t>
  </si>
  <si>
    <t>VINOFOL Novosedly</t>
  </si>
  <si>
    <t>44/E</t>
  </si>
  <si>
    <t xml:space="preserve"> 1807 l</t>
  </si>
  <si>
    <t xml:space="preserve">    12/E</t>
  </si>
  <si>
    <t>Chardonnay ledové</t>
  </si>
  <si>
    <t xml:space="preserve">     800 ks</t>
  </si>
  <si>
    <t xml:space="preserve">    20/E</t>
  </si>
  <si>
    <t>Ortega pozdní sběr</t>
  </si>
  <si>
    <t>4-277145-001-07</t>
  </si>
  <si>
    <t>Ortega</t>
  </si>
  <si>
    <t xml:space="preserve">   15/E</t>
  </si>
  <si>
    <t xml:space="preserve">    37/E</t>
  </si>
  <si>
    <t xml:space="preserve">  6500 l</t>
  </si>
  <si>
    <t xml:space="preserve">    30/E</t>
  </si>
  <si>
    <t>Ryzlink  vlašský výběr z bobulí</t>
  </si>
  <si>
    <t xml:space="preserve">   10/E</t>
  </si>
  <si>
    <t xml:space="preserve">   3.800 l</t>
  </si>
  <si>
    <t xml:space="preserve">    39/E</t>
  </si>
  <si>
    <t xml:space="preserve">   03/E</t>
  </si>
  <si>
    <t>Aromo Late Harvest</t>
  </si>
  <si>
    <t>Vina El Aromo</t>
  </si>
  <si>
    <t>Chile</t>
  </si>
  <si>
    <t xml:space="preserve">     123 l</t>
  </si>
  <si>
    <t>Moscatel de Alejandr.</t>
  </si>
  <si>
    <t>PEAL a.s. Praha 10</t>
  </si>
  <si>
    <t xml:space="preserve">   13/E</t>
  </si>
  <si>
    <t>MEGA Prod.</t>
  </si>
  <si>
    <t xml:space="preserve">    31/E</t>
  </si>
  <si>
    <t xml:space="preserve">  4400 l</t>
  </si>
  <si>
    <t xml:space="preserve">   04/E</t>
  </si>
  <si>
    <t>Tramín kořeněný-výběr z bobulí</t>
  </si>
  <si>
    <t xml:space="preserve">Tramín </t>
  </si>
  <si>
    <t xml:space="preserve">    17/E</t>
  </si>
  <si>
    <t>Pálava slámové</t>
  </si>
  <si>
    <t xml:space="preserve">   120 l</t>
  </si>
  <si>
    <t>S.O.Č. Velké Bílovice</t>
  </si>
  <si>
    <t>nehodnoceno</t>
  </si>
  <si>
    <t xml:space="preserve">    26/E</t>
  </si>
  <si>
    <t>Late Harvest Terranova</t>
  </si>
  <si>
    <t xml:space="preserve">  38000 ks</t>
  </si>
  <si>
    <t>BA0770400002</t>
  </si>
  <si>
    <t>Moscato canelli</t>
  </si>
  <si>
    <t>Cosmopolitan s.r.o.</t>
  </si>
  <si>
    <t>43/E</t>
  </si>
  <si>
    <t>Welschriesling Trockenbeerenauslese</t>
  </si>
  <si>
    <t xml:space="preserve">  500 l</t>
  </si>
  <si>
    <t>40/E</t>
  </si>
  <si>
    <t>Anakena Late Harvest Single Vineyard</t>
  </si>
  <si>
    <t xml:space="preserve">   995 ks</t>
  </si>
  <si>
    <t>Muškát alexandrij.+Viognier</t>
  </si>
  <si>
    <t xml:space="preserve">   14/E</t>
  </si>
  <si>
    <t>Hibernal výběr z cibéb</t>
  </si>
  <si>
    <t>Vinařství Sádek</t>
  </si>
  <si>
    <t xml:space="preserve">   170 l</t>
  </si>
  <si>
    <t xml:space="preserve"> Hibernal</t>
  </si>
  <si>
    <t xml:space="preserve">   05/E</t>
  </si>
  <si>
    <t>Tokay Pinot gris-výběr z bobulí</t>
  </si>
  <si>
    <t>Tokay Pinot gris</t>
  </si>
  <si>
    <t xml:space="preserve">   08/E</t>
  </si>
  <si>
    <t>Grüner Veltliner Eiswein</t>
  </si>
  <si>
    <t>Weingut Autrieth</t>
  </si>
  <si>
    <t xml:space="preserve">      950 l</t>
  </si>
  <si>
    <t>Veltlinske zelené</t>
  </si>
  <si>
    <t xml:space="preserve">    36/E</t>
  </si>
  <si>
    <t>Tokaji 5 puttonyos Aszu</t>
  </si>
  <si>
    <t>Furmint, Hárslevelu</t>
  </si>
  <si>
    <t xml:space="preserve">   02/E</t>
  </si>
  <si>
    <t>Tokaji aszu 5 putnové</t>
  </si>
  <si>
    <t>Megyer RT.</t>
  </si>
  <si>
    <t xml:space="preserve">     36 ks</t>
  </si>
  <si>
    <t>Furmint,Marsl.Muskat</t>
  </si>
  <si>
    <t>SAVELI s.r.o. Hr.Kr.</t>
  </si>
  <si>
    <t xml:space="preserve">    25/E</t>
  </si>
  <si>
    <t>Tokaji 6 puttonyos aszu</t>
  </si>
  <si>
    <t>Jaroslav Panocha</t>
  </si>
  <si>
    <t xml:space="preserve">   2350 l</t>
  </si>
  <si>
    <t>Furmint</t>
  </si>
  <si>
    <t xml:space="preserve">   09/E</t>
  </si>
  <si>
    <t>Tokaj ASZU  5 putňové</t>
  </si>
  <si>
    <t>Furmint Harsevelü</t>
  </si>
  <si>
    <t xml:space="preserve">   01/E</t>
  </si>
  <si>
    <t>Tokaji aszu 6 putnové</t>
  </si>
  <si>
    <t xml:space="preserve">     33 ks</t>
  </si>
  <si>
    <t xml:space="preserve">    21/E</t>
  </si>
  <si>
    <t>Ledové víno burgund a ryzlink</t>
  </si>
  <si>
    <t xml:space="preserve">  1000 ks</t>
  </si>
  <si>
    <t>4-277145-020-06</t>
  </si>
  <si>
    <t>Burgundské bílé, ryzl.rýnský</t>
  </si>
  <si>
    <t xml:space="preserve">    27/E</t>
  </si>
  <si>
    <t>Veltlínské zelené ledové</t>
  </si>
  <si>
    <t xml:space="preserve">  440 l</t>
  </si>
  <si>
    <t xml:space="preserve">   22/E</t>
  </si>
  <si>
    <t>Sauvignon výběr z cibéb</t>
  </si>
  <si>
    <t>42/E</t>
  </si>
  <si>
    <t>Sämling 88 Trockenbeerenauslese</t>
  </si>
  <si>
    <t>Sämling</t>
  </si>
  <si>
    <t xml:space="preserve">    11/E</t>
  </si>
  <si>
    <t>Chardonnay slámové</t>
  </si>
  <si>
    <t xml:space="preserve">     300 l</t>
  </si>
  <si>
    <t xml:space="preserve">   07/E</t>
  </si>
  <si>
    <t>Neuburské ledové víno</t>
  </si>
  <si>
    <t xml:space="preserve">    2500 ks</t>
  </si>
  <si>
    <t>neuburské</t>
  </si>
  <si>
    <t>41/E</t>
  </si>
  <si>
    <t xml:space="preserve">    16/E</t>
  </si>
  <si>
    <t xml:space="preserve">  2100 l</t>
  </si>
  <si>
    <t xml:space="preserve">    35/E</t>
  </si>
  <si>
    <t>Rulandské šedé ledové</t>
  </si>
  <si>
    <t>1540 l</t>
  </si>
  <si>
    <t xml:space="preserve">    38/E</t>
  </si>
  <si>
    <t>Ryzlink rýnský ledové víno</t>
  </si>
  <si>
    <t xml:space="preserve">   460 l</t>
  </si>
  <si>
    <t xml:space="preserve">   06/E</t>
  </si>
  <si>
    <t>Welschriesling,Bouvier, cibeby</t>
  </si>
  <si>
    <t xml:space="preserve">     500 l</t>
  </si>
  <si>
    <t>Welschriesling+Bouvier</t>
  </si>
  <si>
    <t>vyřazeno</t>
  </si>
  <si>
    <t>číslo vzorku</t>
  </si>
  <si>
    <t>výrobce</t>
  </si>
  <si>
    <t>pořadí</t>
  </si>
  <si>
    <t>víno</t>
  </si>
  <si>
    <t>ročník</t>
  </si>
  <si>
    <t>Zlatý pohár</t>
  </si>
  <si>
    <t>ocenění</t>
  </si>
  <si>
    <t>Stříbrný pohár</t>
  </si>
  <si>
    <t>Bronzový pohár</t>
  </si>
  <si>
    <t>LIVI Dubňany</t>
  </si>
  <si>
    <t>Vinné sklepy Valtice</t>
  </si>
  <si>
    <t>Vinselekt Michlovský Rakvice</t>
  </si>
  <si>
    <t>Patria Kobylí</t>
  </si>
  <si>
    <t>Mikrosvín Mikulov</t>
  </si>
  <si>
    <t>Vinařství Baloun Velké Pavlovice</t>
  </si>
  <si>
    <t>Vinařství Josef Valihrach Krumvíř</t>
  </si>
  <si>
    <t>Ing. Richard Tichý (BonusEventus) Hrušky</t>
  </si>
  <si>
    <t>Sauvignon, pozdní sběr</t>
  </si>
  <si>
    <t>Veltlínské zelené, výběr z hroznů</t>
  </si>
  <si>
    <t>41/A1</t>
  </si>
  <si>
    <t>10/A1</t>
  </si>
  <si>
    <t>26/A1</t>
  </si>
  <si>
    <t>71/A2</t>
  </si>
  <si>
    <t>Pálava, pozdní sběr</t>
  </si>
  <si>
    <t>Chardonnay, pozdní sběr</t>
  </si>
  <si>
    <t>Rulandské bílé, výběr z hroznů</t>
  </si>
  <si>
    <t>59/A2</t>
  </si>
  <si>
    <t>05/A2</t>
  </si>
  <si>
    <t>70/A2</t>
  </si>
  <si>
    <t>Chardonnay, výběr z hroznů</t>
  </si>
  <si>
    <t>29/A3</t>
  </si>
  <si>
    <t>Rulandské modré, výběr z hroznů</t>
  </si>
  <si>
    <t>45/A3</t>
  </si>
  <si>
    <t>66/A3</t>
  </si>
  <si>
    <t>10/A3</t>
  </si>
  <si>
    <t>37/A3</t>
  </si>
  <si>
    <t>Zweigeltrebe, pozdní sběr - barrique</t>
  </si>
  <si>
    <t>Zweigeltrebe, výběr z hroznů - barrique</t>
  </si>
  <si>
    <t>Spielberg CZ</t>
  </si>
  <si>
    <t>Rulandské modré, výběr z bobulí</t>
  </si>
  <si>
    <t>dovozce</t>
  </si>
  <si>
    <t>09/B1</t>
  </si>
  <si>
    <t>18/B1</t>
  </si>
  <si>
    <r>
      <t>Vi</t>
    </r>
    <r>
      <rPr>
        <sz val="10"/>
        <rFont val="Arial"/>
        <family val="2"/>
      </rPr>
      <t>ñ</t>
    </r>
    <r>
      <rPr>
        <sz val="10"/>
        <rFont val="Arial CE"/>
        <family val="0"/>
      </rPr>
      <t>a Vilano Verdejo</t>
    </r>
  </si>
  <si>
    <r>
      <t>Sauvignon blanc, sp</t>
    </r>
    <r>
      <rPr>
        <sz val="10"/>
        <rFont val="Arial"/>
        <family val="2"/>
      </rPr>
      <t>ä</t>
    </r>
    <r>
      <rPr>
        <sz val="10"/>
        <rFont val="Arial CE"/>
        <family val="0"/>
      </rPr>
      <t>tlese</t>
    </r>
  </si>
  <si>
    <t>Weingut Baumgartner, Rakousko</t>
  </si>
  <si>
    <t>11/B2</t>
  </si>
  <si>
    <t>01/B2</t>
  </si>
  <si>
    <t>07/B2</t>
  </si>
  <si>
    <t>Sauvignon blanc Exclusiv Kleingebirge</t>
  </si>
  <si>
    <t>08/B2</t>
  </si>
  <si>
    <t>20/B2</t>
  </si>
  <si>
    <t>10/B2</t>
  </si>
  <si>
    <t>05/B2</t>
  </si>
  <si>
    <t>Reserva Cabernet Sauvignon - Shiraz</t>
  </si>
  <si>
    <t>Riesling Schoenenbourg Alsace Grand Cru</t>
  </si>
  <si>
    <t>08/B3</t>
  </si>
  <si>
    <t>66/B3</t>
  </si>
  <si>
    <t>29/B3</t>
  </si>
  <si>
    <t>28/B3</t>
  </si>
  <si>
    <t>25/B3</t>
  </si>
  <si>
    <t>74/B3</t>
  </si>
  <si>
    <t>16/B4</t>
  </si>
  <si>
    <t>15/B4</t>
  </si>
  <si>
    <t>07/B4</t>
  </si>
  <si>
    <t>01/B4</t>
  </si>
  <si>
    <t>Agricola Y Forestal Arco Iris, Chile</t>
  </si>
  <si>
    <t>TRUMF International</t>
  </si>
  <si>
    <r>
      <t>Pe</t>
    </r>
    <r>
      <rPr>
        <sz val="10"/>
        <rFont val="Arial"/>
        <family val="2"/>
      </rPr>
      <t>ñ</t>
    </r>
    <r>
      <rPr>
        <sz val="10"/>
        <rFont val="Arial CE"/>
        <family val="0"/>
      </rPr>
      <t>a Tejo Crianza</t>
    </r>
  </si>
  <si>
    <r>
      <t>Bodegas Covi</t>
    </r>
    <r>
      <rPr>
        <sz val="10"/>
        <rFont val="Arial"/>
        <family val="2"/>
      </rPr>
      <t>ñ</t>
    </r>
    <r>
      <rPr>
        <sz val="10"/>
        <rFont val="Arial CE"/>
        <family val="0"/>
      </rPr>
      <t>as, Španělsko</t>
    </r>
  </si>
  <si>
    <t>Blauer Portugieser</t>
  </si>
  <si>
    <t>Halewood, Rumunsko</t>
  </si>
  <si>
    <t>03/B4</t>
  </si>
  <si>
    <t>SAVELI</t>
  </si>
  <si>
    <t>04/B4</t>
  </si>
  <si>
    <t>02/B4</t>
  </si>
  <si>
    <t>09/B4</t>
  </si>
  <si>
    <t>08/B4</t>
  </si>
  <si>
    <t>05/B4</t>
  </si>
  <si>
    <t>12/B4</t>
  </si>
  <si>
    <t xml:space="preserve">14/B4 </t>
  </si>
  <si>
    <t>10/B4</t>
  </si>
  <si>
    <t>06/B4</t>
  </si>
  <si>
    <t>13/B4</t>
  </si>
  <si>
    <t>Bodegas Murviedro, Španělsko</t>
  </si>
  <si>
    <t>Svishtov Winery, Bulharsko</t>
  </si>
  <si>
    <t>země</t>
  </si>
  <si>
    <t>vyřazeno z důvodu formálních nedostatků</t>
  </si>
  <si>
    <t>Muškátmoravskývýběrzhroznů</t>
  </si>
  <si>
    <t>25/A1</t>
  </si>
  <si>
    <t>35/A1</t>
  </si>
  <si>
    <t>34/A1</t>
  </si>
  <si>
    <t>číslovzorku</t>
  </si>
  <si>
    <t>38/A1</t>
  </si>
  <si>
    <t>11/A1</t>
  </si>
  <si>
    <t>19/A1</t>
  </si>
  <si>
    <t>12/A1</t>
  </si>
  <si>
    <t>39/A1</t>
  </si>
  <si>
    <t>02/A1</t>
  </si>
  <si>
    <t>04/A1</t>
  </si>
  <si>
    <t>36/A1</t>
  </si>
  <si>
    <t>05/A1</t>
  </si>
  <si>
    <t>03/A1</t>
  </si>
  <si>
    <t>15/A1</t>
  </si>
  <si>
    <t>14/A1</t>
  </si>
  <si>
    <t>23/A1</t>
  </si>
  <si>
    <t>32/A1</t>
  </si>
  <si>
    <t>07/A1</t>
  </si>
  <si>
    <t>13/A1</t>
  </si>
  <si>
    <t>21/A1</t>
  </si>
  <si>
    <t>09/A1</t>
  </si>
  <si>
    <t>29/A1</t>
  </si>
  <si>
    <t>06/A1</t>
  </si>
  <si>
    <t>27/A1</t>
  </si>
  <si>
    <t>01/A1</t>
  </si>
  <si>
    <t>40/A1</t>
  </si>
  <si>
    <t>22/A1</t>
  </si>
  <si>
    <t>33/A1</t>
  </si>
  <si>
    <t>30/A1</t>
  </si>
  <si>
    <t>17/A1</t>
  </si>
  <si>
    <t>24/A1</t>
  </si>
  <si>
    <t>08/A1</t>
  </si>
  <si>
    <t>16/A1</t>
  </si>
  <si>
    <t>28/A1</t>
  </si>
  <si>
    <t>20/A1</t>
  </si>
  <si>
    <t>04/A2</t>
  </si>
  <si>
    <t>03/A2</t>
  </si>
  <si>
    <t>19/A2</t>
  </si>
  <si>
    <t>32/A2</t>
  </si>
  <si>
    <t>67/A2</t>
  </si>
  <si>
    <t>02/A2</t>
  </si>
  <si>
    <t>31/A2</t>
  </si>
  <si>
    <t>49/A2</t>
  </si>
  <si>
    <t>39/A2</t>
  </si>
  <si>
    <t>42/A2</t>
  </si>
  <si>
    <t>13/A2</t>
  </si>
  <si>
    <t>38/A2</t>
  </si>
  <si>
    <t>16/A2</t>
  </si>
  <si>
    <t>12/A2</t>
  </si>
  <si>
    <t>48/A2</t>
  </si>
  <si>
    <t>58/A2</t>
  </si>
  <si>
    <t>64/A2</t>
  </si>
  <si>
    <t>20/A2</t>
  </si>
  <si>
    <t>28/A2</t>
  </si>
  <si>
    <t>57/A2</t>
  </si>
  <si>
    <t>26/A2</t>
  </si>
  <si>
    <t>29/A2</t>
  </si>
  <si>
    <t>37/A2</t>
  </si>
  <si>
    <t>23/A2</t>
  </si>
  <si>
    <t>34/A2</t>
  </si>
  <si>
    <t>55/A2</t>
  </si>
  <si>
    <t>36/A2</t>
  </si>
  <si>
    <t>62/A2</t>
  </si>
  <si>
    <t>41/A2</t>
  </si>
  <si>
    <t>06/A2</t>
  </si>
  <si>
    <t>65/A2</t>
  </si>
  <si>
    <t>45/A2</t>
  </si>
  <si>
    <t>51/A2</t>
  </si>
  <si>
    <t>30/A2</t>
  </si>
  <si>
    <t>66/A2</t>
  </si>
  <si>
    <t>14/A2</t>
  </si>
  <si>
    <t>53/A2</t>
  </si>
  <si>
    <t>63/A2</t>
  </si>
  <si>
    <t>17/A2</t>
  </si>
  <si>
    <t>11/A2</t>
  </si>
  <si>
    <t>35/A2</t>
  </si>
  <si>
    <t>44/A2</t>
  </si>
  <si>
    <t>68/A2</t>
  </si>
  <si>
    <t>74/A2</t>
  </si>
  <si>
    <t>01/A2</t>
  </si>
  <si>
    <t>33/A2</t>
  </si>
  <si>
    <t>21/A2</t>
  </si>
  <si>
    <t>22/A2</t>
  </si>
  <si>
    <t>47/A2</t>
  </si>
  <si>
    <t>09/A2</t>
  </si>
  <si>
    <t>52/A2</t>
  </si>
  <si>
    <t>60/A2</t>
  </si>
  <si>
    <t>27/A2</t>
  </si>
  <si>
    <t>56/A2</t>
  </si>
  <si>
    <t>50/A2</t>
  </si>
  <si>
    <t>08/A2</t>
  </si>
  <si>
    <t>18/A2</t>
  </si>
  <si>
    <t>15/A2</t>
  </si>
  <si>
    <t>43/A2</t>
  </si>
  <si>
    <t>54/A2</t>
  </si>
  <si>
    <t>40/A2</t>
  </si>
  <si>
    <t>24/A2</t>
  </si>
  <si>
    <t>25/A2</t>
  </si>
  <si>
    <t>10/A2</t>
  </si>
  <si>
    <t>46/A2</t>
  </si>
  <si>
    <t>07/A2</t>
  </si>
  <si>
    <t>65/A3</t>
  </si>
  <si>
    <t>67A3</t>
  </si>
  <si>
    <t>43/A3</t>
  </si>
  <si>
    <t>68/A3</t>
  </si>
  <si>
    <t>11/A3</t>
  </si>
  <si>
    <t>19/A3</t>
  </si>
  <si>
    <t>54/A3</t>
  </si>
  <si>
    <t>03/A3</t>
  </si>
  <si>
    <t>52/A3</t>
  </si>
  <si>
    <t>20/A3</t>
  </si>
  <si>
    <t>21/A3</t>
  </si>
  <si>
    <t>09/A3</t>
  </si>
  <si>
    <t>26/A3</t>
  </si>
  <si>
    <t>63/A3</t>
  </si>
  <si>
    <t>25/A3</t>
  </si>
  <si>
    <t>49/A3</t>
  </si>
  <si>
    <t>35/A3</t>
  </si>
  <si>
    <t>60/A3</t>
  </si>
  <si>
    <t>58/A3</t>
  </si>
  <si>
    <t>33/A3</t>
  </si>
  <si>
    <t>12/A3</t>
  </si>
  <si>
    <t>42/A3</t>
  </si>
  <si>
    <t>07/A3</t>
  </si>
  <si>
    <t>06/A3</t>
  </si>
  <si>
    <t>40/A3</t>
  </si>
  <si>
    <t>23/A3</t>
  </si>
  <si>
    <t>24/A3</t>
  </si>
  <si>
    <t>22/A3</t>
  </si>
  <si>
    <t>18/A3</t>
  </si>
  <si>
    <t>32/A3</t>
  </si>
  <si>
    <t>48/A3</t>
  </si>
  <si>
    <t>14/A3</t>
  </si>
  <si>
    <t>02/A3</t>
  </si>
  <si>
    <t>31/A3</t>
  </si>
  <si>
    <t>44/A3</t>
  </si>
  <si>
    <t>27/A3</t>
  </si>
  <si>
    <t>62/A3</t>
  </si>
  <si>
    <t>41/A3</t>
  </si>
  <si>
    <t>15/A3</t>
  </si>
  <si>
    <t>36/A3</t>
  </si>
  <si>
    <t>61/A3</t>
  </si>
  <si>
    <t>51/A3</t>
  </si>
  <si>
    <t>13/A3</t>
  </si>
  <si>
    <t>64/A3</t>
  </si>
  <si>
    <t>57/A3</t>
  </si>
  <si>
    <t>04/A3</t>
  </si>
  <si>
    <t>05/A3</t>
  </si>
  <si>
    <t>34/A3</t>
  </si>
  <si>
    <t>16/A3</t>
  </si>
  <si>
    <t>38/A3</t>
  </si>
  <si>
    <t>08/A3</t>
  </si>
  <si>
    <t>28/A3</t>
  </si>
  <si>
    <t>17/A3</t>
  </si>
  <si>
    <t>50/A3</t>
  </si>
  <si>
    <t>56/A3</t>
  </si>
  <si>
    <t>59/A3</t>
  </si>
  <si>
    <t>30/A3</t>
  </si>
  <si>
    <t>55/A3</t>
  </si>
  <si>
    <t>39/A3</t>
  </si>
  <si>
    <t>01/A3</t>
  </si>
  <si>
    <t>A3</t>
  </si>
  <si>
    <t>CR</t>
  </si>
  <si>
    <t>02/A4</t>
  </si>
  <si>
    <t>01/A4</t>
  </si>
  <si>
    <t>5/A4</t>
  </si>
  <si>
    <t>03/A4</t>
  </si>
  <si>
    <t>04/A4</t>
  </si>
  <si>
    <t>25/B1</t>
  </si>
  <si>
    <t>07/B1</t>
  </si>
  <si>
    <t>12/B1</t>
  </si>
  <si>
    <t>26/B1</t>
  </si>
  <si>
    <t>08/B1</t>
  </si>
  <si>
    <t>31/B1</t>
  </si>
  <si>
    <t>06/B1</t>
  </si>
  <si>
    <t>02/B1</t>
  </si>
  <si>
    <t>13/B1</t>
  </si>
  <si>
    <t>17/B1</t>
  </si>
  <si>
    <t>22/B1</t>
  </si>
  <si>
    <t>15/B1</t>
  </si>
  <si>
    <t>14/B1</t>
  </si>
  <si>
    <t>10/B1</t>
  </si>
  <si>
    <t>32/B1</t>
  </si>
  <si>
    <t>21/B1</t>
  </si>
  <si>
    <t>16/B1</t>
  </si>
  <si>
    <t>05/B1</t>
  </si>
  <si>
    <t>24/B1</t>
  </si>
  <si>
    <t>29/B1</t>
  </si>
  <si>
    <t>03/B1</t>
  </si>
  <si>
    <t>23/B1</t>
  </si>
  <si>
    <t>27/B1</t>
  </si>
  <si>
    <t>30/B1</t>
  </si>
  <si>
    <t>11/B1</t>
  </si>
  <si>
    <t>04/B2</t>
  </si>
  <si>
    <t>06/B2</t>
  </si>
  <si>
    <t>18/B2</t>
  </si>
  <si>
    <t>19/B2</t>
  </si>
  <si>
    <t>02/B2</t>
  </si>
  <si>
    <t>03/B2</t>
  </si>
  <si>
    <t>14/B2</t>
  </si>
  <si>
    <t>16/B2</t>
  </si>
  <si>
    <t>B2</t>
  </si>
  <si>
    <t>09/B3</t>
  </si>
  <si>
    <t>73/B3</t>
  </si>
  <si>
    <t>18/B3</t>
  </si>
  <si>
    <t>13/B3</t>
  </si>
  <si>
    <t>05/B3</t>
  </si>
  <si>
    <t>23/B3</t>
  </si>
  <si>
    <t>10/B3</t>
  </si>
  <si>
    <t>72/B3</t>
  </si>
  <si>
    <t>51/B3</t>
  </si>
  <si>
    <t>50/B3</t>
  </si>
  <si>
    <t>77/B3</t>
  </si>
  <si>
    <t>02/B3</t>
  </si>
  <si>
    <t>34/B3</t>
  </si>
  <si>
    <t>30/B3</t>
  </si>
  <si>
    <t>64/B3</t>
  </si>
  <si>
    <t>52/B3</t>
  </si>
  <si>
    <t>61/B3</t>
  </si>
  <si>
    <t>39/B3</t>
  </si>
  <si>
    <t>40/B3</t>
  </si>
  <si>
    <t>37/B3</t>
  </si>
  <si>
    <t>03/B3</t>
  </si>
  <si>
    <t>14/B3</t>
  </si>
  <si>
    <t>26/B3</t>
  </si>
  <si>
    <t>24/B3</t>
  </si>
  <si>
    <t>60/B3</t>
  </si>
  <si>
    <t>33/B3</t>
  </si>
  <si>
    <t>04/B3</t>
  </si>
  <si>
    <t>58/B3</t>
  </si>
  <si>
    <t>42/B3</t>
  </si>
  <si>
    <t>12/B3</t>
  </si>
  <si>
    <t>27/B3</t>
  </si>
  <si>
    <t>35/B3</t>
  </si>
  <si>
    <t>62/B3</t>
  </si>
  <si>
    <t>01/B3</t>
  </si>
  <si>
    <t>80/B3</t>
  </si>
  <si>
    <t>20/B3</t>
  </si>
  <si>
    <t>49/B3</t>
  </si>
  <si>
    <t>43/B3</t>
  </si>
  <si>
    <t>70/B3</t>
  </si>
  <si>
    <t>07/B3</t>
  </si>
  <si>
    <t>22/B3</t>
  </si>
  <si>
    <t>75/B3</t>
  </si>
  <si>
    <t>11/B3</t>
  </si>
  <si>
    <t>67/B3</t>
  </si>
  <si>
    <t>16/B3</t>
  </si>
  <si>
    <t>63/B3</t>
  </si>
  <si>
    <t>71/B3</t>
  </si>
  <si>
    <t>36/B3</t>
  </si>
  <si>
    <t>76/B3</t>
  </si>
  <si>
    <t>38/B3</t>
  </si>
  <si>
    <t>59/B3</t>
  </si>
  <si>
    <t>68/B3</t>
  </si>
  <si>
    <t>17/B3</t>
  </si>
  <si>
    <t>06/B3</t>
  </si>
  <si>
    <t>78/B3</t>
  </si>
  <si>
    <t>53/B3</t>
  </si>
  <si>
    <t>79/B3</t>
  </si>
  <si>
    <t>54/B3</t>
  </si>
  <si>
    <t>47/B3</t>
  </si>
  <si>
    <t>56/B3</t>
  </si>
  <si>
    <t>31/B3</t>
  </si>
  <si>
    <t>41/B3</t>
  </si>
  <si>
    <t>15/B3</t>
  </si>
  <si>
    <t>21/B3</t>
  </si>
  <si>
    <t>57/B3</t>
  </si>
  <si>
    <t>69/B3</t>
  </si>
  <si>
    <t>46/B3</t>
  </si>
  <si>
    <t>32/B3</t>
  </si>
  <si>
    <t>44/B3</t>
  </si>
  <si>
    <t>48/B3</t>
  </si>
  <si>
    <t>45/B3</t>
  </si>
  <si>
    <t>03/C</t>
  </si>
  <si>
    <t>09/C</t>
  </si>
  <si>
    <t>11/C</t>
  </si>
  <si>
    <t>08/C</t>
  </si>
  <si>
    <t>19/C</t>
  </si>
  <si>
    <t>20/C</t>
  </si>
  <si>
    <t>16/C</t>
  </si>
  <si>
    <t>15/C</t>
  </si>
  <si>
    <t>25/C</t>
  </si>
  <si>
    <t>17/C</t>
  </si>
  <si>
    <t>21/C</t>
  </si>
  <si>
    <t>14/C</t>
  </si>
  <si>
    <t>13/C</t>
  </si>
  <si>
    <t>23/C</t>
  </si>
  <si>
    <t>04/C</t>
  </si>
  <si>
    <t>07/C</t>
  </si>
  <si>
    <t>24/C</t>
  </si>
  <si>
    <t>02/C</t>
  </si>
  <si>
    <t>06/C</t>
  </si>
  <si>
    <t>12/C</t>
  </si>
  <si>
    <t>C</t>
  </si>
  <si>
    <t>24/D</t>
  </si>
  <si>
    <t>11/D</t>
  </si>
  <si>
    <t>25/D</t>
  </si>
  <si>
    <t>05/D</t>
  </si>
  <si>
    <t>21/D</t>
  </si>
  <si>
    <t>06/D</t>
  </si>
  <si>
    <t>14/D</t>
  </si>
  <si>
    <t>01/D</t>
  </si>
  <si>
    <t>20/D</t>
  </si>
  <si>
    <t>07/D</t>
  </si>
  <si>
    <t>17/D</t>
  </si>
  <si>
    <t>22/D</t>
  </si>
  <si>
    <t>23/E</t>
  </si>
  <si>
    <t>35/E</t>
  </si>
  <si>
    <t>38/E</t>
  </si>
  <si>
    <t>25/E</t>
  </si>
  <si>
    <t>21/E</t>
  </si>
  <si>
    <t>11/E</t>
  </si>
  <si>
    <t>06/E</t>
  </si>
  <si>
    <t>08/E</t>
  </si>
  <si>
    <t>36/E</t>
  </si>
  <si>
    <t>31/E</t>
  </si>
  <si>
    <t>16/E</t>
  </si>
  <si>
    <t>14/E</t>
  </si>
  <si>
    <t>05/E</t>
  </si>
  <si>
    <t>02/E</t>
  </si>
  <si>
    <t>33/E</t>
  </si>
  <si>
    <t>34/E</t>
  </si>
  <si>
    <t>27/E</t>
  </si>
  <si>
    <t>32/E</t>
  </si>
  <si>
    <t>10/E</t>
  </si>
  <si>
    <t>37/E</t>
  </si>
  <si>
    <t>30/E</t>
  </si>
  <si>
    <t>28/E</t>
  </si>
  <si>
    <t>19/E</t>
  </si>
  <si>
    <t>15/E</t>
  </si>
  <si>
    <t>22/E</t>
  </si>
  <si>
    <t>26/E</t>
  </si>
  <si>
    <t>03/E</t>
  </si>
  <si>
    <t>09/E</t>
  </si>
  <si>
    <t>13/E</t>
  </si>
  <si>
    <t>12/E</t>
  </si>
  <si>
    <t>20/E</t>
  </si>
  <si>
    <t>17/E</t>
  </si>
  <si>
    <t>ČR?</t>
  </si>
  <si>
    <t>E</t>
  </si>
  <si>
    <t>Vinhos Justino Henriques</t>
  </si>
  <si>
    <t>Perez Barquero</t>
  </si>
  <si>
    <t>F</t>
  </si>
  <si>
    <t>Pajzos</t>
  </si>
  <si>
    <t>Vylyan Vinum</t>
  </si>
  <si>
    <t>Agricola Y Forestal Arco Iris</t>
  </si>
  <si>
    <t>Bodegas Viña Vilano S.C.</t>
  </si>
  <si>
    <t>Megyer</t>
  </si>
  <si>
    <t>č. šarže</t>
  </si>
  <si>
    <t>L6261</t>
  </si>
  <si>
    <t>L705526</t>
  </si>
  <si>
    <t>L241</t>
  </si>
  <si>
    <t>L244</t>
  </si>
  <si>
    <t>L07017</t>
  </si>
  <si>
    <t>L6109</t>
  </si>
  <si>
    <t>L-070803A</t>
  </si>
  <si>
    <t>916/06</t>
  </si>
  <si>
    <t>T910</t>
  </si>
  <si>
    <t>L6117</t>
  </si>
  <si>
    <t>B181857</t>
  </si>
  <si>
    <t>E4830</t>
  </si>
  <si>
    <t>R4392/04</t>
  </si>
  <si>
    <t>B185862</t>
  </si>
  <si>
    <t>35/06</t>
  </si>
  <si>
    <t>T878</t>
  </si>
  <si>
    <t>L3147</t>
  </si>
  <si>
    <t>B353771</t>
  </si>
  <si>
    <t>LE4006/05</t>
  </si>
  <si>
    <t>41/05</t>
  </si>
  <si>
    <t>E5656</t>
  </si>
  <si>
    <t>L-6019</t>
  </si>
  <si>
    <t>31-03723</t>
  </si>
  <si>
    <t>E7851/06</t>
  </si>
  <si>
    <t xml:space="preserve">   5O35</t>
  </si>
  <si>
    <t>Agarena Tempranillo C. Sauvignon</t>
  </si>
  <si>
    <t xml:space="preserve">Kategorie A3 - tuzemská červená tichá vína do 4 g zbytkového cukru </t>
  </si>
  <si>
    <t>SOŠ Vinařská+SOUZ Valtice</t>
  </si>
  <si>
    <t xml:space="preserve">Kategorie A2 - tuzemská bílá tichá vína od 4 do 45 g zbytkového cukru </t>
  </si>
  <si>
    <t xml:space="preserve">Zlatý pohár, Champion - Cena premiéra ČR </t>
  </si>
  <si>
    <t xml:space="preserve">Kategorie A1 - tuzemská bílá tichá vína do 4g zbytkového cukru </t>
  </si>
  <si>
    <t xml:space="preserve">Kategorie A 4 - tuzemská červená tichá vína od 4 g do 45 g zbytkového cukru </t>
  </si>
  <si>
    <t xml:space="preserve">Kategorie B1 - zahraniční bílá tichá vína do 4g zbytkového cukru </t>
  </si>
  <si>
    <t>Kategorie B2 - zahraniční bílá tichá vína od 4 do 45 g zbytkového cukru</t>
  </si>
  <si>
    <t>Kategorie B3 - zahraniční červená tichá vína do 4 g zbytkového cukru</t>
  </si>
  <si>
    <t>Domaine Moillard</t>
  </si>
  <si>
    <t>Dom. de la Ferme Saint Martin</t>
  </si>
  <si>
    <t xml:space="preserve">Zlatý pohár, Cena ministra zemědělství ČR  </t>
  </si>
  <si>
    <r>
      <t xml:space="preserve">Anakena ONA </t>
    </r>
    <r>
      <rPr>
        <sz val="8"/>
        <rFont val="Arial CE"/>
        <family val="0"/>
      </rPr>
      <t>Cab. Sauvignon, Merlot, Carmenére</t>
    </r>
  </si>
  <si>
    <r>
      <t xml:space="preserve">Les Estrambords </t>
    </r>
    <r>
      <rPr>
        <sz val="8"/>
        <rFont val="Arial CE"/>
        <family val="0"/>
      </rPr>
      <t>AOC Cotes du Rhone Village</t>
    </r>
  </si>
  <si>
    <r>
      <t xml:space="preserve">Les Saintpierre </t>
    </r>
    <r>
      <rPr>
        <sz val="8"/>
        <color indexed="10"/>
        <rFont val="Arial CE"/>
        <family val="0"/>
      </rPr>
      <t>AOC Cotes du Rhone Villages</t>
    </r>
  </si>
  <si>
    <t>Domaine Rougae Garance</t>
  </si>
  <si>
    <t xml:space="preserve">Kategorie B4 - zahraniční červená tichá vína od 4 g do 45 g zbytkového cukru </t>
  </si>
  <si>
    <t>Kategorie C - růžová tichá vína do 45 g zbytkového cukru, bez ohledu na barvu a původ révy</t>
  </si>
  <si>
    <t>Kategorie D - šumivá a perlivá vína bez ohledu na zbytkový cukr, barvu či původ révy</t>
  </si>
  <si>
    <t>Kategorie E - vína přírodně sladká nad 45 g zbytkového cukru bez ohledu na barvu a původ hroznů (ledová, slámová, bobulové výběry, botrytická)</t>
  </si>
  <si>
    <t>Weissburgunder TBA barrique</t>
  </si>
  <si>
    <t>Kategorie F - vína ostatní – likérová, aromatizovaná, bez ohledu na zbytkový cukr a původ hroznů (fortifikovaná)</t>
  </si>
  <si>
    <t>10/C</t>
  </si>
  <si>
    <t>01/C</t>
  </si>
  <si>
    <t>EGO Cabernet Moravia, pozdní sběr - rosé</t>
  </si>
  <si>
    <t>18/C</t>
  </si>
  <si>
    <t>Merlot - rosé</t>
  </si>
  <si>
    <t>Blaufränkisch - rosé</t>
  </si>
  <si>
    <t>Cabernet Sauvignon - rosé</t>
  </si>
  <si>
    <t>Jaroslav Panocha - Maďarská vína</t>
  </si>
  <si>
    <t>16/D</t>
  </si>
  <si>
    <t>10/D</t>
  </si>
  <si>
    <t>04/D</t>
  </si>
  <si>
    <t>03/D</t>
  </si>
  <si>
    <t>Soare sekt</t>
  </si>
  <si>
    <t>02/D</t>
  </si>
  <si>
    <t>12/D</t>
  </si>
  <si>
    <t>15/D</t>
  </si>
  <si>
    <t>09/D</t>
  </si>
  <si>
    <t>23/D</t>
  </si>
  <si>
    <t>08/D</t>
  </si>
  <si>
    <t>18/D</t>
  </si>
  <si>
    <t>13/D</t>
  </si>
  <si>
    <t>19/D</t>
  </si>
  <si>
    <t>01/E</t>
  </si>
  <si>
    <t>39/E</t>
  </si>
  <si>
    <t>07/E</t>
  </si>
  <si>
    <t>04/E</t>
  </si>
  <si>
    <t>Vinařství Mikrosvín Mikulov</t>
  </si>
  <si>
    <t>Ryzlink vlašský, výběr z hroznů</t>
  </si>
  <si>
    <t>Rulandské šedé, výběr z bobulí</t>
  </si>
  <si>
    <t>9/F</t>
  </si>
  <si>
    <t>04/F</t>
  </si>
  <si>
    <t>01/F</t>
  </si>
  <si>
    <t>8/F</t>
  </si>
  <si>
    <t>07/F</t>
  </si>
  <si>
    <t>05/F</t>
  </si>
  <si>
    <t>03/F</t>
  </si>
  <si>
    <t>Moldávie</t>
  </si>
  <si>
    <t>Justino's Madeira Old Reserve 10 Years Old Fine Rich</t>
  </si>
  <si>
    <t>20/B1</t>
  </si>
  <si>
    <t>04/B1</t>
  </si>
  <si>
    <t>Ludvík Maděřič</t>
  </si>
  <si>
    <t>S.O.Č. Velké Bílovice s.r.o.</t>
  </si>
  <si>
    <t xml:space="preserve">  1700 l</t>
  </si>
  <si>
    <t>Weingut Thomas Rueb</t>
  </si>
  <si>
    <t>Německo</t>
  </si>
  <si>
    <t>VINOZNOJMO</t>
  </si>
  <si>
    <t>Rulandské bílé pozdní sběr</t>
  </si>
  <si>
    <t xml:space="preserve">  2300 l</t>
  </si>
  <si>
    <t xml:space="preserve">  06124</t>
  </si>
  <si>
    <t xml:space="preserve">   13/A1</t>
  </si>
  <si>
    <t>Seneca Müller Thurgau PS</t>
  </si>
  <si>
    <t xml:space="preserve">  5000 l</t>
  </si>
  <si>
    <t xml:space="preserve">   1002</t>
  </si>
  <si>
    <t xml:space="preserve">   14/A1</t>
  </si>
  <si>
    <t>Müller Thurgau kabinetní</t>
  </si>
  <si>
    <t xml:space="preserve">     01</t>
  </si>
  <si>
    <t>S.O.Č.Velké Bílovice</t>
  </si>
  <si>
    <t xml:space="preserve">   15/A1</t>
  </si>
  <si>
    <t>Muškát moravský pozdní sběr</t>
  </si>
  <si>
    <t xml:space="preserve">     02</t>
  </si>
  <si>
    <t xml:space="preserve">   16/A1</t>
  </si>
  <si>
    <t>Chardonnay pozdní sběr</t>
  </si>
  <si>
    <t>Morávia víno s.r.o.</t>
  </si>
  <si>
    <t xml:space="preserve">    906 l</t>
  </si>
  <si>
    <t xml:space="preserve">  0621</t>
  </si>
  <si>
    <t xml:space="preserve">   17/A1</t>
  </si>
  <si>
    <t>Réva Rakvice s.r.o.</t>
  </si>
  <si>
    <t>Réva Rakvice</t>
  </si>
  <si>
    <t>EGO No. 72 Veltlínské zelené PS</t>
  </si>
  <si>
    <t xml:space="preserve">  10000 l</t>
  </si>
  <si>
    <t xml:space="preserve">   1061</t>
  </si>
  <si>
    <t xml:space="preserve">   19/A1</t>
  </si>
  <si>
    <t>André</t>
  </si>
  <si>
    <t xml:space="preserve">    21/A1</t>
  </si>
  <si>
    <t xml:space="preserve">   1200 ks</t>
  </si>
  <si>
    <t xml:space="preserve"> 4-277145-003-07</t>
  </si>
  <si>
    <t xml:space="preserve">    09/B1</t>
  </si>
  <si>
    <t>Tramín červený výběr z hroznů</t>
  </si>
  <si>
    <t>Neoklas a.s. Šardice</t>
  </si>
  <si>
    <t>Neoklas a.s.</t>
  </si>
  <si>
    <t xml:space="preserve">  20800 l</t>
  </si>
  <si>
    <t xml:space="preserve">    17/05</t>
  </si>
  <si>
    <t xml:space="preserve">    20/A1</t>
  </si>
  <si>
    <t>Ing. Tichý /BonusEventus/</t>
  </si>
  <si>
    <t xml:space="preserve">   370 l</t>
  </si>
  <si>
    <t xml:space="preserve">    02/05</t>
  </si>
  <si>
    <t>Ing. Richard Tichý</t>
  </si>
  <si>
    <t>Vinium a.s.</t>
  </si>
  <si>
    <t xml:space="preserve"> 15-O6</t>
  </si>
  <si>
    <t xml:space="preserve">    22/A1</t>
  </si>
  <si>
    <t>Ryzlink vlašský kabinetní</t>
  </si>
  <si>
    <t>Spielberg cz s.r.o.</t>
  </si>
  <si>
    <t xml:space="preserve">  7200 l</t>
  </si>
  <si>
    <t>5O2</t>
  </si>
  <si>
    <t xml:space="preserve"> SPIELBERG CZ s.r.o.</t>
  </si>
  <si>
    <t xml:space="preserve">   23/A1</t>
  </si>
  <si>
    <t xml:space="preserve"> 6800 l</t>
  </si>
  <si>
    <t xml:space="preserve">  17-06</t>
  </si>
  <si>
    <t xml:space="preserve">   24/A1</t>
  </si>
  <si>
    <t>Muškát moravský výběr z hroznů</t>
  </si>
  <si>
    <t xml:space="preserve"> 11150 l</t>
  </si>
  <si>
    <t xml:space="preserve">  02/05</t>
  </si>
  <si>
    <t xml:space="preserve">   25/A1</t>
  </si>
  <si>
    <t>SOŚ Vinařská a SOUZ Valtice</t>
  </si>
  <si>
    <t xml:space="preserve">   2800 l</t>
  </si>
  <si>
    <t xml:space="preserve">  07/05</t>
  </si>
  <si>
    <t>SOŠ Vinařská a SOUZ Valtice</t>
  </si>
  <si>
    <t xml:space="preserve">   26/A1</t>
  </si>
  <si>
    <t xml:space="preserve">   1900 l</t>
  </si>
  <si>
    <t xml:space="preserve">  08/05</t>
  </si>
  <si>
    <t xml:space="preserve">   27/A1</t>
  </si>
  <si>
    <t>André výběr z hroznů - rosé</t>
  </si>
  <si>
    <t xml:space="preserve">     6548</t>
  </si>
  <si>
    <t xml:space="preserve">   13/C</t>
  </si>
  <si>
    <t>Modrý Portugal - rose</t>
  </si>
  <si>
    <t xml:space="preserve">     940 l</t>
  </si>
  <si>
    <t xml:space="preserve">     03/06</t>
  </si>
  <si>
    <t>Modrý Portugal rose</t>
  </si>
  <si>
    <t xml:space="preserve">   14/C</t>
  </si>
  <si>
    <t>Klaret - Cuveé</t>
  </si>
  <si>
    <t xml:space="preserve">   1400 l</t>
  </si>
  <si>
    <t xml:space="preserve">    15/06</t>
  </si>
  <si>
    <t>Modrý Port.+ Zweigeltrebe</t>
  </si>
  <si>
    <t xml:space="preserve">   15/C</t>
  </si>
  <si>
    <t>Zweigeltrebe rosé</t>
  </si>
  <si>
    <t xml:space="preserve">    02/06</t>
  </si>
  <si>
    <t>Zweigeltrebe rose</t>
  </si>
  <si>
    <t xml:space="preserve">  61600 l</t>
  </si>
  <si>
    <t xml:space="preserve">   18/C</t>
  </si>
  <si>
    <t xml:space="preserve">    16/C</t>
  </si>
  <si>
    <t>Rosé 2006</t>
  </si>
  <si>
    <t>Chateau - Bas d'Aumelas</t>
  </si>
  <si>
    <t xml:space="preserve">   4500 ks</t>
  </si>
  <si>
    <t>Syrah, Grenache Noir</t>
  </si>
  <si>
    <t xml:space="preserve">    17/C</t>
  </si>
  <si>
    <t>Ryzlink vlašský výběr z hroznů</t>
  </si>
  <si>
    <t>Patria Kobylí a.s.</t>
  </si>
  <si>
    <t xml:space="preserve">Vinařství Žůrek </t>
  </si>
  <si>
    <t>Vinařství Žurek</t>
  </si>
  <si>
    <t xml:space="preserve">  12-05</t>
  </si>
  <si>
    <t xml:space="preserve">   28/A1</t>
  </si>
  <si>
    <t xml:space="preserve">  38-05</t>
  </si>
  <si>
    <t xml:space="preserve">   29/A1</t>
  </si>
  <si>
    <t>Sylvánské zelené pozdní sběr</t>
  </si>
  <si>
    <t xml:space="preserve">  8000 l</t>
  </si>
  <si>
    <t xml:space="preserve">  10-05</t>
  </si>
  <si>
    <t xml:space="preserve">   30/A1</t>
  </si>
  <si>
    <t>Ryzlink vlašský pozdní sběr</t>
  </si>
  <si>
    <t>Vinné sklepy Lechovice s.r.o.</t>
  </si>
  <si>
    <t>9840 l</t>
  </si>
  <si>
    <t>06O13</t>
  </si>
  <si>
    <t>Vinné sklepy Lechovice</t>
  </si>
  <si>
    <t xml:space="preserve">   32/A1 </t>
  </si>
  <si>
    <t xml:space="preserve">  1629 l</t>
  </si>
  <si>
    <t xml:space="preserve">  3/05</t>
  </si>
  <si>
    <t xml:space="preserve">   33/A1</t>
  </si>
  <si>
    <t xml:space="preserve">  4120 l</t>
  </si>
  <si>
    <t xml:space="preserve"> 06O37</t>
  </si>
  <si>
    <t xml:space="preserve">   34/A1</t>
  </si>
  <si>
    <t>MORAVÍNO s.r.o.</t>
  </si>
  <si>
    <t xml:space="preserve">  5111 l</t>
  </si>
  <si>
    <t xml:space="preserve">   319</t>
  </si>
  <si>
    <t>rulandské bílé</t>
  </si>
  <si>
    <t xml:space="preserve">Moravíno </t>
  </si>
  <si>
    <t xml:space="preserve">   35/A1</t>
  </si>
  <si>
    <t xml:space="preserve">  4758 l</t>
  </si>
  <si>
    <t xml:space="preserve">  325</t>
  </si>
  <si>
    <t xml:space="preserve">   36/A1</t>
  </si>
  <si>
    <t>VINOFOL</t>
  </si>
  <si>
    <t>Brazílie</t>
  </si>
  <si>
    <t>Vinícola Miolo</t>
  </si>
  <si>
    <t>Colli Vicentini</t>
  </si>
  <si>
    <t>Zweigeltrebe klaret výběr z hroznů</t>
  </si>
  <si>
    <t>VINOFOL s.r.o.</t>
  </si>
  <si>
    <t xml:space="preserve">  2170 l</t>
  </si>
  <si>
    <t xml:space="preserve">   190</t>
  </si>
  <si>
    <t xml:space="preserve">   19/C</t>
  </si>
  <si>
    <t>Zweigeltrebe rosé - pozdní sběr</t>
  </si>
  <si>
    <t xml:space="preserve">  2675  l</t>
  </si>
  <si>
    <t xml:space="preserve">   311</t>
  </si>
  <si>
    <t>MORAVÍNO</t>
  </si>
  <si>
    <t xml:space="preserve">    20/C</t>
  </si>
  <si>
    <t>Neustifter Rosé</t>
  </si>
  <si>
    <t>Weingut Neustifter</t>
  </si>
  <si>
    <t xml:space="preserve"> P 1869 /07</t>
  </si>
  <si>
    <t>Neustifter</t>
  </si>
  <si>
    <t xml:space="preserve">   21/C</t>
  </si>
  <si>
    <t>Agricola Y Forestal Arco Iris S.A:</t>
  </si>
  <si>
    <t>TRUMF International s.r.o.</t>
  </si>
  <si>
    <t>Anakena Cabernet Sauvignon Rosé</t>
  </si>
  <si>
    <t xml:space="preserve">   900 l   </t>
  </si>
  <si>
    <t xml:space="preserve"> L 5215</t>
  </si>
  <si>
    <t xml:space="preserve">   23/C</t>
  </si>
  <si>
    <t>Prince de la Riviere</t>
  </si>
  <si>
    <t>La Cave de Charlemagne</t>
  </si>
  <si>
    <t xml:space="preserve">  4500 ks</t>
  </si>
  <si>
    <t xml:space="preserve"> LC 0501</t>
  </si>
  <si>
    <t>Vignobles Gregoire Chat.d.Riv.</t>
  </si>
  <si>
    <t xml:space="preserve">   24/C</t>
  </si>
  <si>
    <t>Sommelier Club Cabernet Sauv. Rosé PS</t>
  </si>
  <si>
    <t>Víno Mikulov s.r.o.</t>
  </si>
  <si>
    <t xml:space="preserve">   6146</t>
  </si>
  <si>
    <t>Bohemia Sekt a.s. Starý Plzenec</t>
  </si>
  <si>
    <t xml:space="preserve">   25/C</t>
  </si>
  <si>
    <t>Beaujolais Blanc</t>
  </si>
  <si>
    <t>Vignobles Peigneaux</t>
  </si>
  <si>
    <t>Wines and Foods Agency</t>
  </si>
  <si>
    <t xml:space="preserve">   10/B1</t>
  </si>
  <si>
    <t>Pinot Gris Szürkebarát</t>
  </si>
  <si>
    <t>Figula</t>
  </si>
  <si>
    <t xml:space="preserve"> 12800 l</t>
  </si>
  <si>
    <t xml:space="preserve"> B 553140</t>
  </si>
  <si>
    <t>Pinot Gris</t>
  </si>
  <si>
    <t>Jaroslav Panocha MV</t>
  </si>
  <si>
    <t xml:space="preserve">   11/B1</t>
  </si>
  <si>
    <t>Salton Flowers Aromático</t>
  </si>
  <si>
    <t>Vinicola Salton</t>
  </si>
  <si>
    <t xml:space="preserve"> 46000 ks</t>
  </si>
  <si>
    <t>R90621400114</t>
  </si>
  <si>
    <t>Gewürztraminer, Moscato gialo, Malvasia</t>
  </si>
  <si>
    <t>Cosmopolitan  s.r.o.</t>
  </si>
  <si>
    <t xml:space="preserve">   12/B1</t>
  </si>
  <si>
    <t>Chardonnay Gran Reserva</t>
  </si>
  <si>
    <t>Vinicola Casa Valduga</t>
  </si>
  <si>
    <t xml:space="preserve"> 22000 ks</t>
  </si>
  <si>
    <t>RS 11114-00003</t>
  </si>
  <si>
    <t xml:space="preserve">   13/B1</t>
  </si>
  <si>
    <t>součet</t>
  </si>
  <si>
    <t>nejmíň</t>
  </si>
  <si>
    <t>nejvíc</t>
  </si>
  <si>
    <t>body</t>
  </si>
  <si>
    <t>Pinot Grigio</t>
  </si>
  <si>
    <t xml:space="preserve">  24000 ks</t>
  </si>
  <si>
    <t>RS0515800029</t>
  </si>
  <si>
    <t xml:space="preserve">    14/B1</t>
  </si>
  <si>
    <t>Chardonnay Volpi</t>
  </si>
  <si>
    <t xml:space="preserve"> 50000 ks</t>
  </si>
  <si>
    <t>RS1104200057</t>
  </si>
  <si>
    <t xml:space="preserve">    15/B1</t>
  </si>
  <si>
    <t>Gewürztraminer Premium</t>
  </si>
  <si>
    <t xml:space="preserve">   6000 ks</t>
  </si>
  <si>
    <t>RS1111400002-6</t>
  </si>
  <si>
    <t xml:space="preserve">    16/B1</t>
  </si>
  <si>
    <t>Grüner Veltliner Exclusiv Frauengrund</t>
  </si>
  <si>
    <t>Winzerhof Dockner</t>
  </si>
  <si>
    <t xml:space="preserve"> 16000 ks</t>
  </si>
  <si>
    <t>LF8633/06</t>
  </si>
  <si>
    <t>Veltlinské zelené</t>
  </si>
  <si>
    <t xml:space="preserve">    17/B1</t>
  </si>
  <si>
    <t xml:space="preserve">Grüner Veltliner Exclusiv </t>
  </si>
  <si>
    <t xml:space="preserve">    2000 l  </t>
  </si>
  <si>
    <t xml:space="preserve"> P 1430/07</t>
  </si>
  <si>
    <t xml:space="preserve">    18/B1</t>
  </si>
  <si>
    <t>Anakena Chardonnay Varietal</t>
  </si>
  <si>
    <t xml:space="preserve">  4800 ks</t>
  </si>
  <si>
    <t xml:space="preserve"> L 6179</t>
  </si>
  <si>
    <t xml:space="preserve">     20/B1</t>
  </si>
  <si>
    <t>Anakena Sauvignon Blanc Varietal</t>
  </si>
  <si>
    <t xml:space="preserve"> 4200 ks</t>
  </si>
  <si>
    <t xml:space="preserve">  L 6139</t>
  </si>
  <si>
    <t xml:space="preserve">    21/B1</t>
  </si>
  <si>
    <t>Anakena Viognier Single Vineyard</t>
  </si>
  <si>
    <t xml:space="preserve">  1200 ks</t>
  </si>
  <si>
    <t xml:space="preserve">  L 6019</t>
  </si>
  <si>
    <t>Viognier</t>
  </si>
  <si>
    <t xml:space="preserve">    22/B1</t>
  </si>
  <si>
    <t>Blanc de Bois Noir</t>
  </si>
  <si>
    <t xml:space="preserve">  5000 ks</t>
  </si>
  <si>
    <t xml:space="preserve">   L 01</t>
  </si>
  <si>
    <t>Sauvignon, Muscadelle, Sémillon</t>
  </si>
  <si>
    <t>Vignobles Gregoire</t>
  </si>
  <si>
    <t xml:space="preserve">    23/B1</t>
  </si>
  <si>
    <t>Chateau Bois Noir</t>
  </si>
  <si>
    <t xml:space="preserve">  6800 ks</t>
  </si>
  <si>
    <t xml:space="preserve">  LC 0501</t>
  </si>
  <si>
    <t xml:space="preserve">    24/B1</t>
  </si>
  <si>
    <t>HOPE Estate</t>
  </si>
  <si>
    <t xml:space="preserve">    350 ks</t>
  </si>
  <si>
    <t xml:space="preserve">   L 001</t>
  </si>
  <si>
    <t>Mama marketing</t>
  </si>
  <si>
    <t xml:space="preserve">    25/B1  </t>
  </si>
  <si>
    <t>Chardonnay Classic 2006</t>
  </si>
  <si>
    <t>Limbeck</t>
  </si>
  <si>
    <t xml:space="preserve">   E 2417/07</t>
  </si>
  <si>
    <t xml:space="preserve">    26/B1</t>
  </si>
  <si>
    <t>Sauvignon Le Macine IGT</t>
  </si>
  <si>
    <t xml:space="preserve">  250 ks</t>
  </si>
  <si>
    <t xml:space="preserve">   LG   016</t>
  </si>
  <si>
    <t xml:space="preserve">    27/B1</t>
  </si>
  <si>
    <t>Hungarian Vintage Vines s.r.o.</t>
  </si>
  <si>
    <t>Mátyás Szöke's winery</t>
  </si>
  <si>
    <t xml:space="preserve"> B 293086</t>
  </si>
  <si>
    <t xml:space="preserve">    29/B1</t>
  </si>
  <si>
    <t>Green Veltliner</t>
  </si>
  <si>
    <t>Monarchia winery</t>
  </si>
  <si>
    <t xml:space="preserve"> 2308 l</t>
  </si>
  <si>
    <t xml:space="preserve"> B 381663</t>
  </si>
  <si>
    <t xml:space="preserve">    30/B1</t>
  </si>
  <si>
    <t>Weingut Erwin und Sigrid Lehner</t>
  </si>
  <si>
    <t xml:space="preserve">Rakousko    </t>
  </si>
  <si>
    <t xml:space="preserve">  E 9536/06</t>
  </si>
  <si>
    <t>Weingut Lehner Austria</t>
  </si>
  <si>
    <t xml:space="preserve">    31/B1</t>
  </si>
  <si>
    <t>Veltliner</t>
  </si>
  <si>
    <t xml:space="preserve">   5500 l</t>
  </si>
  <si>
    <t xml:space="preserve">  E 8539/06</t>
  </si>
  <si>
    <t xml:space="preserve">    32/B1</t>
  </si>
  <si>
    <t>Sylvánské zelené výběr z hroznů</t>
  </si>
  <si>
    <t>Vinselekt Michlovský a.s.</t>
  </si>
  <si>
    <t>1829 l</t>
  </si>
  <si>
    <t xml:space="preserve">  1176</t>
  </si>
  <si>
    <t>Sylvánské zelené</t>
  </si>
  <si>
    <t xml:space="preserve">   38/A1</t>
  </si>
  <si>
    <t xml:space="preserve"> 2980 l</t>
  </si>
  <si>
    <t xml:space="preserve">  972</t>
  </si>
  <si>
    <t xml:space="preserve">   39/A1</t>
  </si>
  <si>
    <t xml:space="preserve"> 1030 l</t>
  </si>
  <si>
    <t xml:space="preserve">  984</t>
  </si>
  <si>
    <t xml:space="preserve">   40/A1</t>
  </si>
  <si>
    <t>B1</t>
  </si>
  <si>
    <t>33/B1</t>
  </si>
  <si>
    <t>A1</t>
  </si>
  <si>
    <t xml:space="preserve">  A/41</t>
  </si>
  <si>
    <t>B4</t>
  </si>
  <si>
    <t xml:space="preserve">   16/B4</t>
  </si>
  <si>
    <t>Languedoc s.r.o.</t>
  </si>
  <si>
    <t>Anakena ONA Syrah</t>
  </si>
  <si>
    <t xml:space="preserve">   657 ks</t>
  </si>
  <si>
    <t xml:space="preserve">   L 6086</t>
  </si>
  <si>
    <t>Syrah</t>
  </si>
  <si>
    <t>Valihrach</t>
  </si>
  <si>
    <t>Maďarsko</t>
  </si>
  <si>
    <t>ano</t>
  </si>
  <si>
    <t>Merlot</t>
  </si>
  <si>
    <t>Rumunsko</t>
  </si>
  <si>
    <t xml:space="preserve">    69 ks     </t>
  </si>
  <si>
    <t xml:space="preserve">   L 7008</t>
  </si>
  <si>
    <t>ne</t>
  </si>
  <si>
    <t>SAVELI s.r.o.</t>
  </si>
  <si>
    <t xml:space="preserve">   01/B4</t>
  </si>
  <si>
    <t>Feteasca Neagra</t>
  </si>
  <si>
    <t xml:space="preserve">  564 l </t>
  </si>
  <si>
    <t xml:space="preserve">   L 6343</t>
  </si>
  <si>
    <t xml:space="preserve">   02/B4</t>
  </si>
  <si>
    <t>Cabernet Sauvignon</t>
  </si>
  <si>
    <t xml:space="preserve">  734 l</t>
  </si>
  <si>
    <t xml:space="preserve">   L 7011 </t>
  </si>
  <si>
    <t xml:space="preserve">   03/B4</t>
  </si>
  <si>
    <t>Pinot Noir</t>
  </si>
  <si>
    <t xml:space="preserve">  934 l</t>
  </si>
  <si>
    <t xml:space="preserve">   L 7009</t>
  </si>
  <si>
    <t xml:space="preserve">   04/B4</t>
  </si>
  <si>
    <t xml:space="preserve">   L 6249</t>
  </si>
  <si>
    <t xml:space="preserve">   05/B4</t>
  </si>
  <si>
    <t xml:space="preserve">   L 6031</t>
  </si>
  <si>
    <t xml:space="preserve">   06/B4</t>
  </si>
  <si>
    <t>Sauvignon -výběr z hroznů</t>
  </si>
  <si>
    <t>Eko Hnízdo s.r.o.</t>
  </si>
  <si>
    <t>Sauvignon</t>
  </si>
  <si>
    <t xml:space="preserve">   01/A1</t>
  </si>
  <si>
    <t>Pálava</t>
  </si>
  <si>
    <t xml:space="preserve">  1700 ks</t>
  </si>
  <si>
    <t xml:space="preserve">  1500 ks</t>
  </si>
  <si>
    <t xml:space="preserve">   12/6</t>
  </si>
  <si>
    <t xml:space="preserve">     9/6</t>
  </si>
  <si>
    <t>Pálava - pozdní sběr</t>
  </si>
  <si>
    <t xml:space="preserve">   02/A1</t>
  </si>
  <si>
    <t>Ryzlink rýnský</t>
  </si>
  <si>
    <t>Zeměd.a.s.Čejkovice</t>
  </si>
  <si>
    <t xml:space="preserve">  4000 l</t>
  </si>
  <si>
    <t>Zeměd.a.s. Čejkovice</t>
  </si>
  <si>
    <t xml:space="preserve">   03/A1</t>
  </si>
  <si>
    <t>Muškát moravský</t>
  </si>
  <si>
    <t xml:space="preserve">  6000 l</t>
  </si>
  <si>
    <t xml:space="preserve">   04/A1</t>
  </si>
  <si>
    <t xml:space="preserve">  1000 l</t>
  </si>
  <si>
    <t>Modrý Portugal</t>
  </si>
  <si>
    <t>Caber.Sauvignon</t>
  </si>
  <si>
    <t>Feteasca Neag.</t>
  </si>
  <si>
    <t>Chardonnay</t>
  </si>
  <si>
    <t xml:space="preserve">   L 6099</t>
  </si>
  <si>
    <t xml:space="preserve">   01/B1</t>
  </si>
  <si>
    <t>Muškát mor.</t>
  </si>
  <si>
    <t>Francie</t>
  </si>
  <si>
    <t xml:space="preserve"> ne</t>
  </si>
  <si>
    <t>Weingut Reichardt</t>
  </si>
  <si>
    <t>Rakousko</t>
  </si>
  <si>
    <t xml:space="preserve">  01/C</t>
  </si>
  <si>
    <t xml:space="preserve">  1500 l</t>
  </si>
  <si>
    <t>Blaufränkisch</t>
  </si>
  <si>
    <t xml:space="preserve">  ano</t>
  </si>
  <si>
    <t>Tramín červený</t>
  </si>
  <si>
    <t xml:space="preserve">  101 ks </t>
  </si>
  <si>
    <t xml:space="preserve">   60 ks</t>
  </si>
  <si>
    <t xml:space="preserve">   70 ks</t>
  </si>
  <si>
    <t xml:space="preserve"> E 8335/06</t>
  </si>
  <si>
    <t>Bulharsko</t>
  </si>
  <si>
    <t xml:space="preserve">   228</t>
  </si>
  <si>
    <t xml:space="preserve">   224</t>
  </si>
  <si>
    <t>Grüner Veltliner Weinzierlberg</t>
  </si>
  <si>
    <t>17.300 l</t>
  </si>
  <si>
    <t xml:space="preserve">  F 96/07</t>
  </si>
  <si>
    <t>Grüner Veltliner</t>
  </si>
  <si>
    <t xml:space="preserve">   02/B1</t>
  </si>
  <si>
    <t xml:space="preserve"> </t>
  </si>
  <si>
    <t>Sauvignon Blanc von den Terrassen</t>
  </si>
  <si>
    <t>Weingut Stadt Krems</t>
  </si>
  <si>
    <t>Weingut Sepp Moser</t>
  </si>
  <si>
    <t xml:space="preserve">  7.100 l</t>
  </si>
  <si>
    <t xml:space="preserve">  F470/07</t>
  </si>
  <si>
    <t>Sauvignon Blanc</t>
  </si>
  <si>
    <t>VS Roztoky+W.S.Moser</t>
  </si>
  <si>
    <t xml:space="preserve">   03/B1</t>
  </si>
  <si>
    <t>Weingut Baumgartner</t>
  </si>
  <si>
    <t xml:space="preserve"> 50.000 l</t>
  </si>
  <si>
    <t xml:space="preserve">  LN648/07</t>
  </si>
  <si>
    <t xml:space="preserve">   07/B4</t>
  </si>
  <si>
    <t>St.Laurent QW</t>
  </si>
  <si>
    <t xml:space="preserve"> 35.000 l</t>
  </si>
  <si>
    <t xml:space="preserve">  LN657/07</t>
  </si>
  <si>
    <t>St. Laurent</t>
  </si>
  <si>
    <t xml:space="preserve">   08/B4</t>
  </si>
  <si>
    <t>Zweigelt QW</t>
  </si>
  <si>
    <t xml:space="preserve"> 25.000 l</t>
  </si>
  <si>
    <t xml:space="preserve">  LN721/07</t>
  </si>
  <si>
    <t>Zweigelt</t>
  </si>
  <si>
    <t xml:space="preserve">   09/B4</t>
  </si>
  <si>
    <t>Svishtov Winery</t>
  </si>
  <si>
    <t>Empire Rosé</t>
  </si>
  <si>
    <t>Chateau Veliko Tarnovo</t>
  </si>
  <si>
    <t xml:space="preserve"> L 05-4/1/07</t>
  </si>
  <si>
    <t xml:space="preserve"> Winecolor.s.r.o.</t>
  </si>
  <si>
    <t xml:space="preserve">  02/C</t>
  </si>
  <si>
    <t>SVISHTOV</t>
  </si>
  <si>
    <t xml:space="preserve"> 60.000 l</t>
  </si>
  <si>
    <t xml:space="preserve"> L7085/06-2</t>
  </si>
  <si>
    <t xml:space="preserve">  03/C</t>
  </si>
  <si>
    <t>Winecolor s.r.o.</t>
  </si>
  <si>
    <t>Sováta Pinot Noir</t>
  </si>
  <si>
    <t xml:space="preserve">  L 7085</t>
  </si>
  <si>
    <t xml:space="preserve"> Pinot Noir</t>
  </si>
  <si>
    <t xml:space="preserve">   10/B4</t>
  </si>
  <si>
    <t>Španělsko</t>
  </si>
  <si>
    <t>BMC Brno s.r.o.</t>
  </si>
  <si>
    <t>Bodegas Murviedro S.A.</t>
  </si>
  <si>
    <t>Peňa Tejo Reserva</t>
  </si>
  <si>
    <t xml:space="preserve"> 15000 l</t>
  </si>
  <si>
    <t xml:space="preserve">  L /P 050</t>
  </si>
  <si>
    <t>Bobal, Tempranillo</t>
  </si>
  <si>
    <t xml:space="preserve">    12/B4</t>
  </si>
  <si>
    <t>300000 l</t>
  </si>
  <si>
    <t xml:space="preserve">  L 7098</t>
  </si>
  <si>
    <t>Tempranillo a Caber.Sauvignon</t>
  </si>
  <si>
    <t xml:space="preserve">    13/B4</t>
  </si>
  <si>
    <t>Agarena Bobal &amp; Merlot</t>
  </si>
  <si>
    <t>150000 l</t>
  </si>
  <si>
    <t xml:space="preserve">  L 5309</t>
  </si>
  <si>
    <t>Bobal, Merlot</t>
  </si>
  <si>
    <t xml:space="preserve">    14/B4 </t>
  </si>
  <si>
    <t xml:space="preserve">  18000 l</t>
  </si>
  <si>
    <t xml:space="preserve">  L 6417</t>
  </si>
  <si>
    <t>Bobal, Tempranillo, Garnacha</t>
  </si>
  <si>
    <t xml:space="preserve">    15/B4</t>
  </si>
  <si>
    <t>Bodegas Viňa Vilano sc.</t>
  </si>
  <si>
    <t>Tempranillo</t>
  </si>
  <si>
    <t xml:space="preserve"> 200.000 l</t>
  </si>
  <si>
    <t>Viňa Vilano Rosado</t>
  </si>
  <si>
    <t xml:space="preserve"> 180.000 l</t>
  </si>
  <si>
    <t xml:space="preserve"> L 1105</t>
  </si>
  <si>
    <t xml:space="preserve">  04/C</t>
  </si>
  <si>
    <t>Vinařství LAHOFER</t>
  </si>
  <si>
    <t>Neuburské pozdní sběr</t>
  </si>
  <si>
    <t xml:space="preserve"> 3000 ks</t>
  </si>
  <si>
    <t xml:space="preserve">  406</t>
  </si>
  <si>
    <t>Neuburské</t>
  </si>
  <si>
    <t>Vinařství Lahofer a.s.</t>
  </si>
  <si>
    <t xml:space="preserve">   05/A1</t>
  </si>
  <si>
    <t>Müller Thurgau</t>
  </si>
  <si>
    <t>Müller Thurgau pozdní sběr</t>
  </si>
  <si>
    <t>Finca Las Moras</t>
  </si>
  <si>
    <t>Argentina</t>
  </si>
  <si>
    <t xml:space="preserve">  720 ks</t>
  </si>
  <si>
    <t>VICOM s.r.o.</t>
  </si>
  <si>
    <t xml:space="preserve">    04/B1</t>
  </si>
  <si>
    <t>Chille</t>
  </si>
  <si>
    <t xml:space="preserve">  8000 ks</t>
  </si>
  <si>
    <t>FINET Pardubice</t>
  </si>
  <si>
    <t>Varsanyi Pincészet KFT</t>
  </si>
  <si>
    <t>Rulandské bílé výběr z hroznů</t>
  </si>
  <si>
    <t>Vinařství Baloun</t>
  </si>
  <si>
    <t>Rulandské bílé</t>
  </si>
  <si>
    <t>NE</t>
  </si>
  <si>
    <t>Sauvignon pozdní sběr</t>
  </si>
  <si>
    <t xml:space="preserve"> 8000 ks</t>
  </si>
  <si>
    <t xml:space="preserve">   31/06</t>
  </si>
  <si>
    <t xml:space="preserve">   06/A1</t>
  </si>
  <si>
    <t>13000 ks</t>
  </si>
  <si>
    <t xml:space="preserve">   15/06</t>
  </si>
  <si>
    <t xml:space="preserve">   07/A1</t>
  </si>
  <si>
    <t xml:space="preserve"> L 70521</t>
  </si>
  <si>
    <t>Verdejo</t>
  </si>
  <si>
    <t>Zweigeltrebe Rose-kabinetní</t>
  </si>
  <si>
    <t xml:space="preserve">   8000 ks</t>
  </si>
  <si>
    <t xml:space="preserve">     13/06</t>
  </si>
  <si>
    <t>Zweigeltrebe</t>
  </si>
  <si>
    <t xml:space="preserve">  06/C</t>
  </si>
  <si>
    <t xml:space="preserve">  NE</t>
  </si>
  <si>
    <t xml:space="preserve">   ano</t>
  </si>
  <si>
    <t xml:space="preserve">  31-01046</t>
  </si>
  <si>
    <t xml:space="preserve">    05/B1</t>
  </si>
  <si>
    <t xml:space="preserve"> 10000 ks</t>
  </si>
  <si>
    <t>Rulandské modré klaret</t>
  </si>
  <si>
    <t xml:space="preserve">  2500 ks</t>
  </si>
  <si>
    <t xml:space="preserve">     63/06</t>
  </si>
  <si>
    <t>RM</t>
  </si>
  <si>
    <t>Vinařství Zaječí</t>
  </si>
  <si>
    <t xml:space="preserve">  07/C</t>
  </si>
  <si>
    <t xml:space="preserve">Vinařství Zaječí </t>
  </si>
  <si>
    <t xml:space="preserve">  3500 ks</t>
  </si>
  <si>
    <t xml:space="preserve">  08/C</t>
  </si>
  <si>
    <t xml:space="preserve"> ano</t>
  </si>
  <si>
    <t>Itálie</t>
  </si>
  <si>
    <t>Habánské sklepy s.r.o.</t>
  </si>
  <si>
    <t>11.500 l</t>
  </si>
  <si>
    <t xml:space="preserve">  608</t>
  </si>
  <si>
    <t>Habánské sklepy</t>
  </si>
  <si>
    <t xml:space="preserve">   08/A1</t>
  </si>
  <si>
    <t>Ryzlink vlašský</t>
  </si>
  <si>
    <t>Vinařství Zaječí s.r.o.</t>
  </si>
  <si>
    <t xml:space="preserve"> 9.489 l</t>
  </si>
  <si>
    <t xml:space="preserve"> 04012</t>
  </si>
  <si>
    <t xml:space="preserve">   09/A1</t>
  </si>
  <si>
    <t>Agrodružstvo Nový Šaldorf</t>
  </si>
  <si>
    <t xml:space="preserve"> 1.500 l</t>
  </si>
  <si>
    <t xml:space="preserve">   509</t>
  </si>
  <si>
    <t>Agrodružstvo N.Šaldorf</t>
  </si>
  <si>
    <t xml:space="preserve">   10/A1</t>
  </si>
  <si>
    <t>Rulandské šedé výběr z hroznů</t>
  </si>
  <si>
    <t xml:space="preserve"> 10000 l</t>
  </si>
  <si>
    <t xml:space="preserve">   504</t>
  </si>
  <si>
    <t>Rulandské šedé</t>
  </si>
  <si>
    <t xml:space="preserve">   11/A1</t>
  </si>
  <si>
    <t xml:space="preserve">   503</t>
  </si>
  <si>
    <t xml:space="preserve">    12/A1</t>
  </si>
  <si>
    <t>Chardonnay  pozdní sběr</t>
  </si>
  <si>
    <t xml:space="preserve">   2700 l</t>
  </si>
  <si>
    <t>Veltlínské zelené</t>
  </si>
  <si>
    <t xml:space="preserve">   5000 l</t>
  </si>
  <si>
    <t>Veltlínské zel.</t>
  </si>
  <si>
    <t>Cabernet Moravia</t>
  </si>
  <si>
    <t>Svatovavřinecké</t>
  </si>
  <si>
    <t>Australie</t>
  </si>
  <si>
    <t>Weingut Walek</t>
  </si>
  <si>
    <t>Zweigeltrebe Rose</t>
  </si>
  <si>
    <t>EGO Svatovavřinecké, kabinet</t>
  </si>
  <si>
    <t>MVZ Bzenec s.r.o.</t>
  </si>
  <si>
    <t xml:space="preserve">  2000 l</t>
  </si>
  <si>
    <t xml:space="preserve">      1010</t>
  </si>
  <si>
    <t xml:space="preserve">  09/C</t>
  </si>
  <si>
    <t xml:space="preserve">   1500 l</t>
  </si>
  <si>
    <t xml:space="preserve">     1005</t>
  </si>
  <si>
    <t xml:space="preserve">  10/C</t>
  </si>
  <si>
    <t>EGO Rulandské Modré PS rosé</t>
  </si>
  <si>
    <t xml:space="preserve">   8000 l</t>
  </si>
  <si>
    <t xml:space="preserve">     1008</t>
  </si>
  <si>
    <t xml:space="preserve">   11/C</t>
  </si>
  <si>
    <t>Zweigeltrebe klaret</t>
  </si>
  <si>
    <t>MEGA Production a.s.</t>
  </si>
  <si>
    <t xml:space="preserve">   2000 l</t>
  </si>
  <si>
    <t xml:space="preserve">     0506</t>
  </si>
  <si>
    <t>MEGA Production</t>
  </si>
  <si>
    <t xml:space="preserve">   12/C</t>
  </si>
  <si>
    <t>Weissburgunder</t>
  </si>
  <si>
    <t xml:space="preserve">  P 377/07</t>
  </si>
  <si>
    <t xml:space="preserve">     06/B1</t>
  </si>
  <si>
    <t>Riesling Premium</t>
  </si>
  <si>
    <t xml:space="preserve">  P 378/07</t>
  </si>
  <si>
    <t xml:space="preserve">    07/B1</t>
  </si>
  <si>
    <t>Grüner Veltliner  WV-DAC 2006</t>
  </si>
  <si>
    <t xml:space="preserve">  P 373/07</t>
  </si>
  <si>
    <t xml:space="preserve">    08/B1</t>
  </si>
  <si>
    <t>01/B1</t>
  </si>
  <si>
    <t xml:space="preserve">   29/A3</t>
  </si>
  <si>
    <t xml:space="preserve">     675 l</t>
  </si>
  <si>
    <t xml:space="preserve">   07/05</t>
  </si>
  <si>
    <t>ANO</t>
  </si>
  <si>
    <t xml:space="preserve">    45/A3</t>
  </si>
  <si>
    <t>Rulandské modré výběr z hroznů</t>
  </si>
  <si>
    <t xml:space="preserve">   41</t>
  </si>
  <si>
    <t xml:space="preserve">   66/A3</t>
  </si>
  <si>
    <t>Cuvée Vinselekt</t>
  </si>
  <si>
    <t>Laurot, Pinot Noir, Merlot</t>
  </si>
  <si>
    <t xml:space="preserve">   10/A3</t>
  </si>
  <si>
    <t xml:space="preserve">   4300 l</t>
  </si>
  <si>
    <t xml:space="preserve">   70/05</t>
  </si>
  <si>
    <t xml:space="preserve">   37/A3</t>
  </si>
  <si>
    <t xml:space="preserve">  1778 l</t>
  </si>
  <si>
    <t xml:space="preserve">  16/03</t>
  </si>
  <si>
    <t>Spielberg cz. S.r.o.</t>
  </si>
  <si>
    <t xml:space="preserve">   65/A3</t>
  </si>
  <si>
    <t>Cabernet Sauvignon pozdní sběr</t>
  </si>
  <si>
    <t xml:space="preserve">  13650 l</t>
  </si>
  <si>
    <t xml:space="preserve">  910</t>
  </si>
  <si>
    <t xml:space="preserve">  67A3</t>
  </si>
  <si>
    <t xml:space="preserve">   43/A3</t>
  </si>
  <si>
    <t>Svatovavřinecké pozdní sběr</t>
  </si>
  <si>
    <t xml:space="preserve">  7000 l</t>
  </si>
  <si>
    <t xml:space="preserve">  68/A3</t>
  </si>
  <si>
    <t xml:space="preserve">   11/A3</t>
  </si>
  <si>
    <t xml:space="preserve">   4500 l</t>
  </si>
  <si>
    <t xml:space="preserve">   23/05</t>
  </si>
  <si>
    <t xml:space="preserve">   19/A3</t>
  </si>
  <si>
    <t xml:space="preserve">  6380 l</t>
  </si>
  <si>
    <t>Cab.Sauvignon</t>
  </si>
  <si>
    <t xml:space="preserve">   54/A3</t>
  </si>
  <si>
    <t>Merlot pozdní sběr</t>
  </si>
  <si>
    <t>Víno Blatel</t>
  </si>
  <si>
    <t xml:space="preserve"> 3500 ks</t>
  </si>
  <si>
    <t xml:space="preserve">   627</t>
  </si>
  <si>
    <t>Víno Blatel a.s.</t>
  </si>
  <si>
    <t xml:space="preserve">   03/A3</t>
  </si>
  <si>
    <t>Merlot výběr z hroznů</t>
  </si>
  <si>
    <t xml:space="preserve">   38/06</t>
  </si>
  <si>
    <t xml:space="preserve">   52/A3</t>
  </si>
  <si>
    <t>Cabernet Sauvignon výběr z hroznů</t>
  </si>
  <si>
    <t xml:space="preserve">  3800 l</t>
  </si>
  <si>
    <t xml:space="preserve">   176</t>
  </si>
  <si>
    <t xml:space="preserve"> Cabernet Sauvignon</t>
  </si>
  <si>
    <t>Vinofol s.r.o.</t>
  </si>
  <si>
    <t xml:space="preserve">    20/A3</t>
  </si>
  <si>
    <t>Cabernet Moravia pozdní sběr</t>
  </si>
  <si>
    <t xml:space="preserve">  1450 l</t>
  </si>
  <si>
    <t xml:space="preserve">   10</t>
  </si>
  <si>
    <t>Cab.Moravia</t>
  </si>
  <si>
    <t xml:space="preserve">    21/A3</t>
  </si>
  <si>
    <t>Dornfelder</t>
  </si>
  <si>
    <t xml:space="preserve">  4250 l</t>
  </si>
  <si>
    <t xml:space="preserve">   09</t>
  </si>
  <si>
    <t xml:space="preserve">   09/A3</t>
  </si>
  <si>
    <t>Neronet</t>
  </si>
  <si>
    <t xml:space="preserve"> 19400 l</t>
  </si>
  <si>
    <t xml:space="preserve">   02/05</t>
  </si>
  <si>
    <t xml:space="preserve">   26/A3</t>
  </si>
  <si>
    <t>Frankovka pozdní sběr</t>
  </si>
  <si>
    <t xml:space="preserve">  12500 ks</t>
  </si>
  <si>
    <t xml:space="preserve">  14/03</t>
  </si>
  <si>
    <t>Frankovka</t>
  </si>
  <si>
    <t xml:space="preserve">  63/A3</t>
  </si>
  <si>
    <t xml:space="preserve">  5330 l</t>
  </si>
  <si>
    <t>938</t>
  </si>
  <si>
    <t xml:space="preserve">    25/A3</t>
  </si>
  <si>
    <t xml:space="preserve"> 14350 l</t>
  </si>
  <si>
    <t xml:space="preserve"> 60141-6</t>
  </si>
  <si>
    <t>Cabernet Mor.</t>
  </si>
  <si>
    <t xml:space="preserve">Ravis vinné sklepy Rakvice </t>
  </si>
  <si>
    <t xml:space="preserve">   49/A3</t>
  </si>
  <si>
    <t xml:space="preserve">  6763 l</t>
  </si>
  <si>
    <t xml:space="preserve"> O6035</t>
  </si>
  <si>
    <t xml:space="preserve">   35/A3</t>
  </si>
  <si>
    <t>André pozdní sběr</t>
  </si>
  <si>
    <t xml:space="preserve">   5359 l</t>
  </si>
  <si>
    <t xml:space="preserve">   15/03</t>
  </si>
  <si>
    <t xml:space="preserve">  60/A3</t>
  </si>
  <si>
    <t>Coteaux Peluic s.r.o.</t>
  </si>
  <si>
    <t>1500 l</t>
  </si>
  <si>
    <t>L 24456 A</t>
  </si>
  <si>
    <t xml:space="preserve"> 16051</t>
  </si>
  <si>
    <t xml:space="preserve">  58/A3</t>
  </si>
  <si>
    <t>Znovín Znojmo a.s.</t>
  </si>
  <si>
    <t xml:space="preserve">  19000 l</t>
  </si>
  <si>
    <t xml:space="preserve"> 6032</t>
  </si>
  <si>
    <t>Znovín Znojmo</t>
  </si>
  <si>
    <t xml:space="preserve">   33/A3</t>
  </si>
  <si>
    <t xml:space="preserve">  14350 l</t>
  </si>
  <si>
    <t xml:space="preserve">   12/A3</t>
  </si>
  <si>
    <t>Rulandské modré výběr z bobulí</t>
  </si>
  <si>
    <t xml:space="preserve">   2200 l</t>
  </si>
  <si>
    <t xml:space="preserve">  05416</t>
  </si>
  <si>
    <t>Rulandské mod.</t>
  </si>
  <si>
    <t xml:space="preserve">   42/A3</t>
  </si>
  <si>
    <t xml:space="preserve">   7000 l</t>
  </si>
  <si>
    <t xml:space="preserve">   30-04</t>
  </si>
  <si>
    <t xml:space="preserve">   07/A3</t>
  </si>
  <si>
    <t>Zweigeltrebe, pozdní sběr barrique</t>
  </si>
  <si>
    <t xml:space="preserve">  7500 l</t>
  </si>
  <si>
    <t xml:space="preserve">  354</t>
  </si>
  <si>
    <t xml:space="preserve">   06/A3</t>
  </si>
  <si>
    <t>Zweigeltrebe, pozdní sběr</t>
  </si>
  <si>
    <t xml:space="preserve">  15800 l</t>
  </si>
  <si>
    <t xml:space="preserve">  522</t>
  </si>
  <si>
    <t xml:space="preserve">   40/A3</t>
  </si>
  <si>
    <t>Roučí</t>
  </si>
  <si>
    <t>Stapleton-Springer s.r.o.</t>
  </si>
  <si>
    <t xml:space="preserve">  9000 l</t>
  </si>
  <si>
    <t>Svatovavřinecké, Rul.m.</t>
  </si>
  <si>
    <t xml:space="preserve">    23/A3</t>
  </si>
  <si>
    <t xml:space="preserve">   4340 l</t>
  </si>
  <si>
    <t xml:space="preserve">  56141-6</t>
  </si>
  <si>
    <t xml:space="preserve">    24/A3</t>
  </si>
  <si>
    <t>Pinot Noir výběr z hroznů</t>
  </si>
  <si>
    <t>LIVI spol.s r.o.</t>
  </si>
  <si>
    <t xml:space="preserve">   2100 l</t>
  </si>
  <si>
    <t xml:space="preserve">  05/18-ŠA</t>
  </si>
  <si>
    <t>LIVI s.r.o.</t>
  </si>
  <si>
    <t xml:space="preserve">   22/A3</t>
  </si>
  <si>
    <t>Zweigeltrebe pozdní sběr</t>
  </si>
  <si>
    <t xml:space="preserve">   1089 ks</t>
  </si>
  <si>
    <t xml:space="preserve"> 05/13-ŠA</t>
  </si>
  <si>
    <t xml:space="preserve">   18/A3</t>
  </si>
  <si>
    <t xml:space="preserve">  2280 l</t>
  </si>
  <si>
    <t xml:space="preserve">     11</t>
  </si>
  <si>
    <t xml:space="preserve">   32/A3</t>
  </si>
  <si>
    <t>Zweigeltrebe jakostní</t>
  </si>
  <si>
    <t xml:space="preserve">  77000 l</t>
  </si>
  <si>
    <t xml:space="preserve">  30/01</t>
  </si>
  <si>
    <t xml:space="preserve">   48/A3</t>
  </si>
  <si>
    <t xml:space="preserve">   230 l</t>
  </si>
  <si>
    <t xml:space="preserve">  8/04</t>
  </si>
  <si>
    <t xml:space="preserve">   14/A3</t>
  </si>
  <si>
    <t xml:space="preserve">   4000 l</t>
  </si>
  <si>
    <t xml:space="preserve">  06112</t>
  </si>
  <si>
    <t xml:space="preserve">   02/A3</t>
  </si>
  <si>
    <t>15000 l</t>
  </si>
  <si>
    <t xml:space="preserve">   231</t>
  </si>
  <si>
    <t xml:space="preserve">   31/A3</t>
  </si>
  <si>
    <t xml:space="preserve">   8727 l</t>
  </si>
  <si>
    <t xml:space="preserve">  06/6</t>
  </si>
  <si>
    <t xml:space="preserve">    44/A3</t>
  </si>
  <si>
    <t xml:space="preserve">  31-05</t>
  </si>
  <si>
    <t xml:space="preserve">   27/A3</t>
  </si>
  <si>
    <t xml:space="preserve">  15777 ks</t>
  </si>
  <si>
    <t xml:space="preserve">   31/01</t>
  </si>
  <si>
    <t xml:space="preserve">   62/A3</t>
  </si>
  <si>
    <t xml:space="preserve">   5100 l</t>
  </si>
  <si>
    <t xml:space="preserve"> 6070</t>
  </si>
  <si>
    <t xml:space="preserve">   41/A3</t>
  </si>
  <si>
    <t xml:space="preserve">  4950 l</t>
  </si>
  <si>
    <t xml:space="preserve">   05-05</t>
  </si>
  <si>
    <t xml:space="preserve">    15/A3</t>
  </si>
  <si>
    <t xml:space="preserve">   2050 l</t>
  </si>
  <si>
    <t xml:space="preserve">  06125</t>
  </si>
  <si>
    <t xml:space="preserve">    36/A3</t>
  </si>
  <si>
    <t>André výběr z hroznů</t>
  </si>
  <si>
    <t xml:space="preserve"> 10940 l</t>
  </si>
  <si>
    <t xml:space="preserve">  6545</t>
  </si>
  <si>
    <t xml:space="preserve">   61/A3</t>
  </si>
  <si>
    <t xml:space="preserve"> 19.000 l</t>
  </si>
  <si>
    <t xml:space="preserve">  6071</t>
  </si>
  <si>
    <t xml:space="preserve">   51/A3</t>
  </si>
  <si>
    <t>Zweigeltrebe výběr z hroznů</t>
  </si>
  <si>
    <t xml:space="preserve">  59OO l</t>
  </si>
  <si>
    <t xml:space="preserve">   186</t>
  </si>
  <si>
    <t xml:space="preserve">    13/A3</t>
  </si>
  <si>
    <t>Vinné sklepy Roztoky s.r.o.</t>
  </si>
  <si>
    <t xml:space="preserve">   2500 l</t>
  </si>
  <si>
    <t xml:space="preserve">  114 06</t>
  </si>
  <si>
    <t>Vinné sklepy Roztoky</t>
  </si>
  <si>
    <t xml:space="preserve">  64/A3</t>
  </si>
  <si>
    <t>Rulandské modré pozdní sběr</t>
  </si>
  <si>
    <t xml:space="preserve">  7119 l</t>
  </si>
  <si>
    <t xml:space="preserve">  964</t>
  </si>
  <si>
    <t>Rulandské modré</t>
  </si>
  <si>
    <t xml:space="preserve">   57/A3</t>
  </si>
  <si>
    <t xml:space="preserve"> 8970 l</t>
  </si>
  <si>
    <t xml:space="preserve">  6048</t>
  </si>
  <si>
    <t xml:space="preserve">   04/A3</t>
  </si>
  <si>
    <t xml:space="preserve"> 12000 ks</t>
  </si>
  <si>
    <t xml:space="preserve">   24/06</t>
  </si>
  <si>
    <t xml:space="preserve">   05/A3</t>
  </si>
  <si>
    <t>Dornfelder - pozdní sběr</t>
  </si>
  <si>
    <t xml:space="preserve"> 13000 ks</t>
  </si>
  <si>
    <t xml:space="preserve">  23/06</t>
  </si>
  <si>
    <t xml:space="preserve">   34/A3</t>
  </si>
  <si>
    <t>Saint Laurent Late Harvest</t>
  </si>
  <si>
    <t xml:space="preserve">    5400 l</t>
  </si>
  <si>
    <t xml:space="preserve">   01-06</t>
  </si>
  <si>
    <t xml:space="preserve">   16/A3</t>
  </si>
  <si>
    <t xml:space="preserve">3200  l    </t>
  </si>
  <si>
    <t xml:space="preserve">  05408</t>
  </si>
  <si>
    <t xml:space="preserve">   38/A3</t>
  </si>
  <si>
    <t xml:space="preserve">  1800 l</t>
  </si>
  <si>
    <t xml:space="preserve">   04/05</t>
  </si>
  <si>
    <t xml:space="preserve">   08/A3</t>
  </si>
  <si>
    <t xml:space="preserve"> 16000 l</t>
  </si>
  <si>
    <t xml:space="preserve">   28/A3</t>
  </si>
  <si>
    <t xml:space="preserve">   4800 l</t>
  </si>
  <si>
    <t xml:space="preserve">    17/A3</t>
  </si>
  <si>
    <t xml:space="preserve"> 900 l</t>
  </si>
  <si>
    <t xml:space="preserve"> 01404</t>
  </si>
  <si>
    <t xml:space="preserve">  50/A3</t>
  </si>
  <si>
    <t xml:space="preserve">   3325 l</t>
  </si>
  <si>
    <t xml:space="preserve">   347</t>
  </si>
  <si>
    <t xml:space="preserve">   56/A3</t>
  </si>
  <si>
    <t xml:space="preserve">  2350 l</t>
  </si>
  <si>
    <t xml:space="preserve">   188</t>
  </si>
  <si>
    <t xml:space="preserve">  59/A3</t>
  </si>
  <si>
    <t xml:space="preserve">  24.000 l</t>
  </si>
  <si>
    <t xml:space="preserve">  6047</t>
  </si>
  <si>
    <t xml:space="preserve">   30/A3</t>
  </si>
  <si>
    <t xml:space="preserve">   3350 l</t>
  </si>
  <si>
    <t xml:space="preserve">  03-06</t>
  </si>
  <si>
    <t xml:space="preserve">    55/A3</t>
  </si>
  <si>
    <t xml:space="preserve">  5456  l</t>
  </si>
  <si>
    <t xml:space="preserve">  323</t>
  </si>
  <si>
    <t xml:space="preserve">   39/A3</t>
  </si>
  <si>
    <t xml:space="preserve">  4200 l</t>
  </si>
  <si>
    <t xml:space="preserve">   01/A3</t>
  </si>
  <si>
    <t>Rulandské modré PS</t>
  </si>
  <si>
    <t xml:space="preserve">  71/A2</t>
  </si>
  <si>
    <t xml:space="preserve">  1124</t>
  </si>
  <si>
    <t xml:space="preserve">  59/A2</t>
  </si>
  <si>
    <t xml:space="preserve"> 10651 l</t>
  </si>
  <si>
    <t xml:space="preserve"> 628</t>
  </si>
  <si>
    <t xml:space="preserve">   05/A2</t>
  </si>
  <si>
    <t xml:space="preserve"> 4000 ks</t>
  </si>
  <si>
    <t xml:space="preserve">   43/06</t>
  </si>
  <si>
    <t xml:space="preserve"> 70/A2</t>
  </si>
  <si>
    <t>Chardonnay výběr z hroznů</t>
  </si>
  <si>
    <t xml:space="preserve">L 7033 </t>
  </si>
  <si>
    <t xml:space="preserve"> L7006 </t>
  </si>
  <si>
    <t>NRE70-LR</t>
  </si>
  <si>
    <t xml:space="preserve">  L 17 JL-M</t>
  </si>
  <si>
    <t xml:space="preserve">  L 4188</t>
  </si>
  <si>
    <t xml:space="preserve"> L 7038</t>
  </si>
  <si>
    <t xml:space="preserve">  L 5228</t>
  </si>
  <si>
    <t>33N -305</t>
  </si>
  <si>
    <t xml:space="preserve"> L 60413</t>
  </si>
  <si>
    <t xml:space="preserve"> 33N 305</t>
  </si>
  <si>
    <t xml:space="preserve"> L P 131/06</t>
  </si>
  <si>
    <t xml:space="preserve"> L P 4688/06</t>
  </si>
  <si>
    <t xml:space="preserve">  OO2</t>
  </si>
  <si>
    <t xml:space="preserve"> L 2056</t>
  </si>
  <si>
    <t>LO6131</t>
  </si>
  <si>
    <t>L</t>
  </si>
  <si>
    <t>LE 4862/05</t>
  </si>
  <si>
    <t>12.000 ks</t>
  </si>
  <si>
    <t>5000 ks</t>
  </si>
  <si>
    <t>400 ks</t>
  </si>
  <si>
    <t>10.000 ks</t>
  </si>
  <si>
    <t>12000 ks</t>
  </si>
  <si>
    <t>2500 l</t>
  </si>
  <si>
    <t>3000 ks</t>
  </si>
  <si>
    <t>30.000 ks</t>
  </si>
  <si>
    <t>L 106299</t>
  </si>
  <si>
    <t xml:space="preserve"> 06241/06-1</t>
  </si>
  <si>
    <t xml:space="preserve"> L 7030</t>
  </si>
  <si>
    <t xml:space="preserve"> L 116 AKO</t>
  </si>
  <si>
    <t>L 1375</t>
  </si>
  <si>
    <t>RE EX 028/0</t>
  </si>
  <si>
    <t xml:space="preserve"> L 3915 A</t>
  </si>
  <si>
    <t>33 839</t>
  </si>
  <si>
    <t>LO5/91</t>
  </si>
  <si>
    <t>00/12004</t>
  </si>
  <si>
    <t>L 08016</t>
  </si>
  <si>
    <t>L 24456 B</t>
  </si>
  <si>
    <t xml:space="preserve"> S1-09505/04</t>
  </si>
  <si>
    <t>Mikrosvín</t>
  </si>
  <si>
    <t xml:space="preserve"> 4865 l</t>
  </si>
  <si>
    <t xml:space="preserve"> 13</t>
  </si>
  <si>
    <t xml:space="preserve">   04/A2</t>
  </si>
  <si>
    <t xml:space="preserve"> Sauvignon, výběr z hroznů</t>
  </si>
  <si>
    <t xml:space="preserve">  1006</t>
  </si>
  <si>
    <t xml:space="preserve">   03/A2</t>
  </si>
  <si>
    <t xml:space="preserve"> 5000 ks</t>
  </si>
  <si>
    <t xml:space="preserve">  206</t>
  </si>
  <si>
    <t xml:space="preserve">    19/A2</t>
  </si>
  <si>
    <t>ZD Sedlec u Mikulova</t>
  </si>
  <si>
    <t xml:space="preserve">   3600 l</t>
  </si>
  <si>
    <t xml:space="preserve">   O5O6</t>
  </si>
  <si>
    <t>ZD Sedlec</t>
  </si>
  <si>
    <t xml:space="preserve">   32/A2</t>
  </si>
  <si>
    <t xml:space="preserve">  1850 l</t>
  </si>
  <si>
    <t xml:space="preserve">   6254</t>
  </si>
  <si>
    <t xml:space="preserve">  67/A2</t>
  </si>
  <si>
    <t xml:space="preserve"> 12280 l</t>
  </si>
  <si>
    <t xml:space="preserve">  411</t>
  </si>
  <si>
    <t xml:space="preserve">   02/A2</t>
  </si>
  <si>
    <t>Aurelius-výběr z hroznů</t>
  </si>
  <si>
    <t>VS Valtice a.s.</t>
  </si>
  <si>
    <t xml:space="preserve"> 5100 l</t>
  </si>
  <si>
    <t xml:space="preserve">  79/06</t>
  </si>
  <si>
    <t>Aurelius</t>
  </si>
  <si>
    <t xml:space="preserve">   31/A2</t>
  </si>
  <si>
    <t>Rýnský ryzlink pozdní sběr</t>
  </si>
  <si>
    <t xml:space="preserve">  06/05</t>
  </si>
  <si>
    <t>72/A2</t>
  </si>
  <si>
    <t>A2</t>
  </si>
  <si>
    <t xml:space="preserve">   1850 l</t>
  </si>
  <si>
    <t xml:space="preserve">  37141-6</t>
  </si>
  <si>
    <t xml:space="preserve">  49/A2</t>
  </si>
  <si>
    <t xml:space="preserve"> 10 000 l</t>
  </si>
  <si>
    <t xml:space="preserve">  05106</t>
  </si>
  <si>
    <t xml:space="preserve">   39/A2</t>
  </si>
  <si>
    <t xml:space="preserve">  17800 l</t>
  </si>
  <si>
    <t xml:space="preserve">   10-06</t>
  </si>
  <si>
    <t xml:space="preserve">   42/A2</t>
  </si>
  <si>
    <t xml:space="preserve"> 5600 l</t>
  </si>
  <si>
    <t xml:space="preserve">  13/06</t>
  </si>
  <si>
    <t>Střední odb. šk.Vinařská+SOUZ Valtice</t>
  </si>
  <si>
    <t xml:space="preserve">   13/A2</t>
  </si>
  <si>
    <t>Ryzlink rýnský pozdní sběr</t>
  </si>
  <si>
    <t xml:space="preserve">    800 l</t>
  </si>
  <si>
    <t xml:space="preserve">  06121</t>
  </si>
  <si>
    <t xml:space="preserve">   38/A2</t>
  </si>
  <si>
    <t xml:space="preserve"> 7150 l</t>
  </si>
  <si>
    <t xml:space="preserve">  6265</t>
  </si>
  <si>
    <t xml:space="preserve">    16/A2</t>
  </si>
  <si>
    <t>EGO Veltlínské zelené pozdní sběr</t>
  </si>
  <si>
    <t xml:space="preserve">   1006</t>
  </si>
  <si>
    <t xml:space="preserve">   12/A2</t>
  </si>
  <si>
    <t xml:space="preserve">   3000 l</t>
  </si>
  <si>
    <t xml:space="preserve">  06120</t>
  </si>
  <si>
    <t xml:space="preserve">  48/A2</t>
  </si>
  <si>
    <t>Rulandské šedé výběr z bobulí</t>
  </si>
  <si>
    <t xml:space="preserve">  687 l</t>
  </si>
  <si>
    <t xml:space="preserve">  14/06</t>
  </si>
  <si>
    <t>73/A2</t>
  </si>
  <si>
    <t xml:space="preserve">  4850 l</t>
  </si>
  <si>
    <t xml:space="preserve">  181</t>
  </si>
  <si>
    <t xml:space="preserve">  58/A2</t>
  </si>
  <si>
    <t xml:space="preserve"> 1649 l</t>
  </si>
  <si>
    <t xml:space="preserve">  612</t>
  </si>
  <si>
    <t>Rulanské bílé</t>
  </si>
  <si>
    <t xml:space="preserve">  64/A2</t>
  </si>
  <si>
    <t>Sauvignon výběr z hroznů</t>
  </si>
  <si>
    <t xml:space="preserve"> 1000 l</t>
  </si>
  <si>
    <t xml:space="preserve">  472</t>
  </si>
  <si>
    <t xml:space="preserve">   20/A2</t>
  </si>
  <si>
    <t xml:space="preserve">   28/A2</t>
  </si>
  <si>
    <t>Veltlínské červené rané pozdní sběr</t>
  </si>
  <si>
    <t xml:space="preserve"> 9200 l</t>
  </si>
  <si>
    <t xml:space="preserve"> 49141-6</t>
  </si>
  <si>
    <t>Veltlinské červené rané</t>
  </si>
  <si>
    <t>Ravis vinné sklepy Rakvice s.r.o</t>
  </si>
  <si>
    <t xml:space="preserve">  57/A2</t>
  </si>
  <si>
    <t>Veltlínské zelené pozdní sběr</t>
  </si>
  <si>
    <t xml:space="preserve">  1460 l</t>
  </si>
  <si>
    <t xml:space="preserve">  194</t>
  </si>
  <si>
    <t xml:space="preserve">   26/A2</t>
  </si>
  <si>
    <t>Martin Šebesta</t>
  </si>
  <si>
    <t xml:space="preserve">   855 l</t>
  </si>
  <si>
    <t xml:space="preserve">  3/06</t>
  </si>
  <si>
    <t xml:space="preserve">  29/A2</t>
  </si>
  <si>
    <t>EGO No 76 Sylvánské zelené, Veltlínské zelené PS</t>
  </si>
  <si>
    <t xml:space="preserve">  1198</t>
  </si>
  <si>
    <t>Sylv. Zelené, veltlin. Zelené</t>
  </si>
  <si>
    <t xml:space="preserve">   37/A2</t>
  </si>
  <si>
    <t>Veltlinské zelené výběr z hroznů</t>
  </si>
  <si>
    <t xml:space="preserve">  9860 l</t>
  </si>
  <si>
    <t xml:space="preserve">   36-06</t>
  </si>
  <si>
    <t xml:space="preserve">   23/A2</t>
  </si>
  <si>
    <t xml:space="preserve">    838 l</t>
  </si>
  <si>
    <t xml:space="preserve">      7/06</t>
  </si>
  <si>
    <t xml:space="preserve">   34/A2</t>
  </si>
  <si>
    <t>Neuburské výběr z hroznů</t>
  </si>
  <si>
    <t xml:space="preserve">  6800 l</t>
  </si>
  <si>
    <t xml:space="preserve"> 6175</t>
  </si>
  <si>
    <t xml:space="preserve">  55/A2</t>
  </si>
  <si>
    <t>Veltlínské zelené výběr z hroznů</t>
  </si>
  <si>
    <t xml:space="preserve"> 2360 l</t>
  </si>
  <si>
    <t xml:space="preserve"> 185</t>
  </si>
  <si>
    <t xml:space="preserve">   36/A2</t>
  </si>
  <si>
    <t xml:space="preserve">  5500 l</t>
  </si>
  <si>
    <t xml:space="preserve"> 506</t>
  </si>
  <si>
    <t xml:space="preserve">  62/A2</t>
  </si>
  <si>
    <t>Chateau Bzenec s.r.o.</t>
  </si>
  <si>
    <t xml:space="preserve"> 22500 l</t>
  </si>
  <si>
    <t xml:space="preserve"> 527</t>
  </si>
  <si>
    <t>Bohemia Sekt a.s.</t>
  </si>
  <si>
    <t>41/ A2</t>
  </si>
  <si>
    <t xml:space="preserve">  1250 l</t>
  </si>
  <si>
    <t xml:space="preserve"> 05/06</t>
  </si>
  <si>
    <t xml:space="preserve">   06/A2</t>
  </si>
  <si>
    <t>Hibernal výběr z hroznů</t>
  </si>
  <si>
    <t xml:space="preserve">   36/06</t>
  </si>
  <si>
    <t>Hibernal</t>
  </si>
  <si>
    <t xml:space="preserve">   65/A2</t>
  </si>
  <si>
    <t xml:space="preserve">  600 l</t>
  </si>
  <si>
    <t xml:space="preserve">  6054</t>
  </si>
  <si>
    <t xml:space="preserve">   45/A2</t>
  </si>
  <si>
    <t xml:space="preserve"> 3700 l</t>
  </si>
  <si>
    <t xml:space="preserve"> 07/06</t>
  </si>
  <si>
    <t xml:space="preserve">  51/A2</t>
  </si>
  <si>
    <t>Pálava výběr z hroznů</t>
  </si>
  <si>
    <t xml:space="preserve">  7760 l</t>
  </si>
  <si>
    <t xml:space="preserve">  06038</t>
  </si>
  <si>
    <t xml:space="preserve">  30/A2</t>
  </si>
  <si>
    <t xml:space="preserve">  06/5</t>
  </si>
  <si>
    <t xml:space="preserve">  66/A2</t>
  </si>
  <si>
    <t>Veltlínské červené rané  výběr z hroznů</t>
  </si>
  <si>
    <t xml:space="preserve"> 6065</t>
  </si>
  <si>
    <t>Veltlínské červené rané</t>
  </si>
  <si>
    <t xml:space="preserve">   14/A2</t>
  </si>
  <si>
    <t xml:space="preserve">   800 l</t>
  </si>
  <si>
    <t xml:space="preserve">  06119</t>
  </si>
  <si>
    <t xml:space="preserve">  53/A2</t>
  </si>
  <si>
    <t xml:space="preserve">  1200 l</t>
  </si>
  <si>
    <t xml:space="preserve">  202</t>
  </si>
  <si>
    <t xml:space="preserve">  63/A2</t>
  </si>
  <si>
    <t>Vinařství Pavlov</t>
  </si>
  <si>
    <t xml:space="preserve">  9500 ks</t>
  </si>
  <si>
    <t xml:space="preserve">  6529</t>
  </si>
  <si>
    <t xml:space="preserve">    17/A2</t>
  </si>
  <si>
    <t>EGO Sauvignon výběr z hroznů</t>
  </si>
  <si>
    <t xml:space="preserve">   6500 l</t>
  </si>
  <si>
    <t xml:space="preserve">   1003</t>
  </si>
  <si>
    <t xml:space="preserve">    11/A2</t>
  </si>
  <si>
    <t xml:space="preserve">   4100 l</t>
  </si>
  <si>
    <t xml:space="preserve">  37/06</t>
  </si>
  <si>
    <t xml:space="preserve">    35/A2</t>
  </si>
  <si>
    <t>7350 l</t>
  </si>
  <si>
    <t xml:space="preserve">  35-06</t>
  </si>
  <si>
    <t xml:space="preserve">   44/A2</t>
  </si>
  <si>
    <t xml:space="preserve">  940 l</t>
  </si>
  <si>
    <t xml:space="preserve"> 10/06</t>
  </si>
  <si>
    <t xml:space="preserve">  68/A2</t>
  </si>
  <si>
    <t xml:space="preserve"> 9000 ks</t>
  </si>
  <si>
    <t xml:space="preserve">   5231B</t>
  </si>
  <si>
    <t xml:space="preserve">   74/A2</t>
  </si>
  <si>
    <t xml:space="preserve">  1162 l</t>
  </si>
  <si>
    <t xml:space="preserve">  5/05</t>
  </si>
  <si>
    <t xml:space="preserve">   01/A2</t>
  </si>
  <si>
    <t>Tramín červený výběr z bobulí</t>
  </si>
  <si>
    <t xml:space="preserve"> 2500 ks</t>
  </si>
  <si>
    <t xml:space="preserve">     4/6</t>
  </si>
  <si>
    <t xml:space="preserve">   33/A2</t>
  </si>
  <si>
    <t xml:space="preserve">   6119</t>
  </si>
  <si>
    <t>61/A2</t>
  </si>
  <si>
    <t xml:space="preserve"> 8500 ks</t>
  </si>
  <si>
    <t xml:space="preserve">  6533</t>
  </si>
  <si>
    <t xml:space="preserve">   21/A2</t>
  </si>
  <si>
    <t xml:space="preserve">    400 l</t>
  </si>
  <si>
    <t xml:space="preserve">      O8</t>
  </si>
  <si>
    <t xml:space="preserve">   22/A2</t>
  </si>
  <si>
    <t xml:space="preserve">   1080 l</t>
  </si>
  <si>
    <t xml:space="preserve">       O6</t>
  </si>
  <si>
    <t xml:space="preserve">   47/A2</t>
  </si>
  <si>
    <t xml:space="preserve">  8680 l</t>
  </si>
  <si>
    <t xml:space="preserve"> 20-05</t>
  </si>
  <si>
    <t xml:space="preserve">   09/A2</t>
  </si>
  <si>
    <t xml:space="preserve">  83/05</t>
  </si>
  <si>
    <t xml:space="preserve">  52/A2</t>
  </si>
  <si>
    <t xml:space="preserve"> 1648 l</t>
  </si>
  <si>
    <t>6/06 15/06</t>
  </si>
  <si>
    <t xml:space="preserve">  60/A2</t>
  </si>
  <si>
    <t xml:space="preserve">  19300 l</t>
  </si>
  <si>
    <t xml:space="preserve">  554</t>
  </si>
  <si>
    <t xml:space="preserve">   27/A2 </t>
  </si>
  <si>
    <t>EGO No 69 Ryzlink vlašský výběr z hroznů</t>
  </si>
  <si>
    <t>2500 ks</t>
  </si>
  <si>
    <t xml:space="preserve">  103O</t>
  </si>
  <si>
    <t xml:space="preserve"> 56/A2</t>
  </si>
  <si>
    <t xml:space="preserve">  1570 l</t>
  </si>
  <si>
    <t xml:space="preserve">  189</t>
  </si>
  <si>
    <t xml:space="preserve">  50/A2</t>
  </si>
  <si>
    <t xml:space="preserve">  7480 l</t>
  </si>
  <si>
    <t xml:space="preserve">  05108</t>
  </si>
  <si>
    <t xml:space="preserve">   08/A2</t>
  </si>
  <si>
    <t>Ryzlink rýnsky pozdní sběr</t>
  </si>
  <si>
    <t xml:space="preserve"> 21700 l</t>
  </si>
  <si>
    <t xml:space="preserve">  574</t>
  </si>
  <si>
    <t xml:space="preserve">    18/A2 </t>
  </si>
  <si>
    <t>Ryzlink rýnský výběr z bobulí</t>
  </si>
  <si>
    <t xml:space="preserve">   3300 l</t>
  </si>
  <si>
    <t xml:space="preserve">   O3O6</t>
  </si>
  <si>
    <t xml:space="preserve">    15/A2   </t>
  </si>
  <si>
    <t>Mega Production a.s.</t>
  </si>
  <si>
    <t xml:space="preserve">   2400 l</t>
  </si>
  <si>
    <t xml:space="preserve">   0706</t>
  </si>
  <si>
    <t>Mega Production</t>
  </si>
  <si>
    <t xml:space="preserve">   43/A2</t>
  </si>
  <si>
    <t xml:space="preserve"> 1500 l</t>
  </si>
  <si>
    <t xml:space="preserve">  08/06</t>
  </si>
  <si>
    <t xml:space="preserve"> 54/A2</t>
  </si>
  <si>
    <t>Rulandské bílé výběr z bobulí</t>
  </si>
  <si>
    <t xml:space="preserve"> 2550 l</t>
  </si>
  <si>
    <t xml:space="preserve"> 173</t>
  </si>
  <si>
    <t xml:space="preserve">   40/A2</t>
  </si>
  <si>
    <t xml:space="preserve">  2400 l</t>
  </si>
  <si>
    <t xml:space="preserve">  505</t>
  </si>
  <si>
    <t xml:space="preserve">   24/A2</t>
  </si>
  <si>
    <t xml:space="preserve">    913 l</t>
  </si>
  <si>
    <t xml:space="preserve">    8/06</t>
  </si>
  <si>
    <t xml:space="preserve">   25/A2</t>
  </si>
  <si>
    <t xml:space="preserve">    521 l</t>
  </si>
  <si>
    <t xml:space="preserve">  O611</t>
  </si>
  <si>
    <t xml:space="preserve">   10/A2</t>
  </si>
  <si>
    <t xml:space="preserve">  50/05</t>
  </si>
  <si>
    <t xml:space="preserve">   46/A2</t>
  </si>
  <si>
    <t xml:space="preserve"> 5410 l</t>
  </si>
  <si>
    <t xml:space="preserve"> 18-05</t>
  </si>
  <si>
    <t xml:space="preserve">    07/A2</t>
  </si>
  <si>
    <t xml:space="preserve"> 23100 l</t>
  </si>
  <si>
    <t xml:space="preserve">  628</t>
  </si>
  <si>
    <t>6/A4</t>
  </si>
  <si>
    <t>A4</t>
  </si>
  <si>
    <t xml:space="preserve">     596 l</t>
  </si>
  <si>
    <t xml:space="preserve">   7/06</t>
  </si>
  <si>
    <t xml:space="preserve">  5/A4</t>
  </si>
  <si>
    <t>Alibernet jakostní</t>
  </si>
  <si>
    <t xml:space="preserve">   165</t>
  </si>
  <si>
    <t>Alibernet</t>
  </si>
  <si>
    <t xml:space="preserve">    04/A4</t>
  </si>
  <si>
    <t>Frankovka výběr z hroznů</t>
  </si>
  <si>
    <t xml:space="preserve">   6000 l    </t>
  </si>
  <si>
    <t xml:space="preserve">    03/A4</t>
  </si>
  <si>
    <t xml:space="preserve">   6100 l</t>
  </si>
  <si>
    <t xml:space="preserve">   24/05</t>
  </si>
  <si>
    <t xml:space="preserve">   01/A4</t>
  </si>
  <si>
    <t xml:space="preserve"> 516/04</t>
  </si>
  <si>
    <t>7/A4</t>
  </si>
  <si>
    <t xml:space="preserve">   1800 l</t>
  </si>
  <si>
    <t xml:space="preserve">  3/03</t>
  </si>
  <si>
    <t xml:space="preserve">   02/A4</t>
  </si>
  <si>
    <t xml:space="preserve">   06/8</t>
  </si>
  <si>
    <t xml:space="preserve">    14/B2</t>
  </si>
  <si>
    <t>Muskateller Selection 2006</t>
  </si>
  <si>
    <t xml:space="preserve">  E 2421/07</t>
  </si>
  <si>
    <t>Muskateller</t>
  </si>
  <si>
    <t xml:space="preserve">   18/B2</t>
  </si>
  <si>
    <t>Sováta Chardonnay</t>
  </si>
  <si>
    <t xml:space="preserve">  L 7086</t>
  </si>
  <si>
    <t xml:space="preserve">   02/B2</t>
  </si>
  <si>
    <t>Riesling Grillenparz</t>
  </si>
  <si>
    <t>12.600 l</t>
  </si>
  <si>
    <t xml:space="preserve">  F1595/06</t>
  </si>
  <si>
    <t>Riesling</t>
  </si>
  <si>
    <t xml:space="preserve">    16/B2</t>
  </si>
  <si>
    <t>Tokaji Szamorodni dry</t>
  </si>
  <si>
    <t>Laszló Babit's Winery</t>
  </si>
  <si>
    <t xml:space="preserve"> 7000 l</t>
  </si>
  <si>
    <t xml:space="preserve">  B 185869</t>
  </si>
  <si>
    <t>Furmint, Hárslevelú</t>
  </si>
  <si>
    <t xml:space="preserve">    19/B2</t>
  </si>
  <si>
    <t>Anakena Riesling Single Vineyard</t>
  </si>
  <si>
    <t xml:space="preserve">   600 ks</t>
  </si>
  <si>
    <t xml:space="preserve">   L 5027</t>
  </si>
  <si>
    <t xml:space="preserve">   01/B2</t>
  </si>
  <si>
    <t>Grüner Veltliner Spätlese</t>
  </si>
  <si>
    <t xml:space="preserve">  2.600 l</t>
  </si>
  <si>
    <t xml:space="preserve">  LN750/07</t>
  </si>
  <si>
    <t xml:space="preserve">   07/B2</t>
  </si>
  <si>
    <t>Caves de Beblenheim</t>
  </si>
  <si>
    <t>T5473-5474</t>
  </si>
  <si>
    <t>Cave de Beblenheim</t>
  </si>
  <si>
    <t xml:space="preserve">   20/B2</t>
  </si>
  <si>
    <t>Hárslevelü</t>
  </si>
  <si>
    <t>Zoltán Polgár's Winery</t>
  </si>
  <si>
    <t xml:space="preserve">  900 ks</t>
  </si>
  <si>
    <t xml:space="preserve"> B 560736</t>
  </si>
  <si>
    <t>17/B2</t>
  </si>
  <si>
    <t>Riesling Reserve</t>
  </si>
  <si>
    <t>Weingut Müller Grossmann</t>
  </si>
  <si>
    <t>500 l</t>
  </si>
  <si>
    <t xml:space="preserve"> F 2151/07</t>
  </si>
  <si>
    <t>Rheinriesling</t>
  </si>
  <si>
    <t xml:space="preserve">    11/B2</t>
  </si>
  <si>
    <t xml:space="preserve">  2930 ks</t>
  </si>
  <si>
    <t xml:space="preserve">  LF 196/07</t>
  </si>
  <si>
    <t xml:space="preserve">   03/B2</t>
  </si>
  <si>
    <t>Sauvignon Blanc QW</t>
  </si>
  <si>
    <t xml:space="preserve">  2.000 l</t>
  </si>
  <si>
    <t xml:space="preserve">  LN977/07</t>
  </si>
  <si>
    <t xml:space="preserve">    10/B2</t>
  </si>
  <si>
    <t>Riesling Exclusiv Antonius</t>
  </si>
  <si>
    <t>Wnzerhof Dockner</t>
  </si>
  <si>
    <t xml:space="preserve">  LF 198/ 07</t>
  </si>
  <si>
    <t xml:space="preserve">     08/B2</t>
  </si>
  <si>
    <t xml:space="preserve">   2.000 l</t>
  </si>
  <si>
    <t xml:space="preserve">  P 375/07</t>
  </si>
  <si>
    <t xml:space="preserve">   05/B2</t>
  </si>
  <si>
    <t>Tramín kořeněný-výběr z hroznů</t>
  </si>
  <si>
    <t xml:space="preserve">   T 8409</t>
  </si>
  <si>
    <t>Tramín</t>
  </si>
  <si>
    <t xml:space="preserve">   06/B2</t>
  </si>
  <si>
    <t>Pinot Gris-výběr z hroznů</t>
  </si>
  <si>
    <t xml:space="preserve">   B 8339</t>
  </si>
  <si>
    <t>Pinot  Gris</t>
  </si>
  <si>
    <t xml:space="preserve">    04/B2</t>
  </si>
  <si>
    <t>Estrella 10</t>
  </si>
  <si>
    <t>250000 l</t>
  </si>
  <si>
    <t xml:space="preserve">  L 6461</t>
  </si>
  <si>
    <t>Moscatel de Alejandria</t>
  </si>
  <si>
    <t xml:space="preserve">     20/B3</t>
  </si>
  <si>
    <t>Viňa Vilano Tinto</t>
  </si>
  <si>
    <t xml:space="preserve"> 300.000 l</t>
  </si>
  <si>
    <t xml:space="preserve"> L 0611</t>
  </si>
  <si>
    <t xml:space="preserve">    29/B3</t>
  </si>
  <si>
    <t>Shiraz</t>
  </si>
  <si>
    <t>Shiraz 100%</t>
  </si>
  <si>
    <t xml:space="preserve">    30/B3</t>
  </si>
  <si>
    <t xml:space="preserve">   720 ks</t>
  </si>
  <si>
    <t xml:space="preserve">    39/B3</t>
  </si>
  <si>
    <t xml:space="preserve">Blauer Portugieser </t>
  </si>
  <si>
    <t xml:space="preserve">   2.500 l</t>
  </si>
  <si>
    <t xml:space="preserve">   08/B3</t>
  </si>
  <si>
    <t>Terra Tangra</t>
  </si>
  <si>
    <t xml:space="preserve">   58/B3</t>
  </si>
  <si>
    <t>Merlot Reserva</t>
  </si>
  <si>
    <t>Vinícola Boscato</t>
  </si>
  <si>
    <t xml:space="preserve"> 50.000 ks</t>
  </si>
  <si>
    <t xml:space="preserve">     18/B3</t>
  </si>
  <si>
    <t>Viňa Vilano Roble</t>
  </si>
  <si>
    <t xml:space="preserve">  L0611</t>
  </si>
  <si>
    <t xml:space="preserve">   59/B3</t>
  </si>
  <si>
    <t>Chorey-Les-Beaune</t>
  </si>
  <si>
    <t>Domaine Martin Dufour</t>
  </si>
  <si>
    <t xml:space="preserve">   7000 ks</t>
  </si>
  <si>
    <t>Sarl Martin-Dufour</t>
  </si>
  <si>
    <t xml:space="preserve">   51/B3</t>
  </si>
  <si>
    <t>Vylyan Merlot</t>
  </si>
  <si>
    <t>Vylyan Vinum Kft</t>
  </si>
  <si>
    <t xml:space="preserve">   02/B3</t>
  </si>
  <si>
    <t>Víno Nitra s.r.o.</t>
  </si>
  <si>
    <t>Slovensko</t>
  </si>
  <si>
    <t xml:space="preserve"> 1300 ks</t>
  </si>
  <si>
    <t xml:space="preserve">    L 20</t>
  </si>
  <si>
    <t>Víno Nitra</t>
  </si>
  <si>
    <t xml:space="preserve">    40/B3</t>
  </si>
  <si>
    <t>Zweigelt Premium</t>
  </si>
  <si>
    <t xml:space="preserve">   1.000 l</t>
  </si>
  <si>
    <t xml:space="preserve">    09/B3</t>
  </si>
  <si>
    <t>Miravalle Tempranillo</t>
  </si>
  <si>
    <t>Bodegas Maximo</t>
  </si>
  <si>
    <t xml:space="preserve">  7822 l</t>
  </si>
  <si>
    <t xml:space="preserve">Tempranillo  </t>
  </si>
  <si>
    <t xml:space="preserve">    25/B3</t>
  </si>
  <si>
    <t>Reserva Malbec</t>
  </si>
  <si>
    <t xml:space="preserve">  600 ks</t>
  </si>
  <si>
    <t>Malbec 100%</t>
  </si>
  <si>
    <t xml:space="preserve">    28/B3</t>
  </si>
  <si>
    <t xml:space="preserve">   360 ks</t>
  </si>
  <si>
    <t>Cabernet Sauvig. + Shiraz</t>
  </si>
  <si>
    <t xml:space="preserve">    35/B3</t>
  </si>
  <si>
    <t>Barbera dˇAlba Quattro fratelli</t>
  </si>
  <si>
    <t>Boroli</t>
  </si>
  <si>
    <t xml:space="preserve"> 20.000ks</t>
  </si>
  <si>
    <t>Barbera</t>
  </si>
  <si>
    <t xml:space="preserve">    34/B3</t>
  </si>
  <si>
    <t>Castillo de Jumilla Monastrell 2005</t>
  </si>
  <si>
    <t>Bodegas Bleda S.L.</t>
  </si>
  <si>
    <t xml:space="preserve"> 60.000 ks</t>
  </si>
  <si>
    <t>Monastrell</t>
  </si>
  <si>
    <t>Constanta s.r.o.</t>
  </si>
  <si>
    <t xml:space="preserve">   64/B3</t>
  </si>
  <si>
    <t>Anakena ONA Pinot Noir, Merlot</t>
  </si>
  <si>
    <t xml:space="preserve">  2040 ks</t>
  </si>
  <si>
    <t xml:space="preserve"> L 6083</t>
  </si>
  <si>
    <t>Pinot Noir, Merlot Syrah, Viognier</t>
  </si>
  <si>
    <t xml:space="preserve">    11/B3</t>
  </si>
  <si>
    <t>Miravalle Shiraz</t>
  </si>
  <si>
    <t xml:space="preserve">  18278 l</t>
  </si>
  <si>
    <t xml:space="preserve">  L 06 CK</t>
  </si>
  <si>
    <t xml:space="preserve">    10/B3</t>
  </si>
  <si>
    <t>Miravalle  Merlot</t>
  </si>
  <si>
    <t xml:space="preserve"> 19481 l</t>
  </si>
  <si>
    <t xml:space="preserve">   66/B3</t>
  </si>
  <si>
    <t xml:space="preserve">   996 ks</t>
  </si>
  <si>
    <t xml:space="preserve">  L 6349</t>
  </si>
  <si>
    <t xml:space="preserve">    37/B3</t>
  </si>
  <si>
    <t>Global Wine M. PTY Ltd</t>
  </si>
  <si>
    <t xml:space="preserve">   4.900 l</t>
  </si>
  <si>
    <t xml:space="preserve">     14/B3 </t>
  </si>
  <si>
    <t>Viňa Jaraba Crianza 2003</t>
  </si>
  <si>
    <t>Pago de la Jaraba s.c.</t>
  </si>
  <si>
    <t xml:space="preserve">  1050 l</t>
  </si>
  <si>
    <t xml:space="preserve">  222</t>
  </si>
  <si>
    <t xml:space="preserve"> 100000 l</t>
  </si>
  <si>
    <t xml:space="preserve">  L 001</t>
  </si>
  <si>
    <t>Tempranillo,Cab.Sauv.,Merlot</t>
  </si>
  <si>
    <t xml:space="preserve">    42/B3</t>
  </si>
  <si>
    <t>Casa de la Ermita Crianza</t>
  </si>
  <si>
    <t>Casa de la Ermita</t>
  </si>
  <si>
    <t>Monastrell,Cab.Sauv., Tempranillo, Petit Verdot</t>
  </si>
  <si>
    <t>La Caoba s.r.o.</t>
  </si>
  <si>
    <t xml:space="preserve">   76/B3</t>
  </si>
  <si>
    <t>Chateau Puynard Traditionnel</t>
  </si>
  <si>
    <t>Chateau Puynard</t>
  </si>
  <si>
    <t xml:space="preserve">  13000 ks</t>
  </si>
  <si>
    <t xml:space="preserve">   L 0301</t>
  </si>
  <si>
    <t>Merlot, Cabernet Sauvignon</t>
  </si>
  <si>
    <t xml:space="preserve">    12/B3</t>
  </si>
  <si>
    <t>Miravalle Cabernet Sauvignon</t>
  </si>
  <si>
    <t xml:space="preserve">  16046 l</t>
  </si>
  <si>
    <t xml:space="preserve">  L-28KL</t>
  </si>
  <si>
    <t xml:space="preserve">    26/B3</t>
  </si>
  <si>
    <t>Syrah / Cabernet Sauvignon Ed.Lim.</t>
  </si>
  <si>
    <t>Viňa Morandé</t>
  </si>
  <si>
    <t xml:space="preserve">  100 ks</t>
  </si>
  <si>
    <t>Syrah, Cabernet Sauvignon</t>
  </si>
  <si>
    <t xml:space="preserve">   62/B3</t>
  </si>
  <si>
    <t>Anakena Carmenére Single Vineyard</t>
  </si>
  <si>
    <t xml:space="preserve">  264 ks</t>
  </si>
  <si>
    <t xml:space="preserve"> L 5096</t>
  </si>
  <si>
    <t>Carmenére</t>
  </si>
  <si>
    <t xml:space="preserve">   01/B3</t>
  </si>
  <si>
    <t>Supreme Grand Cuveé</t>
  </si>
  <si>
    <t xml:space="preserve"> 2000 l</t>
  </si>
  <si>
    <t>Cab.Sauv.,Merlot,Blaufränkisch</t>
  </si>
  <si>
    <t xml:space="preserve">   50/B3</t>
  </si>
  <si>
    <t>Vili Papa Cuvée</t>
  </si>
  <si>
    <t>Thummerer Vilmos</t>
  </si>
  <si>
    <t xml:space="preserve"> 11600 l</t>
  </si>
  <si>
    <t>Merlot, Cabernet Franc, Cab. Sauvignon</t>
  </si>
  <si>
    <t xml:space="preserve">    49/B3</t>
  </si>
  <si>
    <t>Domaine Richaud</t>
  </si>
  <si>
    <t xml:space="preserve">   5000 ks</t>
  </si>
  <si>
    <t>Syrah,Mourvedre, Grenache</t>
  </si>
  <si>
    <t>ICON a.s.</t>
  </si>
  <si>
    <t xml:space="preserve">   63/B3 </t>
  </si>
  <si>
    <t>Anakena, Pinot Noir Single Vineyard</t>
  </si>
  <si>
    <t xml:space="preserve">    396 ks</t>
  </si>
  <si>
    <t xml:space="preserve"> L 4231</t>
  </si>
  <si>
    <t xml:space="preserve">    43/B3</t>
  </si>
  <si>
    <t>Cotes du Rhone GAIA</t>
  </si>
  <si>
    <t>Domaine La Roche Bussiere</t>
  </si>
  <si>
    <t>Grenache, Syrah</t>
  </si>
  <si>
    <t xml:space="preserve">   74/B3</t>
  </si>
  <si>
    <t>Regnum Cuvée</t>
  </si>
  <si>
    <t>Ferenc Takler's Winery</t>
  </si>
  <si>
    <t xml:space="preserve"> 11500 l</t>
  </si>
  <si>
    <t>Cabernet Franc, Cabernet Sauvignon, Merlot, Kékfrankos</t>
  </si>
  <si>
    <t xml:space="preserve">   52/B3</t>
  </si>
  <si>
    <t>Cabernet Sauvignon Reserva</t>
  </si>
  <si>
    <t xml:space="preserve"> 30.000 ks</t>
  </si>
  <si>
    <t>Les Sources Chateau de la Riviere</t>
  </si>
  <si>
    <t>Chateau de la Riviere</t>
  </si>
  <si>
    <t xml:space="preserve">  79/B3</t>
  </si>
  <si>
    <t xml:space="preserve">   71/B3</t>
  </si>
  <si>
    <t>Chateau Vieux Dominique</t>
  </si>
  <si>
    <t xml:space="preserve"> 10.000 ks</t>
  </si>
  <si>
    <t xml:space="preserve"> LC 0102</t>
  </si>
  <si>
    <t xml:space="preserve">    13/B3</t>
  </si>
  <si>
    <t>Azagador Reserva 2002</t>
  </si>
  <si>
    <t xml:space="preserve">  30000 l</t>
  </si>
  <si>
    <t xml:space="preserve">   70/B3</t>
  </si>
  <si>
    <t xml:space="preserve"> 40.000 ks</t>
  </si>
  <si>
    <t xml:space="preserve"> L.0102</t>
  </si>
  <si>
    <t xml:space="preserve">   07/B3</t>
  </si>
  <si>
    <t>Mavrud Nagon</t>
  </si>
  <si>
    <t>Pamidovo</t>
  </si>
  <si>
    <t xml:space="preserve">    252 ks</t>
  </si>
  <si>
    <t xml:space="preserve">  L 07-01</t>
  </si>
  <si>
    <t>Mavrud</t>
  </si>
  <si>
    <t xml:space="preserve">   77/B3</t>
  </si>
  <si>
    <t>120.000 ks</t>
  </si>
  <si>
    <t>Merlot, Cabernet Sauvignon, Cabernet Franc, Malbec</t>
  </si>
  <si>
    <t xml:space="preserve">   22/B3</t>
  </si>
  <si>
    <t>Coto De Imaz Reserva</t>
  </si>
  <si>
    <t>El Coto de Rioja</t>
  </si>
  <si>
    <t xml:space="preserve"> 125.000 l</t>
  </si>
  <si>
    <t xml:space="preserve">    36/B3</t>
  </si>
  <si>
    <t>Barolo</t>
  </si>
  <si>
    <t xml:space="preserve"> 12.434 ks</t>
  </si>
  <si>
    <t>Nebbiolo da Barolo</t>
  </si>
  <si>
    <t xml:space="preserve">     17/B3</t>
  </si>
  <si>
    <t>Corte Real Platinum</t>
  </si>
  <si>
    <t>Viňa Extremeňa S.A.</t>
  </si>
  <si>
    <t xml:space="preserve"> 10.000 l</t>
  </si>
  <si>
    <t>Cabernet Sauvignon+Merlot</t>
  </si>
  <si>
    <t xml:space="preserve">    24/B3 </t>
  </si>
  <si>
    <t>Corte Real 2000</t>
  </si>
  <si>
    <t xml:space="preserve">  80.000 l</t>
  </si>
  <si>
    <t xml:space="preserve"> L 2906</t>
  </si>
  <si>
    <t>Cabernet Sauvignon+ Tempranillo</t>
  </si>
  <si>
    <t xml:space="preserve">   72/B3</t>
  </si>
  <si>
    <t xml:space="preserve">Egri Bikavér </t>
  </si>
  <si>
    <t>Cabernet Sauvignon, Kékfrankos, Merlot</t>
  </si>
  <si>
    <t xml:space="preserve">   73/B3</t>
  </si>
  <si>
    <t>Elixír Cuvée Barrique</t>
  </si>
  <si>
    <t xml:space="preserve">  7248 l</t>
  </si>
  <si>
    <t>Cabernet Sauvignon, Cabernet Franc, Merlot, Kékfrankos</t>
  </si>
  <si>
    <t xml:space="preserve">   05/B3</t>
  </si>
  <si>
    <t>Cab.Sauvignon 1999 Tower of the wine</t>
  </si>
  <si>
    <t xml:space="preserve">  7.000 ks</t>
  </si>
  <si>
    <t xml:space="preserve"> 2724/ 2725</t>
  </si>
  <si>
    <t>Prowine s.r.o.</t>
  </si>
  <si>
    <t xml:space="preserve">    23/B3</t>
  </si>
  <si>
    <t>Coto De Imaz Gran Reserva</t>
  </si>
  <si>
    <t xml:space="preserve">  75.000 l</t>
  </si>
  <si>
    <t xml:space="preserve"> L 120 JLO</t>
  </si>
  <si>
    <t xml:space="preserve">   60/B3</t>
  </si>
  <si>
    <t>Negru de Purcari</t>
  </si>
  <si>
    <t>Milestii Mici</t>
  </si>
  <si>
    <t>Moldavsko</t>
  </si>
  <si>
    <t xml:space="preserve">    48</t>
  </si>
  <si>
    <t>Cabernet Sauvignon, rara Neagra, Saperavi</t>
  </si>
  <si>
    <t>DiWine s.r.o.</t>
  </si>
  <si>
    <t xml:space="preserve">    38/B3</t>
  </si>
  <si>
    <t>Terra Tangra Grand Reserva</t>
  </si>
  <si>
    <t xml:space="preserve">    44/B3</t>
  </si>
  <si>
    <t>Savigny-Les-Beaune</t>
  </si>
  <si>
    <t xml:space="preserve">    46/B3</t>
  </si>
  <si>
    <t xml:space="preserve">   68/B3</t>
  </si>
  <si>
    <t xml:space="preserve">  300 ks</t>
  </si>
  <si>
    <t xml:space="preserve"> L 202024</t>
  </si>
  <si>
    <t xml:space="preserve">   69/B3</t>
  </si>
  <si>
    <t>350 ks</t>
  </si>
  <si>
    <t xml:space="preserve"> L 30504</t>
  </si>
  <si>
    <t xml:space="preserve">   06/B3</t>
  </si>
  <si>
    <t>Telish Cabernet Sauv.&amp; Merlot</t>
  </si>
  <si>
    <t>Bouquet Telish</t>
  </si>
  <si>
    <t xml:space="preserve">    504 ks</t>
  </si>
  <si>
    <t>ředidlo 6006</t>
  </si>
  <si>
    <t>Cab.Sauv. + Merlot</t>
  </si>
  <si>
    <t xml:space="preserve">   56/B3</t>
  </si>
  <si>
    <t>Merlot Volpi</t>
  </si>
  <si>
    <t>Vinícola Salton</t>
  </si>
  <si>
    <t xml:space="preserve"> 35.000 ks</t>
  </si>
  <si>
    <t>RS 1104200055</t>
  </si>
  <si>
    <t xml:space="preserve">   53/B3</t>
  </si>
  <si>
    <t>Cabernet Sauvignon Quinta do Seival</t>
  </si>
  <si>
    <t xml:space="preserve">   03/B3</t>
  </si>
  <si>
    <t>Khan Krum Cabern.Sauvignon Res.</t>
  </si>
  <si>
    <t>Wine Cellar Khan Krum</t>
  </si>
  <si>
    <t xml:space="preserve"> 1008 ks</t>
  </si>
  <si>
    <t xml:space="preserve">  L 156251</t>
  </si>
  <si>
    <t>Diama s.r.o. Zruč n/S</t>
  </si>
  <si>
    <t xml:space="preserve">   67/B3</t>
  </si>
  <si>
    <t>Gregoire</t>
  </si>
  <si>
    <t xml:space="preserve"> 20000 ks</t>
  </si>
  <si>
    <t xml:space="preserve">    31/B3</t>
  </si>
  <si>
    <t>Chateau de Croute</t>
  </si>
  <si>
    <t>Gaec de Croute</t>
  </si>
  <si>
    <t>Merlot, Cab.Sauvignon,Malbec, Cab.Frank.</t>
  </si>
  <si>
    <t xml:space="preserve">   61/B3</t>
  </si>
  <si>
    <t>Merlot Desejo</t>
  </si>
  <si>
    <t xml:space="preserve"> 18000 ks</t>
  </si>
  <si>
    <t xml:space="preserve">   75/B3</t>
  </si>
  <si>
    <t>Sebastian</t>
  </si>
  <si>
    <t>1150 l</t>
  </si>
  <si>
    <t xml:space="preserve"> E 6549/06</t>
  </si>
  <si>
    <t>Zweigelt, Blaufränkisch</t>
  </si>
  <si>
    <t xml:space="preserve">   78/B3</t>
  </si>
  <si>
    <t xml:space="preserve">    500 l</t>
  </si>
  <si>
    <t xml:space="preserve">   E 6548/06</t>
  </si>
  <si>
    <t xml:space="preserve">     16/B3 </t>
  </si>
  <si>
    <t>Viňa Vilano Crianza</t>
  </si>
  <si>
    <t>100.000 l</t>
  </si>
  <si>
    <t xml:space="preserve">    79/B3</t>
  </si>
  <si>
    <t>Römerstein</t>
  </si>
  <si>
    <t xml:space="preserve">Seewinkelweingut Klein </t>
  </si>
  <si>
    <t>B3</t>
  </si>
  <si>
    <t xml:space="preserve">  E 4821/06</t>
  </si>
  <si>
    <t>Zweigelt, Frankovka, Merlot</t>
  </si>
  <si>
    <t>Seewinkelweingut Klein</t>
  </si>
  <si>
    <t xml:space="preserve">   57/B3</t>
  </si>
  <si>
    <t>Merlot Terroir</t>
  </si>
  <si>
    <t>Vinicola Miolo</t>
  </si>
  <si>
    <t xml:space="preserve"> 22.000 ks</t>
  </si>
  <si>
    <t xml:space="preserve">   54/B3</t>
  </si>
  <si>
    <t>Cabernet Sauvignon Gran Reserva</t>
  </si>
  <si>
    <t>Vinícola Casa Valduga</t>
  </si>
  <si>
    <t xml:space="preserve">  8.000 ks</t>
  </si>
  <si>
    <t xml:space="preserve">     47/B3</t>
  </si>
  <si>
    <t>Beaumes de Venise Cuvée Sain Martin</t>
  </si>
  <si>
    <t xml:space="preserve">   L 801</t>
  </si>
  <si>
    <t>Syrah, Grenache</t>
  </si>
  <si>
    <t xml:space="preserve">    45/B3</t>
  </si>
  <si>
    <t>Syrah, Mourvédre</t>
  </si>
  <si>
    <t xml:space="preserve">    27/B3</t>
  </si>
  <si>
    <t>Pinot Noir Edic.Limitada, Organico</t>
  </si>
  <si>
    <t xml:space="preserve">   144 ks</t>
  </si>
  <si>
    <t xml:space="preserve">    48/B3</t>
  </si>
  <si>
    <t>Chateau-Bas d'Aumelas</t>
  </si>
  <si>
    <t>Chateau Bas d'Aumelas</t>
  </si>
  <si>
    <t xml:space="preserve"> 14000 ks</t>
  </si>
  <si>
    <t>Syrah, Grenache, Carignan</t>
  </si>
  <si>
    <t xml:space="preserve">    33/B3</t>
  </si>
  <si>
    <t xml:space="preserve">  6000 ks</t>
  </si>
  <si>
    <t>Frankovka,Cabernet,Pinot Noir, Zweigelt</t>
  </si>
  <si>
    <t xml:space="preserve">    21/B3</t>
  </si>
  <si>
    <t>El Coto Crianza</t>
  </si>
  <si>
    <t xml:space="preserve"> 250.000 l</t>
  </si>
  <si>
    <t xml:space="preserve"> L 121 GL</t>
  </si>
  <si>
    <t xml:space="preserve">    32/B3</t>
  </si>
  <si>
    <t>Cabernet Merlot -Cuvée</t>
  </si>
  <si>
    <t>Cabernet Sauvignon+ Merlot</t>
  </si>
  <si>
    <t xml:space="preserve">   04/B3</t>
  </si>
  <si>
    <t>Mammuth</t>
  </si>
  <si>
    <t>Vinzavod Assenovgrad</t>
  </si>
  <si>
    <t xml:space="preserve">   498 ks</t>
  </si>
  <si>
    <t>Caber.Sauvignon+Mavrud+Rubin</t>
  </si>
  <si>
    <t xml:space="preserve">     41/B3</t>
  </si>
  <si>
    <t>Chateau Mayne - Vieil</t>
  </si>
  <si>
    <t>Scea du Mayne-Vieil</t>
  </si>
  <si>
    <t xml:space="preserve">  L030</t>
  </si>
  <si>
    <t>Scea du Mayne -Vieil</t>
  </si>
  <si>
    <t xml:space="preserve">     15/B3</t>
  </si>
  <si>
    <t>Viňa Vilano Reserva</t>
  </si>
  <si>
    <t xml:space="preserve">   24000 l</t>
  </si>
  <si>
    <t>55/B3</t>
  </si>
  <si>
    <t>Cuvée Giuseppe</t>
  </si>
  <si>
    <t xml:space="preserve">  03/F</t>
  </si>
  <si>
    <t>Gran Barquero Fino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</si>
</sst>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color indexed="59"/>
      <name val="Arial CE"/>
      <family val="0"/>
    </font>
    <font>
      <sz val="8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8"/>
      <name val="Arial"/>
      <family val="2"/>
    </font>
    <font>
      <sz val="10"/>
      <color indexed="8"/>
      <name val="Arial CE"/>
      <family val="0"/>
    </font>
    <font>
      <b/>
      <sz val="6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9"/>
      <name val="Arial CE"/>
      <family val="0"/>
    </font>
    <font>
      <sz val="12"/>
      <name val="Arial"/>
      <family val="2"/>
    </font>
    <font>
      <sz val="9"/>
      <color indexed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64" fontId="12" fillId="0" borderId="16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4" fillId="0" borderId="17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64" fontId="14" fillId="0" borderId="2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4" fontId="14" fillId="0" borderId="2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164" fontId="14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0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69" fontId="12" fillId="0" borderId="16" xfId="0" applyNumberFormat="1" applyFont="1" applyFill="1" applyBorder="1" applyAlignment="1">
      <alignment horizontal="center"/>
    </xf>
    <xf numFmtId="169" fontId="12" fillId="0" borderId="17" xfId="0" applyNumberFormat="1" applyFont="1" applyFill="1" applyBorder="1" applyAlignment="1">
      <alignment horizontal="center"/>
    </xf>
    <xf numFmtId="169" fontId="12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4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/>
    </xf>
    <xf numFmtId="10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0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64" fontId="19" fillId="0" borderId="17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64" fontId="23" fillId="0" borderId="18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16" fillId="0" borderId="26" xfId="0" applyFont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18" fillId="0" borderId="11" xfId="0" applyFont="1" applyFill="1" applyBorder="1" applyAlignment="1">
      <alignment/>
    </xf>
    <xf numFmtId="164" fontId="21" fillId="0" borderId="29" xfId="0" applyNumberFormat="1" applyFont="1" applyFill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10" fontId="13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0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4" fontId="21" fillId="0" borderId="23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/>
    </xf>
    <xf numFmtId="0" fontId="25" fillId="0" borderId="26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B26" sqref="AB26"/>
    </sheetView>
  </sheetViews>
  <sheetFormatPr defaultColWidth="9.00390625" defaultRowHeight="12.75"/>
  <cols>
    <col min="1" max="1" width="5.125" style="0" customWidth="1"/>
    <col min="2" max="2" width="12.125" style="0" customWidth="1"/>
    <col min="3" max="3" width="29.75390625" style="0" bestFit="1" customWidth="1"/>
    <col min="4" max="4" width="28.375" style="0" customWidth="1"/>
    <col min="5" max="5" width="7.375" style="12" customWidth="1"/>
    <col min="6" max="6" width="6.00390625" style="12" hidden="1" customWidth="1"/>
    <col min="7" max="7" width="5.625" style="12" hidden="1" customWidth="1"/>
    <col min="8" max="8" width="6.25390625" style="0" hidden="1" customWidth="1"/>
    <col min="9" max="9" width="7.375" style="0" hidden="1" customWidth="1"/>
    <col min="10" max="10" width="5.125" style="0" hidden="1" customWidth="1"/>
    <col min="11" max="11" width="9.25390625" style="0" hidden="1" customWidth="1"/>
    <col min="12" max="12" width="9.25390625" style="12" customWidth="1"/>
    <col min="13" max="13" width="3.25390625" style="0" hidden="1" customWidth="1"/>
    <col min="14" max="14" width="18.375" style="0" hidden="1" customWidth="1"/>
    <col min="15" max="15" width="16.625" style="0" hidden="1" customWidth="1"/>
    <col min="16" max="16" width="14.375" style="0" hidden="1" customWidth="1"/>
    <col min="17" max="17" width="11.125" style="0" hidden="1" customWidth="1"/>
    <col min="18" max="18" width="10.25390625" style="0" hidden="1" customWidth="1"/>
    <col min="19" max="19" width="9.25390625" style="0" hidden="1" customWidth="1"/>
    <col min="20" max="20" width="8.875" style="0" hidden="1" customWidth="1"/>
    <col min="21" max="21" width="10.00390625" style="0" hidden="1" customWidth="1"/>
    <col min="22" max="22" width="12.25390625" style="0" hidden="1" customWidth="1"/>
    <col min="23" max="23" width="11.625" style="0" hidden="1" customWidth="1"/>
    <col min="24" max="24" width="10.875" style="0" hidden="1" customWidth="1"/>
    <col min="25" max="25" width="13.00390625" style="0" hidden="1" customWidth="1"/>
    <col min="26" max="26" width="11.75390625" style="0" hidden="1" customWidth="1"/>
    <col min="27" max="27" width="4.875" style="12" bestFit="1" customWidth="1"/>
    <col min="28" max="28" width="22.375" style="0" customWidth="1"/>
    <col min="29" max="29" width="9.75390625" style="0" customWidth="1"/>
  </cols>
  <sheetData>
    <row r="1" ht="12.75">
      <c r="A1" s="9" t="s">
        <v>783</v>
      </c>
    </row>
    <row r="2" ht="13.5" thickBot="1"/>
    <row r="3" spans="1:28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180" t="s">
        <v>318</v>
      </c>
      <c r="F3" s="74"/>
      <c r="G3" s="74"/>
      <c r="H3" s="74"/>
      <c r="I3" s="74"/>
      <c r="J3" s="74"/>
      <c r="K3" s="74"/>
      <c r="L3" s="176" t="s">
        <v>752</v>
      </c>
      <c r="M3" s="74"/>
      <c r="N3" s="74"/>
      <c r="O3" s="74"/>
      <c r="P3" s="74"/>
      <c r="Q3" s="74"/>
      <c r="R3" s="75">
        <v>1</v>
      </c>
      <c r="S3" s="75">
        <v>2</v>
      </c>
      <c r="T3" s="75">
        <v>3</v>
      </c>
      <c r="U3" s="75">
        <v>4</v>
      </c>
      <c r="V3" s="75">
        <v>5</v>
      </c>
      <c r="W3" s="75" t="s">
        <v>1028</v>
      </c>
      <c r="X3" s="75" t="s">
        <v>1029</v>
      </c>
      <c r="Y3" s="75" t="s">
        <v>1030</v>
      </c>
      <c r="Z3" s="73"/>
      <c r="AA3" s="73" t="s">
        <v>1031</v>
      </c>
      <c r="AB3" s="62" t="s">
        <v>320</v>
      </c>
    </row>
    <row r="4" spans="1:28" ht="12.75">
      <c r="A4" s="69">
        <v>1</v>
      </c>
      <c r="B4" s="70" t="s">
        <v>334</v>
      </c>
      <c r="C4" s="71" t="s">
        <v>331</v>
      </c>
      <c r="D4" s="72" t="s">
        <v>1333</v>
      </c>
      <c r="E4" s="85">
        <v>2005</v>
      </c>
      <c r="F4" s="11" t="s">
        <v>177</v>
      </c>
      <c r="G4" s="11" t="s">
        <v>1122</v>
      </c>
      <c r="H4" s="1">
        <v>1.4</v>
      </c>
      <c r="I4" s="2">
        <v>0.1292</v>
      </c>
      <c r="J4" s="1">
        <v>7.1</v>
      </c>
      <c r="K4" s="1" t="s">
        <v>1334</v>
      </c>
      <c r="L4" s="182" t="s">
        <v>1335</v>
      </c>
      <c r="M4" s="1" t="s">
        <v>1138</v>
      </c>
      <c r="N4" s="1" t="s">
        <v>1159</v>
      </c>
      <c r="O4" s="1" t="s">
        <v>1336</v>
      </c>
      <c r="P4" s="11" t="s">
        <v>1337</v>
      </c>
      <c r="Q4" s="1" t="s">
        <v>1133</v>
      </c>
      <c r="R4" s="29">
        <v>87</v>
      </c>
      <c r="S4" s="17">
        <v>88</v>
      </c>
      <c r="T4" s="18">
        <v>88</v>
      </c>
      <c r="U4" s="18">
        <v>90</v>
      </c>
      <c r="V4" s="18">
        <v>88</v>
      </c>
      <c r="W4" s="18">
        <f aca="true" t="shared" si="0" ref="W4:W41">R4+S4+T4+U4+V4</f>
        <v>441</v>
      </c>
      <c r="X4" s="19">
        <f aca="true" t="shared" si="1" ref="X4:X41">MIN(R4:V4)</f>
        <v>87</v>
      </c>
      <c r="Y4" s="19">
        <f aca="true" t="shared" si="2" ref="Y4:Y41">MAX(R4:V4)</f>
        <v>90</v>
      </c>
      <c r="Z4" s="25">
        <f aca="true" t="shared" si="3" ref="Z4:Z41">W4-(X4+Y4)</f>
        <v>264</v>
      </c>
      <c r="AA4" s="30">
        <f aca="true" t="shared" si="4" ref="AA4:AA41">Z4/3</f>
        <v>88</v>
      </c>
      <c r="AB4" t="s">
        <v>319</v>
      </c>
    </row>
    <row r="5" spans="1:28" ht="12.75">
      <c r="A5" s="63">
        <v>2</v>
      </c>
      <c r="B5" s="64" t="s">
        <v>333</v>
      </c>
      <c r="C5" s="65" t="s">
        <v>331</v>
      </c>
      <c r="D5" s="66" t="s">
        <v>329</v>
      </c>
      <c r="E5" s="80">
        <v>2003</v>
      </c>
      <c r="F5" s="11" t="s">
        <v>177</v>
      </c>
      <c r="G5" s="11" t="s">
        <v>1122</v>
      </c>
      <c r="H5" s="1">
        <v>1.9</v>
      </c>
      <c r="I5" s="2">
        <v>0.113</v>
      </c>
      <c r="J5" s="102">
        <v>6.6</v>
      </c>
      <c r="K5" s="6" t="s">
        <v>2066</v>
      </c>
      <c r="L5" s="171" t="s">
        <v>2067</v>
      </c>
      <c r="M5" s="1" t="s">
        <v>1138</v>
      </c>
      <c r="N5" s="1" t="s">
        <v>1159</v>
      </c>
      <c r="O5" s="1" t="s">
        <v>1131</v>
      </c>
      <c r="P5" s="11" t="s">
        <v>1123</v>
      </c>
      <c r="Q5" s="1" t="s">
        <v>1138</v>
      </c>
      <c r="R5" s="16">
        <v>89</v>
      </c>
      <c r="S5" s="13">
        <v>85</v>
      </c>
      <c r="T5" s="14">
        <v>89</v>
      </c>
      <c r="U5" s="14">
        <v>89</v>
      </c>
      <c r="V5" s="14">
        <v>78</v>
      </c>
      <c r="W5" s="18">
        <f t="shared" si="0"/>
        <v>430</v>
      </c>
      <c r="X5" s="19">
        <f t="shared" si="1"/>
        <v>78</v>
      </c>
      <c r="Y5" s="19">
        <f t="shared" si="2"/>
        <v>89</v>
      </c>
      <c r="Z5" s="25">
        <f t="shared" si="3"/>
        <v>263</v>
      </c>
      <c r="AA5" s="27">
        <f t="shared" si="4"/>
        <v>87.66666666666667</v>
      </c>
      <c r="AB5" t="s">
        <v>321</v>
      </c>
    </row>
    <row r="6" spans="1:28" ht="12.75">
      <c r="A6" s="63">
        <v>3</v>
      </c>
      <c r="B6" s="64" t="s">
        <v>335</v>
      </c>
      <c r="C6" s="65" t="s">
        <v>332</v>
      </c>
      <c r="D6" s="65" t="s">
        <v>907</v>
      </c>
      <c r="E6" s="80">
        <v>2005</v>
      </c>
      <c r="F6" s="11" t="s">
        <v>177</v>
      </c>
      <c r="G6" s="11" t="s">
        <v>1122</v>
      </c>
      <c r="H6" s="1">
        <v>1.8</v>
      </c>
      <c r="I6" s="2">
        <v>0.121</v>
      </c>
      <c r="J6" s="102">
        <v>7</v>
      </c>
      <c r="K6" s="1" t="s">
        <v>905</v>
      </c>
      <c r="L6" s="81" t="s">
        <v>906</v>
      </c>
      <c r="M6" s="1" t="s">
        <v>1138</v>
      </c>
      <c r="N6" s="1" t="s">
        <v>1349</v>
      </c>
      <c r="O6" s="1" t="s">
        <v>907</v>
      </c>
      <c r="P6" s="11" t="s">
        <v>908</v>
      </c>
      <c r="Q6" s="1" t="s">
        <v>1138</v>
      </c>
      <c r="R6" s="16">
        <v>84</v>
      </c>
      <c r="S6" s="13">
        <v>85</v>
      </c>
      <c r="T6" s="14">
        <v>89</v>
      </c>
      <c r="U6" s="14">
        <v>91</v>
      </c>
      <c r="V6" s="14">
        <v>88</v>
      </c>
      <c r="W6" s="18">
        <f t="shared" si="0"/>
        <v>437</v>
      </c>
      <c r="X6" s="19">
        <f t="shared" si="1"/>
        <v>84</v>
      </c>
      <c r="Y6" s="19">
        <f t="shared" si="2"/>
        <v>91</v>
      </c>
      <c r="Z6" s="25">
        <f t="shared" si="3"/>
        <v>262</v>
      </c>
      <c r="AA6" s="27">
        <f t="shared" si="4"/>
        <v>87.33333333333333</v>
      </c>
      <c r="AB6" t="s">
        <v>322</v>
      </c>
    </row>
    <row r="7" spans="1:27" ht="12.75">
      <c r="A7" s="63">
        <v>4</v>
      </c>
      <c r="B7" s="64" t="s">
        <v>403</v>
      </c>
      <c r="C7" s="65" t="s">
        <v>402</v>
      </c>
      <c r="D7" s="66" t="s">
        <v>879</v>
      </c>
      <c r="E7" s="80">
        <v>2005</v>
      </c>
      <c r="F7" s="11" t="s">
        <v>177</v>
      </c>
      <c r="G7" s="11" t="s">
        <v>1122</v>
      </c>
      <c r="H7" s="1">
        <v>2.2</v>
      </c>
      <c r="I7" s="2">
        <v>0.1401</v>
      </c>
      <c r="J7" s="1">
        <v>5.65</v>
      </c>
      <c r="K7" s="1" t="s">
        <v>901</v>
      </c>
      <c r="L7" s="81" t="s">
        <v>902</v>
      </c>
      <c r="M7" s="1" t="s">
        <v>1138</v>
      </c>
      <c r="N7" s="1" t="s">
        <v>1183</v>
      </c>
      <c r="O7" s="1" t="s">
        <v>880</v>
      </c>
      <c r="P7" s="11" t="s">
        <v>903</v>
      </c>
      <c r="Q7" s="1" t="s">
        <v>1133</v>
      </c>
      <c r="R7" s="16">
        <v>86</v>
      </c>
      <c r="S7" s="13">
        <v>81</v>
      </c>
      <c r="T7" s="14">
        <v>86</v>
      </c>
      <c r="U7" s="14">
        <v>92</v>
      </c>
      <c r="V7" s="14">
        <v>89</v>
      </c>
      <c r="W7" s="18">
        <f t="shared" si="0"/>
        <v>434</v>
      </c>
      <c r="X7" s="19">
        <f t="shared" si="1"/>
        <v>81</v>
      </c>
      <c r="Y7" s="19">
        <f t="shared" si="2"/>
        <v>92</v>
      </c>
      <c r="Z7" s="25">
        <f t="shared" si="3"/>
        <v>261</v>
      </c>
      <c r="AA7" s="27">
        <f t="shared" si="4"/>
        <v>87</v>
      </c>
    </row>
    <row r="8" spans="1:27" ht="12.75">
      <c r="A8" s="63">
        <v>5</v>
      </c>
      <c r="B8" s="64" t="s">
        <v>404</v>
      </c>
      <c r="C8" s="65" t="s">
        <v>847</v>
      </c>
      <c r="D8" s="65" t="s">
        <v>960</v>
      </c>
      <c r="E8" s="80">
        <v>2006</v>
      </c>
      <c r="F8" s="11" t="s">
        <v>177</v>
      </c>
      <c r="G8" s="11" t="s">
        <v>1122</v>
      </c>
      <c r="H8" s="1">
        <v>2.9</v>
      </c>
      <c r="I8" s="2">
        <v>0.1376</v>
      </c>
      <c r="J8" s="1">
        <v>7.9</v>
      </c>
      <c r="K8" s="6" t="s">
        <v>961</v>
      </c>
      <c r="L8" s="182" t="s">
        <v>962</v>
      </c>
      <c r="M8" s="1" t="s">
        <v>1138</v>
      </c>
      <c r="N8" t="s">
        <v>963</v>
      </c>
      <c r="O8" s="1" t="s">
        <v>964</v>
      </c>
      <c r="P8" s="11" t="s">
        <v>965</v>
      </c>
      <c r="Q8" s="1" t="s">
        <v>1138</v>
      </c>
      <c r="R8" s="16">
        <v>85</v>
      </c>
      <c r="S8" s="13">
        <v>83</v>
      </c>
      <c r="T8" s="14">
        <v>83</v>
      </c>
      <c r="U8" s="14">
        <v>92</v>
      </c>
      <c r="V8" s="14">
        <v>92</v>
      </c>
      <c r="W8" s="18">
        <f t="shared" si="0"/>
        <v>435</v>
      </c>
      <c r="X8" s="19">
        <f t="shared" si="1"/>
        <v>83</v>
      </c>
      <c r="Y8" s="19">
        <f t="shared" si="2"/>
        <v>92</v>
      </c>
      <c r="Z8" s="25">
        <f t="shared" si="3"/>
        <v>260</v>
      </c>
      <c r="AA8" s="27">
        <f t="shared" si="4"/>
        <v>86.66666666666667</v>
      </c>
    </row>
    <row r="9" spans="1:27" ht="12.75">
      <c r="A9" s="63">
        <v>6</v>
      </c>
      <c r="B9" s="64" t="s">
        <v>405</v>
      </c>
      <c r="C9" s="65" t="s">
        <v>948</v>
      </c>
      <c r="D9" s="65" t="s">
        <v>949</v>
      </c>
      <c r="E9" s="80">
        <v>2006</v>
      </c>
      <c r="F9" s="11" t="s">
        <v>177</v>
      </c>
      <c r="G9" s="11" t="s">
        <v>1122</v>
      </c>
      <c r="H9" s="1">
        <v>3.2</v>
      </c>
      <c r="I9" s="2">
        <v>0.134</v>
      </c>
      <c r="J9" s="1">
        <v>6.7</v>
      </c>
      <c r="K9" s="6" t="s">
        <v>957</v>
      </c>
      <c r="L9" s="182" t="s">
        <v>958</v>
      </c>
      <c r="M9" s="1" t="s">
        <v>1138</v>
      </c>
      <c r="N9" t="s">
        <v>1328</v>
      </c>
      <c r="O9" s="1" t="s">
        <v>952</v>
      </c>
      <c r="P9" s="11" t="s">
        <v>959</v>
      </c>
      <c r="Q9" s="1" t="s">
        <v>1133</v>
      </c>
      <c r="R9" s="16">
        <v>87</v>
      </c>
      <c r="S9" s="13">
        <v>86</v>
      </c>
      <c r="T9" s="14">
        <v>82</v>
      </c>
      <c r="U9" s="14">
        <v>91</v>
      </c>
      <c r="V9" s="14">
        <v>86</v>
      </c>
      <c r="W9" s="18">
        <f t="shared" si="0"/>
        <v>432</v>
      </c>
      <c r="X9" s="19">
        <f t="shared" si="1"/>
        <v>82</v>
      </c>
      <c r="Y9" s="19">
        <f t="shared" si="2"/>
        <v>91</v>
      </c>
      <c r="Z9" s="25">
        <f t="shared" si="3"/>
        <v>259</v>
      </c>
      <c r="AA9" s="27">
        <f t="shared" si="4"/>
        <v>86.33333333333333</v>
      </c>
    </row>
    <row r="10" spans="1:27" ht="12.75">
      <c r="A10" s="63">
        <v>7</v>
      </c>
      <c r="B10" s="64" t="s">
        <v>407</v>
      </c>
      <c r="C10" s="65" t="s">
        <v>1108</v>
      </c>
      <c r="D10" s="65" t="s">
        <v>1109</v>
      </c>
      <c r="E10" s="80">
        <v>2006</v>
      </c>
      <c r="F10" s="11" t="s">
        <v>177</v>
      </c>
      <c r="G10" s="11" t="s">
        <v>1122</v>
      </c>
      <c r="H10" s="1">
        <v>2.5</v>
      </c>
      <c r="I10" s="2">
        <v>0.124</v>
      </c>
      <c r="J10" s="102">
        <v>5.7</v>
      </c>
      <c r="K10" s="6" t="s">
        <v>1110</v>
      </c>
      <c r="L10" s="182" t="s">
        <v>1111</v>
      </c>
      <c r="M10" s="1" t="s">
        <v>1138</v>
      </c>
      <c r="N10" t="s">
        <v>1112</v>
      </c>
      <c r="O10" s="1" t="s">
        <v>1109</v>
      </c>
      <c r="P10" s="11" t="s">
        <v>1113</v>
      </c>
      <c r="Q10" s="1" t="s">
        <v>1133</v>
      </c>
      <c r="R10" s="16">
        <v>84</v>
      </c>
      <c r="S10" s="13">
        <v>76</v>
      </c>
      <c r="T10" s="14">
        <v>83</v>
      </c>
      <c r="U10" s="14">
        <v>95</v>
      </c>
      <c r="V10" s="14">
        <v>91</v>
      </c>
      <c r="W10" s="18">
        <f t="shared" si="0"/>
        <v>429</v>
      </c>
      <c r="X10" s="19">
        <f t="shared" si="1"/>
        <v>76</v>
      </c>
      <c r="Y10" s="19">
        <f t="shared" si="2"/>
        <v>95</v>
      </c>
      <c r="Z10" s="25">
        <f t="shared" si="3"/>
        <v>258</v>
      </c>
      <c r="AA10" s="27">
        <f t="shared" si="4"/>
        <v>86</v>
      </c>
    </row>
    <row r="11" spans="1:27" ht="12.75">
      <c r="A11" s="63">
        <v>8</v>
      </c>
      <c r="B11" s="64" t="s">
        <v>408</v>
      </c>
      <c r="C11" s="65" t="s">
        <v>1338</v>
      </c>
      <c r="D11" s="65" t="s">
        <v>1333</v>
      </c>
      <c r="E11" s="80">
        <v>2005</v>
      </c>
      <c r="F11" s="11" t="s">
        <v>177</v>
      </c>
      <c r="G11" s="11" t="s">
        <v>1122</v>
      </c>
      <c r="H11" s="1">
        <v>1.5</v>
      </c>
      <c r="I11" s="2">
        <v>0.1328</v>
      </c>
      <c r="J11" s="1">
        <v>7.1</v>
      </c>
      <c r="K11" s="1" t="s">
        <v>1339</v>
      </c>
      <c r="L11" s="182" t="s">
        <v>1340</v>
      </c>
      <c r="M11" s="1" t="s">
        <v>1138</v>
      </c>
      <c r="N11" s="1" t="s">
        <v>1341</v>
      </c>
      <c r="O11" s="1" t="s">
        <v>1336</v>
      </c>
      <c r="P11" s="11" t="s">
        <v>1342</v>
      </c>
      <c r="Q11" s="1" t="s">
        <v>1133</v>
      </c>
      <c r="R11" s="16">
        <v>88</v>
      </c>
      <c r="S11" s="13">
        <v>79</v>
      </c>
      <c r="T11" s="14">
        <v>84</v>
      </c>
      <c r="U11" s="14">
        <v>91</v>
      </c>
      <c r="V11" s="14">
        <v>83</v>
      </c>
      <c r="W11" s="18">
        <f t="shared" si="0"/>
        <v>425</v>
      </c>
      <c r="X11" s="19">
        <f t="shared" si="1"/>
        <v>79</v>
      </c>
      <c r="Y11" s="19">
        <f t="shared" si="2"/>
        <v>91</v>
      </c>
      <c r="Z11" s="25">
        <f t="shared" si="3"/>
        <v>255</v>
      </c>
      <c r="AA11" s="27">
        <f t="shared" si="4"/>
        <v>85</v>
      </c>
    </row>
    <row r="12" spans="1:27" ht="12.75">
      <c r="A12" s="63">
        <v>9</v>
      </c>
      <c r="B12" s="64" t="s">
        <v>409</v>
      </c>
      <c r="C12" s="67" t="s">
        <v>869</v>
      </c>
      <c r="D12" s="65" t="s">
        <v>1356</v>
      </c>
      <c r="E12" s="80">
        <v>2005</v>
      </c>
      <c r="F12" s="11" t="s">
        <v>177</v>
      </c>
      <c r="G12" s="11" t="s">
        <v>1122</v>
      </c>
      <c r="H12" s="3">
        <v>2.5</v>
      </c>
      <c r="I12" s="2">
        <v>0.1201</v>
      </c>
      <c r="J12" s="103">
        <v>6.67</v>
      </c>
      <c r="K12" s="1" t="s">
        <v>870</v>
      </c>
      <c r="L12" s="182" t="s">
        <v>871</v>
      </c>
      <c r="M12" s="1" t="s">
        <v>1138</v>
      </c>
      <c r="N12" s="1" t="s">
        <v>1349</v>
      </c>
      <c r="O12" s="1" t="s">
        <v>1356</v>
      </c>
      <c r="P12" s="11" t="s">
        <v>872</v>
      </c>
      <c r="Q12" s="1" t="s">
        <v>1133</v>
      </c>
      <c r="R12" s="16">
        <v>81</v>
      </c>
      <c r="S12" s="13">
        <v>80</v>
      </c>
      <c r="T12" s="14">
        <v>86</v>
      </c>
      <c r="U12" s="14">
        <v>88</v>
      </c>
      <c r="V12" s="14">
        <v>87</v>
      </c>
      <c r="W12" s="18">
        <f t="shared" si="0"/>
        <v>422</v>
      </c>
      <c r="X12" s="19">
        <f t="shared" si="1"/>
        <v>80</v>
      </c>
      <c r="Y12" s="19">
        <f t="shared" si="2"/>
        <v>88</v>
      </c>
      <c r="Z12" s="25">
        <f t="shared" si="3"/>
        <v>254</v>
      </c>
      <c r="AA12" s="27">
        <f t="shared" si="4"/>
        <v>84.66666666666667</v>
      </c>
    </row>
    <row r="13" spans="1:27" ht="12.75">
      <c r="A13" s="63">
        <v>10</v>
      </c>
      <c r="B13" s="64" t="s">
        <v>410</v>
      </c>
      <c r="C13" s="65" t="s">
        <v>1345</v>
      </c>
      <c r="D13" s="65" t="s">
        <v>1333</v>
      </c>
      <c r="E13" s="80">
        <v>2005</v>
      </c>
      <c r="F13" s="11" t="s">
        <v>177</v>
      </c>
      <c r="G13" s="11" t="s">
        <v>1122</v>
      </c>
      <c r="H13" s="1">
        <v>2.54</v>
      </c>
      <c r="I13" s="2">
        <v>0.1336</v>
      </c>
      <c r="J13" s="1">
        <v>8.7</v>
      </c>
      <c r="K13" s="1" t="s">
        <v>1339</v>
      </c>
      <c r="L13" s="182" t="s">
        <v>1343</v>
      </c>
      <c r="M13" s="1" t="s">
        <v>1138</v>
      </c>
      <c r="N13" s="1" t="s">
        <v>1180</v>
      </c>
      <c r="O13" s="1" t="s">
        <v>1336</v>
      </c>
      <c r="P13" s="11" t="s">
        <v>1344</v>
      </c>
      <c r="Q13" s="1" t="s">
        <v>1133</v>
      </c>
      <c r="R13" s="16">
        <v>82</v>
      </c>
      <c r="S13" s="13">
        <v>82</v>
      </c>
      <c r="T13" s="14">
        <v>81</v>
      </c>
      <c r="U13" s="14">
        <v>90</v>
      </c>
      <c r="V13" s="14">
        <v>91</v>
      </c>
      <c r="W13" s="18">
        <f t="shared" si="0"/>
        <v>426</v>
      </c>
      <c r="X13" s="19">
        <f t="shared" si="1"/>
        <v>81</v>
      </c>
      <c r="Y13" s="19">
        <f t="shared" si="2"/>
        <v>91</v>
      </c>
      <c r="Z13" s="25">
        <f t="shared" si="3"/>
        <v>254</v>
      </c>
      <c r="AA13" s="27">
        <f t="shared" si="4"/>
        <v>84.66666666666667</v>
      </c>
    </row>
    <row r="14" spans="1:27" ht="12.75">
      <c r="A14" s="63">
        <v>11</v>
      </c>
      <c r="B14" s="64" t="s">
        <v>411</v>
      </c>
      <c r="C14" s="65" t="s">
        <v>1338</v>
      </c>
      <c r="D14" s="66" t="s">
        <v>1109</v>
      </c>
      <c r="E14" s="80">
        <v>2005</v>
      </c>
      <c r="F14" s="11" t="s">
        <v>177</v>
      </c>
      <c r="G14" s="11" t="s">
        <v>1122</v>
      </c>
      <c r="H14" s="1">
        <v>3.1</v>
      </c>
      <c r="I14" s="2">
        <v>0.125</v>
      </c>
      <c r="J14" s="102">
        <v>7</v>
      </c>
      <c r="K14" s="6" t="s">
        <v>1114</v>
      </c>
      <c r="L14" s="182" t="s">
        <v>1115</v>
      </c>
      <c r="M14" s="1" t="s">
        <v>1138</v>
      </c>
      <c r="N14" t="s">
        <v>1341</v>
      </c>
      <c r="O14" s="1" t="s">
        <v>1109</v>
      </c>
      <c r="P14" s="11" t="s">
        <v>1116</v>
      </c>
      <c r="Q14" s="1" t="s">
        <v>1133</v>
      </c>
      <c r="R14" s="16">
        <v>84</v>
      </c>
      <c r="S14" s="13">
        <v>79</v>
      </c>
      <c r="T14" s="14">
        <v>85</v>
      </c>
      <c r="U14" s="14">
        <v>85</v>
      </c>
      <c r="V14" s="14">
        <v>85</v>
      </c>
      <c r="W14" s="18">
        <f t="shared" si="0"/>
        <v>418</v>
      </c>
      <c r="X14" s="19">
        <f t="shared" si="1"/>
        <v>79</v>
      </c>
      <c r="Y14" s="19">
        <f t="shared" si="2"/>
        <v>85</v>
      </c>
      <c r="Z14" s="25">
        <f t="shared" si="3"/>
        <v>254</v>
      </c>
      <c r="AA14" s="27">
        <f t="shared" si="4"/>
        <v>84.66666666666667</v>
      </c>
    </row>
    <row r="15" spans="1:27" ht="12.75">
      <c r="A15" s="63">
        <v>12</v>
      </c>
      <c r="B15" s="68" t="s">
        <v>412</v>
      </c>
      <c r="C15" s="65" t="s">
        <v>1166</v>
      </c>
      <c r="D15" s="66" t="s">
        <v>1158</v>
      </c>
      <c r="E15" s="80">
        <v>2005</v>
      </c>
      <c r="F15" s="11" t="s">
        <v>177</v>
      </c>
      <c r="G15" s="11" t="s">
        <v>1122</v>
      </c>
      <c r="H15" s="1">
        <v>1.6</v>
      </c>
      <c r="I15" s="2">
        <v>0.132</v>
      </c>
      <c r="J15" s="1">
        <v>6.9</v>
      </c>
      <c r="K15" s="1" t="s">
        <v>1163</v>
      </c>
      <c r="L15" s="81" t="s">
        <v>1164</v>
      </c>
      <c r="M15" t="s">
        <v>1138</v>
      </c>
      <c r="N15" t="s">
        <v>1161</v>
      </c>
      <c r="O15" t="s">
        <v>1158</v>
      </c>
      <c r="P15" s="12" t="s">
        <v>1167</v>
      </c>
      <c r="Q15" s="1" t="s">
        <v>1133</v>
      </c>
      <c r="R15" s="16">
        <v>81</v>
      </c>
      <c r="S15" s="13">
        <v>84</v>
      </c>
      <c r="T15" s="14">
        <v>89</v>
      </c>
      <c r="U15" s="14">
        <v>88</v>
      </c>
      <c r="V15" s="14">
        <v>82</v>
      </c>
      <c r="W15" s="18">
        <f t="shared" si="0"/>
        <v>424</v>
      </c>
      <c r="X15" s="19">
        <f t="shared" si="1"/>
        <v>81</v>
      </c>
      <c r="Y15" s="19">
        <f t="shared" si="2"/>
        <v>89</v>
      </c>
      <c r="Z15" s="25">
        <f t="shared" si="3"/>
        <v>254</v>
      </c>
      <c r="AA15" s="27">
        <f t="shared" si="4"/>
        <v>84.66666666666667</v>
      </c>
    </row>
    <row r="16" spans="1:28" s="115" customFormat="1" ht="12.75">
      <c r="A16" s="105">
        <v>13</v>
      </c>
      <c r="B16" s="111" t="s">
        <v>413</v>
      </c>
      <c r="C16" s="106" t="s">
        <v>1173</v>
      </c>
      <c r="D16" s="112" t="s">
        <v>1169</v>
      </c>
      <c r="E16" s="133">
        <v>2006</v>
      </c>
      <c r="F16" s="126" t="s">
        <v>177</v>
      </c>
      <c r="G16" s="126" t="s">
        <v>1122</v>
      </c>
      <c r="H16" s="113">
        <v>3.1</v>
      </c>
      <c r="I16" s="114">
        <v>0.115</v>
      </c>
      <c r="J16" s="113">
        <v>8</v>
      </c>
      <c r="K16" s="113" t="s">
        <v>1174</v>
      </c>
      <c r="L16" s="173" t="s">
        <v>1199</v>
      </c>
      <c r="M16" s="115" t="s">
        <v>1138</v>
      </c>
      <c r="N16" s="115" t="s">
        <v>1183</v>
      </c>
      <c r="O16" s="115" t="s">
        <v>1171</v>
      </c>
      <c r="P16" s="116" t="s">
        <v>1175</v>
      </c>
      <c r="Q16" s="113" t="s">
        <v>1133</v>
      </c>
      <c r="R16" s="117">
        <v>83</v>
      </c>
      <c r="S16" s="118">
        <v>83</v>
      </c>
      <c r="T16" s="119">
        <v>87</v>
      </c>
      <c r="U16" s="119">
        <v>88</v>
      </c>
      <c r="V16" s="119">
        <v>83</v>
      </c>
      <c r="W16" s="120">
        <f t="shared" si="0"/>
        <v>424</v>
      </c>
      <c r="X16" s="121">
        <f t="shared" si="1"/>
        <v>83</v>
      </c>
      <c r="Y16" s="121">
        <f t="shared" si="2"/>
        <v>88</v>
      </c>
      <c r="Z16" s="122">
        <f t="shared" si="3"/>
        <v>253</v>
      </c>
      <c r="AA16" s="123">
        <f t="shared" si="4"/>
        <v>84.33333333333333</v>
      </c>
      <c r="AB16" s="115" t="s">
        <v>401</v>
      </c>
    </row>
    <row r="17" spans="1:28" s="115" customFormat="1" ht="12.75">
      <c r="A17" s="105">
        <v>14</v>
      </c>
      <c r="B17" s="124" t="s">
        <v>414</v>
      </c>
      <c r="C17" s="106" t="s">
        <v>1293</v>
      </c>
      <c r="D17" s="112" t="s">
        <v>960</v>
      </c>
      <c r="E17" s="133">
        <v>2006</v>
      </c>
      <c r="F17" s="126" t="s">
        <v>177</v>
      </c>
      <c r="G17" s="126" t="s">
        <v>1122</v>
      </c>
      <c r="H17" s="113">
        <v>4</v>
      </c>
      <c r="I17" s="114">
        <v>0.124</v>
      </c>
      <c r="J17" s="113">
        <v>7.2</v>
      </c>
      <c r="K17" s="125" t="s">
        <v>966</v>
      </c>
      <c r="L17" s="183" t="s">
        <v>967</v>
      </c>
      <c r="M17" s="113" t="s">
        <v>1138</v>
      </c>
      <c r="N17" s="115" t="s">
        <v>1159</v>
      </c>
      <c r="O17" s="113" t="s">
        <v>964</v>
      </c>
      <c r="P17" s="126" t="s">
        <v>968</v>
      </c>
      <c r="Q17" s="113" t="s">
        <v>1138</v>
      </c>
      <c r="R17" s="117">
        <v>82</v>
      </c>
      <c r="S17" s="118">
        <v>81</v>
      </c>
      <c r="T17" s="119">
        <v>84</v>
      </c>
      <c r="U17" s="119">
        <v>87</v>
      </c>
      <c r="V17" s="119">
        <v>82</v>
      </c>
      <c r="W17" s="120">
        <f t="shared" si="0"/>
        <v>416</v>
      </c>
      <c r="X17" s="121">
        <f t="shared" si="1"/>
        <v>81</v>
      </c>
      <c r="Y17" s="121">
        <f t="shared" si="2"/>
        <v>87</v>
      </c>
      <c r="Z17" s="122">
        <f t="shared" si="3"/>
        <v>248</v>
      </c>
      <c r="AA17" s="123">
        <f t="shared" si="4"/>
        <v>82.66666666666667</v>
      </c>
      <c r="AB17" s="115" t="s">
        <v>401</v>
      </c>
    </row>
    <row r="18" spans="1:27" ht="12.75">
      <c r="A18" s="63">
        <v>15</v>
      </c>
      <c r="B18" s="68" t="s">
        <v>415</v>
      </c>
      <c r="C18" s="65" t="s">
        <v>1272</v>
      </c>
      <c r="D18" s="65" t="s">
        <v>1271</v>
      </c>
      <c r="E18" s="80">
        <v>2006</v>
      </c>
      <c r="F18" s="11" t="s">
        <v>177</v>
      </c>
      <c r="G18" s="11" t="s">
        <v>1122</v>
      </c>
      <c r="H18" s="1">
        <v>2.1</v>
      </c>
      <c r="I18" s="2">
        <v>0.137</v>
      </c>
      <c r="J18" s="102">
        <v>6.8</v>
      </c>
      <c r="K18" s="1" t="s">
        <v>1273</v>
      </c>
      <c r="L18" s="182" t="s">
        <v>1274</v>
      </c>
      <c r="M18" t="s">
        <v>1138</v>
      </c>
      <c r="N18" t="s">
        <v>1275</v>
      </c>
      <c r="O18" t="s">
        <v>1276</v>
      </c>
      <c r="P18" s="12" t="s">
        <v>1277</v>
      </c>
      <c r="Q18" s="1" t="s">
        <v>1133</v>
      </c>
      <c r="R18" s="16">
        <v>80</v>
      </c>
      <c r="S18" s="13">
        <v>84</v>
      </c>
      <c r="T18" s="14">
        <v>79</v>
      </c>
      <c r="U18" s="14">
        <v>83</v>
      </c>
      <c r="V18" s="14">
        <v>89</v>
      </c>
      <c r="W18" s="18">
        <f t="shared" si="0"/>
        <v>415</v>
      </c>
      <c r="X18" s="19">
        <f t="shared" si="1"/>
        <v>79</v>
      </c>
      <c r="Y18" s="19">
        <f t="shared" si="2"/>
        <v>89</v>
      </c>
      <c r="Z18" s="25">
        <f t="shared" si="3"/>
        <v>247</v>
      </c>
      <c r="AA18" s="27">
        <f t="shared" si="4"/>
        <v>82.33333333333333</v>
      </c>
    </row>
    <row r="19" spans="1:28" s="115" customFormat="1" ht="12.75">
      <c r="A19" s="105">
        <v>16</v>
      </c>
      <c r="B19" s="111" t="s">
        <v>416</v>
      </c>
      <c r="C19" s="106" t="s">
        <v>1168</v>
      </c>
      <c r="D19" s="106" t="s">
        <v>1169</v>
      </c>
      <c r="E19" s="133">
        <v>2006</v>
      </c>
      <c r="F19" s="126" t="s">
        <v>177</v>
      </c>
      <c r="G19" s="126" t="s">
        <v>1122</v>
      </c>
      <c r="H19" s="113">
        <v>1.7</v>
      </c>
      <c r="I19" s="114">
        <v>0.125</v>
      </c>
      <c r="J19" s="113">
        <v>7</v>
      </c>
      <c r="K19" s="113" t="s">
        <v>1170</v>
      </c>
      <c r="L19" s="173" t="s">
        <v>1198</v>
      </c>
      <c r="M19" s="115" t="s">
        <v>1138</v>
      </c>
      <c r="N19" s="115" t="s">
        <v>1168</v>
      </c>
      <c r="O19" s="115" t="s">
        <v>1171</v>
      </c>
      <c r="P19" s="116" t="s">
        <v>1172</v>
      </c>
      <c r="Q19" s="113" t="s">
        <v>1133</v>
      </c>
      <c r="R19" s="117">
        <v>82</v>
      </c>
      <c r="S19" s="118">
        <v>81</v>
      </c>
      <c r="T19" s="119">
        <v>87</v>
      </c>
      <c r="U19" s="119">
        <v>83</v>
      </c>
      <c r="V19" s="119">
        <v>82</v>
      </c>
      <c r="W19" s="120">
        <f t="shared" si="0"/>
        <v>415</v>
      </c>
      <c r="X19" s="121">
        <f t="shared" si="1"/>
        <v>81</v>
      </c>
      <c r="Y19" s="121">
        <f t="shared" si="2"/>
        <v>87</v>
      </c>
      <c r="Z19" s="122">
        <f t="shared" si="3"/>
        <v>247</v>
      </c>
      <c r="AA19" s="123">
        <f t="shared" si="4"/>
        <v>82.33333333333333</v>
      </c>
      <c r="AB19" s="115" t="s">
        <v>401</v>
      </c>
    </row>
    <row r="20" spans="1:27" ht="12.75">
      <c r="A20" s="63">
        <v>17</v>
      </c>
      <c r="B20" s="64" t="s">
        <v>417</v>
      </c>
      <c r="C20" s="65" t="s">
        <v>855</v>
      </c>
      <c r="D20" s="65" t="s">
        <v>842</v>
      </c>
      <c r="E20" s="80">
        <v>2006</v>
      </c>
      <c r="F20" s="11" t="s">
        <v>177</v>
      </c>
      <c r="G20" s="11" t="s">
        <v>1122</v>
      </c>
      <c r="H20" s="1">
        <v>1.8</v>
      </c>
      <c r="I20" s="2">
        <v>0.129</v>
      </c>
      <c r="J20" s="102">
        <v>6.9</v>
      </c>
      <c r="K20" s="1" t="s">
        <v>1189</v>
      </c>
      <c r="L20" s="182" t="s">
        <v>856</v>
      </c>
      <c r="M20" s="1" t="s">
        <v>1138</v>
      </c>
      <c r="N20" s="1" t="s">
        <v>1278</v>
      </c>
      <c r="O20" s="1" t="s">
        <v>857</v>
      </c>
      <c r="P20" s="11" t="s">
        <v>858</v>
      </c>
      <c r="Q20" s="1" t="s">
        <v>1133</v>
      </c>
      <c r="R20" s="15">
        <v>81</v>
      </c>
      <c r="S20" s="15">
        <v>81</v>
      </c>
      <c r="T20" s="14">
        <v>80</v>
      </c>
      <c r="U20" s="14">
        <v>84</v>
      </c>
      <c r="V20" s="14">
        <v>84</v>
      </c>
      <c r="W20" s="18">
        <f t="shared" si="0"/>
        <v>410</v>
      </c>
      <c r="X20" s="19">
        <f t="shared" si="1"/>
        <v>80</v>
      </c>
      <c r="Y20" s="19">
        <f t="shared" si="2"/>
        <v>84</v>
      </c>
      <c r="Z20" s="25">
        <f t="shared" si="3"/>
        <v>246</v>
      </c>
      <c r="AA20" s="27">
        <f t="shared" si="4"/>
        <v>82</v>
      </c>
    </row>
    <row r="21" spans="1:27" ht="12.75">
      <c r="A21" s="63">
        <v>18</v>
      </c>
      <c r="B21" s="64" t="s">
        <v>418</v>
      </c>
      <c r="C21" s="65" t="s">
        <v>851</v>
      </c>
      <c r="D21" s="65" t="s">
        <v>1356</v>
      </c>
      <c r="E21" s="80">
        <v>2006</v>
      </c>
      <c r="F21" s="11" t="s">
        <v>177</v>
      </c>
      <c r="G21" s="11" t="s">
        <v>1122</v>
      </c>
      <c r="H21" s="1">
        <v>2.8</v>
      </c>
      <c r="I21" s="2">
        <v>0.127</v>
      </c>
      <c r="J21" s="102">
        <v>6.2</v>
      </c>
      <c r="K21" s="1" t="s">
        <v>852</v>
      </c>
      <c r="L21" s="182" t="s">
        <v>853</v>
      </c>
      <c r="M21" s="1" t="s">
        <v>1138</v>
      </c>
      <c r="N21" s="1" t="s">
        <v>1278</v>
      </c>
      <c r="O21" s="1" t="s">
        <v>1356</v>
      </c>
      <c r="P21" s="11" t="s">
        <v>854</v>
      </c>
      <c r="Q21" s="1" t="s">
        <v>1133</v>
      </c>
      <c r="R21" s="16">
        <v>84</v>
      </c>
      <c r="S21" s="13">
        <v>81</v>
      </c>
      <c r="T21" s="14">
        <v>83</v>
      </c>
      <c r="U21" s="14">
        <v>82</v>
      </c>
      <c r="V21" s="14">
        <v>79</v>
      </c>
      <c r="W21" s="18">
        <f t="shared" si="0"/>
        <v>409</v>
      </c>
      <c r="X21" s="19">
        <f t="shared" si="1"/>
        <v>79</v>
      </c>
      <c r="Y21" s="19">
        <f t="shared" si="2"/>
        <v>84</v>
      </c>
      <c r="Z21" s="25">
        <f t="shared" si="3"/>
        <v>246</v>
      </c>
      <c r="AA21" s="27">
        <f t="shared" si="4"/>
        <v>82</v>
      </c>
    </row>
    <row r="22" spans="1:27" ht="12.75">
      <c r="A22" s="63">
        <v>19</v>
      </c>
      <c r="B22" s="64" t="s">
        <v>419</v>
      </c>
      <c r="C22" s="65" t="s">
        <v>891</v>
      </c>
      <c r="D22" s="65" t="s">
        <v>892</v>
      </c>
      <c r="E22" s="80">
        <v>2005</v>
      </c>
      <c r="F22" s="11" t="s">
        <v>177</v>
      </c>
      <c r="G22" s="11" t="s">
        <v>1122</v>
      </c>
      <c r="H22" s="1">
        <v>2</v>
      </c>
      <c r="I22" s="2">
        <v>0.1248</v>
      </c>
      <c r="J22" s="1">
        <v>6.8</v>
      </c>
      <c r="K22" s="1" t="s">
        <v>893</v>
      </c>
      <c r="L22" s="80" t="s">
        <v>894</v>
      </c>
      <c r="M22" s="1" t="s">
        <v>1138</v>
      </c>
      <c r="N22" s="1" t="s">
        <v>1328</v>
      </c>
      <c r="O22" s="1" t="s">
        <v>895</v>
      </c>
      <c r="P22" s="11" t="s">
        <v>896</v>
      </c>
      <c r="Q22" s="1" t="s">
        <v>1133</v>
      </c>
      <c r="R22" s="16">
        <v>86</v>
      </c>
      <c r="S22" s="13">
        <v>83</v>
      </c>
      <c r="T22" s="14">
        <v>85</v>
      </c>
      <c r="U22" s="14">
        <v>73</v>
      </c>
      <c r="V22" s="14">
        <v>78</v>
      </c>
      <c r="W22" s="18">
        <f t="shared" si="0"/>
        <v>405</v>
      </c>
      <c r="X22" s="19">
        <f t="shared" si="1"/>
        <v>73</v>
      </c>
      <c r="Y22" s="19">
        <f t="shared" si="2"/>
        <v>86</v>
      </c>
      <c r="Z22" s="25">
        <f t="shared" si="3"/>
        <v>246</v>
      </c>
      <c r="AA22" s="27">
        <f t="shared" si="4"/>
        <v>82</v>
      </c>
    </row>
    <row r="23" spans="1:27" ht="12.75">
      <c r="A23" s="63">
        <v>20</v>
      </c>
      <c r="B23" s="64" t="s">
        <v>420</v>
      </c>
      <c r="C23" s="65" t="s">
        <v>1279</v>
      </c>
      <c r="D23" s="65" t="s">
        <v>949</v>
      </c>
      <c r="E23" s="80">
        <v>2006</v>
      </c>
      <c r="F23" s="11" t="s">
        <v>177</v>
      </c>
      <c r="G23" s="11" t="s">
        <v>1122</v>
      </c>
      <c r="H23" s="1">
        <v>1.7</v>
      </c>
      <c r="I23" s="2">
        <v>0.127</v>
      </c>
      <c r="J23" s="1">
        <v>5.4</v>
      </c>
      <c r="K23" s="6" t="s">
        <v>950</v>
      </c>
      <c r="L23" s="182" t="s">
        <v>951</v>
      </c>
      <c r="M23" s="1" t="s">
        <v>1138</v>
      </c>
      <c r="N23" t="s">
        <v>1278</v>
      </c>
      <c r="O23" s="1" t="s">
        <v>952</v>
      </c>
      <c r="P23" s="11" t="s">
        <v>953</v>
      </c>
      <c r="Q23" s="1" t="s">
        <v>1133</v>
      </c>
      <c r="R23" s="13">
        <v>85</v>
      </c>
      <c r="S23" s="13">
        <v>81</v>
      </c>
      <c r="T23" s="14">
        <v>86</v>
      </c>
      <c r="U23" s="14">
        <v>79</v>
      </c>
      <c r="V23" s="14">
        <v>78</v>
      </c>
      <c r="W23" s="18">
        <f t="shared" si="0"/>
        <v>409</v>
      </c>
      <c r="X23" s="19">
        <f t="shared" si="1"/>
        <v>78</v>
      </c>
      <c r="Y23" s="19">
        <f t="shared" si="2"/>
        <v>86</v>
      </c>
      <c r="Z23" s="25">
        <f t="shared" si="3"/>
        <v>245</v>
      </c>
      <c r="AA23" s="27">
        <f t="shared" si="4"/>
        <v>81.66666666666667</v>
      </c>
    </row>
    <row r="24" spans="1:28" s="115" customFormat="1" ht="12.75">
      <c r="A24" s="105">
        <v>21</v>
      </c>
      <c r="B24" s="111" t="s">
        <v>421</v>
      </c>
      <c r="C24" s="106" t="s">
        <v>1279</v>
      </c>
      <c r="D24" s="106" t="s">
        <v>1290</v>
      </c>
      <c r="E24" s="133">
        <v>2006</v>
      </c>
      <c r="F24" s="126" t="s">
        <v>177</v>
      </c>
      <c r="G24" s="126" t="s">
        <v>1122</v>
      </c>
      <c r="H24" s="113">
        <v>3</v>
      </c>
      <c r="I24" s="114">
        <v>0.125</v>
      </c>
      <c r="J24" s="113">
        <v>5.2</v>
      </c>
      <c r="K24" s="113" t="s">
        <v>1297</v>
      </c>
      <c r="L24" s="183" t="s">
        <v>1298</v>
      </c>
      <c r="M24" s="115" t="s">
        <v>1138</v>
      </c>
      <c r="N24" s="115" t="s">
        <v>1278</v>
      </c>
      <c r="O24" s="115" t="s">
        <v>1290</v>
      </c>
      <c r="P24" s="116" t="s">
        <v>1299</v>
      </c>
      <c r="Q24" s="113" t="s">
        <v>1292</v>
      </c>
      <c r="R24" s="127">
        <v>84</v>
      </c>
      <c r="S24" s="127">
        <v>73</v>
      </c>
      <c r="T24" s="119">
        <v>80</v>
      </c>
      <c r="U24" s="119">
        <v>87</v>
      </c>
      <c r="V24" s="119">
        <v>81</v>
      </c>
      <c r="W24" s="120">
        <f t="shared" si="0"/>
        <v>405</v>
      </c>
      <c r="X24" s="121">
        <f t="shared" si="1"/>
        <v>73</v>
      </c>
      <c r="Y24" s="121">
        <f t="shared" si="2"/>
        <v>87</v>
      </c>
      <c r="Z24" s="122">
        <f t="shared" si="3"/>
        <v>245</v>
      </c>
      <c r="AA24" s="123">
        <f t="shared" si="4"/>
        <v>81.66666666666667</v>
      </c>
      <c r="AB24" s="115" t="s">
        <v>401</v>
      </c>
    </row>
    <row r="25" spans="1:27" ht="12.75">
      <c r="A25" s="63">
        <v>22</v>
      </c>
      <c r="B25" s="64" t="s">
        <v>422</v>
      </c>
      <c r="C25" s="65" t="s">
        <v>847</v>
      </c>
      <c r="D25" s="66" t="s">
        <v>841</v>
      </c>
      <c r="E25" s="80">
        <v>2006</v>
      </c>
      <c r="F25" s="11" t="s">
        <v>177</v>
      </c>
      <c r="G25" s="11" t="s">
        <v>1122</v>
      </c>
      <c r="H25" s="1">
        <v>2.8</v>
      </c>
      <c r="I25" s="2">
        <v>0.12</v>
      </c>
      <c r="J25" s="102">
        <v>5.6</v>
      </c>
      <c r="K25" s="1" t="s">
        <v>848</v>
      </c>
      <c r="L25" s="182" t="s">
        <v>849</v>
      </c>
      <c r="M25" s="1" t="s">
        <v>1138</v>
      </c>
      <c r="N25" s="1" t="s">
        <v>1291</v>
      </c>
      <c r="O25" s="1" t="s">
        <v>841</v>
      </c>
      <c r="P25" s="11" t="s">
        <v>850</v>
      </c>
      <c r="Q25" s="1" t="s">
        <v>1133</v>
      </c>
      <c r="R25" s="16">
        <v>81</v>
      </c>
      <c r="S25" s="13">
        <v>80</v>
      </c>
      <c r="T25" s="14">
        <v>85</v>
      </c>
      <c r="U25" s="14">
        <v>79</v>
      </c>
      <c r="V25" s="14">
        <v>84</v>
      </c>
      <c r="W25" s="18">
        <f t="shared" si="0"/>
        <v>409</v>
      </c>
      <c r="X25" s="19">
        <f t="shared" si="1"/>
        <v>79</v>
      </c>
      <c r="Y25" s="19">
        <f t="shared" si="2"/>
        <v>85</v>
      </c>
      <c r="Z25" s="25">
        <f t="shared" si="3"/>
        <v>245</v>
      </c>
      <c r="AA25" s="27">
        <f t="shared" si="4"/>
        <v>81.66666666666667</v>
      </c>
    </row>
    <row r="26" spans="1:27" ht="12.75">
      <c r="A26" s="63">
        <v>23</v>
      </c>
      <c r="B26" s="64" t="s">
        <v>423</v>
      </c>
      <c r="C26" s="65" t="s">
        <v>1293</v>
      </c>
      <c r="D26" s="66" t="s">
        <v>884</v>
      </c>
      <c r="E26" s="80">
        <v>2005</v>
      </c>
      <c r="F26" s="11" t="s">
        <v>177</v>
      </c>
      <c r="G26" s="11" t="s">
        <v>1122</v>
      </c>
      <c r="H26" s="1">
        <v>3.1</v>
      </c>
      <c r="I26" s="2">
        <v>0.1263</v>
      </c>
      <c r="J26" s="1">
        <v>6.45</v>
      </c>
      <c r="K26" s="1" t="s">
        <v>885</v>
      </c>
      <c r="L26" s="171" t="s">
        <v>886</v>
      </c>
      <c r="M26" s="1" t="s">
        <v>1138</v>
      </c>
      <c r="N26" s="1" t="s">
        <v>1159</v>
      </c>
      <c r="O26" s="1" t="s">
        <v>887</v>
      </c>
      <c r="P26" s="11" t="s">
        <v>874</v>
      </c>
      <c r="Q26" s="1" t="s">
        <v>1133</v>
      </c>
      <c r="R26" s="16">
        <v>81</v>
      </c>
      <c r="S26" s="13">
        <v>73</v>
      </c>
      <c r="T26" s="14">
        <v>83</v>
      </c>
      <c r="U26" s="14">
        <v>81</v>
      </c>
      <c r="V26" s="14">
        <v>83</v>
      </c>
      <c r="W26" s="18">
        <f t="shared" si="0"/>
        <v>401</v>
      </c>
      <c r="X26" s="19">
        <f t="shared" si="1"/>
        <v>73</v>
      </c>
      <c r="Y26" s="19">
        <f t="shared" si="2"/>
        <v>83</v>
      </c>
      <c r="Z26" s="25">
        <f t="shared" si="3"/>
        <v>245</v>
      </c>
      <c r="AA26" s="27">
        <f t="shared" si="4"/>
        <v>81.66666666666667</v>
      </c>
    </row>
    <row r="27" spans="1:27" ht="12.75">
      <c r="A27" s="63">
        <v>24</v>
      </c>
      <c r="B27" s="64" t="s">
        <v>424</v>
      </c>
      <c r="C27" s="65" t="s">
        <v>1328</v>
      </c>
      <c r="D27" s="65" t="s">
        <v>1329</v>
      </c>
      <c r="E27" s="80">
        <v>2004</v>
      </c>
      <c r="F27" s="11" t="s">
        <v>177</v>
      </c>
      <c r="G27" s="11" t="s">
        <v>1122</v>
      </c>
      <c r="H27" s="1">
        <v>1.7</v>
      </c>
      <c r="I27" s="2">
        <v>0.1266</v>
      </c>
      <c r="J27" s="1">
        <v>8.1</v>
      </c>
      <c r="K27" s="1" t="s">
        <v>1330</v>
      </c>
      <c r="L27" s="171" t="s">
        <v>1331</v>
      </c>
      <c r="M27" s="1" t="s">
        <v>1138</v>
      </c>
      <c r="N27" s="1" t="s">
        <v>58</v>
      </c>
      <c r="O27" s="1" t="s">
        <v>1316</v>
      </c>
      <c r="P27" s="11" t="s">
        <v>1332</v>
      </c>
      <c r="Q27" s="1" t="s">
        <v>1133</v>
      </c>
      <c r="R27" s="16">
        <v>80</v>
      </c>
      <c r="S27" s="13">
        <v>83</v>
      </c>
      <c r="T27" s="14">
        <v>81</v>
      </c>
      <c r="U27" s="14">
        <v>89</v>
      </c>
      <c r="V27" s="14">
        <v>80</v>
      </c>
      <c r="W27" s="18">
        <f t="shared" si="0"/>
        <v>413</v>
      </c>
      <c r="X27" s="19">
        <f t="shared" si="1"/>
        <v>80</v>
      </c>
      <c r="Y27" s="19">
        <f t="shared" si="2"/>
        <v>89</v>
      </c>
      <c r="Z27" s="25">
        <f t="shared" si="3"/>
        <v>244</v>
      </c>
      <c r="AA27" s="27">
        <f t="shared" si="4"/>
        <v>81.33333333333333</v>
      </c>
    </row>
    <row r="28" spans="1:27" ht="12.75">
      <c r="A28" s="63">
        <v>25</v>
      </c>
      <c r="B28" s="64" t="s">
        <v>425</v>
      </c>
      <c r="C28" s="65" t="s">
        <v>1293</v>
      </c>
      <c r="D28" s="66" t="s">
        <v>937</v>
      </c>
      <c r="E28" s="80">
        <v>2005</v>
      </c>
      <c r="F28" s="11" t="s">
        <v>177</v>
      </c>
      <c r="G28" s="11" t="s">
        <v>1122</v>
      </c>
      <c r="H28" s="1">
        <v>1.6</v>
      </c>
      <c r="I28" s="2">
        <v>0.135</v>
      </c>
      <c r="J28" s="1">
        <v>6.3</v>
      </c>
      <c r="K28" s="6" t="s">
        <v>852</v>
      </c>
      <c r="L28" s="182" t="s">
        <v>942</v>
      </c>
      <c r="M28" s="1" t="s">
        <v>1138</v>
      </c>
      <c r="N28" s="1" t="s">
        <v>1159</v>
      </c>
      <c r="O28" s="1" t="s">
        <v>937</v>
      </c>
      <c r="P28" s="11" t="s">
        <v>943</v>
      </c>
      <c r="Q28" s="1" t="s">
        <v>1133</v>
      </c>
      <c r="R28" s="16">
        <v>82</v>
      </c>
      <c r="S28" s="13">
        <v>79</v>
      </c>
      <c r="T28" s="14">
        <v>83</v>
      </c>
      <c r="U28" s="14">
        <v>66</v>
      </c>
      <c r="V28" s="14">
        <v>84</v>
      </c>
      <c r="W28" s="18">
        <f t="shared" si="0"/>
        <v>394</v>
      </c>
      <c r="X28" s="19">
        <f t="shared" si="1"/>
        <v>66</v>
      </c>
      <c r="Y28" s="19">
        <f t="shared" si="2"/>
        <v>84</v>
      </c>
      <c r="Z28" s="25">
        <f t="shared" si="3"/>
        <v>244</v>
      </c>
      <c r="AA28" s="27">
        <f t="shared" si="4"/>
        <v>81.33333333333333</v>
      </c>
    </row>
    <row r="29" spans="1:28" s="115" customFormat="1" ht="12.75">
      <c r="A29" s="105">
        <v>26</v>
      </c>
      <c r="B29" s="111" t="s">
        <v>426</v>
      </c>
      <c r="C29" s="106" t="s">
        <v>1293</v>
      </c>
      <c r="D29" s="112" t="s">
        <v>1290</v>
      </c>
      <c r="E29" s="133">
        <v>2006</v>
      </c>
      <c r="F29" s="126" t="s">
        <v>177</v>
      </c>
      <c r="G29" s="126" t="s">
        <v>1122</v>
      </c>
      <c r="H29" s="113">
        <v>3</v>
      </c>
      <c r="I29" s="114">
        <v>0.135</v>
      </c>
      <c r="J29" s="113">
        <v>6.5</v>
      </c>
      <c r="K29" s="113" t="s">
        <v>1294</v>
      </c>
      <c r="L29" s="183" t="s">
        <v>1295</v>
      </c>
      <c r="M29" s="115" t="s">
        <v>1138</v>
      </c>
      <c r="N29" s="115" t="s">
        <v>1159</v>
      </c>
      <c r="O29" s="115" t="s">
        <v>1290</v>
      </c>
      <c r="P29" s="116" t="s">
        <v>1296</v>
      </c>
      <c r="Q29" s="113" t="s">
        <v>1292</v>
      </c>
      <c r="R29" s="117">
        <v>84</v>
      </c>
      <c r="S29" s="118">
        <v>79</v>
      </c>
      <c r="T29" s="119">
        <v>81</v>
      </c>
      <c r="U29" s="119">
        <v>77</v>
      </c>
      <c r="V29" s="119">
        <v>89</v>
      </c>
      <c r="W29" s="120">
        <f t="shared" si="0"/>
        <v>410</v>
      </c>
      <c r="X29" s="121">
        <f t="shared" si="1"/>
        <v>77</v>
      </c>
      <c r="Y29" s="121">
        <f t="shared" si="2"/>
        <v>89</v>
      </c>
      <c r="Z29" s="122">
        <f t="shared" si="3"/>
        <v>244</v>
      </c>
      <c r="AA29" s="123">
        <f t="shared" si="4"/>
        <v>81.33333333333333</v>
      </c>
      <c r="AB29" s="115" t="s">
        <v>401</v>
      </c>
    </row>
    <row r="30" spans="1:27" ht="12.75">
      <c r="A30" s="63">
        <v>27</v>
      </c>
      <c r="B30" s="64" t="s">
        <v>427</v>
      </c>
      <c r="C30" s="65" t="s">
        <v>862</v>
      </c>
      <c r="D30" s="65" t="s">
        <v>904</v>
      </c>
      <c r="E30" s="80">
        <v>2005</v>
      </c>
      <c r="F30" s="11" t="s">
        <v>177</v>
      </c>
      <c r="G30" s="11" t="s">
        <v>1122</v>
      </c>
      <c r="H30" s="1">
        <v>1.7</v>
      </c>
      <c r="I30" s="2">
        <v>0.132</v>
      </c>
      <c r="J30" s="102">
        <v>6</v>
      </c>
      <c r="K30" s="1" t="s">
        <v>909</v>
      </c>
      <c r="L30" s="81" t="s">
        <v>910</v>
      </c>
      <c r="M30" s="1" t="s">
        <v>1138</v>
      </c>
      <c r="N30" s="1" t="s">
        <v>1180</v>
      </c>
      <c r="O30" s="1" t="s">
        <v>907</v>
      </c>
      <c r="P30" s="11" t="s">
        <v>911</v>
      </c>
      <c r="Q30" s="1" t="s">
        <v>1138</v>
      </c>
      <c r="R30" s="16">
        <v>83</v>
      </c>
      <c r="S30" s="13">
        <v>81</v>
      </c>
      <c r="T30" s="14">
        <v>89</v>
      </c>
      <c r="U30" s="14">
        <v>79</v>
      </c>
      <c r="V30" s="14">
        <v>79</v>
      </c>
      <c r="W30" s="18">
        <f t="shared" si="0"/>
        <v>411</v>
      </c>
      <c r="X30" s="19">
        <f t="shared" si="1"/>
        <v>79</v>
      </c>
      <c r="Y30" s="19">
        <f t="shared" si="2"/>
        <v>89</v>
      </c>
      <c r="Z30" s="25">
        <f t="shared" si="3"/>
        <v>243</v>
      </c>
      <c r="AA30" s="27">
        <f t="shared" si="4"/>
        <v>81</v>
      </c>
    </row>
    <row r="31" spans="1:27" ht="12.75">
      <c r="A31" s="63">
        <v>28</v>
      </c>
      <c r="B31" s="68" t="s">
        <v>428</v>
      </c>
      <c r="C31" s="65" t="s">
        <v>1157</v>
      </c>
      <c r="D31" s="66" t="s">
        <v>1158</v>
      </c>
      <c r="E31" s="80">
        <v>2005</v>
      </c>
      <c r="F31" s="11" t="s">
        <v>177</v>
      </c>
      <c r="G31" s="11" t="s">
        <v>1122</v>
      </c>
      <c r="H31" s="1">
        <v>3.7</v>
      </c>
      <c r="I31" s="2">
        <v>0.131</v>
      </c>
      <c r="J31" s="1">
        <v>7.3</v>
      </c>
      <c r="K31" s="1" t="s">
        <v>1162</v>
      </c>
      <c r="L31" s="81" t="s">
        <v>1165</v>
      </c>
      <c r="M31" t="s">
        <v>1138</v>
      </c>
      <c r="N31" t="s">
        <v>1159</v>
      </c>
      <c r="O31" t="s">
        <v>1158</v>
      </c>
      <c r="P31" s="12" t="s">
        <v>1160</v>
      </c>
      <c r="Q31" s="1" t="s">
        <v>1133</v>
      </c>
      <c r="R31" s="16">
        <v>78</v>
      </c>
      <c r="S31" s="13">
        <v>77</v>
      </c>
      <c r="T31" s="14">
        <v>85</v>
      </c>
      <c r="U31" s="14">
        <v>88</v>
      </c>
      <c r="V31" s="14">
        <v>79</v>
      </c>
      <c r="W31" s="18">
        <f t="shared" si="0"/>
        <v>407</v>
      </c>
      <c r="X31" s="19">
        <f t="shared" si="1"/>
        <v>77</v>
      </c>
      <c r="Y31" s="19">
        <f t="shared" si="2"/>
        <v>88</v>
      </c>
      <c r="Z31" s="25">
        <f t="shared" si="3"/>
        <v>242</v>
      </c>
      <c r="AA31" s="27">
        <f t="shared" si="4"/>
        <v>80.66666666666667</v>
      </c>
    </row>
    <row r="32" spans="1:27" ht="12.75">
      <c r="A32" s="63">
        <v>29</v>
      </c>
      <c r="B32" s="64" t="s">
        <v>429</v>
      </c>
      <c r="C32" s="65" t="s">
        <v>936</v>
      </c>
      <c r="D32" s="65" t="s">
        <v>1109</v>
      </c>
      <c r="E32" s="80">
        <v>2005</v>
      </c>
      <c r="F32" s="11" t="s">
        <v>177</v>
      </c>
      <c r="G32" s="11" t="s">
        <v>1122</v>
      </c>
      <c r="H32" s="1">
        <v>2.1</v>
      </c>
      <c r="I32" s="2">
        <v>0.141</v>
      </c>
      <c r="J32" s="102">
        <v>5.8</v>
      </c>
      <c r="K32" s="6" t="s">
        <v>1117</v>
      </c>
      <c r="L32" s="182" t="s">
        <v>1118</v>
      </c>
      <c r="M32" s="1" t="s">
        <v>1138</v>
      </c>
      <c r="N32" t="s">
        <v>1328</v>
      </c>
      <c r="O32" s="1" t="s">
        <v>1109</v>
      </c>
      <c r="P32" s="11" t="s">
        <v>1119</v>
      </c>
      <c r="Q32" s="1" t="s">
        <v>1133</v>
      </c>
      <c r="R32" s="16">
        <v>76</v>
      </c>
      <c r="S32" s="13">
        <v>78</v>
      </c>
      <c r="T32" s="14">
        <v>77</v>
      </c>
      <c r="U32" s="14">
        <v>95</v>
      </c>
      <c r="V32" s="14">
        <v>86</v>
      </c>
      <c r="W32" s="18">
        <f t="shared" si="0"/>
        <v>412</v>
      </c>
      <c r="X32" s="19">
        <f t="shared" si="1"/>
        <v>76</v>
      </c>
      <c r="Y32" s="19">
        <f t="shared" si="2"/>
        <v>95</v>
      </c>
      <c r="Z32" s="25">
        <f t="shared" si="3"/>
        <v>241</v>
      </c>
      <c r="AA32" s="27">
        <f t="shared" si="4"/>
        <v>80.33333333333333</v>
      </c>
    </row>
    <row r="33" spans="1:27" ht="12.75">
      <c r="A33" s="63">
        <v>30</v>
      </c>
      <c r="B33" s="64" t="s">
        <v>430</v>
      </c>
      <c r="C33" s="65" t="s">
        <v>878</v>
      </c>
      <c r="D33" s="66" t="s">
        <v>888</v>
      </c>
      <c r="E33" s="80">
        <v>2006</v>
      </c>
      <c r="F33" s="11" t="s">
        <v>177</v>
      </c>
      <c r="G33" s="11" t="s">
        <v>1122</v>
      </c>
      <c r="H33" s="1">
        <v>2.5</v>
      </c>
      <c r="I33" s="2">
        <v>0.123</v>
      </c>
      <c r="J33" s="1">
        <v>5.9</v>
      </c>
      <c r="K33" s="1" t="s">
        <v>1170</v>
      </c>
      <c r="L33" s="192" t="s">
        <v>889</v>
      </c>
      <c r="M33" s="1" t="s">
        <v>1138</v>
      </c>
      <c r="N33" s="1" t="s">
        <v>1192</v>
      </c>
      <c r="O33" s="1" t="s">
        <v>888</v>
      </c>
      <c r="P33" s="11" t="s">
        <v>890</v>
      </c>
      <c r="Q33" s="1" t="s">
        <v>1138</v>
      </c>
      <c r="R33" s="16">
        <v>79</v>
      </c>
      <c r="S33" s="13">
        <v>76</v>
      </c>
      <c r="T33" s="14">
        <v>86</v>
      </c>
      <c r="U33" s="14">
        <v>80</v>
      </c>
      <c r="V33" s="14">
        <v>81</v>
      </c>
      <c r="W33" s="18">
        <f t="shared" si="0"/>
        <v>402</v>
      </c>
      <c r="X33" s="19">
        <f t="shared" si="1"/>
        <v>76</v>
      </c>
      <c r="Y33" s="19">
        <f t="shared" si="2"/>
        <v>86</v>
      </c>
      <c r="Z33" s="25">
        <f t="shared" si="3"/>
        <v>240</v>
      </c>
      <c r="AA33" s="27">
        <f t="shared" si="4"/>
        <v>80</v>
      </c>
    </row>
    <row r="34" spans="1:27" ht="12.75">
      <c r="A34" s="63">
        <v>31</v>
      </c>
      <c r="B34" s="64" t="s">
        <v>431</v>
      </c>
      <c r="C34" s="65" t="s">
        <v>1289</v>
      </c>
      <c r="D34" s="66" t="s">
        <v>938</v>
      </c>
      <c r="E34" s="80">
        <v>2005</v>
      </c>
      <c r="F34" s="11" t="s">
        <v>177</v>
      </c>
      <c r="G34" s="11" t="s">
        <v>1122</v>
      </c>
      <c r="H34" s="1">
        <v>3.7</v>
      </c>
      <c r="I34" s="2">
        <v>0.1294</v>
      </c>
      <c r="J34" s="1">
        <v>7.1</v>
      </c>
      <c r="K34" s="6" t="s">
        <v>954</v>
      </c>
      <c r="L34" s="182" t="s">
        <v>955</v>
      </c>
      <c r="M34" s="1" t="s">
        <v>1138</v>
      </c>
      <c r="N34" t="s">
        <v>1291</v>
      </c>
      <c r="O34" s="1" t="s">
        <v>939</v>
      </c>
      <c r="P34" s="11" t="s">
        <v>956</v>
      </c>
      <c r="Q34" s="1" t="s">
        <v>1133</v>
      </c>
      <c r="R34" s="16">
        <v>80</v>
      </c>
      <c r="S34" s="13">
        <v>79</v>
      </c>
      <c r="T34" s="14">
        <v>80</v>
      </c>
      <c r="U34" s="14">
        <v>74</v>
      </c>
      <c r="V34" s="14">
        <v>80</v>
      </c>
      <c r="W34" s="18">
        <f t="shared" si="0"/>
        <v>393</v>
      </c>
      <c r="X34" s="19">
        <f t="shared" si="1"/>
        <v>74</v>
      </c>
      <c r="Y34" s="19">
        <f t="shared" si="2"/>
        <v>80</v>
      </c>
      <c r="Z34" s="25">
        <f t="shared" si="3"/>
        <v>239</v>
      </c>
      <c r="AA34" s="27">
        <f t="shared" si="4"/>
        <v>79.66666666666667</v>
      </c>
    </row>
    <row r="35" spans="1:27" ht="12.75">
      <c r="A35" s="63">
        <v>32</v>
      </c>
      <c r="B35" s="64" t="s">
        <v>432</v>
      </c>
      <c r="C35" s="65" t="s">
        <v>944</v>
      </c>
      <c r="D35" s="65" t="s">
        <v>937</v>
      </c>
      <c r="E35" s="80">
        <v>2005</v>
      </c>
      <c r="F35" s="11" t="s">
        <v>177</v>
      </c>
      <c r="G35" s="11" t="s">
        <v>1122</v>
      </c>
      <c r="H35" s="1">
        <v>1.4</v>
      </c>
      <c r="I35" s="2">
        <v>0.124</v>
      </c>
      <c r="J35" s="1">
        <v>6</v>
      </c>
      <c r="K35" s="6" t="s">
        <v>945</v>
      </c>
      <c r="L35" s="182" t="s">
        <v>946</v>
      </c>
      <c r="M35" s="1" t="s">
        <v>1138</v>
      </c>
      <c r="N35" s="1" t="s">
        <v>1112</v>
      </c>
      <c r="O35" s="1" t="s">
        <v>937</v>
      </c>
      <c r="P35" s="11" t="s">
        <v>947</v>
      </c>
      <c r="Q35" s="1" t="s">
        <v>1133</v>
      </c>
      <c r="R35" s="16">
        <v>84</v>
      </c>
      <c r="S35" s="13">
        <v>77</v>
      </c>
      <c r="T35" s="14">
        <v>85</v>
      </c>
      <c r="U35" s="14">
        <v>70</v>
      </c>
      <c r="V35" s="14">
        <v>76</v>
      </c>
      <c r="W35" s="18">
        <f t="shared" si="0"/>
        <v>392</v>
      </c>
      <c r="X35" s="19">
        <f t="shared" si="1"/>
        <v>70</v>
      </c>
      <c r="Y35" s="19">
        <f t="shared" si="2"/>
        <v>85</v>
      </c>
      <c r="Z35" s="25">
        <f t="shared" si="3"/>
        <v>237</v>
      </c>
      <c r="AA35" s="27">
        <f t="shared" si="4"/>
        <v>79</v>
      </c>
    </row>
    <row r="36" spans="1:27" ht="12.75">
      <c r="A36" s="63">
        <v>33</v>
      </c>
      <c r="B36" s="64" t="s">
        <v>433</v>
      </c>
      <c r="C36" s="65" t="s">
        <v>862</v>
      </c>
      <c r="D36" s="65" t="s">
        <v>863</v>
      </c>
      <c r="E36" s="80">
        <v>2006</v>
      </c>
      <c r="F36" s="11" t="s">
        <v>177</v>
      </c>
      <c r="G36" s="11" t="s">
        <v>1122</v>
      </c>
      <c r="H36" s="1">
        <v>0.99</v>
      </c>
      <c r="I36" s="2">
        <v>0.127</v>
      </c>
      <c r="J36" s="1">
        <v>7.5</v>
      </c>
      <c r="K36" s="1" t="s">
        <v>864</v>
      </c>
      <c r="L36" s="182" t="s">
        <v>865</v>
      </c>
      <c r="M36" s="1" t="s">
        <v>1138</v>
      </c>
      <c r="N36" s="1" t="s">
        <v>1180</v>
      </c>
      <c r="O36" s="1" t="s">
        <v>863</v>
      </c>
      <c r="P36" s="11" t="s">
        <v>866</v>
      </c>
      <c r="Q36" s="1" t="s">
        <v>1133</v>
      </c>
      <c r="R36" s="16">
        <v>78</v>
      </c>
      <c r="S36" s="13">
        <v>78</v>
      </c>
      <c r="T36" s="14">
        <v>80</v>
      </c>
      <c r="U36" s="14">
        <v>74</v>
      </c>
      <c r="V36" s="14">
        <v>80</v>
      </c>
      <c r="W36" s="18">
        <f t="shared" si="0"/>
        <v>390</v>
      </c>
      <c r="X36" s="19">
        <f t="shared" si="1"/>
        <v>74</v>
      </c>
      <c r="Y36" s="19">
        <f t="shared" si="2"/>
        <v>80</v>
      </c>
      <c r="Z36" s="25">
        <f t="shared" si="3"/>
        <v>236</v>
      </c>
      <c r="AA36" s="27">
        <f t="shared" si="4"/>
        <v>78.66666666666667</v>
      </c>
    </row>
    <row r="37" spans="1:27" ht="12.75">
      <c r="A37" s="63">
        <v>34</v>
      </c>
      <c r="B37" s="64" t="s">
        <v>434</v>
      </c>
      <c r="C37" s="65" t="s">
        <v>1293</v>
      </c>
      <c r="D37" s="66" t="s">
        <v>888</v>
      </c>
      <c r="E37" s="80">
        <v>2006</v>
      </c>
      <c r="F37" s="11" t="s">
        <v>177</v>
      </c>
      <c r="G37" s="11" t="s">
        <v>1122</v>
      </c>
      <c r="H37" s="1">
        <v>1.5</v>
      </c>
      <c r="I37" s="2">
        <v>0.125</v>
      </c>
      <c r="J37" s="1">
        <v>6.4</v>
      </c>
      <c r="K37" s="1" t="s">
        <v>897</v>
      </c>
      <c r="L37" s="81" t="s">
        <v>898</v>
      </c>
      <c r="M37" s="1" t="s">
        <v>1138</v>
      </c>
      <c r="N37" s="1" t="s">
        <v>1159</v>
      </c>
      <c r="O37" s="1" t="s">
        <v>888</v>
      </c>
      <c r="P37" s="11" t="s">
        <v>899</v>
      </c>
      <c r="Q37" s="1" t="s">
        <v>1138</v>
      </c>
      <c r="R37" s="16">
        <v>79</v>
      </c>
      <c r="S37" s="13">
        <v>83</v>
      </c>
      <c r="T37" s="14">
        <v>82</v>
      </c>
      <c r="U37" s="14">
        <v>75</v>
      </c>
      <c r="V37" s="14">
        <v>70</v>
      </c>
      <c r="W37" s="18">
        <f t="shared" si="0"/>
        <v>389</v>
      </c>
      <c r="X37" s="19">
        <f t="shared" si="1"/>
        <v>70</v>
      </c>
      <c r="Y37" s="19">
        <f t="shared" si="2"/>
        <v>83</v>
      </c>
      <c r="Z37" s="25">
        <f t="shared" si="3"/>
        <v>236</v>
      </c>
      <c r="AA37" s="27">
        <f t="shared" si="4"/>
        <v>78.66666666666667</v>
      </c>
    </row>
    <row r="38" spans="1:27" ht="12.75">
      <c r="A38" s="63">
        <v>35</v>
      </c>
      <c r="B38" s="68" t="s">
        <v>435</v>
      </c>
      <c r="C38" s="65" t="s">
        <v>1293</v>
      </c>
      <c r="D38" s="66" t="s">
        <v>1323</v>
      </c>
      <c r="E38" s="80">
        <v>2006</v>
      </c>
      <c r="F38" s="11" t="s">
        <v>177</v>
      </c>
      <c r="G38" s="11" t="s">
        <v>1122</v>
      </c>
      <c r="H38" s="1">
        <v>3.08</v>
      </c>
      <c r="I38" s="2">
        <v>0.1304</v>
      </c>
      <c r="J38" s="1">
        <v>7.31</v>
      </c>
      <c r="K38" s="1" t="s">
        <v>1324</v>
      </c>
      <c r="L38" s="182" t="s">
        <v>1325</v>
      </c>
      <c r="M38" t="s">
        <v>1138</v>
      </c>
      <c r="N38" t="s">
        <v>1159</v>
      </c>
      <c r="O38" t="s">
        <v>1326</v>
      </c>
      <c r="P38" s="12" t="s">
        <v>1327</v>
      </c>
      <c r="Q38" s="1" t="s">
        <v>1133</v>
      </c>
      <c r="R38" s="16">
        <v>79</v>
      </c>
      <c r="S38" s="13">
        <v>76</v>
      </c>
      <c r="T38" s="14">
        <v>80</v>
      </c>
      <c r="U38" s="14">
        <v>69</v>
      </c>
      <c r="V38" s="14">
        <v>78</v>
      </c>
      <c r="W38" s="18">
        <f t="shared" si="0"/>
        <v>382</v>
      </c>
      <c r="X38" s="19">
        <f t="shared" si="1"/>
        <v>69</v>
      </c>
      <c r="Y38" s="19">
        <f t="shared" si="2"/>
        <v>80</v>
      </c>
      <c r="Z38" s="25">
        <f t="shared" si="3"/>
        <v>233</v>
      </c>
      <c r="AA38" s="27">
        <f t="shared" si="4"/>
        <v>77.66666666666667</v>
      </c>
    </row>
    <row r="39" spans="1:27" ht="12.75">
      <c r="A39" s="63">
        <v>36</v>
      </c>
      <c r="B39" s="64" t="s">
        <v>436</v>
      </c>
      <c r="C39" s="65" t="s">
        <v>859</v>
      </c>
      <c r="D39" s="66" t="s">
        <v>842</v>
      </c>
      <c r="E39" s="80">
        <v>2006</v>
      </c>
      <c r="F39" s="11" t="s">
        <v>177</v>
      </c>
      <c r="G39" s="11" t="s">
        <v>1122</v>
      </c>
      <c r="H39" s="1">
        <v>2.2</v>
      </c>
      <c r="I39" s="2">
        <v>0.128</v>
      </c>
      <c r="J39" s="102">
        <v>7.2</v>
      </c>
      <c r="K39" s="1" t="s">
        <v>1176</v>
      </c>
      <c r="L39" s="182" t="s">
        <v>860</v>
      </c>
      <c r="M39" s="1" t="s">
        <v>1138</v>
      </c>
      <c r="N39" s="1" t="s">
        <v>1183</v>
      </c>
      <c r="O39" s="1" t="s">
        <v>857</v>
      </c>
      <c r="P39" s="11" t="s">
        <v>861</v>
      </c>
      <c r="Q39" s="1" t="s">
        <v>1133</v>
      </c>
      <c r="R39" s="16">
        <v>71</v>
      </c>
      <c r="S39" s="13">
        <v>81</v>
      </c>
      <c r="T39" s="14">
        <v>79</v>
      </c>
      <c r="U39" s="14">
        <v>70</v>
      </c>
      <c r="V39" s="14">
        <v>86</v>
      </c>
      <c r="W39" s="18">
        <f t="shared" si="0"/>
        <v>387</v>
      </c>
      <c r="X39" s="19">
        <f t="shared" si="1"/>
        <v>70</v>
      </c>
      <c r="Y39" s="19">
        <f t="shared" si="2"/>
        <v>86</v>
      </c>
      <c r="Z39" s="25">
        <f t="shared" si="3"/>
        <v>231</v>
      </c>
      <c r="AA39" s="27">
        <f t="shared" si="4"/>
        <v>77</v>
      </c>
    </row>
    <row r="40" spans="1:27" ht="12.75">
      <c r="A40" s="63">
        <v>37</v>
      </c>
      <c r="B40" s="64" t="s">
        <v>437</v>
      </c>
      <c r="C40" s="65" t="s">
        <v>847</v>
      </c>
      <c r="D40" s="65" t="s">
        <v>937</v>
      </c>
      <c r="E40" s="80">
        <v>2005</v>
      </c>
      <c r="F40" s="11" t="s">
        <v>177</v>
      </c>
      <c r="G40" s="11" t="s">
        <v>1122</v>
      </c>
      <c r="H40" s="1">
        <v>1.8</v>
      </c>
      <c r="I40" s="2">
        <v>0.1296</v>
      </c>
      <c r="J40" s="1">
        <v>6.8</v>
      </c>
      <c r="K40" s="6" t="s">
        <v>1170</v>
      </c>
      <c r="L40" s="182" t="s">
        <v>940</v>
      </c>
      <c r="M40" s="1" t="s">
        <v>1138</v>
      </c>
      <c r="N40" t="s">
        <v>1291</v>
      </c>
      <c r="O40" s="1" t="s">
        <v>937</v>
      </c>
      <c r="P40" s="11" t="s">
        <v>941</v>
      </c>
      <c r="Q40" s="1" t="s">
        <v>1133</v>
      </c>
      <c r="R40" s="16">
        <v>78</v>
      </c>
      <c r="S40" s="13">
        <v>77</v>
      </c>
      <c r="T40" s="14">
        <v>84</v>
      </c>
      <c r="U40" s="14">
        <v>69</v>
      </c>
      <c r="V40" s="14">
        <v>74</v>
      </c>
      <c r="W40" s="18">
        <f t="shared" si="0"/>
        <v>382</v>
      </c>
      <c r="X40" s="19">
        <f t="shared" si="1"/>
        <v>69</v>
      </c>
      <c r="Y40" s="19">
        <f t="shared" si="2"/>
        <v>84</v>
      </c>
      <c r="Z40" s="25">
        <f t="shared" si="3"/>
        <v>229</v>
      </c>
      <c r="AA40" s="27">
        <f t="shared" si="4"/>
        <v>76.33333333333333</v>
      </c>
    </row>
    <row r="41" spans="1:27" ht="13.5" thickBot="1">
      <c r="A41" s="63">
        <v>38</v>
      </c>
      <c r="B41" s="64" t="s">
        <v>438</v>
      </c>
      <c r="C41" s="65" t="s">
        <v>1338</v>
      </c>
      <c r="D41" s="65" t="s">
        <v>879</v>
      </c>
      <c r="E41" s="80">
        <v>2005</v>
      </c>
      <c r="F41" s="11" t="s">
        <v>177</v>
      </c>
      <c r="G41" s="11" t="s">
        <v>1122</v>
      </c>
      <c r="H41" s="1">
        <v>2.6</v>
      </c>
      <c r="I41" s="2">
        <v>0.1406</v>
      </c>
      <c r="J41" s="1">
        <v>6.5</v>
      </c>
      <c r="K41" s="1" t="s">
        <v>881</v>
      </c>
      <c r="L41" s="171" t="s">
        <v>882</v>
      </c>
      <c r="M41" s="1" t="s">
        <v>1138</v>
      </c>
      <c r="N41" s="1" t="s">
        <v>1341</v>
      </c>
      <c r="O41" s="1" t="s">
        <v>880</v>
      </c>
      <c r="P41" s="11" t="s">
        <v>883</v>
      </c>
      <c r="Q41" s="1" t="s">
        <v>1133</v>
      </c>
      <c r="R41" s="16">
        <v>77</v>
      </c>
      <c r="S41" s="13">
        <v>74</v>
      </c>
      <c r="T41" s="14">
        <v>78</v>
      </c>
      <c r="U41" s="14">
        <v>72</v>
      </c>
      <c r="V41" s="14">
        <v>77</v>
      </c>
      <c r="W41" s="18">
        <f t="shared" si="0"/>
        <v>378</v>
      </c>
      <c r="X41" s="19">
        <f t="shared" si="1"/>
        <v>72</v>
      </c>
      <c r="Y41" s="19">
        <f t="shared" si="2"/>
        <v>78</v>
      </c>
      <c r="Z41" s="25">
        <f t="shared" si="3"/>
        <v>228</v>
      </c>
      <c r="AA41" s="28">
        <f t="shared" si="4"/>
        <v>76</v>
      </c>
    </row>
  </sheetData>
  <sheetProtection/>
  <printOptions/>
  <pageMargins left="0.2" right="0.16" top="0.41" bottom="0.38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B33" sqref="AB33"/>
    </sheetView>
  </sheetViews>
  <sheetFormatPr defaultColWidth="9.00390625" defaultRowHeight="12.75"/>
  <cols>
    <col min="1" max="1" width="6.00390625" style="0" customWidth="1"/>
    <col min="2" max="2" width="6.875" style="147" bestFit="1" customWidth="1"/>
    <col min="3" max="3" width="36.00390625" style="0" customWidth="1"/>
    <col min="4" max="4" width="23.25390625" style="0" customWidth="1"/>
    <col min="5" max="5" width="6.00390625" style="12" customWidth="1"/>
    <col min="6" max="6" width="10.375" style="12" customWidth="1"/>
    <col min="7" max="7" width="4.25390625" style="0" hidden="1" customWidth="1"/>
    <col min="8" max="8" width="6.375" style="0" hidden="1" customWidth="1"/>
    <col min="9" max="9" width="9.375" style="0" hidden="1" customWidth="1"/>
    <col min="10" max="10" width="6.25390625" style="0" hidden="1" customWidth="1"/>
    <col min="11" max="11" width="11.375" style="0" hidden="1" customWidth="1"/>
    <col min="12" max="12" width="12.25390625" style="175" customWidth="1"/>
    <col min="13" max="13" width="4.875" style="0" hidden="1" customWidth="1"/>
    <col min="14" max="14" width="19.625" style="0" hidden="1" customWidth="1"/>
    <col min="15" max="15" width="22.00390625" style="0" hidden="1" customWidth="1"/>
    <col min="16" max="16" width="13.75390625" style="0" hidden="1" customWidth="1"/>
    <col min="17" max="17" width="5.125" style="0" hidden="1" customWidth="1"/>
    <col min="18" max="18" width="8.625" style="0" hidden="1" customWidth="1"/>
    <col min="19" max="19" width="9.375" style="0" hidden="1" customWidth="1"/>
    <col min="20" max="20" width="8.875" style="0" hidden="1" customWidth="1"/>
    <col min="21" max="21" width="9.25390625" style="0" hidden="1" customWidth="1"/>
    <col min="22" max="22" width="8.75390625" style="0" hidden="1" customWidth="1"/>
    <col min="23" max="23" width="9.75390625" style="0" hidden="1" customWidth="1"/>
    <col min="24" max="24" width="8.375" style="0" hidden="1" customWidth="1"/>
    <col min="25" max="25" width="6.25390625" style="0" hidden="1" customWidth="1"/>
    <col min="26" max="26" width="5.125" style="0" hidden="1" customWidth="1"/>
    <col min="27" max="27" width="4.875" style="99" bestFit="1" customWidth="1"/>
    <col min="28" max="28" width="13.875" style="0" bestFit="1" customWidth="1"/>
  </cols>
  <sheetData>
    <row r="1" spans="1:27" ht="15.75">
      <c r="A1" s="9" t="s">
        <v>797</v>
      </c>
      <c r="C1" s="172"/>
      <c r="AA1" s="7"/>
    </row>
    <row r="2" ht="13.5" thickBot="1">
      <c r="AA2" s="7"/>
    </row>
    <row r="3" spans="1:28" ht="13.5" thickBot="1">
      <c r="A3" s="76" t="s">
        <v>316</v>
      </c>
      <c r="B3" s="148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94"/>
      <c r="H3" s="94"/>
      <c r="I3" s="94"/>
      <c r="J3" s="94"/>
      <c r="K3" s="94"/>
      <c r="L3" s="176" t="s">
        <v>752</v>
      </c>
      <c r="M3" s="94"/>
      <c r="N3" s="94"/>
      <c r="O3" s="95" t="s">
        <v>354</v>
      </c>
      <c r="P3" s="94"/>
      <c r="Q3" s="94"/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31" t="s">
        <v>1031</v>
      </c>
      <c r="AB3" s="31" t="s">
        <v>320</v>
      </c>
    </row>
    <row r="4" spans="1:28" ht="12.75">
      <c r="A4" s="60">
        <v>1</v>
      </c>
      <c r="B4" s="149" t="s">
        <v>809</v>
      </c>
      <c r="C4" s="65" t="s">
        <v>33</v>
      </c>
      <c r="D4" s="65" t="s">
        <v>37</v>
      </c>
      <c r="E4" s="80">
        <v>2005</v>
      </c>
      <c r="F4" s="80" t="s">
        <v>177</v>
      </c>
      <c r="G4" s="151" t="s">
        <v>34</v>
      </c>
      <c r="H4" s="1">
        <v>9.7</v>
      </c>
      <c r="I4" s="2">
        <v>0.1219</v>
      </c>
      <c r="J4" s="1">
        <v>5.3</v>
      </c>
      <c r="K4" s="1" t="s">
        <v>35</v>
      </c>
      <c r="L4" s="11">
        <v>6014</v>
      </c>
      <c r="M4" s="1" t="s">
        <v>1185</v>
      </c>
      <c r="N4" s="1" t="s">
        <v>36</v>
      </c>
      <c r="O4" s="1" t="s">
        <v>37</v>
      </c>
      <c r="P4" s="1" t="s">
        <v>32</v>
      </c>
      <c r="Q4" s="1" t="s">
        <v>1133</v>
      </c>
      <c r="R4" s="29">
        <v>91</v>
      </c>
      <c r="S4" s="17">
        <v>86</v>
      </c>
      <c r="T4" s="18">
        <v>76</v>
      </c>
      <c r="U4" s="18">
        <v>96</v>
      </c>
      <c r="V4" s="18">
        <v>92</v>
      </c>
      <c r="W4" s="18">
        <f aca="true" t="shared" si="0" ref="W4:W28">R4+S4+T4+U4+V4</f>
        <v>441</v>
      </c>
      <c r="X4" s="19">
        <f aca="true" t="shared" si="1" ref="X4:X28">MIN(R4:V4)</f>
        <v>76</v>
      </c>
      <c r="Y4" s="19">
        <f aca="true" t="shared" si="2" ref="Y4:Y28">MAX(R4:V4)</f>
        <v>96</v>
      </c>
      <c r="Z4" s="25">
        <f aca="true" t="shared" si="3" ref="Z4:Z28">W4-(X4+Y4)</f>
        <v>269</v>
      </c>
      <c r="AA4" s="27">
        <f aca="true" t="shared" si="4" ref="AA4:AA28">Z4/3</f>
        <v>89.66666666666667</v>
      </c>
      <c r="AB4" t="s">
        <v>319</v>
      </c>
    </row>
    <row r="5" spans="1:28" ht="12.75">
      <c r="A5" s="60">
        <v>2</v>
      </c>
      <c r="B5" s="149" t="s">
        <v>810</v>
      </c>
      <c r="C5" s="65" t="s">
        <v>39</v>
      </c>
      <c r="D5" s="65" t="s">
        <v>37</v>
      </c>
      <c r="E5" s="80">
        <v>2004</v>
      </c>
      <c r="F5" s="80" t="s">
        <v>177</v>
      </c>
      <c r="G5" s="65" t="s">
        <v>34</v>
      </c>
      <c r="H5" s="1">
        <v>9.7</v>
      </c>
      <c r="I5" s="2">
        <v>0.1266</v>
      </c>
      <c r="J5" s="1">
        <v>5.7</v>
      </c>
      <c r="K5" s="1" t="s">
        <v>40</v>
      </c>
      <c r="L5" s="80">
        <v>5018</v>
      </c>
      <c r="M5" s="1" t="s">
        <v>1185</v>
      </c>
      <c r="N5" s="1" t="s">
        <v>41</v>
      </c>
      <c r="O5" s="1" t="s">
        <v>37</v>
      </c>
      <c r="P5" s="1" t="s">
        <v>38</v>
      </c>
      <c r="Q5" s="1" t="s">
        <v>1133</v>
      </c>
      <c r="R5" s="16">
        <v>88</v>
      </c>
      <c r="S5" s="13">
        <v>88</v>
      </c>
      <c r="T5" s="14">
        <v>89</v>
      </c>
      <c r="U5" s="14">
        <v>91</v>
      </c>
      <c r="V5" s="14">
        <v>90</v>
      </c>
      <c r="W5" s="18">
        <f t="shared" si="0"/>
        <v>446</v>
      </c>
      <c r="X5" s="19">
        <f t="shared" si="1"/>
        <v>88</v>
      </c>
      <c r="Y5" s="19">
        <f t="shared" si="2"/>
        <v>91</v>
      </c>
      <c r="Z5" s="25">
        <f t="shared" si="3"/>
        <v>267</v>
      </c>
      <c r="AA5" s="27">
        <f t="shared" si="4"/>
        <v>89</v>
      </c>
      <c r="AB5" t="s">
        <v>321</v>
      </c>
    </row>
    <row r="6" spans="1:28" ht="12.75">
      <c r="A6" s="60">
        <v>3</v>
      </c>
      <c r="B6" s="149" t="s">
        <v>811</v>
      </c>
      <c r="C6" s="65" t="s">
        <v>43</v>
      </c>
      <c r="D6" s="65" t="s">
        <v>813</v>
      </c>
      <c r="E6" s="80"/>
      <c r="F6" s="80" t="s">
        <v>177</v>
      </c>
      <c r="G6" s="65" t="s">
        <v>34</v>
      </c>
      <c r="H6" s="1">
        <v>35.5</v>
      </c>
      <c r="I6" s="2">
        <v>0.1192</v>
      </c>
      <c r="J6" s="1">
        <v>6.1</v>
      </c>
      <c r="K6" s="1" t="s">
        <v>45</v>
      </c>
      <c r="L6" s="80" t="s">
        <v>46</v>
      </c>
      <c r="M6" s="1" t="s">
        <v>1185</v>
      </c>
      <c r="N6" s="1" t="s">
        <v>75</v>
      </c>
      <c r="O6" s="1" t="s">
        <v>44</v>
      </c>
      <c r="P6" s="1" t="s">
        <v>42</v>
      </c>
      <c r="Q6" s="1" t="s">
        <v>1138</v>
      </c>
      <c r="R6" s="16">
        <v>85</v>
      </c>
      <c r="S6" s="13">
        <v>76</v>
      </c>
      <c r="T6" s="14">
        <v>91</v>
      </c>
      <c r="U6" s="14">
        <v>91</v>
      </c>
      <c r="V6" s="14">
        <v>88</v>
      </c>
      <c r="W6" s="18">
        <f t="shared" si="0"/>
        <v>431</v>
      </c>
      <c r="X6" s="19">
        <f t="shared" si="1"/>
        <v>76</v>
      </c>
      <c r="Y6" s="19">
        <f t="shared" si="2"/>
        <v>91</v>
      </c>
      <c r="Z6" s="25">
        <f t="shared" si="3"/>
        <v>264</v>
      </c>
      <c r="AA6" s="27">
        <f t="shared" si="4"/>
        <v>88</v>
      </c>
      <c r="AB6" t="s">
        <v>322</v>
      </c>
    </row>
    <row r="7" spans="1:27" ht="12.75">
      <c r="A7" s="60">
        <v>4</v>
      </c>
      <c r="B7" s="149" t="s">
        <v>812</v>
      </c>
      <c r="C7" s="65" t="s">
        <v>48</v>
      </c>
      <c r="D7" s="65" t="s">
        <v>813</v>
      </c>
      <c r="E7" s="80"/>
      <c r="F7" s="80" t="s">
        <v>177</v>
      </c>
      <c r="G7" s="65" t="s">
        <v>34</v>
      </c>
      <c r="H7" s="1">
        <v>8</v>
      </c>
      <c r="I7" s="2">
        <v>0.1099</v>
      </c>
      <c r="J7" s="1">
        <v>4.9</v>
      </c>
      <c r="K7" s="1" t="s">
        <v>49</v>
      </c>
      <c r="L7" s="80" t="s">
        <v>50</v>
      </c>
      <c r="M7" s="1" t="s">
        <v>1185</v>
      </c>
      <c r="N7" s="1" t="s">
        <v>51</v>
      </c>
      <c r="O7" s="1" t="s">
        <v>44</v>
      </c>
      <c r="P7" s="1" t="s">
        <v>47</v>
      </c>
      <c r="Q7" s="1" t="s">
        <v>1138</v>
      </c>
      <c r="R7" s="15">
        <v>86</v>
      </c>
      <c r="S7" s="15">
        <v>77</v>
      </c>
      <c r="T7" s="14">
        <v>91</v>
      </c>
      <c r="U7" s="14">
        <v>85</v>
      </c>
      <c r="V7" s="14">
        <v>89</v>
      </c>
      <c r="W7" s="18">
        <f t="shared" si="0"/>
        <v>428</v>
      </c>
      <c r="X7" s="19">
        <f t="shared" si="1"/>
        <v>77</v>
      </c>
      <c r="Y7" s="19">
        <f t="shared" si="2"/>
        <v>91</v>
      </c>
      <c r="Z7" s="25">
        <f t="shared" si="3"/>
        <v>260</v>
      </c>
      <c r="AA7" s="27">
        <f t="shared" si="4"/>
        <v>86.66666666666667</v>
      </c>
    </row>
    <row r="8" spans="1:27" ht="12.75">
      <c r="A8" s="60">
        <v>5</v>
      </c>
      <c r="B8" s="149" t="s">
        <v>814</v>
      </c>
      <c r="C8" s="60" t="s">
        <v>53</v>
      </c>
      <c r="D8" s="65" t="s">
        <v>54</v>
      </c>
      <c r="E8" s="80">
        <v>2004</v>
      </c>
      <c r="F8" s="80" t="s">
        <v>1132</v>
      </c>
      <c r="G8" s="65" t="s">
        <v>34</v>
      </c>
      <c r="H8" s="1">
        <v>58.6</v>
      </c>
      <c r="I8" s="2">
        <v>0.1136</v>
      </c>
      <c r="J8" s="1">
        <v>6.4</v>
      </c>
      <c r="K8" s="1" t="s">
        <v>1286</v>
      </c>
      <c r="L8" s="80" t="s">
        <v>55</v>
      </c>
      <c r="M8" s="1" t="s">
        <v>1185</v>
      </c>
      <c r="N8" s="1" t="s">
        <v>56</v>
      </c>
      <c r="O8" s="1" t="s">
        <v>1287</v>
      </c>
      <c r="P8" s="1" t="s">
        <v>52</v>
      </c>
      <c r="Q8" s="1" t="s">
        <v>1133</v>
      </c>
      <c r="R8" s="16">
        <v>92</v>
      </c>
      <c r="S8" s="13">
        <v>89</v>
      </c>
      <c r="T8" s="14">
        <v>80</v>
      </c>
      <c r="U8" s="14">
        <v>83</v>
      </c>
      <c r="V8" s="14">
        <v>85</v>
      </c>
      <c r="W8" s="18">
        <f t="shared" si="0"/>
        <v>429</v>
      </c>
      <c r="X8" s="19">
        <f t="shared" si="1"/>
        <v>80</v>
      </c>
      <c r="Y8" s="19">
        <f t="shared" si="2"/>
        <v>92</v>
      </c>
      <c r="Z8" s="25">
        <f t="shared" si="3"/>
        <v>257</v>
      </c>
      <c r="AA8" s="27">
        <f t="shared" si="4"/>
        <v>85.66666666666667</v>
      </c>
    </row>
    <row r="9" spans="1:27" ht="12.75">
      <c r="A9" s="60">
        <v>6</v>
      </c>
      <c r="B9" s="149" t="s">
        <v>815</v>
      </c>
      <c r="C9" s="65" t="s">
        <v>97</v>
      </c>
      <c r="D9" s="65" t="s">
        <v>1769</v>
      </c>
      <c r="E9" s="80">
        <v>2004</v>
      </c>
      <c r="F9" s="80" t="s">
        <v>177</v>
      </c>
      <c r="G9" s="65" t="s">
        <v>34</v>
      </c>
      <c r="H9" s="1">
        <v>13.5</v>
      </c>
      <c r="I9" s="2">
        <v>0.1185</v>
      </c>
      <c r="J9" s="1">
        <v>6.9</v>
      </c>
      <c r="K9" s="1" t="s">
        <v>98</v>
      </c>
      <c r="L9" s="80">
        <v>6093</v>
      </c>
      <c r="M9" s="1" t="s">
        <v>1185</v>
      </c>
      <c r="N9" s="1" t="s">
        <v>76</v>
      </c>
      <c r="O9" s="1" t="s">
        <v>37</v>
      </c>
      <c r="P9" s="1" t="s">
        <v>57</v>
      </c>
      <c r="Q9" s="1" t="s">
        <v>1133</v>
      </c>
      <c r="R9" s="16">
        <v>87</v>
      </c>
      <c r="S9" s="13">
        <v>77</v>
      </c>
      <c r="T9" s="14">
        <v>85</v>
      </c>
      <c r="U9" s="14">
        <v>84</v>
      </c>
      <c r="V9" s="14">
        <v>87</v>
      </c>
      <c r="W9" s="18">
        <f t="shared" si="0"/>
        <v>420</v>
      </c>
      <c r="X9" s="19">
        <f t="shared" si="1"/>
        <v>77</v>
      </c>
      <c r="Y9" s="19">
        <f t="shared" si="2"/>
        <v>87</v>
      </c>
      <c r="Z9" s="25">
        <f t="shared" si="3"/>
        <v>256</v>
      </c>
      <c r="AA9" s="27">
        <f t="shared" si="4"/>
        <v>85.33333333333333</v>
      </c>
    </row>
    <row r="10" spans="1:27" ht="12.75">
      <c r="A10" s="60">
        <v>7</v>
      </c>
      <c r="B10" s="149" t="s">
        <v>698</v>
      </c>
      <c r="C10" s="65" t="s">
        <v>100</v>
      </c>
      <c r="D10" s="65" t="s">
        <v>972</v>
      </c>
      <c r="E10" s="80">
        <v>2005</v>
      </c>
      <c r="F10" s="80" t="s">
        <v>1322</v>
      </c>
      <c r="G10" s="65" t="s">
        <v>34</v>
      </c>
      <c r="H10" s="1">
        <v>15</v>
      </c>
      <c r="I10" s="2">
        <v>0.108</v>
      </c>
      <c r="J10" s="1">
        <v>6.2</v>
      </c>
      <c r="K10" s="1" t="s">
        <v>101</v>
      </c>
      <c r="L10" s="80" t="s">
        <v>102</v>
      </c>
      <c r="M10" s="1" t="s">
        <v>1185</v>
      </c>
      <c r="N10" s="1" t="s">
        <v>103</v>
      </c>
      <c r="O10" s="1" t="s">
        <v>104</v>
      </c>
      <c r="P10" s="1" t="s">
        <v>99</v>
      </c>
      <c r="Q10" s="1" t="s">
        <v>1133</v>
      </c>
      <c r="R10" s="16">
        <v>85</v>
      </c>
      <c r="S10" s="13">
        <v>84</v>
      </c>
      <c r="T10" s="14">
        <v>87</v>
      </c>
      <c r="U10" s="14">
        <v>78</v>
      </c>
      <c r="V10" s="14">
        <v>86</v>
      </c>
      <c r="W10" s="18">
        <f t="shared" si="0"/>
        <v>420</v>
      </c>
      <c r="X10" s="19">
        <f t="shared" si="1"/>
        <v>78</v>
      </c>
      <c r="Y10" s="19">
        <f t="shared" si="2"/>
        <v>87</v>
      </c>
      <c r="Z10" s="25">
        <f t="shared" si="3"/>
        <v>255</v>
      </c>
      <c r="AA10" s="27">
        <f t="shared" si="4"/>
        <v>85</v>
      </c>
    </row>
    <row r="11" spans="1:27" ht="12.75">
      <c r="A11" s="60">
        <v>8</v>
      </c>
      <c r="B11" s="149" t="s">
        <v>816</v>
      </c>
      <c r="C11" s="65" t="s">
        <v>106</v>
      </c>
      <c r="D11" s="65" t="s">
        <v>1769</v>
      </c>
      <c r="E11" s="80">
        <v>2003</v>
      </c>
      <c r="F11" s="80" t="s">
        <v>177</v>
      </c>
      <c r="G11" s="65" t="s">
        <v>34</v>
      </c>
      <c r="H11" s="1">
        <v>36.7</v>
      </c>
      <c r="I11" s="2">
        <v>0.1351</v>
      </c>
      <c r="J11" s="1">
        <v>6.6</v>
      </c>
      <c r="K11" s="1" t="s">
        <v>77</v>
      </c>
      <c r="L11" s="80" t="s">
        <v>107</v>
      </c>
      <c r="M11" s="1" t="s">
        <v>1185</v>
      </c>
      <c r="N11" s="1" t="s">
        <v>41</v>
      </c>
      <c r="O11" s="1" t="s">
        <v>37</v>
      </c>
      <c r="P11" s="1" t="s">
        <v>105</v>
      </c>
      <c r="Q11" s="1" t="s">
        <v>1133</v>
      </c>
      <c r="R11" s="16">
        <v>89</v>
      </c>
      <c r="S11" s="13">
        <v>78</v>
      </c>
      <c r="T11" s="14">
        <v>91</v>
      </c>
      <c r="U11" s="14">
        <v>79</v>
      </c>
      <c r="V11" s="14">
        <v>86</v>
      </c>
      <c r="W11" s="18">
        <f t="shared" si="0"/>
        <v>423</v>
      </c>
      <c r="X11" s="19">
        <f t="shared" si="1"/>
        <v>78</v>
      </c>
      <c r="Y11" s="19">
        <f t="shared" si="2"/>
        <v>91</v>
      </c>
      <c r="Z11" s="25">
        <f t="shared" si="3"/>
        <v>254</v>
      </c>
      <c r="AA11" s="27">
        <f t="shared" si="4"/>
        <v>84.66666666666667</v>
      </c>
    </row>
    <row r="12" spans="1:27" ht="12.75">
      <c r="A12" s="60">
        <v>9</v>
      </c>
      <c r="B12" s="149" t="s">
        <v>817</v>
      </c>
      <c r="C12" s="65" t="s">
        <v>106</v>
      </c>
      <c r="D12" s="65" t="s">
        <v>1769</v>
      </c>
      <c r="E12" s="80">
        <v>2004</v>
      </c>
      <c r="F12" s="80" t="s">
        <v>177</v>
      </c>
      <c r="G12" s="65" t="s">
        <v>34</v>
      </c>
      <c r="H12" s="1">
        <v>37.5</v>
      </c>
      <c r="I12" s="2">
        <v>0.1277</v>
      </c>
      <c r="J12" s="1">
        <v>7.4</v>
      </c>
      <c r="K12" s="1" t="s">
        <v>109</v>
      </c>
      <c r="L12" s="80" t="s">
        <v>110</v>
      </c>
      <c r="M12" s="1" t="s">
        <v>1185</v>
      </c>
      <c r="N12" s="1" t="s">
        <v>41</v>
      </c>
      <c r="O12" s="1" t="s">
        <v>37</v>
      </c>
      <c r="P12" s="1" t="s">
        <v>108</v>
      </c>
      <c r="Q12" s="1" t="s">
        <v>1133</v>
      </c>
      <c r="R12" s="16">
        <v>85</v>
      </c>
      <c r="S12" s="13">
        <v>84</v>
      </c>
      <c r="T12" s="14">
        <v>85</v>
      </c>
      <c r="U12" s="14">
        <v>80</v>
      </c>
      <c r="V12" s="14">
        <v>87</v>
      </c>
      <c r="W12" s="18">
        <f t="shared" si="0"/>
        <v>421</v>
      </c>
      <c r="X12" s="19">
        <f t="shared" si="1"/>
        <v>80</v>
      </c>
      <c r="Y12" s="19">
        <f t="shared" si="2"/>
        <v>87</v>
      </c>
      <c r="Z12" s="25">
        <f t="shared" si="3"/>
        <v>254</v>
      </c>
      <c r="AA12" s="27">
        <f t="shared" si="4"/>
        <v>84.66666666666667</v>
      </c>
    </row>
    <row r="13" spans="1:27" ht="12.75">
      <c r="A13" s="60">
        <v>10</v>
      </c>
      <c r="B13" s="149" t="s">
        <v>699</v>
      </c>
      <c r="C13" s="65" t="s">
        <v>112</v>
      </c>
      <c r="D13" s="65" t="s">
        <v>1769</v>
      </c>
      <c r="E13" s="80">
        <v>2003</v>
      </c>
      <c r="F13" s="80" t="s">
        <v>177</v>
      </c>
      <c r="G13" s="65" t="s">
        <v>34</v>
      </c>
      <c r="H13" s="1">
        <v>6</v>
      </c>
      <c r="I13" s="2">
        <v>0.1193</v>
      </c>
      <c r="J13" s="1">
        <v>6.3</v>
      </c>
      <c r="K13" s="1" t="s">
        <v>113</v>
      </c>
      <c r="L13" s="80">
        <v>7006</v>
      </c>
      <c r="M13" s="1" t="s">
        <v>1185</v>
      </c>
      <c r="N13" s="1" t="s">
        <v>114</v>
      </c>
      <c r="O13" s="1" t="s">
        <v>37</v>
      </c>
      <c r="P13" s="1" t="s">
        <v>111</v>
      </c>
      <c r="Q13" s="1" t="s">
        <v>1133</v>
      </c>
      <c r="R13" s="13">
        <v>84</v>
      </c>
      <c r="S13" s="13">
        <v>73</v>
      </c>
      <c r="T13" s="14">
        <v>81</v>
      </c>
      <c r="U13" s="14">
        <v>85</v>
      </c>
      <c r="V13" s="14">
        <v>88</v>
      </c>
      <c r="W13" s="18">
        <f t="shared" si="0"/>
        <v>411</v>
      </c>
      <c r="X13" s="19">
        <f t="shared" si="1"/>
        <v>73</v>
      </c>
      <c r="Y13" s="19">
        <f t="shared" si="2"/>
        <v>88</v>
      </c>
      <c r="Z13" s="25">
        <f t="shared" si="3"/>
        <v>250</v>
      </c>
      <c r="AA13" s="27">
        <f t="shared" si="4"/>
        <v>83.33333333333333</v>
      </c>
    </row>
    <row r="14" spans="1:27" ht="12.75">
      <c r="A14" s="60">
        <v>11</v>
      </c>
      <c r="B14" s="149" t="s">
        <v>818</v>
      </c>
      <c r="C14" s="65" t="s">
        <v>116</v>
      </c>
      <c r="D14" s="65" t="s">
        <v>2208</v>
      </c>
      <c r="E14" s="80">
        <v>2005</v>
      </c>
      <c r="F14" s="80" t="s">
        <v>970</v>
      </c>
      <c r="G14" s="65" t="s">
        <v>34</v>
      </c>
      <c r="H14" s="1">
        <v>15</v>
      </c>
      <c r="I14" s="2">
        <v>0.12</v>
      </c>
      <c r="J14" s="1">
        <v>8</v>
      </c>
      <c r="K14" s="1" t="s">
        <v>117</v>
      </c>
      <c r="L14" s="80" t="s">
        <v>118</v>
      </c>
      <c r="M14" s="1" t="s">
        <v>1185</v>
      </c>
      <c r="N14" s="1" t="s">
        <v>119</v>
      </c>
      <c r="O14" s="1" t="s">
        <v>120</v>
      </c>
      <c r="P14" s="1" t="s">
        <v>115</v>
      </c>
      <c r="Q14" s="1" t="s">
        <v>1133</v>
      </c>
      <c r="R14" s="16">
        <v>87</v>
      </c>
      <c r="S14" s="13">
        <v>80</v>
      </c>
      <c r="T14" s="14">
        <v>80</v>
      </c>
      <c r="U14" s="14">
        <v>87</v>
      </c>
      <c r="V14" s="14">
        <v>82</v>
      </c>
      <c r="W14" s="18">
        <f t="shared" si="0"/>
        <v>416</v>
      </c>
      <c r="X14" s="19">
        <f t="shared" si="1"/>
        <v>80</v>
      </c>
      <c r="Y14" s="19">
        <f t="shared" si="2"/>
        <v>87</v>
      </c>
      <c r="Z14" s="25">
        <f t="shared" si="3"/>
        <v>249</v>
      </c>
      <c r="AA14" s="27">
        <f t="shared" si="4"/>
        <v>83</v>
      </c>
    </row>
    <row r="15" spans="1:27" ht="12.75">
      <c r="A15" s="60">
        <v>12</v>
      </c>
      <c r="B15" s="149" t="s">
        <v>819</v>
      </c>
      <c r="C15" s="65" t="s">
        <v>33</v>
      </c>
      <c r="D15" s="65" t="s">
        <v>1769</v>
      </c>
      <c r="E15" s="80">
        <v>2004</v>
      </c>
      <c r="F15" s="80" t="s">
        <v>177</v>
      </c>
      <c r="G15" s="65" t="s">
        <v>34</v>
      </c>
      <c r="H15" s="1">
        <v>8.5</v>
      </c>
      <c r="I15" s="2">
        <v>0.1273</v>
      </c>
      <c r="J15" s="1">
        <v>8</v>
      </c>
      <c r="K15" s="1" t="s">
        <v>122</v>
      </c>
      <c r="L15" s="80" t="s">
        <v>777</v>
      </c>
      <c r="M15" s="1" t="s">
        <v>1185</v>
      </c>
      <c r="N15" s="1" t="s">
        <v>36</v>
      </c>
      <c r="O15" s="1" t="s">
        <v>37</v>
      </c>
      <c r="P15" s="1" t="s">
        <v>121</v>
      </c>
      <c r="Q15" s="1" t="s">
        <v>1133</v>
      </c>
      <c r="R15" s="16">
        <v>84</v>
      </c>
      <c r="S15" s="13">
        <v>72</v>
      </c>
      <c r="T15" s="14">
        <v>79</v>
      </c>
      <c r="U15" s="14">
        <v>85</v>
      </c>
      <c r="V15" s="14">
        <v>88</v>
      </c>
      <c r="W15" s="18">
        <f t="shared" si="0"/>
        <v>408</v>
      </c>
      <c r="X15" s="19">
        <f t="shared" si="1"/>
        <v>72</v>
      </c>
      <c r="Y15" s="19">
        <f t="shared" si="2"/>
        <v>88</v>
      </c>
      <c r="Z15" s="25">
        <f t="shared" si="3"/>
        <v>248</v>
      </c>
      <c r="AA15" s="27">
        <f t="shared" si="4"/>
        <v>82.66666666666667</v>
      </c>
    </row>
    <row r="16" spans="1:27" ht="12.75">
      <c r="A16" s="60">
        <v>13</v>
      </c>
      <c r="B16" s="149" t="s">
        <v>820</v>
      </c>
      <c r="C16" s="65" t="s">
        <v>39</v>
      </c>
      <c r="D16" s="65" t="s">
        <v>1769</v>
      </c>
      <c r="E16" s="80">
        <v>2005</v>
      </c>
      <c r="F16" s="80" t="s">
        <v>177</v>
      </c>
      <c r="G16" s="65" t="s">
        <v>34</v>
      </c>
      <c r="H16" s="1">
        <v>9.5</v>
      </c>
      <c r="I16" s="2">
        <v>0.1373</v>
      </c>
      <c r="J16" s="1">
        <v>7.6</v>
      </c>
      <c r="K16" s="1" t="s">
        <v>124</v>
      </c>
      <c r="L16" s="80">
        <v>6063</v>
      </c>
      <c r="M16" s="1" t="s">
        <v>1185</v>
      </c>
      <c r="N16" s="1" t="s">
        <v>125</v>
      </c>
      <c r="O16" s="1" t="s">
        <v>37</v>
      </c>
      <c r="P16" s="1" t="s">
        <v>123</v>
      </c>
      <c r="Q16" s="1" t="s">
        <v>1133</v>
      </c>
      <c r="R16" s="16">
        <v>71</v>
      </c>
      <c r="S16" s="13">
        <v>88</v>
      </c>
      <c r="T16" s="14">
        <v>71</v>
      </c>
      <c r="U16" s="14">
        <v>91</v>
      </c>
      <c r="V16" s="14">
        <v>89</v>
      </c>
      <c r="W16" s="18">
        <f t="shared" si="0"/>
        <v>410</v>
      </c>
      <c r="X16" s="19">
        <f t="shared" si="1"/>
        <v>71</v>
      </c>
      <c r="Y16" s="19">
        <f t="shared" si="2"/>
        <v>91</v>
      </c>
      <c r="Z16" s="25">
        <f t="shared" si="3"/>
        <v>248</v>
      </c>
      <c r="AA16" s="27">
        <f t="shared" si="4"/>
        <v>82.66666666666667</v>
      </c>
    </row>
    <row r="17" spans="1:27" ht="12.75">
      <c r="A17" s="60">
        <v>14</v>
      </c>
      <c r="B17" s="149" t="s">
        <v>821</v>
      </c>
      <c r="C17" s="65" t="s">
        <v>127</v>
      </c>
      <c r="D17" s="65" t="s">
        <v>1769</v>
      </c>
      <c r="E17" s="80">
        <v>2003</v>
      </c>
      <c r="F17" s="80" t="s">
        <v>177</v>
      </c>
      <c r="G17" s="65" t="s">
        <v>34</v>
      </c>
      <c r="H17" s="1">
        <v>10.4</v>
      </c>
      <c r="I17" s="2">
        <v>0.1294</v>
      </c>
      <c r="J17" s="1">
        <v>7.8</v>
      </c>
      <c r="K17" s="1" t="s">
        <v>128</v>
      </c>
      <c r="L17" s="80">
        <v>4133</v>
      </c>
      <c r="M17" s="1" t="s">
        <v>1185</v>
      </c>
      <c r="N17" s="1" t="s">
        <v>125</v>
      </c>
      <c r="O17" s="1" t="s">
        <v>37</v>
      </c>
      <c r="P17" s="1" t="s">
        <v>126</v>
      </c>
      <c r="Q17" s="1" t="s">
        <v>1133</v>
      </c>
      <c r="R17" s="16">
        <v>90</v>
      </c>
      <c r="S17" s="13">
        <v>85</v>
      </c>
      <c r="T17" s="14">
        <v>84</v>
      </c>
      <c r="U17" s="14">
        <v>74</v>
      </c>
      <c r="V17" s="14">
        <v>77</v>
      </c>
      <c r="W17" s="18">
        <f t="shared" si="0"/>
        <v>410</v>
      </c>
      <c r="X17" s="19">
        <f t="shared" si="1"/>
        <v>74</v>
      </c>
      <c r="Y17" s="19">
        <f t="shared" si="2"/>
        <v>90</v>
      </c>
      <c r="Z17" s="25">
        <f t="shared" si="3"/>
        <v>246</v>
      </c>
      <c r="AA17" s="27">
        <f t="shared" si="4"/>
        <v>82</v>
      </c>
    </row>
    <row r="18" spans="1:27" ht="12.75">
      <c r="A18" s="60">
        <v>15</v>
      </c>
      <c r="B18" s="149" t="s">
        <v>700</v>
      </c>
      <c r="C18" s="65" t="s">
        <v>130</v>
      </c>
      <c r="D18" s="65" t="s">
        <v>131</v>
      </c>
      <c r="E18" s="80">
        <v>2005</v>
      </c>
      <c r="F18" s="80" t="s">
        <v>1322</v>
      </c>
      <c r="G18" s="65" t="s">
        <v>34</v>
      </c>
      <c r="H18" s="1">
        <v>14</v>
      </c>
      <c r="I18" s="2">
        <v>0.05</v>
      </c>
      <c r="J18" s="1">
        <v>6.2</v>
      </c>
      <c r="K18" s="1" t="s">
        <v>132</v>
      </c>
      <c r="L18" s="80" t="s">
        <v>133</v>
      </c>
      <c r="M18" s="1" t="s">
        <v>1185</v>
      </c>
      <c r="N18" s="1" t="s">
        <v>134</v>
      </c>
      <c r="O18" s="1" t="s">
        <v>104</v>
      </c>
      <c r="P18" s="1" t="s">
        <v>129</v>
      </c>
      <c r="Q18" s="1" t="s">
        <v>1133</v>
      </c>
      <c r="R18" s="16">
        <v>80</v>
      </c>
      <c r="S18" s="13">
        <v>74</v>
      </c>
      <c r="T18" s="14">
        <v>87</v>
      </c>
      <c r="U18" s="14">
        <v>80</v>
      </c>
      <c r="V18" s="14">
        <v>86</v>
      </c>
      <c r="W18" s="18">
        <f t="shared" si="0"/>
        <v>407</v>
      </c>
      <c r="X18" s="19">
        <f t="shared" si="1"/>
        <v>74</v>
      </c>
      <c r="Y18" s="19">
        <f t="shared" si="2"/>
        <v>87</v>
      </c>
      <c r="Z18" s="25">
        <f t="shared" si="3"/>
        <v>246</v>
      </c>
      <c r="AA18" s="27">
        <f t="shared" si="4"/>
        <v>82</v>
      </c>
    </row>
    <row r="19" spans="1:27" ht="12.75">
      <c r="A19" s="60">
        <v>16</v>
      </c>
      <c r="B19" s="149" t="s">
        <v>822</v>
      </c>
      <c r="C19" s="65" t="s">
        <v>136</v>
      </c>
      <c r="D19" s="65" t="s">
        <v>2253</v>
      </c>
      <c r="E19" s="80">
        <v>2002</v>
      </c>
      <c r="F19" s="80" t="s">
        <v>970</v>
      </c>
      <c r="G19" s="65" t="s">
        <v>34</v>
      </c>
      <c r="H19" s="1">
        <v>15</v>
      </c>
      <c r="I19" s="2">
        <v>0.13</v>
      </c>
      <c r="J19" s="1">
        <v>5.55</v>
      </c>
      <c r="K19" s="1" t="s">
        <v>137</v>
      </c>
      <c r="L19" s="80">
        <v>87848180</v>
      </c>
      <c r="M19" s="1" t="s">
        <v>1185</v>
      </c>
      <c r="N19" s="1" t="s">
        <v>138</v>
      </c>
      <c r="O19" s="1" t="s">
        <v>120</v>
      </c>
      <c r="P19" s="1" t="s">
        <v>135</v>
      </c>
      <c r="Q19" s="1" t="s">
        <v>1133</v>
      </c>
      <c r="R19" s="16">
        <v>83</v>
      </c>
      <c r="S19" s="13">
        <v>73</v>
      </c>
      <c r="T19" s="14">
        <v>86</v>
      </c>
      <c r="U19" s="14">
        <v>73</v>
      </c>
      <c r="V19" s="14">
        <v>91</v>
      </c>
      <c r="W19" s="18">
        <f t="shared" si="0"/>
        <v>406</v>
      </c>
      <c r="X19" s="19">
        <f t="shared" si="1"/>
        <v>73</v>
      </c>
      <c r="Y19" s="19">
        <f t="shared" si="2"/>
        <v>91</v>
      </c>
      <c r="Z19" s="25">
        <f t="shared" si="3"/>
        <v>242</v>
      </c>
      <c r="AA19" s="27">
        <f t="shared" si="4"/>
        <v>80.66666666666667</v>
      </c>
    </row>
    <row r="20" spans="1:27" ht="12.75">
      <c r="A20" s="60">
        <v>17</v>
      </c>
      <c r="B20" s="149" t="s">
        <v>701</v>
      </c>
      <c r="C20" s="65" t="s">
        <v>140</v>
      </c>
      <c r="D20" s="65" t="s">
        <v>44</v>
      </c>
      <c r="E20" s="80"/>
      <c r="F20" s="80" t="s">
        <v>177</v>
      </c>
      <c r="G20" s="65" t="s">
        <v>34</v>
      </c>
      <c r="H20" s="1">
        <v>33</v>
      </c>
      <c r="I20" s="2">
        <v>0.1113</v>
      </c>
      <c r="J20" s="1">
        <v>5.8</v>
      </c>
      <c r="K20" s="1" t="s">
        <v>141</v>
      </c>
      <c r="L20" s="80" t="s">
        <v>142</v>
      </c>
      <c r="M20" s="1" t="s">
        <v>1185</v>
      </c>
      <c r="N20" s="1" t="s">
        <v>78</v>
      </c>
      <c r="O20" s="1" t="s">
        <v>44</v>
      </c>
      <c r="P20" s="1" t="s">
        <v>139</v>
      </c>
      <c r="Q20" s="1" t="s">
        <v>1138</v>
      </c>
      <c r="R20" s="16">
        <v>75</v>
      </c>
      <c r="S20" s="13">
        <v>76</v>
      </c>
      <c r="T20" s="14">
        <v>83</v>
      </c>
      <c r="U20" s="14">
        <v>82</v>
      </c>
      <c r="V20" s="14">
        <v>92</v>
      </c>
      <c r="W20" s="18">
        <f t="shared" si="0"/>
        <v>408</v>
      </c>
      <c r="X20" s="19">
        <f t="shared" si="1"/>
        <v>75</v>
      </c>
      <c r="Y20" s="19">
        <f t="shared" si="2"/>
        <v>92</v>
      </c>
      <c r="Z20" s="25">
        <f t="shared" si="3"/>
        <v>241</v>
      </c>
      <c r="AA20" s="27">
        <f t="shared" si="4"/>
        <v>80.33333333333333</v>
      </c>
    </row>
    <row r="21" spans="1:27" ht="12.75">
      <c r="A21" s="60">
        <v>18</v>
      </c>
      <c r="B21" s="149" t="s">
        <v>702</v>
      </c>
      <c r="C21" s="65" t="s">
        <v>144</v>
      </c>
      <c r="D21" s="65" t="s">
        <v>2208</v>
      </c>
      <c r="E21" s="80"/>
      <c r="F21" s="80" t="s">
        <v>970</v>
      </c>
      <c r="G21" s="65" t="s">
        <v>34</v>
      </c>
      <c r="H21" s="1">
        <v>15</v>
      </c>
      <c r="I21" s="2">
        <v>0.12</v>
      </c>
      <c r="J21" s="1">
        <v>8.09</v>
      </c>
      <c r="K21" s="1" t="s">
        <v>145</v>
      </c>
      <c r="L21" s="80" t="s">
        <v>118</v>
      </c>
      <c r="M21" s="1" t="s">
        <v>1138</v>
      </c>
      <c r="N21" s="1" t="s">
        <v>146</v>
      </c>
      <c r="O21" s="1" t="s">
        <v>120</v>
      </c>
      <c r="P21" s="1" t="s">
        <v>143</v>
      </c>
      <c r="Q21" s="1" t="s">
        <v>1133</v>
      </c>
      <c r="R21" s="16">
        <v>84</v>
      </c>
      <c r="S21" s="13">
        <v>79</v>
      </c>
      <c r="T21" s="14">
        <v>71</v>
      </c>
      <c r="U21" s="14">
        <v>81</v>
      </c>
      <c r="V21" s="14">
        <v>80</v>
      </c>
      <c r="W21" s="18">
        <f t="shared" si="0"/>
        <v>395</v>
      </c>
      <c r="X21" s="19">
        <f t="shared" si="1"/>
        <v>71</v>
      </c>
      <c r="Y21" s="19">
        <f t="shared" si="2"/>
        <v>84</v>
      </c>
      <c r="Z21" s="25">
        <f t="shared" si="3"/>
        <v>240</v>
      </c>
      <c r="AA21" s="27">
        <f t="shared" si="4"/>
        <v>80</v>
      </c>
    </row>
    <row r="22" spans="1:27" ht="12.75">
      <c r="A22" s="60">
        <v>19</v>
      </c>
      <c r="B22" s="149" t="s">
        <v>703</v>
      </c>
      <c r="C22" s="65" t="s">
        <v>148</v>
      </c>
      <c r="D22" s="65" t="s">
        <v>44</v>
      </c>
      <c r="E22" s="80"/>
      <c r="F22" s="80" t="s">
        <v>177</v>
      </c>
      <c r="G22" s="65" t="s">
        <v>34</v>
      </c>
      <c r="H22" s="1">
        <v>41</v>
      </c>
      <c r="I22" s="2">
        <v>0.1149</v>
      </c>
      <c r="J22" s="1">
        <v>5.4</v>
      </c>
      <c r="K22" s="1" t="s">
        <v>149</v>
      </c>
      <c r="L22" s="80" t="s">
        <v>150</v>
      </c>
      <c r="M22" s="1" t="s">
        <v>1185</v>
      </c>
      <c r="N22" s="1" t="s">
        <v>76</v>
      </c>
      <c r="O22" s="1" t="s">
        <v>44</v>
      </c>
      <c r="P22" s="1" t="s">
        <v>147</v>
      </c>
      <c r="Q22" s="1" t="s">
        <v>1138</v>
      </c>
      <c r="R22" s="16">
        <v>79</v>
      </c>
      <c r="S22" s="13">
        <v>75</v>
      </c>
      <c r="T22" s="14">
        <v>83</v>
      </c>
      <c r="U22" s="14">
        <v>78</v>
      </c>
      <c r="V22" s="14">
        <v>85</v>
      </c>
      <c r="W22" s="18">
        <f t="shared" si="0"/>
        <v>400</v>
      </c>
      <c r="X22" s="19">
        <f t="shared" si="1"/>
        <v>75</v>
      </c>
      <c r="Y22" s="19">
        <f t="shared" si="2"/>
        <v>85</v>
      </c>
      <c r="Z22" s="25">
        <f t="shared" si="3"/>
        <v>240</v>
      </c>
      <c r="AA22" s="27">
        <f t="shared" si="4"/>
        <v>80</v>
      </c>
    </row>
    <row r="23" spans="1:27" ht="12.75">
      <c r="A23" s="60">
        <v>20</v>
      </c>
      <c r="B23" s="149" t="s">
        <v>704</v>
      </c>
      <c r="C23" s="65" t="s">
        <v>152</v>
      </c>
      <c r="D23" s="65" t="s">
        <v>1769</v>
      </c>
      <c r="E23" s="80">
        <v>2004</v>
      </c>
      <c r="F23" s="80" t="s">
        <v>177</v>
      </c>
      <c r="G23" s="65" t="s">
        <v>34</v>
      </c>
      <c r="H23" s="1">
        <v>10.1</v>
      </c>
      <c r="I23" s="2">
        <v>0.1202</v>
      </c>
      <c r="J23" s="1">
        <v>6.5</v>
      </c>
      <c r="K23" s="1" t="s">
        <v>153</v>
      </c>
      <c r="L23" s="80">
        <v>5076</v>
      </c>
      <c r="M23" s="1" t="s">
        <v>1185</v>
      </c>
      <c r="N23" s="1" t="s">
        <v>154</v>
      </c>
      <c r="O23" s="1" t="s">
        <v>37</v>
      </c>
      <c r="P23" s="1" t="s">
        <v>151</v>
      </c>
      <c r="Q23" s="1" t="s">
        <v>1133</v>
      </c>
      <c r="R23" s="16">
        <v>72</v>
      </c>
      <c r="S23" s="13">
        <v>77</v>
      </c>
      <c r="T23" s="14">
        <v>74</v>
      </c>
      <c r="U23" s="14">
        <v>92</v>
      </c>
      <c r="V23" s="14">
        <v>86</v>
      </c>
      <c r="W23" s="18">
        <f t="shared" si="0"/>
        <v>401</v>
      </c>
      <c r="X23" s="19">
        <f t="shared" si="1"/>
        <v>72</v>
      </c>
      <c r="Y23" s="19">
        <f t="shared" si="2"/>
        <v>92</v>
      </c>
      <c r="Z23" s="25">
        <f t="shared" si="3"/>
        <v>237</v>
      </c>
      <c r="AA23" s="27">
        <f t="shared" si="4"/>
        <v>79</v>
      </c>
    </row>
    <row r="24" spans="1:27" ht="12.75">
      <c r="A24" s="60">
        <v>21</v>
      </c>
      <c r="B24" s="149" t="s">
        <v>705</v>
      </c>
      <c r="C24" s="65" t="s">
        <v>156</v>
      </c>
      <c r="D24" s="65" t="s">
        <v>157</v>
      </c>
      <c r="E24" s="80"/>
      <c r="F24" s="80" t="s">
        <v>1184</v>
      </c>
      <c r="G24" s="65" t="s">
        <v>34</v>
      </c>
      <c r="H24" s="1">
        <v>6.2</v>
      </c>
      <c r="I24" s="2">
        <v>0.1236</v>
      </c>
      <c r="J24" s="1">
        <v>6.67</v>
      </c>
      <c r="K24" s="1" t="s">
        <v>74</v>
      </c>
      <c r="L24" s="80" t="s">
        <v>158</v>
      </c>
      <c r="M24" s="1" t="s">
        <v>1185</v>
      </c>
      <c r="N24" s="1" t="s">
        <v>76</v>
      </c>
      <c r="O24" s="1" t="s">
        <v>1945</v>
      </c>
      <c r="P24" s="1" t="s">
        <v>155</v>
      </c>
      <c r="Q24" s="1" t="s">
        <v>1133</v>
      </c>
      <c r="R24" s="15">
        <v>78</v>
      </c>
      <c r="S24" s="15">
        <v>80</v>
      </c>
      <c r="T24" s="14">
        <v>81</v>
      </c>
      <c r="U24" s="14">
        <v>77</v>
      </c>
      <c r="V24" s="14">
        <v>78</v>
      </c>
      <c r="W24" s="18">
        <f t="shared" si="0"/>
        <v>394</v>
      </c>
      <c r="X24" s="19">
        <f t="shared" si="1"/>
        <v>77</v>
      </c>
      <c r="Y24" s="19">
        <f t="shared" si="2"/>
        <v>81</v>
      </c>
      <c r="Z24" s="25">
        <f t="shared" si="3"/>
        <v>236</v>
      </c>
      <c r="AA24" s="27">
        <f t="shared" si="4"/>
        <v>78.66666666666667</v>
      </c>
    </row>
    <row r="25" spans="1:27" ht="12.75">
      <c r="A25" s="60">
        <v>22</v>
      </c>
      <c r="B25" s="149" t="s">
        <v>706</v>
      </c>
      <c r="C25" s="65" t="s">
        <v>160</v>
      </c>
      <c r="D25" s="65" t="s">
        <v>971</v>
      </c>
      <c r="E25" s="80">
        <v>2006</v>
      </c>
      <c r="F25" s="80" t="s">
        <v>970</v>
      </c>
      <c r="G25" s="65" t="s">
        <v>34</v>
      </c>
      <c r="H25" s="1">
        <v>7.7</v>
      </c>
      <c r="I25" s="2">
        <v>0.077</v>
      </c>
      <c r="J25" s="1">
        <v>8.5</v>
      </c>
      <c r="K25" s="1" t="s">
        <v>161</v>
      </c>
      <c r="L25" s="80" t="s">
        <v>162</v>
      </c>
      <c r="M25" s="1" t="s">
        <v>1185</v>
      </c>
      <c r="N25" s="1" t="s">
        <v>134</v>
      </c>
      <c r="O25" s="1" t="s">
        <v>120</v>
      </c>
      <c r="P25" s="1" t="s">
        <v>159</v>
      </c>
      <c r="Q25" s="1" t="s">
        <v>1133</v>
      </c>
      <c r="R25" s="16">
        <v>80</v>
      </c>
      <c r="S25" s="13">
        <v>79</v>
      </c>
      <c r="T25" s="14">
        <v>76</v>
      </c>
      <c r="U25" s="14">
        <v>74</v>
      </c>
      <c r="V25" s="14">
        <v>87</v>
      </c>
      <c r="W25" s="18">
        <f t="shared" si="0"/>
        <v>396</v>
      </c>
      <c r="X25" s="19">
        <f t="shared" si="1"/>
        <v>74</v>
      </c>
      <c r="Y25" s="19">
        <f t="shared" si="2"/>
        <v>87</v>
      </c>
      <c r="Z25" s="25">
        <f t="shared" si="3"/>
        <v>235</v>
      </c>
      <c r="AA25" s="27">
        <f t="shared" si="4"/>
        <v>78.33333333333333</v>
      </c>
    </row>
    <row r="26" spans="1:27" ht="12.75">
      <c r="A26" s="60">
        <v>23</v>
      </c>
      <c r="B26" s="150" t="s">
        <v>707</v>
      </c>
      <c r="C26" s="65" t="s">
        <v>164</v>
      </c>
      <c r="D26" s="65" t="s">
        <v>879</v>
      </c>
      <c r="E26" s="80">
        <v>2005</v>
      </c>
      <c r="F26" s="80" t="s">
        <v>177</v>
      </c>
      <c r="G26" s="65" t="s">
        <v>34</v>
      </c>
      <c r="H26" s="1">
        <v>8.2</v>
      </c>
      <c r="I26" s="2">
        <v>0.1274</v>
      </c>
      <c r="J26" s="1">
        <v>7.7</v>
      </c>
      <c r="K26" s="1" t="s">
        <v>165</v>
      </c>
      <c r="L26" s="80" t="s">
        <v>166</v>
      </c>
      <c r="M26" s="1" t="s">
        <v>1185</v>
      </c>
      <c r="N26" s="1" t="s">
        <v>1180</v>
      </c>
      <c r="O26" s="1" t="s">
        <v>880</v>
      </c>
      <c r="P26" s="46" t="s">
        <v>163</v>
      </c>
      <c r="Q26" s="1" t="s">
        <v>1133</v>
      </c>
      <c r="R26" s="16">
        <v>82</v>
      </c>
      <c r="S26" s="13">
        <v>77</v>
      </c>
      <c r="T26" s="14">
        <v>73</v>
      </c>
      <c r="U26" s="14">
        <v>83</v>
      </c>
      <c r="V26" s="14">
        <v>74</v>
      </c>
      <c r="W26" s="18">
        <f t="shared" si="0"/>
        <v>389</v>
      </c>
      <c r="X26" s="19">
        <f t="shared" si="1"/>
        <v>73</v>
      </c>
      <c r="Y26" s="19">
        <f t="shared" si="2"/>
        <v>83</v>
      </c>
      <c r="Z26" s="25">
        <f t="shared" si="3"/>
        <v>233</v>
      </c>
      <c r="AA26" s="27">
        <f t="shared" si="4"/>
        <v>77.66666666666667</v>
      </c>
    </row>
    <row r="27" spans="1:27" ht="12.75">
      <c r="A27" s="60">
        <v>24</v>
      </c>
      <c r="B27" s="149" t="s">
        <v>708</v>
      </c>
      <c r="C27" s="65" t="s">
        <v>39</v>
      </c>
      <c r="D27" s="65" t="s">
        <v>1769</v>
      </c>
      <c r="E27" s="80">
        <v>2002</v>
      </c>
      <c r="F27" s="80" t="s">
        <v>177</v>
      </c>
      <c r="G27" s="65" t="s">
        <v>34</v>
      </c>
      <c r="H27" s="1">
        <v>8.9</v>
      </c>
      <c r="I27" s="2">
        <v>0.1389</v>
      </c>
      <c r="J27" s="1">
        <v>5.9</v>
      </c>
      <c r="K27" s="1" t="s">
        <v>168</v>
      </c>
      <c r="L27" s="80">
        <v>3099</v>
      </c>
      <c r="M27" s="1" t="s">
        <v>1185</v>
      </c>
      <c r="N27" s="1" t="s">
        <v>41</v>
      </c>
      <c r="O27" s="1" t="s">
        <v>37</v>
      </c>
      <c r="P27" s="1" t="s">
        <v>167</v>
      </c>
      <c r="Q27" s="1" t="s">
        <v>1133</v>
      </c>
      <c r="R27" s="16">
        <v>74</v>
      </c>
      <c r="S27" s="13">
        <v>75</v>
      </c>
      <c r="T27" s="14">
        <v>74</v>
      </c>
      <c r="U27" s="14">
        <v>82</v>
      </c>
      <c r="V27" s="14">
        <v>82</v>
      </c>
      <c r="W27" s="18">
        <f t="shared" si="0"/>
        <v>387</v>
      </c>
      <c r="X27" s="19">
        <f t="shared" si="1"/>
        <v>74</v>
      </c>
      <c r="Y27" s="19">
        <f t="shared" si="2"/>
        <v>82</v>
      </c>
      <c r="Z27" s="25">
        <f t="shared" si="3"/>
        <v>231</v>
      </c>
      <c r="AA27" s="27">
        <f t="shared" si="4"/>
        <v>77</v>
      </c>
    </row>
    <row r="28" spans="1:27" ht="13.5" thickBot="1">
      <c r="A28" s="60">
        <v>25</v>
      </c>
      <c r="B28" s="149" t="s">
        <v>709</v>
      </c>
      <c r="C28" s="65" t="s">
        <v>170</v>
      </c>
      <c r="D28" s="65" t="s">
        <v>2253</v>
      </c>
      <c r="E28" s="80">
        <v>2005</v>
      </c>
      <c r="F28" s="80" t="s">
        <v>970</v>
      </c>
      <c r="G28" s="65" t="s">
        <v>34</v>
      </c>
      <c r="H28" s="1">
        <v>15</v>
      </c>
      <c r="I28" s="2">
        <v>0.128</v>
      </c>
      <c r="J28" s="1">
        <v>5.55</v>
      </c>
      <c r="K28" s="1" t="s">
        <v>1319</v>
      </c>
      <c r="L28" s="80" t="s">
        <v>171</v>
      </c>
      <c r="M28" s="1" t="s">
        <v>1185</v>
      </c>
      <c r="N28" s="1" t="s">
        <v>172</v>
      </c>
      <c r="O28" s="1" t="s">
        <v>120</v>
      </c>
      <c r="P28" s="1" t="s">
        <v>169</v>
      </c>
      <c r="Q28" s="1" t="s">
        <v>1133</v>
      </c>
      <c r="R28" s="16">
        <v>70</v>
      </c>
      <c r="S28" s="13">
        <v>60</v>
      </c>
      <c r="T28" s="14">
        <v>63</v>
      </c>
      <c r="U28" s="14">
        <v>76</v>
      </c>
      <c r="V28" s="14">
        <v>85</v>
      </c>
      <c r="W28" s="18">
        <f t="shared" si="0"/>
        <v>354</v>
      </c>
      <c r="X28" s="19">
        <f t="shared" si="1"/>
        <v>60</v>
      </c>
      <c r="Y28" s="19">
        <f t="shared" si="2"/>
        <v>85</v>
      </c>
      <c r="Z28" s="25">
        <f t="shared" si="3"/>
        <v>209</v>
      </c>
      <c r="AA28" s="28">
        <f t="shared" si="4"/>
        <v>69.66666666666667</v>
      </c>
    </row>
    <row r="29" spans="8:11" ht="12.75">
      <c r="H29" s="1"/>
      <c r="I29" s="1"/>
      <c r="J29" s="1"/>
      <c r="K29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E28" sqref="AE28"/>
    </sheetView>
  </sheetViews>
  <sheetFormatPr defaultColWidth="9.00390625" defaultRowHeight="12.75"/>
  <cols>
    <col min="1" max="1" width="4.375" style="0" customWidth="1"/>
    <col min="2" max="2" width="9.125" style="12" customWidth="1"/>
    <col min="3" max="3" width="33.375" style="0" bestFit="1" customWidth="1"/>
    <col min="4" max="4" width="24.75390625" style="0" bestFit="1" customWidth="1"/>
    <col min="5" max="5" width="6.625" style="12" bestFit="1" customWidth="1"/>
    <col min="6" max="6" width="11.125" style="12" customWidth="1"/>
    <col min="7" max="7" width="6.75390625" style="12" hidden="1" customWidth="1"/>
    <col min="8" max="8" width="6.125" style="0" hidden="1" customWidth="1"/>
    <col min="9" max="9" width="7.625" style="0" hidden="1" customWidth="1"/>
    <col min="10" max="10" width="5.625" style="0" hidden="1" customWidth="1"/>
    <col min="11" max="11" width="10.00390625" style="0" hidden="1" customWidth="1"/>
    <col min="12" max="12" width="14.875" style="175" bestFit="1" customWidth="1"/>
    <col min="13" max="13" width="4.375" style="0" hidden="1" customWidth="1"/>
    <col min="14" max="14" width="23.00390625" style="0" hidden="1" customWidth="1"/>
    <col min="15" max="15" width="22.75390625" style="0" hidden="1" customWidth="1"/>
    <col min="16" max="16" width="8.875" style="0" hidden="1" customWidth="1"/>
    <col min="17" max="17" width="5.375" style="0" hidden="1" customWidth="1"/>
    <col min="18" max="18" width="7.625" style="0" hidden="1" customWidth="1"/>
    <col min="19" max="19" width="8.25390625" style="0" hidden="1" customWidth="1"/>
    <col min="20" max="20" width="8.00390625" style="0" hidden="1" customWidth="1"/>
    <col min="21" max="21" width="8.375" style="0" hidden="1" customWidth="1"/>
    <col min="22" max="22" width="8.625" style="0" hidden="1" customWidth="1"/>
    <col min="23" max="23" width="8.125" style="0" hidden="1" customWidth="1"/>
    <col min="24" max="24" width="5.875" style="0" hidden="1" customWidth="1"/>
    <col min="25" max="25" width="5.25390625" style="0" hidden="1" customWidth="1"/>
    <col min="26" max="26" width="6.00390625" style="0" hidden="1" customWidth="1"/>
    <col min="27" max="27" width="5.375" style="0" hidden="1" customWidth="1"/>
    <col min="28" max="28" width="9.875" style="0" hidden="1" customWidth="1"/>
    <col min="29" max="29" width="4.125" style="0" hidden="1" customWidth="1"/>
    <col min="30" max="30" width="10.00390625" style="0" bestFit="1" customWidth="1"/>
    <col min="31" max="31" width="30.75390625" style="0" bestFit="1" customWidth="1"/>
  </cols>
  <sheetData>
    <row r="1" spans="1:3" ht="15.75">
      <c r="A1" s="9" t="s">
        <v>798</v>
      </c>
      <c r="C1" s="172"/>
    </row>
    <row r="2" ht="13.5" thickBot="1"/>
    <row r="3" spans="1:31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101"/>
      <c r="I3" s="101"/>
      <c r="J3" s="101"/>
      <c r="K3" s="101"/>
      <c r="L3" s="176" t="s">
        <v>752</v>
      </c>
      <c r="M3" s="94"/>
      <c r="N3" s="94"/>
      <c r="O3" s="95" t="s">
        <v>354</v>
      </c>
      <c r="P3" s="94"/>
      <c r="Q3" s="94"/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31" t="s">
        <v>1031</v>
      </c>
      <c r="AB3" s="31" t="s">
        <v>320</v>
      </c>
      <c r="AC3" s="94"/>
      <c r="AD3" s="31" t="s">
        <v>1031</v>
      </c>
      <c r="AE3" s="31" t="s">
        <v>320</v>
      </c>
    </row>
    <row r="4" spans="1:31" ht="12.75">
      <c r="A4" s="54">
        <v>1</v>
      </c>
      <c r="B4" s="85" t="s">
        <v>198</v>
      </c>
      <c r="C4" s="71" t="s">
        <v>828</v>
      </c>
      <c r="D4" s="71" t="s">
        <v>827</v>
      </c>
      <c r="E4" s="85">
        <v>2005</v>
      </c>
      <c r="F4" s="85" t="s">
        <v>177</v>
      </c>
      <c r="G4" s="11" t="s">
        <v>743</v>
      </c>
      <c r="H4" s="1">
        <v>67.5</v>
      </c>
      <c r="I4" s="2">
        <v>0.119</v>
      </c>
      <c r="J4" s="1"/>
      <c r="K4" s="6" t="s">
        <v>199</v>
      </c>
      <c r="L4" s="171">
        <v>28</v>
      </c>
      <c r="M4" s="1" t="s">
        <v>1138</v>
      </c>
      <c r="N4" s="1" t="s">
        <v>1328</v>
      </c>
      <c r="O4" s="1" t="s">
        <v>1657</v>
      </c>
      <c r="P4" s="11" t="s">
        <v>198</v>
      </c>
      <c r="Q4" s="1" t="s">
        <v>1133</v>
      </c>
      <c r="R4" s="29">
        <v>91</v>
      </c>
      <c r="S4" s="17">
        <v>94</v>
      </c>
      <c r="T4" s="18">
        <v>87</v>
      </c>
      <c r="U4" s="18">
        <v>89</v>
      </c>
      <c r="V4" s="18">
        <v>89</v>
      </c>
      <c r="W4" s="18">
        <f>R4+S4+T4+U4+V4</f>
        <v>450</v>
      </c>
      <c r="X4" s="19">
        <f>MIN(R4:V4)</f>
        <v>87</v>
      </c>
      <c r="Y4" s="19">
        <f>MAX(R4:V4)</f>
        <v>94</v>
      </c>
      <c r="Z4" s="37">
        <f>W4-(X4+Y4)</f>
        <v>269</v>
      </c>
      <c r="AA4" s="47">
        <f>Z4/3</f>
        <v>89.66666666666667</v>
      </c>
      <c r="AD4" s="100">
        <f>AA4</f>
        <v>89.66666666666667</v>
      </c>
      <c r="AE4" t="s">
        <v>319</v>
      </c>
    </row>
    <row r="5" spans="1:31" ht="12.75">
      <c r="A5" s="60">
        <v>2</v>
      </c>
      <c r="B5" s="80" t="s">
        <v>823</v>
      </c>
      <c r="C5" s="65" t="s">
        <v>278</v>
      </c>
      <c r="D5" s="65" t="s">
        <v>747</v>
      </c>
      <c r="E5" s="80">
        <v>2000</v>
      </c>
      <c r="F5" s="80" t="s">
        <v>1132</v>
      </c>
      <c r="G5" s="11" t="s">
        <v>743</v>
      </c>
      <c r="H5" s="1">
        <v>199</v>
      </c>
      <c r="I5" s="2">
        <v>0.1139</v>
      </c>
      <c r="J5" s="1">
        <v>8.4</v>
      </c>
      <c r="K5" s="1" t="s">
        <v>279</v>
      </c>
      <c r="L5" s="171" t="s">
        <v>759</v>
      </c>
      <c r="M5" s="1" t="s">
        <v>1185</v>
      </c>
      <c r="N5" s="1" t="s">
        <v>267</v>
      </c>
      <c r="O5" s="1" t="s">
        <v>268</v>
      </c>
      <c r="P5" s="1" t="s">
        <v>277</v>
      </c>
      <c r="Q5" s="1" t="s">
        <v>1133</v>
      </c>
      <c r="R5" s="16">
        <v>92</v>
      </c>
      <c r="S5" s="13">
        <v>85</v>
      </c>
      <c r="T5" s="14">
        <v>92</v>
      </c>
      <c r="U5" s="14">
        <v>82</v>
      </c>
      <c r="V5" s="14">
        <v>89</v>
      </c>
      <c r="W5" s="18">
        <v>89</v>
      </c>
      <c r="X5" s="40">
        <v>89</v>
      </c>
      <c r="Y5" s="40">
        <v>92</v>
      </c>
      <c r="Z5" s="40">
        <f>R5+S5+T5+U5+V5+W5+X5+Y5</f>
        <v>710</v>
      </c>
      <c r="AA5" s="52">
        <f>MIN(R5:W5)</f>
        <v>82</v>
      </c>
      <c r="AB5" s="55">
        <f>MAX(R5:W5)</f>
        <v>92</v>
      </c>
      <c r="AC5" s="58">
        <f>Z5-(AA5+AB5)</f>
        <v>536</v>
      </c>
      <c r="AD5" s="27">
        <f>AC5/6</f>
        <v>89.33333333333333</v>
      </c>
      <c r="AE5" t="s">
        <v>321</v>
      </c>
    </row>
    <row r="6" spans="1:31" ht="12.75">
      <c r="A6" s="60">
        <v>3</v>
      </c>
      <c r="B6" s="80" t="s">
        <v>824</v>
      </c>
      <c r="C6" s="65" t="s">
        <v>829</v>
      </c>
      <c r="D6" s="65" t="s">
        <v>1800</v>
      </c>
      <c r="E6" s="80">
        <v>2005</v>
      </c>
      <c r="F6" s="80" t="s">
        <v>177</v>
      </c>
      <c r="G6" s="11" t="s">
        <v>743</v>
      </c>
      <c r="H6" s="5">
        <v>94</v>
      </c>
      <c r="I6" s="2">
        <v>0.106</v>
      </c>
      <c r="J6" s="1">
        <v>7.8</v>
      </c>
      <c r="K6" s="1" t="s">
        <v>1311</v>
      </c>
      <c r="L6" s="171">
        <v>5152</v>
      </c>
      <c r="M6" s="1" t="s">
        <v>1185</v>
      </c>
      <c r="N6" s="1" t="s">
        <v>1341</v>
      </c>
      <c r="O6" s="1" t="s">
        <v>1769</v>
      </c>
      <c r="P6" s="1" t="s">
        <v>214</v>
      </c>
      <c r="Q6" s="1" t="s">
        <v>1133</v>
      </c>
      <c r="R6" s="16">
        <v>93</v>
      </c>
      <c r="S6" s="13">
        <v>92</v>
      </c>
      <c r="T6" s="14">
        <v>88</v>
      </c>
      <c r="U6" s="14">
        <v>86</v>
      </c>
      <c r="V6" s="14">
        <v>81</v>
      </c>
      <c r="W6" s="18">
        <f>R6+S6+T6+U6+V6</f>
        <v>440</v>
      </c>
      <c r="X6" s="19">
        <f>MIN(R6:V6)</f>
        <v>81</v>
      </c>
      <c r="Y6" s="19">
        <f>MAX(R6:V6)</f>
        <v>93</v>
      </c>
      <c r="Z6" s="37">
        <f>W6-(X6+Y6)</f>
        <v>266</v>
      </c>
      <c r="AA6" s="47">
        <f>Z6/3</f>
        <v>88.66666666666667</v>
      </c>
      <c r="AD6" s="45">
        <f>AA6</f>
        <v>88.66666666666667</v>
      </c>
      <c r="AE6" t="s">
        <v>322</v>
      </c>
    </row>
    <row r="7" spans="1:30" ht="12.75">
      <c r="A7" s="60">
        <v>4</v>
      </c>
      <c r="B7" s="80" t="s">
        <v>825</v>
      </c>
      <c r="C7" s="65" t="s">
        <v>297</v>
      </c>
      <c r="D7" s="65" t="s">
        <v>1679</v>
      </c>
      <c r="E7" s="80">
        <v>2005</v>
      </c>
      <c r="F7" s="80" t="s">
        <v>177</v>
      </c>
      <c r="G7" s="11" t="s">
        <v>743</v>
      </c>
      <c r="H7" s="1">
        <v>199.4</v>
      </c>
      <c r="I7" s="2">
        <v>0.106</v>
      </c>
      <c r="J7" s="102">
        <v>8.3</v>
      </c>
      <c r="K7" s="1" t="s">
        <v>298</v>
      </c>
      <c r="L7" s="171" t="s">
        <v>760</v>
      </c>
      <c r="M7" s="1" t="s">
        <v>1185</v>
      </c>
      <c r="N7" s="1" t="s">
        <v>299</v>
      </c>
      <c r="O7" s="1" t="s">
        <v>1679</v>
      </c>
      <c r="P7" s="1" t="s">
        <v>296</v>
      </c>
      <c r="Q7" s="1" t="s">
        <v>1133</v>
      </c>
      <c r="R7" s="16">
        <v>89</v>
      </c>
      <c r="S7" s="13">
        <v>89</v>
      </c>
      <c r="T7" s="14">
        <v>92</v>
      </c>
      <c r="U7" s="14">
        <v>91</v>
      </c>
      <c r="V7" s="14">
        <v>88</v>
      </c>
      <c r="W7" s="18">
        <v>89</v>
      </c>
      <c r="X7" s="40">
        <v>82</v>
      </c>
      <c r="Y7" s="40">
        <v>90</v>
      </c>
      <c r="Z7" s="40">
        <f>R7+S7+T7+U7+V7+W7+X7+Y7</f>
        <v>710</v>
      </c>
      <c r="AA7" s="52">
        <f>MIN(R7:W7)</f>
        <v>88</v>
      </c>
      <c r="AB7" s="55">
        <f>MAX(R7:W7)</f>
        <v>92</v>
      </c>
      <c r="AC7" s="58">
        <f>Z7-(AA7+AB7)</f>
        <v>530</v>
      </c>
      <c r="AD7" s="27">
        <f>AC7/6</f>
        <v>88.33333333333333</v>
      </c>
    </row>
    <row r="8" spans="1:30" ht="12.75">
      <c r="A8" s="60">
        <v>5</v>
      </c>
      <c r="B8" s="80" t="s">
        <v>826</v>
      </c>
      <c r="C8" s="65" t="s">
        <v>227</v>
      </c>
      <c r="D8" s="65" t="s">
        <v>1943</v>
      </c>
      <c r="E8" s="80">
        <v>1998</v>
      </c>
      <c r="F8" s="80" t="s">
        <v>1184</v>
      </c>
      <c r="G8" s="11" t="s">
        <v>743</v>
      </c>
      <c r="H8" s="1">
        <v>113.6</v>
      </c>
      <c r="I8" s="2">
        <v>0.1178</v>
      </c>
      <c r="J8" s="1">
        <v>4.82</v>
      </c>
      <c r="K8" s="3" t="s">
        <v>92</v>
      </c>
      <c r="L8" s="171" t="s">
        <v>761</v>
      </c>
      <c r="M8" s="1" t="s">
        <v>1185</v>
      </c>
      <c r="N8" s="1" t="s">
        <v>228</v>
      </c>
      <c r="O8" s="1" t="s">
        <v>1943</v>
      </c>
      <c r="P8" s="1" t="s">
        <v>226</v>
      </c>
      <c r="Q8" s="4" t="s">
        <v>1133</v>
      </c>
      <c r="R8" s="16">
        <v>94</v>
      </c>
      <c r="S8" s="13">
        <v>85</v>
      </c>
      <c r="T8" s="14">
        <v>87</v>
      </c>
      <c r="U8" s="14">
        <v>86</v>
      </c>
      <c r="V8" s="14">
        <v>91</v>
      </c>
      <c r="W8" s="18">
        <f>R8+S8+T8+U8+V8</f>
        <v>443</v>
      </c>
      <c r="X8" s="19">
        <f>MIN(R8:V8)</f>
        <v>85</v>
      </c>
      <c r="Y8" s="19">
        <f>MAX(R8:V8)</f>
        <v>94</v>
      </c>
      <c r="Z8" s="37">
        <f>W8-(X8+Y8)</f>
        <v>264</v>
      </c>
      <c r="AA8" s="47">
        <f>Z8/3</f>
        <v>88</v>
      </c>
      <c r="AD8" s="45">
        <f>AA8</f>
        <v>88</v>
      </c>
    </row>
    <row r="9" spans="1:30" ht="12.75">
      <c r="A9" s="60">
        <v>6</v>
      </c>
      <c r="B9" s="80" t="s">
        <v>710</v>
      </c>
      <c r="C9" s="65" t="s">
        <v>192</v>
      </c>
      <c r="D9" s="65" t="s">
        <v>867</v>
      </c>
      <c r="E9" s="80">
        <v>2006</v>
      </c>
      <c r="F9" s="80" t="s">
        <v>177</v>
      </c>
      <c r="G9" s="11" t="s">
        <v>743</v>
      </c>
      <c r="H9" s="1">
        <v>58</v>
      </c>
      <c r="I9" s="2">
        <v>0.121</v>
      </c>
      <c r="J9" s="102">
        <v>5.8</v>
      </c>
      <c r="K9" s="1" t="s">
        <v>1581</v>
      </c>
      <c r="L9" s="171">
        <v>6266</v>
      </c>
      <c r="M9" s="1" t="s">
        <v>1185</v>
      </c>
      <c r="N9" s="1" t="s">
        <v>1180</v>
      </c>
      <c r="O9" s="1" t="s">
        <v>867</v>
      </c>
      <c r="P9" s="1" t="s">
        <v>191</v>
      </c>
      <c r="Q9" s="1" t="s">
        <v>1138</v>
      </c>
      <c r="R9" s="16">
        <v>82</v>
      </c>
      <c r="S9" s="13">
        <v>87</v>
      </c>
      <c r="T9" s="14">
        <v>93</v>
      </c>
      <c r="U9" s="14">
        <v>88</v>
      </c>
      <c r="V9" s="14">
        <v>86</v>
      </c>
      <c r="W9" s="18">
        <f>R9+S9+T9+U9+V9</f>
        <v>436</v>
      </c>
      <c r="X9" s="19">
        <f>MIN(R9:V9)</f>
        <v>82</v>
      </c>
      <c r="Y9" s="19">
        <f>MAX(R9:V9)</f>
        <v>93</v>
      </c>
      <c r="Z9" s="37">
        <f>W9-(X9+Y9)</f>
        <v>261</v>
      </c>
      <c r="AA9" s="47">
        <f>Z9/3</f>
        <v>87</v>
      </c>
      <c r="AD9" s="45">
        <f>AA9</f>
        <v>87</v>
      </c>
    </row>
    <row r="10" spans="1:30" ht="12.75">
      <c r="A10" s="60">
        <v>7</v>
      </c>
      <c r="B10" s="80" t="s">
        <v>711</v>
      </c>
      <c r="C10" s="65" t="s">
        <v>304</v>
      </c>
      <c r="D10" s="65" t="s">
        <v>1469</v>
      </c>
      <c r="E10" s="80">
        <v>2005</v>
      </c>
      <c r="F10" s="80" t="s">
        <v>177</v>
      </c>
      <c r="G10" s="11" t="s">
        <v>743</v>
      </c>
      <c r="H10" s="1">
        <v>232.5</v>
      </c>
      <c r="I10" s="2">
        <v>0.1</v>
      </c>
      <c r="J10" s="102">
        <v>5.6</v>
      </c>
      <c r="K10" s="1" t="s">
        <v>305</v>
      </c>
      <c r="L10" s="171">
        <v>461</v>
      </c>
      <c r="M10" s="1" t="s">
        <v>1185</v>
      </c>
      <c r="N10" s="1" t="s">
        <v>1341</v>
      </c>
      <c r="O10" s="1" t="s">
        <v>1472</v>
      </c>
      <c r="P10" s="1" t="s">
        <v>303</v>
      </c>
      <c r="Q10" s="1" t="s">
        <v>1133</v>
      </c>
      <c r="R10" s="16">
        <v>87</v>
      </c>
      <c r="S10" s="13">
        <v>89</v>
      </c>
      <c r="T10" s="14">
        <v>91</v>
      </c>
      <c r="U10" s="14">
        <v>91</v>
      </c>
      <c r="V10" s="14">
        <v>89</v>
      </c>
      <c r="W10" s="18">
        <v>85</v>
      </c>
      <c r="X10" s="40">
        <v>76</v>
      </c>
      <c r="Y10" s="40">
        <v>88</v>
      </c>
      <c r="Z10" s="40">
        <f aca="true" t="shared" si="0" ref="Z10:Z18">R10+S10+T10+U10+V10+W10+X10+Y10</f>
        <v>696</v>
      </c>
      <c r="AA10" s="52">
        <f aca="true" t="shared" si="1" ref="AA10:AA18">MIN(R10:W10)</f>
        <v>85</v>
      </c>
      <c r="AB10" s="55">
        <f aca="true" t="shared" si="2" ref="AB10:AB18">MAX(R10:W10)</f>
        <v>91</v>
      </c>
      <c r="AC10" s="58">
        <f aca="true" t="shared" si="3" ref="AC10:AC18">Z10-(AA10+AB10)</f>
        <v>520</v>
      </c>
      <c r="AD10" s="27">
        <f aca="true" t="shared" si="4" ref="AD10:AD18">AC10/6</f>
        <v>86.66666666666667</v>
      </c>
    </row>
    <row r="11" spans="1:30" ht="12.75">
      <c r="A11" s="60">
        <v>8</v>
      </c>
      <c r="B11" s="80" t="s">
        <v>712</v>
      </c>
      <c r="C11" s="65" t="s">
        <v>307</v>
      </c>
      <c r="D11" s="65" t="s">
        <v>1469</v>
      </c>
      <c r="E11" s="80">
        <v>2005</v>
      </c>
      <c r="F11" s="80" t="s">
        <v>177</v>
      </c>
      <c r="G11" s="11" t="s">
        <v>743</v>
      </c>
      <c r="H11" s="1">
        <v>234.4</v>
      </c>
      <c r="I11" s="2">
        <v>0.096</v>
      </c>
      <c r="J11" s="102">
        <v>7</v>
      </c>
      <c r="K11" s="1" t="s">
        <v>308</v>
      </c>
      <c r="L11" s="171">
        <v>460</v>
      </c>
      <c r="M11" s="1" t="s">
        <v>1185</v>
      </c>
      <c r="N11" s="1" t="s">
        <v>1168</v>
      </c>
      <c r="O11" s="1" t="s">
        <v>1472</v>
      </c>
      <c r="P11" s="1" t="s">
        <v>306</v>
      </c>
      <c r="Q11" s="1" t="s">
        <v>1133</v>
      </c>
      <c r="R11" s="16">
        <v>91</v>
      </c>
      <c r="S11" s="13">
        <v>90</v>
      </c>
      <c r="T11" s="14">
        <v>85</v>
      </c>
      <c r="U11" s="14">
        <v>82</v>
      </c>
      <c r="V11" s="14">
        <v>85</v>
      </c>
      <c r="W11" s="18">
        <v>86</v>
      </c>
      <c r="X11" s="40">
        <v>83</v>
      </c>
      <c r="Y11" s="40">
        <v>90</v>
      </c>
      <c r="Z11" s="40">
        <f t="shared" si="0"/>
        <v>692</v>
      </c>
      <c r="AA11" s="52">
        <f t="shared" si="1"/>
        <v>82</v>
      </c>
      <c r="AB11" s="55">
        <f t="shared" si="2"/>
        <v>91</v>
      </c>
      <c r="AC11" s="58">
        <f t="shared" si="3"/>
        <v>519</v>
      </c>
      <c r="AD11" s="27">
        <f t="shared" si="4"/>
        <v>86.5</v>
      </c>
    </row>
    <row r="12" spans="1:30" ht="12.75">
      <c r="A12" s="60">
        <v>9</v>
      </c>
      <c r="B12" s="80" t="s">
        <v>243</v>
      </c>
      <c r="C12" s="65" t="s">
        <v>244</v>
      </c>
      <c r="D12" s="65" t="s">
        <v>749</v>
      </c>
      <c r="E12" s="80">
        <v>2005</v>
      </c>
      <c r="F12" s="80" t="s">
        <v>1285</v>
      </c>
      <c r="G12" s="11" t="s">
        <v>743</v>
      </c>
      <c r="H12" s="1">
        <v>113.75</v>
      </c>
      <c r="I12" s="2">
        <v>0.125</v>
      </c>
      <c r="J12" s="1">
        <v>6.45</v>
      </c>
      <c r="K12" s="1" t="s">
        <v>245</v>
      </c>
      <c r="L12" s="171" t="s">
        <v>762</v>
      </c>
      <c r="M12" s="1" t="s">
        <v>1185</v>
      </c>
      <c r="N12" s="1" t="s">
        <v>246</v>
      </c>
      <c r="O12" s="1" t="s">
        <v>989</v>
      </c>
      <c r="P12" s="11" t="s">
        <v>243</v>
      </c>
      <c r="Q12" s="1" t="s">
        <v>1133</v>
      </c>
      <c r="R12" s="13">
        <v>89</v>
      </c>
      <c r="S12" s="13">
        <v>85</v>
      </c>
      <c r="T12" s="14">
        <v>77</v>
      </c>
      <c r="U12" s="14">
        <v>85</v>
      </c>
      <c r="V12" s="14">
        <v>85</v>
      </c>
      <c r="W12" s="18">
        <v>85</v>
      </c>
      <c r="X12" s="40">
        <v>88</v>
      </c>
      <c r="Y12" s="40">
        <v>88</v>
      </c>
      <c r="Z12" s="40">
        <f t="shared" si="0"/>
        <v>682</v>
      </c>
      <c r="AA12" s="52">
        <f t="shared" si="1"/>
        <v>77</v>
      </c>
      <c r="AB12" s="55">
        <f t="shared" si="2"/>
        <v>89</v>
      </c>
      <c r="AC12" s="58">
        <f t="shared" si="3"/>
        <v>516</v>
      </c>
      <c r="AD12" s="27">
        <f t="shared" si="4"/>
        <v>86</v>
      </c>
    </row>
    <row r="13" spans="1:30" ht="12.75">
      <c r="A13" s="60">
        <v>10</v>
      </c>
      <c r="B13" s="80" t="s">
        <v>713</v>
      </c>
      <c r="C13" s="65" t="s">
        <v>270</v>
      </c>
      <c r="D13" s="65" t="s">
        <v>271</v>
      </c>
      <c r="E13" s="80">
        <v>2000</v>
      </c>
      <c r="F13" s="80" t="s">
        <v>1132</v>
      </c>
      <c r="G13" s="11" t="s">
        <v>743</v>
      </c>
      <c r="H13" s="1">
        <v>157.5</v>
      </c>
      <c r="I13" s="2">
        <v>0.1111</v>
      </c>
      <c r="J13" s="1">
        <v>9.2</v>
      </c>
      <c r="K13" s="1" t="s">
        <v>272</v>
      </c>
      <c r="L13" s="171" t="s">
        <v>763</v>
      </c>
      <c r="M13" s="1" t="s">
        <v>1185</v>
      </c>
      <c r="N13" s="1" t="s">
        <v>273</v>
      </c>
      <c r="O13" s="1" t="s">
        <v>271</v>
      </c>
      <c r="P13" s="1" t="s">
        <v>269</v>
      </c>
      <c r="Q13" s="1" t="s">
        <v>1133</v>
      </c>
      <c r="R13" s="16">
        <v>91</v>
      </c>
      <c r="S13" s="13">
        <v>82</v>
      </c>
      <c r="T13" s="14">
        <v>88</v>
      </c>
      <c r="U13" s="14">
        <v>84</v>
      </c>
      <c r="V13" s="14">
        <v>80</v>
      </c>
      <c r="W13" s="18">
        <v>85</v>
      </c>
      <c r="X13" s="40">
        <v>88</v>
      </c>
      <c r="Y13" s="40">
        <v>89</v>
      </c>
      <c r="Z13" s="40">
        <f t="shared" si="0"/>
        <v>687</v>
      </c>
      <c r="AA13" s="52">
        <f t="shared" si="1"/>
        <v>80</v>
      </c>
      <c r="AB13" s="55">
        <f t="shared" si="2"/>
        <v>91</v>
      </c>
      <c r="AC13" s="58">
        <f t="shared" si="3"/>
        <v>516</v>
      </c>
      <c r="AD13" s="27">
        <f t="shared" si="4"/>
        <v>86</v>
      </c>
    </row>
    <row r="14" spans="1:30" ht="12.75">
      <c r="A14" s="60">
        <v>11</v>
      </c>
      <c r="B14" s="80" t="s">
        <v>714</v>
      </c>
      <c r="C14" s="65" t="s">
        <v>281</v>
      </c>
      <c r="D14" s="65" t="s">
        <v>844</v>
      </c>
      <c r="E14" s="80">
        <v>2004</v>
      </c>
      <c r="F14" s="80" t="s">
        <v>845</v>
      </c>
      <c r="G14" s="11" t="s">
        <v>743</v>
      </c>
      <c r="H14" s="1">
        <v>163.3</v>
      </c>
      <c r="I14" s="2">
        <v>0.0783</v>
      </c>
      <c r="J14" s="1">
        <v>5.8</v>
      </c>
      <c r="K14" s="1" t="s">
        <v>282</v>
      </c>
      <c r="L14" s="171" t="s">
        <v>283</v>
      </c>
      <c r="M14" s="1" t="s">
        <v>1185</v>
      </c>
      <c r="N14" s="1" t="s">
        <v>284</v>
      </c>
      <c r="O14" s="1" t="s">
        <v>846</v>
      </c>
      <c r="P14" s="1" t="s">
        <v>280</v>
      </c>
      <c r="Q14" s="1" t="s">
        <v>1133</v>
      </c>
      <c r="R14" s="16">
        <v>91</v>
      </c>
      <c r="S14" s="13">
        <v>87</v>
      </c>
      <c r="T14" s="14">
        <v>87</v>
      </c>
      <c r="U14" s="14">
        <v>85</v>
      </c>
      <c r="V14" s="14">
        <v>83</v>
      </c>
      <c r="W14" s="18">
        <v>85</v>
      </c>
      <c r="X14" s="40">
        <v>82</v>
      </c>
      <c r="Y14" s="40">
        <v>88</v>
      </c>
      <c r="Z14" s="40">
        <f t="shared" si="0"/>
        <v>688</v>
      </c>
      <c r="AA14" s="52">
        <f t="shared" si="1"/>
        <v>83</v>
      </c>
      <c r="AB14" s="55">
        <f t="shared" si="2"/>
        <v>91</v>
      </c>
      <c r="AC14" s="58">
        <f t="shared" si="3"/>
        <v>514</v>
      </c>
      <c r="AD14" s="27">
        <f t="shared" si="4"/>
        <v>85.66666666666667</v>
      </c>
    </row>
    <row r="15" spans="1:30" ht="12.75">
      <c r="A15" s="60">
        <v>12</v>
      </c>
      <c r="B15" s="80" t="s">
        <v>715</v>
      </c>
      <c r="C15" s="65" t="s">
        <v>294</v>
      </c>
      <c r="D15" s="65" t="s">
        <v>841</v>
      </c>
      <c r="E15" s="80">
        <v>2005</v>
      </c>
      <c r="F15" s="80" t="s">
        <v>177</v>
      </c>
      <c r="G15" s="11" t="s">
        <v>743</v>
      </c>
      <c r="H15" s="1">
        <v>181.6</v>
      </c>
      <c r="I15" s="2">
        <v>0.106</v>
      </c>
      <c r="J15" s="1">
        <v>6.6</v>
      </c>
      <c r="K15" s="1" t="s">
        <v>295</v>
      </c>
      <c r="L15" s="171">
        <v>5430</v>
      </c>
      <c r="M15" s="1" t="s">
        <v>1185</v>
      </c>
      <c r="N15" s="1" t="s">
        <v>1180</v>
      </c>
      <c r="O15" s="1" t="s">
        <v>841</v>
      </c>
      <c r="P15" s="1" t="s">
        <v>293</v>
      </c>
      <c r="Q15" s="1" t="s">
        <v>1133</v>
      </c>
      <c r="R15" s="16">
        <v>80</v>
      </c>
      <c r="S15" s="13">
        <v>87</v>
      </c>
      <c r="T15" s="14">
        <v>88</v>
      </c>
      <c r="U15" s="14">
        <v>87</v>
      </c>
      <c r="V15" s="14">
        <v>89</v>
      </c>
      <c r="W15" s="18">
        <v>84</v>
      </c>
      <c r="X15" s="40">
        <v>79</v>
      </c>
      <c r="Y15" s="40">
        <v>88</v>
      </c>
      <c r="Z15" s="40">
        <f t="shared" si="0"/>
        <v>682</v>
      </c>
      <c r="AA15" s="52">
        <f t="shared" si="1"/>
        <v>80</v>
      </c>
      <c r="AB15" s="55">
        <f t="shared" si="2"/>
        <v>89</v>
      </c>
      <c r="AC15" s="58">
        <f t="shared" si="3"/>
        <v>513</v>
      </c>
      <c r="AD15" s="27">
        <f t="shared" si="4"/>
        <v>85.5</v>
      </c>
    </row>
    <row r="16" spans="1:30" ht="12.75">
      <c r="A16" s="60">
        <v>13</v>
      </c>
      <c r="B16" s="80" t="s">
        <v>716</v>
      </c>
      <c r="C16" s="65" t="s">
        <v>310</v>
      </c>
      <c r="D16" s="65" t="s">
        <v>1186</v>
      </c>
      <c r="E16" s="80">
        <v>1998</v>
      </c>
      <c r="F16" s="80" t="s">
        <v>1187</v>
      </c>
      <c r="G16" s="11" t="s">
        <v>743</v>
      </c>
      <c r="H16" s="1">
        <v>384.4</v>
      </c>
      <c r="I16" s="2">
        <v>0.052</v>
      </c>
      <c r="J16" s="1">
        <v>8.7</v>
      </c>
      <c r="K16" s="1" t="s">
        <v>311</v>
      </c>
      <c r="L16" s="171" t="s">
        <v>764</v>
      </c>
      <c r="M16" s="1" t="s">
        <v>1185</v>
      </c>
      <c r="N16" s="1" t="s">
        <v>312</v>
      </c>
      <c r="O16" s="1" t="s">
        <v>1186</v>
      </c>
      <c r="P16" s="1" t="s">
        <v>309</v>
      </c>
      <c r="Q16" s="1" t="s">
        <v>1133</v>
      </c>
      <c r="R16" s="16">
        <v>86</v>
      </c>
      <c r="S16" s="13">
        <v>91</v>
      </c>
      <c r="T16" s="14">
        <v>91</v>
      </c>
      <c r="U16" s="14">
        <v>86</v>
      </c>
      <c r="V16" s="14">
        <v>63</v>
      </c>
      <c r="W16" s="18">
        <v>83</v>
      </c>
      <c r="X16" s="40">
        <v>78</v>
      </c>
      <c r="Y16" s="40">
        <v>89</v>
      </c>
      <c r="Z16" s="40">
        <f t="shared" si="0"/>
        <v>667</v>
      </c>
      <c r="AA16" s="52">
        <f t="shared" si="1"/>
        <v>63</v>
      </c>
      <c r="AB16" s="55">
        <f t="shared" si="2"/>
        <v>91</v>
      </c>
      <c r="AC16" s="58">
        <f t="shared" si="3"/>
        <v>513</v>
      </c>
      <c r="AD16" s="27">
        <f t="shared" si="4"/>
        <v>85.5</v>
      </c>
    </row>
    <row r="17" spans="1:30" ht="12.75">
      <c r="A17" s="60">
        <v>14</v>
      </c>
      <c r="B17" s="80" t="s">
        <v>717</v>
      </c>
      <c r="C17" s="65" t="s">
        <v>256</v>
      </c>
      <c r="D17" s="65" t="s">
        <v>257</v>
      </c>
      <c r="E17" s="80">
        <v>2003</v>
      </c>
      <c r="F17" s="80" t="s">
        <v>1187</v>
      </c>
      <c r="G17" s="11" t="s">
        <v>743</v>
      </c>
      <c r="H17" s="1">
        <v>142.4</v>
      </c>
      <c r="I17" s="2">
        <v>0.124</v>
      </c>
      <c r="J17" s="1">
        <v>6.7</v>
      </c>
      <c r="K17" s="1" t="s">
        <v>258</v>
      </c>
      <c r="L17" s="171" t="s">
        <v>765</v>
      </c>
      <c r="M17" s="1" t="s">
        <v>1185</v>
      </c>
      <c r="N17" s="1" t="s">
        <v>259</v>
      </c>
      <c r="O17" s="1" t="s">
        <v>257</v>
      </c>
      <c r="P17" s="1" t="s">
        <v>255</v>
      </c>
      <c r="Q17" s="1" t="s">
        <v>1133</v>
      </c>
      <c r="R17" s="16">
        <v>71</v>
      </c>
      <c r="S17" s="13">
        <v>85</v>
      </c>
      <c r="T17" s="14">
        <v>82</v>
      </c>
      <c r="U17" s="14">
        <v>84</v>
      </c>
      <c r="V17" s="14">
        <v>82</v>
      </c>
      <c r="W17" s="18">
        <v>84</v>
      </c>
      <c r="X17" s="40">
        <v>91</v>
      </c>
      <c r="Y17" s="40">
        <v>88</v>
      </c>
      <c r="Z17" s="40">
        <f t="shared" si="0"/>
        <v>667</v>
      </c>
      <c r="AA17" s="52">
        <f t="shared" si="1"/>
        <v>71</v>
      </c>
      <c r="AB17" s="55">
        <f t="shared" si="2"/>
        <v>85</v>
      </c>
      <c r="AC17" s="58">
        <f t="shared" si="3"/>
        <v>511</v>
      </c>
      <c r="AD17" s="27">
        <f t="shared" si="4"/>
        <v>85.16666666666667</v>
      </c>
    </row>
    <row r="18" spans="1:30" ht="12.75">
      <c r="A18" s="60">
        <v>15</v>
      </c>
      <c r="B18" s="80" t="s">
        <v>718</v>
      </c>
      <c r="C18" s="65" t="s">
        <v>261</v>
      </c>
      <c r="D18" s="65" t="s">
        <v>176</v>
      </c>
      <c r="E18" s="80">
        <v>2000</v>
      </c>
      <c r="F18" s="80" t="s">
        <v>742</v>
      </c>
      <c r="G18" s="11" t="s">
        <v>743</v>
      </c>
      <c r="H18" s="1">
        <v>133</v>
      </c>
      <c r="I18" s="2">
        <v>0.1204</v>
      </c>
      <c r="J18" s="1">
        <v>9.1</v>
      </c>
      <c r="K18" s="1" t="s">
        <v>1360</v>
      </c>
      <c r="L18" s="171" t="s">
        <v>766</v>
      </c>
      <c r="M18" s="1" t="s">
        <v>1185</v>
      </c>
      <c r="N18" s="1" t="s">
        <v>262</v>
      </c>
      <c r="O18" s="1" t="s">
        <v>180</v>
      </c>
      <c r="P18" s="1" t="s">
        <v>260</v>
      </c>
      <c r="Q18" s="1" t="s">
        <v>1133</v>
      </c>
      <c r="R18" s="16">
        <v>89</v>
      </c>
      <c r="S18" s="13">
        <v>80</v>
      </c>
      <c r="T18" s="14">
        <v>79</v>
      </c>
      <c r="U18" s="14">
        <v>87</v>
      </c>
      <c r="V18" s="14">
        <v>84</v>
      </c>
      <c r="W18" s="18">
        <v>89</v>
      </c>
      <c r="X18" s="40">
        <v>80</v>
      </c>
      <c r="Y18" s="40">
        <v>91</v>
      </c>
      <c r="Z18" s="40">
        <f t="shared" si="0"/>
        <v>679</v>
      </c>
      <c r="AA18" s="52">
        <f t="shared" si="1"/>
        <v>79</v>
      </c>
      <c r="AB18" s="55">
        <f t="shared" si="2"/>
        <v>89</v>
      </c>
      <c r="AC18" s="58">
        <f t="shared" si="3"/>
        <v>511</v>
      </c>
      <c r="AD18" s="27">
        <f t="shared" si="4"/>
        <v>85.16666666666667</v>
      </c>
    </row>
    <row r="19" spans="1:31" s="115" customFormat="1" ht="12.75">
      <c r="A19" s="105">
        <v>16</v>
      </c>
      <c r="B19" s="133" t="s">
        <v>719</v>
      </c>
      <c r="C19" s="106" t="s">
        <v>192</v>
      </c>
      <c r="D19" s="106" t="s">
        <v>1469</v>
      </c>
      <c r="E19" s="133">
        <v>2006</v>
      </c>
      <c r="F19" s="133" t="s">
        <v>177</v>
      </c>
      <c r="G19" s="126" t="s">
        <v>743</v>
      </c>
      <c r="H19" s="113">
        <v>97</v>
      </c>
      <c r="I19" s="114">
        <v>0.105</v>
      </c>
      <c r="J19" s="113">
        <v>7.2</v>
      </c>
      <c r="K19" s="113" t="s">
        <v>225</v>
      </c>
      <c r="L19" s="173">
        <v>6038</v>
      </c>
      <c r="M19" s="113" t="s">
        <v>1185</v>
      </c>
      <c r="N19" s="113" t="s">
        <v>1180</v>
      </c>
      <c r="O19" s="113" t="s">
        <v>1472</v>
      </c>
      <c r="P19" s="113" t="s">
        <v>224</v>
      </c>
      <c r="Q19" s="113" t="s">
        <v>1133</v>
      </c>
      <c r="R19" s="117">
        <v>83</v>
      </c>
      <c r="S19" s="118">
        <v>87</v>
      </c>
      <c r="T19" s="119">
        <v>82</v>
      </c>
      <c r="U19" s="119">
        <v>92</v>
      </c>
      <c r="V19" s="119">
        <v>84</v>
      </c>
      <c r="W19" s="120">
        <f>R19+S19+T19+U19+V19</f>
        <v>428</v>
      </c>
      <c r="X19" s="121">
        <f>MIN(R19:V19)</f>
        <v>82</v>
      </c>
      <c r="Y19" s="121">
        <f>MAX(R19:V19)</f>
        <v>92</v>
      </c>
      <c r="Z19" s="121">
        <f>W19-(X19+Y19)</f>
        <v>254</v>
      </c>
      <c r="AA19" s="166">
        <f>Z19/3</f>
        <v>84.66666666666667</v>
      </c>
      <c r="AD19" s="139">
        <f>AA19</f>
        <v>84.66666666666667</v>
      </c>
      <c r="AE19" s="200" t="s">
        <v>401</v>
      </c>
    </row>
    <row r="20" spans="1:31" ht="12.75">
      <c r="A20" s="60">
        <v>17</v>
      </c>
      <c r="B20" s="80" t="s">
        <v>720</v>
      </c>
      <c r="C20" s="65" t="s">
        <v>1328</v>
      </c>
      <c r="D20" s="65" t="s">
        <v>1670</v>
      </c>
      <c r="E20" s="80">
        <v>2005</v>
      </c>
      <c r="F20" s="80" t="s">
        <v>177</v>
      </c>
      <c r="G20" s="11" t="s">
        <v>743</v>
      </c>
      <c r="H20" s="1">
        <v>226.7</v>
      </c>
      <c r="I20" s="2">
        <v>0.0914</v>
      </c>
      <c r="J20" s="1">
        <v>7.1</v>
      </c>
      <c r="K20" s="1" t="s">
        <v>302</v>
      </c>
      <c r="L20" s="171" t="s">
        <v>767</v>
      </c>
      <c r="M20" s="1" t="s">
        <v>1185</v>
      </c>
      <c r="N20" s="1" t="s">
        <v>1328</v>
      </c>
      <c r="O20" s="1" t="s">
        <v>1667</v>
      </c>
      <c r="P20" s="1" t="s">
        <v>301</v>
      </c>
      <c r="Q20" s="1" t="s">
        <v>1133</v>
      </c>
      <c r="R20" s="16">
        <v>95</v>
      </c>
      <c r="S20" s="13">
        <v>89</v>
      </c>
      <c r="T20" s="14">
        <v>80</v>
      </c>
      <c r="U20" s="14">
        <v>80</v>
      </c>
      <c r="V20" s="14">
        <v>91</v>
      </c>
      <c r="W20" s="18">
        <v>81</v>
      </c>
      <c r="X20" s="40">
        <v>78</v>
      </c>
      <c r="Y20" s="40">
        <v>89</v>
      </c>
      <c r="Z20" s="40">
        <f>R20+S20+T20+U20+V20+W20+X20+Y20</f>
        <v>683</v>
      </c>
      <c r="AA20" s="52">
        <f>MIN(R20:W20)</f>
        <v>80</v>
      </c>
      <c r="AB20" s="55">
        <f>MAX(R20:W20)</f>
        <v>95</v>
      </c>
      <c r="AC20" s="58">
        <f>Z20-(AA20+AB20)</f>
        <v>508</v>
      </c>
      <c r="AD20" s="27">
        <f>AC20/6</f>
        <v>84.66666666666667</v>
      </c>
      <c r="AE20" s="201"/>
    </row>
    <row r="21" spans="1:31" ht="12.75">
      <c r="A21" s="60">
        <v>18</v>
      </c>
      <c r="B21" s="80" t="s">
        <v>721</v>
      </c>
      <c r="C21" s="65" t="s">
        <v>248</v>
      </c>
      <c r="D21" s="65" t="s">
        <v>249</v>
      </c>
      <c r="E21" s="80">
        <v>2006</v>
      </c>
      <c r="F21" s="80" t="s">
        <v>177</v>
      </c>
      <c r="G21" s="11" t="s">
        <v>743</v>
      </c>
      <c r="H21" s="1">
        <v>119.4</v>
      </c>
      <c r="I21" s="2">
        <v>0.102</v>
      </c>
      <c r="J21" s="102">
        <v>7.3</v>
      </c>
      <c r="K21" s="1" t="s">
        <v>250</v>
      </c>
      <c r="L21" s="171">
        <v>39247</v>
      </c>
      <c r="M21" s="1" t="s">
        <v>1185</v>
      </c>
      <c r="N21" s="1" t="s">
        <v>251</v>
      </c>
      <c r="O21" s="1" t="s">
        <v>249</v>
      </c>
      <c r="P21" s="1" t="s">
        <v>247</v>
      </c>
      <c r="Q21" s="1" t="s">
        <v>1133</v>
      </c>
      <c r="R21" s="15">
        <v>86</v>
      </c>
      <c r="S21" s="15">
        <v>83</v>
      </c>
      <c r="T21" s="14">
        <v>76</v>
      </c>
      <c r="U21" s="14">
        <v>87</v>
      </c>
      <c r="V21" s="14">
        <v>85</v>
      </c>
      <c r="W21" s="18">
        <v>79</v>
      </c>
      <c r="X21" s="40">
        <v>85</v>
      </c>
      <c r="Y21" s="40">
        <v>83</v>
      </c>
      <c r="Z21" s="40">
        <f>R21+S21+T21+U21+V21+W21+X21+Y21</f>
        <v>664</v>
      </c>
      <c r="AA21" s="52">
        <f>MIN(R21:W21)</f>
        <v>76</v>
      </c>
      <c r="AB21" s="55">
        <f>MAX(R21:W21)</f>
        <v>87</v>
      </c>
      <c r="AC21" s="58">
        <f>Z21-(AA21+AB21)</f>
        <v>501</v>
      </c>
      <c r="AD21" s="27">
        <f>AC21/6</f>
        <v>83.5</v>
      </c>
      <c r="AE21" s="201"/>
    </row>
    <row r="22" spans="1:31" ht="12.75">
      <c r="A22" s="60">
        <v>19</v>
      </c>
      <c r="B22" s="80" t="s">
        <v>722</v>
      </c>
      <c r="C22" s="65" t="s">
        <v>253</v>
      </c>
      <c r="D22" s="65" t="s">
        <v>1943</v>
      </c>
      <c r="E22" s="80">
        <v>1998</v>
      </c>
      <c r="F22" s="80" t="s">
        <v>1184</v>
      </c>
      <c r="G22" s="11" t="s">
        <v>743</v>
      </c>
      <c r="H22" s="1">
        <v>124.8</v>
      </c>
      <c r="I22" s="2">
        <v>0.1202</v>
      </c>
      <c r="J22" s="1">
        <v>7.44</v>
      </c>
      <c r="K22" s="1" t="s">
        <v>94</v>
      </c>
      <c r="L22" s="171" t="s">
        <v>768</v>
      </c>
      <c r="M22" s="1" t="s">
        <v>1185</v>
      </c>
      <c r="N22" s="1" t="s">
        <v>254</v>
      </c>
      <c r="O22" s="1" t="s">
        <v>1943</v>
      </c>
      <c r="P22" s="1" t="s">
        <v>252</v>
      </c>
      <c r="Q22" s="4" t="s">
        <v>1133</v>
      </c>
      <c r="R22" s="15">
        <v>78</v>
      </c>
      <c r="S22" s="15">
        <v>85</v>
      </c>
      <c r="T22" s="14">
        <v>75</v>
      </c>
      <c r="U22" s="14">
        <v>91</v>
      </c>
      <c r="V22" s="14">
        <v>83</v>
      </c>
      <c r="W22" s="18">
        <v>76</v>
      </c>
      <c r="X22" s="40">
        <v>89</v>
      </c>
      <c r="Y22" s="40">
        <v>90</v>
      </c>
      <c r="Z22" s="40">
        <f>R22+S22+T22+U22+V22+W22+X22+Y22</f>
        <v>667</v>
      </c>
      <c r="AA22" s="52">
        <f>MIN(R22:W22)</f>
        <v>75</v>
      </c>
      <c r="AB22" s="55">
        <f>MAX(R22:W22)</f>
        <v>91</v>
      </c>
      <c r="AC22" s="58">
        <f>Z22-(AA22+AB22)</f>
        <v>501</v>
      </c>
      <c r="AD22" s="27">
        <f>AC22/6</f>
        <v>83.5</v>
      </c>
      <c r="AE22" s="201"/>
    </row>
    <row r="23" spans="1:31" ht="12.75">
      <c r="A23" s="60">
        <v>20</v>
      </c>
      <c r="B23" s="80" t="s">
        <v>723</v>
      </c>
      <c r="C23" s="65" t="s">
        <v>264</v>
      </c>
      <c r="D23" s="65" t="s">
        <v>265</v>
      </c>
      <c r="E23" s="80">
        <v>2000</v>
      </c>
      <c r="F23" s="80" t="s">
        <v>1132</v>
      </c>
      <c r="G23" s="11" t="s">
        <v>743</v>
      </c>
      <c r="H23" s="1">
        <v>145</v>
      </c>
      <c r="I23" s="2">
        <v>0.1231</v>
      </c>
      <c r="J23" s="1">
        <v>7.3</v>
      </c>
      <c r="K23" s="1" t="s">
        <v>266</v>
      </c>
      <c r="L23" s="171" t="s">
        <v>769</v>
      </c>
      <c r="M23" s="1" t="s">
        <v>1185</v>
      </c>
      <c r="N23" s="1" t="s">
        <v>267</v>
      </c>
      <c r="O23" s="1" t="s">
        <v>268</v>
      </c>
      <c r="P23" s="1" t="s">
        <v>263</v>
      </c>
      <c r="Q23" s="1" t="s">
        <v>1133</v>
      </c>
      <c r="R23" s="16">
        <v>80</v>
      </c>
      <c r="S23" s="13">
        <v>82</v>
      </c>
      <c r="T23" s="14">
        <v>87</v>
      </c>
      <c r="U23" s="14">
        <v>84</v>
      </c>
      <c r="V23" s="14">
        <v>77</v>
      </c>
      <c r="W23" s="18">
        <v>85</v>
      </c>
      <c r="X23" s="40">
        <v>86</v>
      </c>
      <c r="Y23" s="40">
        <v>84</v>
      </c>
      <c r="Z23" s="40">
        <f>R23+S23+T23+U23+V23+W23+X23+Y23</f>
        <v>665</v>
      </c>
      <c r="AA23" s="52">
        <f>MIN(R23:W23)</f>
        <v>77</v>
      </c>
      <c r="AB23" s="55">
        <f>MAX(R23:W23)</f>
        <v>87</v>
      </c>
      <c r="AC23" s="58">
        <f>Z23-(AA23+AB23)</f>
        <v>501</v>
      </c>
      <c r="AD23" s="27">
        <f>AC23/6</f>
        <v>83.5</v>
      </c>
      <c r="AE23" s="201"/>
    </row>
    <row r="24" spans="1:31" ht="12.75">
      <c r="A24" s="60">
        <v>21</v>
      </c>
      <c r="B24" s="80" t="s">
        <v>724</v>
      </c>
      <c r="C24" s="65" t="s">
        <v>175</v>
      </c>
      <c r="D24" s="65" t="s">
        <v>176</v>
      </c>
      <c r="E24" s="80">
        <v>2006</v>
      </c>
      <c r="F24" s="80" t="s">
        <v>177</v>
      </c>
      <c r="G24" s="11" t="s">
        <v>743</v>
      </c>
      <c r="H24" s="1">
        <v>48.8</v>
      </c>
      <c r="I24" s="2">
        <v>0.123</v>
      </c>
      <c r="J24" s="1">
        <v>9.5</v>
      </c>
      <c r="K24" s="1" t="s">
        <v>178</v>
      </c>
      <c r="L24" s="171" t="s">
        <v>770</v>
      </c>
      <c r="M24" s="1" t="s">
        <v>1185</v>
      </c>
      <c r="N24" s="1" t="s">
        <v>179</v>
      </c>
      <c r="O24" s="1" t="s">
        <v>180</v>
      </c>
      <c r="P24" s="1" t="s">
        <v>174</v>
      </c>
      <c r="Q24" s="1" t="s">
        <v>1133</v>
      </c>
      <c r="R24" s="13">
        <v>87</v>
      </c>
      <c r="S24" s="13">
        <v>67</v>
      </c>
      <c r="T24" s="14">
        <v>81</v>
      </c>
      <c r="U24" s="14">
        <v>88</v>
      </c>
      <c r="V24" s="14">
        <v>81</v>
      </c>
      <c r="W24" s="18">
        <f>R24+S24+T24+U24+V24</f>
        <v>404</v>
      </c>
      <c r="X24" s="24">
        <f>MIN(R24:V24)</f>
        <v>67</v>
      </c>
      <c r="Y24" s="24">
        <f>MAX(R24:V24)</f>
        <v>88</v>
      </c>
      <c r="Z24" s="38">
        <f>W24-(X24+Y24)</f>
        <v>249</v>
      </c>
      <c r="AA24" s="49">
        <f>Z24/3</f>
        <v>83</v>
      </c>
      <c r="AD24" s="45">
        <f>AA24</f>
        <v>83</v>
      </c>
      <c r="AE24" s="201"/>
    </row>
    <row r="25" spans="1:31" ht="12.75">
      <c r="A25" s="60">
        <v>22</v>
      </c>
      <c r="B25" s="80" t="s">
        <v>725</v>
      </c>
      <c r="C25" s="65" t="s">
        <v>189</v>
      </c>
      <c r="D25" s="65" t="s">
        <v>1469</v>
      </c>
      <c r="E25" s="80">
        <v>2005</v>
      </c>
      <c r="F25" s="80" t="s">
        <v>177</v>
      </c>
      <c r="G25" s="11" t="s">
        <v>743</v>
      </c>
      <c r="H25" s="1">
        <v>54.5</v>
      </c>
      <c r="I25" s="2">
        <v>0.117</v>
      </c>
      <c r="J25" s="102">
        <v>8</v>
      </c>
      <c r="K25" s="1" t="s">
        <v>190</v>
      </c>
      <c r="L25" s="171">
        <v>480</v>
      </c>
      <c r="M25" s="1" t="s">
        <v>1185</v>
      </c>
      <c r="N25" s="1" t="s">
        <v>1161</v>
      </c>
      <c r="O25" s="1" t="s">
        <v>1472</v>
      </c>
      <c r="P25" s="1" t="s">
        <v>188</v>
      </c>
      <c r="Q25" s="1" t="s">
        <v>1133</v>
      </c>
      <c r="R25" s="50">
        <v>83</v>
      </c>
      <c r="S25" s="50">
        <v>84</v>
      </c>
      <c r="T25" s="18">
        <v>82</v>
      </c>
      <c r="U25" s="18">
        <v>79</v>
      </c>
      <c r="V25" s="18">
        <v>85</v>
      </c>
      <c r="W25" s="18">
        <f>R25+S25+T25+U25+V25</f>
        <v>413</v>
      </c>
      <c r="X25" s="24">
        <f>MIN(R25:V25)</f>
        <v>79</v>
      </c>
      <c r="Y25" s="24">
        <f>MAX(R25:V25)</f>
        <v>85</v>
      </c>
      <c r="Z25" s="38">
        <f>W25-(X25+Y25)</f>
        <v>249</v>
      </c>
      <c r="AA25" s="53">
        <f>Z25/3</f>
        <v>83</v>
      </c>
      <c r="AB25" s="56"/>
      <c r="AC25" s="59"/>
      <c r="AD25" s="45">
        <f>AA25</f>
        <v>83</v>
      </c>
      <c r="AE25" s="201"/>
    </row>
    <row r="26" spans="1:31" ht="12.75">
      <c r="A26" s="60">
        <v>23</v>
      </c>
      <c r="B26" s="80" t="s">
        <v>726</v>
      </c>
      <c r="C26" s="65" t="s">
        <v>286</v>
      </c>
      <c r="D26" s="65" t="s">
        <v>969</v>
      </c>
      <c r="E26" s="80">
        <v>2006</v>
      </c>
      <c r="F26" s="80" t="s">
        <v>177</v>
      </c>
      <c r="G26" s="11" t="s">
        <v>743</v>
      </c>
      <c r="H26" s="1">
        <v>169.6</v>
      </c>
      <c r="I26" s="2">
        <v>0.1262</v>
      </c>
      <c r="J26" s="1">
        <v>9.7</v>
      </c>
      <c r="K26" s="1" t="s">
        <v>287</v>
      </c>
      <c r="L26" s="171">
        <v>204</v>
      </c>
      <c r="M26" s="1" t="s">
        <v>1185</v>
      </c>
      <c r="N26" s="1" t="s">
        <v>259</v>
      </c>
      <c r="O26" s="1" t="s">
        <v>197</v>
      </c>
      <c r="P26" s="1" t="s">
        <v>285</v>
      </c>
      <c r="Q26" s="1" t="s">
        <v>1133</v>
      </c>
      <c r="R26" s="16">
        <v>74</v>
      </c>
      <c r="S26" s="13">
        <v>80</v>
      </c>
      <c r="T26" s="14">
        <v>74</v>
      </c>
      <c r="U26" s="14">
        <v>89</v>
      </c>
      <c r="V26" s="14">
        <v>89</v>
      </c>
      <c r="W26" s="14">
        <v>82</v>
      </c>
      <c r="X26" s="18">
        <v>84</v>
      </c>
      <c r="Y26" s="18">
        <v>88</v>
      </c>
      <c r="Z26" s="18">
        <f>R26+S26+T26+U26+V26+W26+X26+Y26</f>
        <v>660</v>
      </c>
      <c r="AA26" s="19">
        <f>MIN(R26:W26)</f>
        <v>74</v>
      </c>
      <c r="AB26" s="19">
        <f>MAX(R26:W26)</f>
        <v>89</v>
      </c>
      <c r="AC26" s="25">
        <f>Z26-(AA26+AB26)</f>
        <v>497</v>
      </c>
      <c r="AD26" s="27">
        <f>AC26/6</f>
        <v>82.83333333333333</v>
      </c>
      <c r="AE26" s="201"/>
    </row>
    <row r="27" spans="1:31" ht="12.75">
      <c r="A27" s="60">
        <v>24</v>
      </c>
      <c r="B27" s="80" t="s">
        <v>290</v>
      </c>
      <c r="C27" s="65" t="s">
        <v>291</v>
      </c>
      <c r="D27" s="65" t="s">
        <v>2242</v>
      </c>
      <c r="E27" s="80">
        <v>2001</v>
      </c>
      <c r="F27" s="80" t="s">
        <v>1187</v>
      </c>
      <c r="G27" s="11" t="s">
        <v>743</v>
      </c>
      <c r="H27" s="1">
        <v>180</v>
      </c>
      <c r="I27" s="2">
        <v>0.095</v>
      </c>
      <c r="J27" s="1">
        <v>10.6</v>
      </c>
      <c r="K27" s="1" t="s">
        <v>242</v>
      </c>
      <c r="L27" s="171" t="s">
        <v>771</v>
      </c>
      <c r="M27" s="1" t="s">
        <v>1138</v>
      </c>
      <c r="N27" s="1" t="s">
        <v>292</v>
      </c>
      <c r="O27" s="1" t="s">
        <v>2246</v>
      </c>
      <c r="P27" s="11" t="s">
        <v>290</v>
      </c>
      <c r="Q27" s="1" t="s">
        <v>1133</v>
      </c>
      <c r="R27" s="16">
        <v>80</v>
      </c>
      <c r="S27" s="13">
        <v>85</v>
      </c>
      <c r="T27" s="14">
        <v>77</v>
      </c>
      <c r="U27" s="14">
        <v>78</v>
      </c>
      <c r="V27" s="14">
        <v>74</v>
      </c>
      <c r="W27" s="14">
        <v>86</v>
      </c>
      <c r="X27" s="18">
        <v>86</v>
      </c>
      <c r="Y27" s="18">
        <v>89</v>
      </c>
      <c r="Z27" s="18">
        <f>R27+S27+T27+U27+V27+W27+X27+Y27</f>
        <v>655</v>
      </c>
      <c r="AA27" s="19">
        <f>MIN(R27:W27)</f>
        <v>74</v>
      </c>
      <c r="AB27" s="19">
        <f>MAX(R27:W27)</f>
        <v>86</v>
      </c>
      <c r="AC27" s="25">
        <f>Z27-(AA27+AB27)</f>
        <v>495</v>
      </c>
      <c r="AD27" s="27">
        <f>AC27/6</f>
        <v>82.5</v>
      </c>
      <c r="AE27" s="201"/>
    </row>
    <row r="28" spans="1:31" ht="12.75">
      <c r="A28" s="60">
        <v>25</v>
      </c>
      <c r="B28" s="80" t="s">
        <v>727</v>
      </c>
      <c r="C28" s="65" t="s">
        <v>1823</v>
      </c>
      <c r="D28" s="65" t="s">
        <v>1469</v>
      </c>
      <c r="E28" s="80">
        <v>2005</v>
      </c>
      <c r="F28" s="80" t="s">
        <v>177</v>
      </c>
      <c r="G28" s="11" t="s">
        <v>743</v>
      </c>
      <c r="H28" s="1">
        <v>60.2</v>
      </c>
      <c r="I28" s="2">
        <v>0.119</v>
      </c>
      <c r="J28" s="102">
        <v>9.2</v>
      </c>
      <c r="K28" s="1" t="s">
        <v>194</v>
      </c>
      <c r="L28" s="171">
        <v>484</v>
      </c>
      <c r="M28" s="1" t="s">
        <v>1185</v>
      </c>
      <c r="N28" s="1" t="s">
        <v>1192</v>
      </c>
      <c r="O28" s="1" t="s">
        <v>1472</v>
      </c>
      <c r="P28" s="1" t="s">
        <v>193</v>
      </c>
      <c r="Q28" s="1" t="s">
        <v>1133</v>
      </c>
      <c r="R28" s="16">
        <v>84</v>
      </c>
      <c r="S28" s="13">
        <v>93</v>
      </c>
      <c r="T28" s="14">
        <v>83</v>
      </c>
      <c r="U28" s="14">
        <v>80</v>
      </c>
      <c r="V28" s="14">
        <v>74</v>
      </c>
      <c r="W28" s="14">
        <f>R28+S28+T28+U28+V28</f>
        <v>414</v>
      </c>
      <c r="X28" s="24">
        <f>MIN(R28:V28)</f>
        <v>74</v>
      </c>
      <c r="Y28" s="24">
        <f>MAX(R28:V28)</f>
        <v>93</v>
      </c>
      <c r="Z28" s="38">
        <f>W28-(X28+Y28)</f>
        <v>247</v>
      </c>
      <c r="AA28" s="53">
        <f>Z28/3</f>
        <v>82.33333333333333</v>
      </c>
      <c r="AB28" s="56"/>
      <c r="AC28" s="59"/>
      <c r="AD28" s="45">
        <f>AA28</f>
        <v>82.33333333333333</v>
      </c>
      <c r="AE28" s="201"/>
    </row>
    <row r="29" spans="1:31" ht="12.75">
      <c r="A29" s="60">
        <v>26</v>
      </c>
      <c r="B29" s="80" t="s">
        <v>728</v>
      </c>
      <c r="C29" s="65" t="s">
        <v>1159</v>
      </c>
      <c r="D29" s="65" t="s">
        <v>1329</v>
      </c>
      <c r="E29" s="80">
        <v>2005</v>
      </c>
      <c r="F29" s="80" t="s">
        <v>177</v>
      </c>
      <c r="G29" s="11" t="s">
        <v>743</v>
      </c>
      <c r="H29" s="1">
        <v>90.1</v>
      </c>
      <c r="I29" s="2">
        <v>0.1198</v>
      </c>
      <c r="J29" s="1">
        <v>6.87</v>
      </c>
      <c r="K29" s="1" t="s">
        <v>213</v>
      </c>
      <c r="L29" s="171" t="s">
        <v>772</v>
      </c>
      <c r="M29" s="1" t="s">
        <v>1185</v>
      </c>
      <c r="N29" s="1" t="s">
        <v>1159</v>
      </c>
      <c r="O29" s="1" t="s">
        <v>1316</v>
      </c>
      <c r="P29" s="1" t="s">
        <v>212</v>
      </c>
      <c r="Q29" s="1" t="s">
        <v>1133</v>
      </c>
      <c r="R29" s="16">
        <v>87</v>
      </c>
      <c r="S29" s="13">
        <v>89</v>
      </c>
      <c r="T29" s="14">
        <v>79</v>
      </c>
      <c r="U29" s="14">
        <v>67</v>
      </c>
      <c r="V29" s="14">
        <v>78</v>
      </c>
      <c r="W29" s="14">
        <f>R29+S29+T29+U29+V29</f>
        <v>400</v>
      </c>
      <c r="X29" s="24">
        <f>MIN(R29:V29)</f>
        <v>67</v>
      </c>
      <c r="Y29" s="24">
        <f>MAX(R29:V29)</f>
        <v>89</v>
      </c>
      <c r="Z29" s="38">
        <f>W29-(X29+Y29)</f>
        <v>244</v>
      </c>
      <c r="AA29" s="53">
        <f>Z29/3</f>
        <v>81.33333333333333</v>
      </c>
      <c r="AB29" s="56"/>
      <c r="AC29" s="59"/>
      <c r="AD29" s="45">
        <f>AA29</f>
        <v>81.33333333333333</v>
      </c>
      <c r="AE29" s="201"/>
    </row>
    <row r="30" spans="1:31" s="115" customFormat="1" ht="12.75">
      <c r="A30" s="105">
        <v>27</v>
      </c>
      <c r="B30" s="133" t="s">
        <v>729</v>
      </c>
      <c r="C30" s="106" t="s">
        <v>1863</v>
      </c>
      <c r="D30" s="106" t="s">
        <v>1469</v>
      </c>
      <c r="E30" s="133">
        <v>2006</v>
      </c>
      <c r="F30" s="133" t="s">
        <v>177</v>
      </c>
      <c r="G30" s="126" t="s">
        <v>743</v>
      </c>
      <c r="H30" s="113">
        <v>80</v>
      </c>
      <c r="I30" s="114">
        <v>0.11</v>
      </c>
      <c r="J30" s="113">
        <v>7.1</v>
      </c>
      <c r="K30" s="113" t="s">
        <v>209</v>
      </c>
      <c r="L30" s="173">
        <v>6051</v>
      </c>
      <c r="M30" s="113" t="s">
        <v>1185</v>
      </c>
      <c r="N30" s="113" t="s">
        <v>1168</v>
      </c>
      <c r="O30" s="113" t="s">
        <v>1472</v>
      </c>
      <c r="P30" s="113" t="s">
        <v>208</v>
      </c>
      <c r="Q30" s="113" t="s">
        <v>1133</v>
      </c>
      <c r="R30" s="117">
        <v>87</v>
      </c>
      <c r="S30" s="118">
        <v>79</v>
      </c>
      <c r="T30" s="119">
        <v>75</v>
      </c>
      <c r="U30" s="119">
        <v>83</v>
      </c>
      <c r="V30" s="119">
        <v>81</v>
      </c>
      <c r="W30" s="119">
        <f>R30+S30+T30+U30+V30</f>
        <v>405</v>
      </c>
      <c r="X30" s="152">
        <f>MIN(R30:V30)</f>
        <v>75</v>
      </c>
      <c r="Y30" s="152">
        <f>MAX(R30:V30)</f>
        <v>87</v>
      </c>
      <c r="Z30" s="152">
        <f>W30-(X30+Y30)</f>
        <v>243</v>
      </c>
      <c r="AA30" s="167">
        <f>Z30/3</f>
        <v>81</v>
      </c>
      <c r="AB30" s="168"/>
      <c r="AC30" s="169"/>
      <c r="AD30" s="139">
        <f>AA30</f>
        <v>81</v>
      </c>
      <c r="AE30" s="200" t="s">
        <v>401</v>
      </c>
    </row>
    <row r="31" spans="1:31" ht="12.75">
      <c r="A31" s="60">
        <v>28</v>
      </c>
      <c r="B31" s="80" t="s">
        <v>730</v>
      </c>
      <c r="C31" s="65" t="s">
        <v>211</v>
      </c>
      <c r="D31" s="65" t="s">
        <v>969</v>
      </c>
      <c r="E31" s="80">
        <v>2006</v>
      </c>
      <c r="F31" s="80" t="s">
        <v>177</v>
      </c>
      <c r="G31" s="11" t="s">
        <v>743</v>
      </c>
      <c r="H31" s="1">
        <v>86.5</v>
      </c>
      <c r="I31" s="2">
        <v>0.1104</v>
      </c>
      <c r="J31" s="1">
        <v>8.5</v>
      </c>
      <c r="K31" s="1" t="s">
        <v>1726</v>
      </c>
      <c r="L31" s="171">
        <v>170</v>
      </c>
      <c r="M31" s="1" t="s">
        <v>1185</v>
      </c>
      <c r="N31" s="1" t="s">
        <v>1328</v>
      </c>
      <c r="O31" s="1" t="s">
        <v>197</v>
      </c>
      <c r="P31" s="1" t="s">
        <v>210</v>
      </c>
      <c r="Q31" s="1" t="s">
        <v>1133</v>
      </c>
      <c r="R31" s="16">
        <v>82</v>
      </c>
      <c r="S31" s="13">
        <v>80</v>
      </c>
      <c r="T31" s="14">
        <v>73</v>
      </c>
      <c r="U31" s="14">
        <v>81</v>
      </c>
      <c r="V31" s="14">
        <v>81</v>
      </c>
      <c r="W31" s="14">
        <f>R31+S31+T31+U31+V31</f>
        <v>397</v>
      </c>
      <c r="X31" s="24">
        <f>MIN(R31:V31)</f>
        <v>73</v>
      </c>
      <c r="Y31" s="24">
        <f>MAX(R31:V31)</f>
        <v>82</v>
      </c>
      <c r="Z31" s="38">
        <f>W31-(X31+Y31)</f>
        <v>242</v>
      </c>
      <c r="AA31" s="53">
        <f>Z31/3</f>
        <v>80.66666666666667</v>
      </c>
      <c r="AB31" s="56"/>
      <c r="AC31" s="59"/>
      <c r="AD31" s="45">
        <f>AA31</f>
        <v>80.66666666666667</v>
      </c>
      <c r="AE31" s="201"/>
    </row>
    <row r="32" spans="1:30" ht="12.75">
      <c r="A32" s="60">
        <v>29</v>
      </c>
      <c r="B32" s="80" t="s">
        <v>300</v>
      </c>
      <c r="C32" s="65" t="s">
        <v>799</v>
      </c>
      <c r="D32" s="65" t="s">
        <v>2242</v>
      </c>
      <c r="E32" s="80">
        <v>1998</v>
      </c>
      <c r="F32" s="80" t="s">
        <v>1187</v>
      </c>
      <c r="G32" s="11" t="s">
        <v>743</v>
      </c>
      <c r="H32" s="1">
        <v>205</v>
      </c>
      <c r="I32" s="2">
        <v>0.12</v>
      </c>
      <c r="J32" s="1">
        <v>7.8</v>
      </c>
      <c r="K32" s="1" t="s">
        <v>93</v>
      </c>
      <c r="L32" s="171" t="s">
        <v>773</v>
      </c>
      <c r="M32" s="1" t="s">
        <v>1133</v>
      </c>
      <c r="N32" s="1" t="s">
        <v>1373</v>
      </c>
      <c r="O32" s="1" t="s">
        <v>2246</v>
      </c>
      <c r="P32" s="11" t="s">
        <v>300</v>
      </c>
      <c r="Q32" s="1" t="s">
        <v>1133</v>
      </c>
      <c r="R32" s="16">
        <v>78</v>
      </c>
      <c r="S32" s="13">
        <v>76</v>
      </c>
      <c r="T32" s="14">
        <v>81</v>
      </c>
      <c r="U32" s="14">
        <v>80</v>
      </c>
      <c r="V32" s="14">
        <v>80</v>
      </c>
      <c r="W32" s="14">
        <v>87</v>
      </c>
      <c r="X32" s="18">
        <v>86</v>
      </c>
      <c r="Y32" s="18">
        <v>79</v>
      </c>
      <c r="Z32" s="18">
        <f>R32+S32+T32+U32+V32+W32+X32+Y32</f>
        <v>647</v>
      </c>
      <c r="AA32" s="19">
        <f>MIN(R32:W32)</f>
        <v>76</v>
      </c>
      <c r="AB32" s="19">
        <f>MAX(R32:W32)</f>
        <v>87</v>
      </c>
      <c r="AC32" s="25">
        <f>Z32-(AA32+AB32)</f>
        <v>484</v>
      </c>
      <c r="AD32" s="27">
        <f>AC32/6</f>
        <v>80.66666666666667</v>
      </c>
    </row>
    <row r="33" spans="1:30" ht="12.75">
      <c r="A33" s="60">
        <v>30</v>
      </c>
      <c r="B33" s="80" t="s">
        <v>731</v>
      </c>
      <c r="C33" s="65" t="s">
        <v>192</v>
      </c>
      <c r="D33" s="65" t="s">
        <v>969</v>
      </c>
      <c r="E33" s="80">
        <v>2006</v>
      </c>
      <c r="F33" s="80" t="s">
        <v>177</v>
      </c>
      <c r="G33" s="11" t="s">
        <v>743</v>
      </c>
      <c r="H33" s="1">
        <v>64.2</v>
      </c>
      <c r="I33" s="2">
        <v>0.1134</v>
      </c>
      <c r="J33" s="1">
        <v>6.5</v>
      </c>
      <c r="K33" s="1" t="s">
        <v>196</v>
      </c>
      <c r="L33" s="171">
        <v>197</v>
      </c>
      <c r="M33" s="1" t="s">
        <v>1185</v>
      </c>
      <c r="N33" s="1" t="s">
        <v>1180</v>
      </c>
      <c r="O33" s="1" t="s">
        <v>197</v>
      </c>
      <c r="P33" s="1" t="s">
        <v>195</v>
      </c>
      <c r="Q33" s="1" t="s">
        <v>1133</v>
      </c>
      <c r="R33" s="16">
        <v>75</v>
      </c>
      <c r="S33" s="13">
        <v>83</v>
      </c>
      <c r="T33" s="14">
        <v>82</v>
      </c>
      <c r="U33" s="14">
        <v>78</v>
      </c>
      <c r="V33" s="14">
        <v>80</v>
      </c>
      <c r="W33" s="14">
        <f>R33+S33+T33+U33+V33</f>
        <v>398</v>
      </c>
      <c r="X33" s="24">
        <f>MIN(R33:V33)</f>
        <v>75</v>
      </c>
      <c r="Y33" s="24">
        <f>MAX(R33:V33)</f>
        <v>83</v>
      </c>
      <c r="Z33" s="38">
        <f>W33-(X33+Y33)</f>
        <v>240</v>
      </c>
      <c r="AA33" s="53">
        <f>Z33/3</f>
        <v>80</v>
      </c>
      <c r="AB33" s="56"/>
      <c r="AC33" s="59"/>
      <c r="AD33" s="45">
        <f>AA33</f>
        <v>80</v>
      </c>
    </row>
    <row r="34" spans="1:30" ht="12.75">
      <c r="A34" s="60">
        <v>31</v>
      </c>
      <c r="B34" s="80" t="s">
        <v>732</v>
      </c>
      <c r="C34" s="65" t="s">
        <v>1682</v>
      </c>
      <c r="D34" s="65" t="s">
        <v>186</v>
      </c>
      <c r="E34" s="80">
        <v>2006</v>
      </c>
      <c r="F34" s="80" t="s">
        <v>177</v>
      </c>
      <c r="G34" s="11" t="s">
        <v>743</v>
      </c>
      <c r="H34" s="1">
        <v>53.2</v>
      </c>
      <c r="I34" s="2">
        <v>0.1053</v>
      </c>
      <c r="J34" s="1">
        <v>6.1</v>
      </c>
      <c r="K34" s="1" t="s">
        <v>843</v>
      </c>
      <c r="L34" s="171">
        <v>39147</v>
      </c>
      <c r="M34" s="1" t="s">
        <v>1185</v>
      </c>
      <c r="N34" s="1" t="s">
        <v>1682</v>
      </c>
      <c r="O34" s="1" t="s">
        <v>187</v>
      </c>
      <c r="P34" s="1" t="s">
        <v>181</v>
      </c>
      <c r="Q34" s="1" t="s">
        <v>1138</v>
      </c>
      <c r="R34" s="15">
        <v>79</v>
      </c>
      <c r="S34" s="15">
        <v>66</v>
      </c>
      <c r="T34" s="14">
        <v>82</v>
      </c>
      <c r="U34" s="14">
        <v>87</v>
      </c>
      <c r="V34" s="14">
        <v>77</v>
      </c>
      <c r="W34" s="14">
        <f>R34+S34+T34+U34+V34</f>
        <v>391</v>
      </c>
      <c r="X34" s="24">
        <f>MIN(R34:V34)</f>
        <v>66</v>
      </c>
      <c r="Y34" s="24">
        <f>MAX(R34:V34)</f>
        <v>87</v>
      </c>
      <c r="Z34" s="38">
        <f>W34-(X34+Y34)</f>
        <v>238</v>
      </c>
      <c r="AA34" s="53">
        <f>Z34/3</f>
        <v>79.33333333333333</v>
      </c>
      <c r="AB34" s="56"/>
      <c r="AC34" s="59"/>
      <c r="AD34" s="45">
        <f>AA34</f>
        <v>79.33333333333333</v>
      </c>
    </row>
    <row r="35" spans="1:30" ht="12.75">
      <c r="A35" s="60">
        <v>32</v>
      </c>
      <c r="B35" s="80" t="s">
        <v>733</v>
      </c>
      <c r="C35" s="65" t="s">
        <v>1192</v>
      </c>
      <c r="D35" s="65" t="s">
        <v>1670</v>
      </c>
      <c r="E35" s="80">
        <v>2005</v>
      </c>
      <c r="F35" s="80" t="s">
        <v>177</v>
      </c>
      <c r="G35" s="11" t="s">
        <v>743</v>
      </c>
      <c r="H35" s="1">
        <v>78.69</v>
      </c>
      <c r="I35" s="2">
        <v>0.1293</v>
      </c>
      <c r="J35" s="1">
        <v>7.6</v>
      </c>
      <c r="K35" s="1" t="s">
        <v>1369</v>
      </c>
      <c r="L35" s="171">
        <v>39239</v>
      </c>
      <c r="M35" s="1" t="s">
        <v>1185</v>
      </c>
      <c r="N35" s="1" t="s">
        <v>1192</v>
      </c>
      <c r="O35" s="1" t="s">
        <v>1667</v>
      </c>
      <c r="P35" s="1" t="s">
        <v>207</v>
      </c>
      <c r="Q35" s="1" t="s">
        <v>1133</v>
      </c>
      <c r="R35" s="16">
        <v>78</v>
      </c>
      <c r="S35" s="13">
        <v>96</v>
      </c>
      <c r="T35" s="14">
        <v>78</v>
      </c>
      <c r="U35" s="14">
        <v>80</v>
      </c>
      <c r="V35" s="14">
        <v>80</v>
      </c>
      <c r="W35" s="14">
        <f>R35+S35+T35+U35+V35</f>
        <v>412</v>
      </c>
      <c r="X35" s="24">
        <f>MIN(R35:V35)</f>
        <v>78</v>
      </c>
      <c r="Y35" s="24">
        <f>MAX(R35:V35)</f>
        <v>96</v>
      </c>
      <c r="Z35" s="38">
        <f>W35-(X35+Y35)</f>
        <v>238</v>
      </c>
      <c r="AA35" s="53">
        <f>Z35/3</f>
        <v>79.33333333333333</v>
      </c>
      <c r="AB35" s="56"/>
      <c r="AC35" s="59"/>
      <c r="AD35" s="45">
        <f>AA35</f>
        <v>79.33333333333333</v>
      </c>
    </row>
    <row r="36" spans="1:30" ht="12.75">
      <c r="A36" s="60">
        <v>33</v>
      </c>
      <c r="B36" s="80" t="s">
        <v>734</v>
      </c>
      <c r="C36" s="65" t="s">
        <v>289</v>
      </c>
      <c r="D36" s="65" t="s">
        <v>879</v>
      </c>
      <c r="E36" s="80">
        <v>2004</v>
      </c>
      <c r="F36" s="80" t="s">
        <v>177</v>
      </c>
      <c r="G36" s="11" t="s">
        <v>743</v>
      </c>
      <c r="H36" s="1">
        <v>171.2</v>
      </c>
      <c r="I36" s="2">
        <v>0.1003</v>
      </c>
      <c r="J36" s="1">
        <v>10</v>
      </c>
      <c r="K36" s="1" t="s">
        <v>1702</v>
      </c>
      <c r="L36" s="171">
        <v>39194</v>
      </c>
      <c r="M36" s="1" t="s">
        <v>1185</v>
      </c>
      <c r="N36" s="1" t="s">
        <v>1159</v>
      </c>
      <c r="O36" s="1" t="s">
        <v>880</v>
      </c>
      <c r="P36" s="1" t="s">
        <v>288</v>
      </c>
      <c r="Q36" s="1" t="s">
        <v>1133</v>
      </c>
      <c r="R36" s="16">
        <v>73</v>
      </c>
      <c r="S36" s="13">
        <v>75</v>
      </c>
      <c r="T36" s="14">
        <v>77</v>
      </c>
      <c r="U36" s="14">
        <v>82</v>
      </c>
      <c r="V36" s="14">
        <v>79</v>
      </c>
      <c r="W36" s="14">
        <v>83</v>
      </c>
      <c r="X36" s="18">
        <v>78</v>
      </c>
      <c r="Y36" s="18">
        <v>84</v>
      </c>
      <c r="Z36" s="18">
        <f>R36+S36+T36+U36+V36+W36+X36+Y36</f>
        <v>631</v>
      </c>
      <c r="AA36" s="19">
        <f>MIN(R36:W36)</f>
        <v>73</v>
      </c>
      <c r="AB36" s="19">
        <f>MAX(R36:W36)</f>
        <v>83</v>
      </c>
      <c r="AC36" s="25">
        <f>Z36-(AA36+AB36)</f>
        <v>475</v>
      </c>
      <c r="AD36" s="27">
        <f>AC36/6</f>
        <v>79.16666666666667</v>
      </c>
    </row>
    <row r="37" spans="1:30" ht="12.75">
      <c r="A37" s="60">
        <v>34</v>
      </c>
      <c r="B37" s="80" t="s">
        <v>735</v>
      </c>
      <c r="C37" s="65" t="s">
        <v>235</v>
      </c>
      <c r="D37" s="65" t="s">
        <v>971</v>
      </c>
      <c r="E37" s="80">
        <v>2004</v>
      </c>
      <c r="F37" s="80" t="s">
        <v>970</v>
      </c>
      <c r="G37" s="11" t="s">
        <v>743</v>
      </c>
      <c r="H37" s="1">
        <v>125.7</v>
      </c>
      <c r="I37" s="2">
        <v>0.1403</v>
      </c>
      <c r="J37" s="1">
        <v>5.92</v>
      </c>
      <c r="K37" s="6" t="s">
        <v>236</v>
      </c>
      <c r="L37" s="171" t="s">
        <v>237</v>
      </c>
      <c r="M37" s="1" t="s">
        <v>1185</v>
      </c>
      <c r="N37" s="1" t="s">
        <v>238</v>
      </c>
      <c r="O37" s="1" t="s">
        <v>239</v>
      </c>
      <c r="P37" s="1" t="s">
        <v>234</v>
      </c>
      <c r="Q37" s="1" t="s">
        <v>1133</v>
      </c>
      <c r="R37" s="16">
        <v>87</v>
      </c>
      <c r="S37" s="13">
        <v>79</v>
      </c>
      <c r="T37" s="14">
        <v>78</v>
      </c>
      <c r="U37" s="14">
        <v>80</v>
      </c>
      <c r="V37" s="14">
        <v>76</v>
      </c>
      <c r="W37" s="14">
        <f>R37+S37+T37+U37+V37</f>
        <v>400</v>
      </c>
      <c r="X37" s="24">
        <f>MIN(R37:V37)</f>
        <v>76</v>
      </c>
      <c r="Y37" s="24">
        <f>MAX(R37:V37)</f>
        <v>87</v>
      </c>
      <c r="Z37" s="38">
        <f>W37-(X37+Y37)</f>
        <v>237</v>
      </c>
      <c r="AA37" s="53">
        <f>Z37/3</f>
        <v>79</v>
      </c>
      <c r="AB37" s="56"/>
      <c r="AC37" s="59"/>
      <c r="AD37" s="45">
        <f>AA37</f>
        <v>79</v>
      </c>
    </row>
    <row r="38" spans="1:30" ht="12.75">
      <c r="A38" s="60">
        <v>35</v>
      </c>
      <c r="B38" s="80" t="s">
        <v>736</v>
      </c>
      <c r="C38" s="65" t="s">
        <v>216</v>
      </c>
      <c r="D38" s="65" t="s">
        <v>217</v>
      </c>
      <c r="E38" s="80">
        <v>2006</v>
      </c>
      <c r="F38" s="80" t="s">
        <v>218</v>
      </c>
      <c r="G38" s="11" t="s">
        <v>743</v>
      </c>
      <c r="H38" s="1">
        <v>94.23</v>
      </c>
      <c r="I38" s="2">
        <v>0.12</v>
      </c>
      <c r="J38" s="1">
        <v>7.04</v>
      </c>
      <c r="K38" s="1" t="s">
        <v>219</v>
      </c>
      <c r="L38" s="171" t="s">
        <v>774</v>
      </c>
      <c r="M38" s="1" t="s">
        <v>1185</v>
      </c>
      <c r="N38" s="1" t="s">
        <v>220</v>
      </c>
      <c r="O38" s="1" t="s">
        <v>221</v>
      </c>
      <c r="P38" s="1" t="s">
        <v>215</v>
      </c>
      <c r="Q38" s="48" t="s">
        <v>1133</v>
      </c>
      <c r="R38" s="16">
        <v>82</v>
      </c>
      <c r="S38" s="13">
        <v>83</v>
      </c>
      <c r="T38" s="14">
        <v>80</v>
      </c>
      <c r="U38" s="14">
        <v>74</v>
      </c>
      <c r="V38" s="14">
        <v>74</v>
      </c>
      <c r="W38" s="14">
        <f>R38+S38+T38+U38+V38</f>
        <v>393</v>
      </c>
      <c r="X38" s="24">
        <f>MIN(R38:V38)</f>
        <v>74</v>
      </c>
      <c r="Y38" s="24">
        <f>MAX(R38:V38)</f>
        <v>83</v>
      </c>
      <c r="Z38" s="38">
        <f>W38-(X38+Y38)</f>
        <v>236</v>
      </c>
      <c r="AA38" s="53">
        <f>Z38/3</f>
        <v>78.66666666666667</v>
      </c>
      <c r="AB38" s="56"/>
      <c r="AC38" s="59"/>
      <c r="AD38" s="45">
        <f>AA38</f>
        <v>78.66666666666667</v>
      </c>
    </row>
    <row r="39" spans="1:30" ht="12.75">
      <c r="A39" s="60">
        <v>36</v>
      </c>
      <c r="B39" s="80" t="s">
        <v>737</v>
      </c>
      <c r="C39" s="65" t="s">
        <v>275</v>
      </c>
      <c r="D39" s="65" t="s">
        <v>54</v>
      </c>
      <c r="E39" s="80">
        <v>2000</v>
      </c>
      <c r="F39" s="80" t="s">
        <v>1132</v>
      </c>
      <c r="G39" s="11" t="s">
        <v>743</v>
      </c>
      <c r="H39" s="1">
        <v>168</v>
      </c>
      <c r="I39" s="2">
        <v>0.1111</v>
      </c>
      <c r="J39" s="1">
        <v>9.9</v>
      </c>
      <c r="K39" s="1" t="s">
        <v>2131</v>
      </c>
      <c r="L39" s="171" t="s">
        <v>775</v>
      </c>
      <c r="M39" s="1" t="s">
        <v>1185</v>
      </c>
      <c r="N39" s="1" t="s">
        <v>276</v>
      </c>
      <c r="O39" s="1" t="s">
        <v>1287</v>
      </c>
      <c r="P39" s="1" t="s">
        <v>274</v>
      </c>
      <c r="Q39" s="1" t="s">
        <v>1133</v>
      </c>
      <c r="R39" s="16">
        <v>68</v>
      </c>
      <c r="S39" s="13">
        <v>80</v>
      </c>
      <c r="T39" s="14">
        <v>68</v>
      </c>
      <c r="U39" s="14">
        <v>77</v>
      </c>
      <c r="V39" s="14">
        <v>72</v>
      </c>
      <c r="W39" s="14">
        <v>77</v>
      </c>
      <c r="X39" s="18">
        <v>78</v>
      </c>
      <c r="Y39" s="18">
        <v>88</v>
      </c>
      <c r="Z39" s="18">
        <f>R39+S39+T39+U39+V39+W39+X39+Y39</f>
        <v>608</v>
      </c>
      <c r="AA39" s="19">
        <f>MIN(R39:W39)</f>
        <v>68</v>
      </c>
      <c r="AB39" s="19">
        <f>MAX(R39:W39)</f>
        <v>80</v>
      </c>
      <c r="AC39" s="25">
        <f>Z39-(AA39+AB39)</f>
        <v>460</v>
      </c>
      <c r="AD39" s="27">
        <f>AC39/6</f>
        <v>76.66666666666667</v>
      </c>
    </row>
    <row r="40" spans="1:30" ht="12.75">
      <c r="A40" s="60">
        <v>37</v>
      </c>
      <c r="B40" s="80" t="s">
        <v>738</v>
      </c>
      <c r="C40" s="65" t="s">
        <v>1192</v>
      </c>
      <c r="D40" s="65" t="s">
        <v>1368</v>
      </c>
      <c r="E40" s="80">
        <v>2005</v>
      </c>
      <c r="F40" s="80" t="s">
        <v>177</v>
      </c>
      <c r="G40" s="11" t="s">
        <v>743</v>
      </c>
      <c r="H40" s="1">
        <v>97</v>
      </c>
      <c r="I40" s="2">
        <v>0.1306</v>
      </c>
      <c r="J40" s="1">
        <v>6.3</v>
      </c>
      <c r="K40" s="1" t="s">
        <v>1369</v>
      </c>
      <c r="L40" s="171">
        <v>1105</v>
      </c>
      <c r="M40" s="1" t="s">
        <v>1185</v>
      </c>
      <c r="N40" s="1" t="s">
        <v>1192</v>
      </c>
      <c r="O40" s="1" t="s">
        <v>223</v>
      </c>
      <c r="P40" s="1" t="s">
        <v>222</v>
      </c>
      <c r="Q40" s="1" t="s">
        <v>1185</v>
      </c>
      <c r="R40" s="16">
        <v>76</v>
      </c>
      <c r="S40" s="13">
        <v>79</v>
      </c>
      <c r="T40" s="14">
        <v>71</v>
      </c>
      <c r="U40" s="14">
        <v>74</v>
      </c>
      <c r="V40" s="14">
        <v>79</v>
      </c>
      <c r="W40" s="14">
        <f>R40+S40+T40+U40+V40</f>
        <v>379</v>
      </c>
      <c r="X40" s="24">
        <f>MIN(R40:V40)</f>
        <v>71</v>
      </c>
      <c r="Y40" s="24">
        <f>MAX(R40:V40)</f>
        <v>79</v>
      </c>
      <c r="Z40" s="38">
        <f>W40-(X40+Y40)</f>
        <v>229</v>
      </c>
      <c r="AA40" s="53">
        <f>Z40/3</f>
        <v>76.33333333333333</v>
      </c>
      <c r="AB40" s="56"/>
      <c r="AC40" s="59"/>
      <c r="AD40" s="45">
        <f>AA40</f>
        <v>76.33333333333333</v>
      </c>
    </row>
    <row r="41" spans="1:30" ht="12.75">
      <c r="A41" s="60">
        <v>38</v>
      </c>
      <c r="B41" s="80" t="s">
        <v>739</v>
      </c>
      <c r="C41" s="65" t="s">
        <v>201</v>
      </c>
      <c r="D41" s="65" t="s">
        <v>841</v>
      </c>
      <c r="E41" s="80">
        <v>2006</v>
      </c>
      <c r="F41" s="80" t="s">
        <v>177</v>
      </c>
      <c r="G41" s="11" t="s">
        <v>743</v>
      </c>
      <c r="H41" s="1">
        <v>70.8</v>
      </c>
      <c r="I41" s="2">
        <v>0.11900000000000001</v>
      </c>
      <c r="J41" s="1">
        <v>7.9</v>
      </c>
      <c r="K41" s="1" t="s">
        <v>202</v>
      </c>
      <c r="L41" s="171">
        <v>5430</v>
      </c>
      <c r="M41" s="1" t="s">
        <v>1185</v>
      </c>
      <c r="N41" s="1" t="s">
        <v>1180</v>
      </c>
      <c r="O41" s="1" t="s">
        <v>841</v>
      </c>
      <c r="P41" s="1" t="s">
        <v>200</v>
      </c>
      <c r="Q41" s="1" t="s">
        <v>1133</v>
      </c>
      <c r="R41" s="16">
        <v>76</v>
      </c>
      <c r="S41" s="13">
        <v>89</v>
      </c>
      <c r="T41" s="14">
        <v>75</v>
      </c>
      <c r="U41" s="14">
        <v>62</v>
      </c>
      <c r="V41" s="14">
        <v>74</v>
      </c>
      <c r="W41" s="14">
        <f>R41+S41+T41+U41+V41</f>
        <v>376</v>
      </c>
      <c r="X41" s="24">
        <f>MIN(R41:V41)</f>
        <v>62</v>
      </c>
      <c r="Y41" s="24">
        <f>MAX(R41:V41)</f>
        <v>89</v>
      </c>
      <c r="Z41" s="38">
        <f>W41-(X41+Y41)</f>
        <v>225</v>
      </c>
      <c r="AA41" s="53">
        <f>Z41/3</f>
        <v>75</v>
      </c>
      <c r="AB41" s="56"/>
      <c r="AC41" s="59"/>
      <c r="AD41" s="45">
        <f>AA41</f>
        <v>75</v>
      </c>
    </row>
    <row r="42" spans="1:30" ht="12.75">
      <c r="A42" s="60">
        <v>39</v>
      </c>
      <c r="B42" s="80" t="s">
        <v>740</v>
      </c>
      <c r="C42" s="65" t="s">
        <v>204</v>
      </c>
      <c r="D42" s="65" t="s">
        <v>844</v>
      </c>
      <c r="E42" s="80">
        <v>2006</v>
      </c>
      <c r="F42" s="80" t="s">
        <v>845</v>
      </c>
      <c r="G42" s="11" t="s">
        <v>743</v>
      </c>
      <c r="H42" s="1">
        <v>76.4</v>
      </c>
      <c r="I42" s="2">
        <v>0.097</v>
      </c>
      <c r="J42" s="1">
        <v>5.7</v>
      </c>
      <c r="K42" s="1" t="s">
        <v>1163</v>
      </c>
      <c r="L42" s="171" t="s">
        <v>205</v>
      </c>
      <c r="M42" s="1" t="s">
        <v>1185</v>
      </c>
      <c r="N42" s="1" t="s">
        <v>206</v>
      </c>
      <c r="O42" s="1" t="s">
        <v>846</v>
      </c>
      <c r="P42" s="1" t="s">
        <v>203</v>
      </c>
      <c r="Q42" s="1" t="s">
        <v>1133</v>
      </c>
      <c r="R42" s="16">
        <v>68</v>
      </c>
      <c r="S42" s="13">
        <v>79</v>
      </c>
      <c r="T42" s="14">
        <v>70</v>
      </c>
      <c r="U42" s="14">
        <v>62</v>
      </c>
      <c r="V42" s="14">
        <v>77</v>
      </c>
      <c r="W42" s="14">
        <f>R42+S42+T42+U42+V42</f>
        <v>356</v>
      </c>
      <c r="X42" s="24">
        <f>MIN(R42:V42)</f>
        <v>62</v>
      </c>
      <c r="Y42" s="24">
        <f>MAX(R42:V42)</f>
        <v>79</v>
      </c>
      <c r="Z42" s="38">
        <f>W42-(X42+Y42)</f>
        <v>215</v>
      </c>
      <c r="AA42" s="53">
        <f>Z42/3</f>
        <v>71.66666666666667</v>
      </c>
      <c r="AB42" s="56"/>
      <c r="AC42" s="59"/>
      <c r="AD42" s="45">
        <f>AA42</f>
        <v>71.66666666666667</v>
      </c>
    </row>
    <row r="43" spans="1:30" ht="12.75">
      <c r="A43" s="60">
        <v>40</v>
      </c>
      <c r="B43" s="80" t="s">
        <v>240</v>
      </c>
      <c r="C43" s="65" t="s">
        <v>241</v>
      </c>
      <c r="D43" s="65" t="s">
        <v>2242</v>
      </c>
      <c r="E43" s="80">
        <v>2004</v>
      </c>
      <c r="F43" s="80" t="s">
        <v>1187</v>
      </c>
      <c r="G43" s="11" t="s">
        <v>743</v>
      </c>
      <c r="H43" s="1">
        <v>120</v>
      </c>
      <c r="I43" s="2">
        <v>0.105</v>
      </c>
      <c r="J43" s="1">
        <v>6.2</v>
      </c>
      <c r="K43" s="1" t="s">
        <v>242</v>
      </c>
      <c r="L43" s="171" t="s">
        <v>776</v>
      </c>
      <c r="M43" s="1" t="s">
        <v>1138</v>
      </c>
      <c r="N43" s="1" t="s">
        <v>1328</v>
      </c>
      <c r="O43" s="1" t="s">
        <v>2246</v>
      </c>
      <c r="P43" s="11" t="s">
        <v>240</v>
      </c>
      <c r="Q43" s="1" t="s">
        <v>1133</v>
      </c>
      <c r="R43" s="16">
        <v>62</v>
      </c>
      <c r="S43" s="13">
        <v>66</v>
      </c>
      <c r="T43" s="14">
        <v>66</v>
      </c>
      <c r="U43" s="14">
        <v>57</v>
      </c>
      <c r="V43" s="14">
        <v>59</v>
      </c>
      <c r="W43" s="14">
        <f>R43+S43+T43+U43+V43</f>
        <v>310</v>
      </c>
      <c r="X43" s="24">
        <f>MIN(R43:V43)</f>
        <v>57</v>
      </c>
      <c r="Y43" s="24">
        <f>MAX(R43:V43)</f>
        <v>66</v>
      </c>
      <c r="Z43" s="38">
        <f>W43-(X43+Y43)</f>
        <v>187</v>
      </c>
      <c r="AA43" s="53">
        <f>Z43/3</f>
        <v>62.333333333333336</v>
      </c>
      <c r="AB43" s="56"/>
      <c r="AC43" s="59"/>
      <c r="AD43" s="45">
        <f>AA43</f>
        <v>62.333333333333336</v>
      </c>
    </row>
    <row r="44" spans="1:30" ht="13.5" thickBot="1">
      <c r="A44" s="60">
        <v>41</v>
      </c>
      <c r="B44" s="80" t="s">
        <v>741</v>
      </c>
      <c r="C44" s="65" t="s">
        <v>230</v>
      </c>
      <c r="D44" s="65" t="s">
        <v>842</v>
      </c>
      <c r="E44" s="80">
        <v>2006</v>
      </c>
      <c r="F44" s="80" t="s">
        <v>177</v>
      </c>
      <c r="G44" s="11" t="s">
        <v>743</v>
      </c>
      <c r="H44" s="1">
        <v>76</v>
      </c>
      <c r="I44" s="2">
        <v>0.1087</v>
      </c>
      <c r="J44" s="1">
        <v>5.9</v>
      </c>
      <c r="K44" s="1" t="s">
        <v>231</v>
      </c>
      <c r="L44" s="171">
        <v>15</v>
      </c>
      <c r="M44" s="1" t="s">
        <v>1185</v>
      </c>
      <c r="N44" s="1" t="s">
        <v>1161</v>
      </c>
      <c r="O44" s="1" t="s">
        <v>232</v>
      </c>
      <c r="P44" s="1" t="s">
        <v>229</v>
      </c>
      <c r="Q44" s="1" t="s">
        <v>1133</v>
      </c>
      <c r="R44" s="16" t="s">
        <v>233</v>
      </c>
      <c r="S44" s="13"/>
      <c r="T44" s="14"/>
      <c r="U44" s="14"/>
      <c r="V44" s="14"/>
      <c r="W44" s="14" t="e">
        <f>R44+S44+T44+U44+V44</f>
        <v>#VALUE!</v>
      </c>
      <c r="X44" s="24">
        <f>MIN(R44:V44)</f>
        <v>0</v>
      </c>
      <c r="Y44" s="24">
        <f>MAX(R44:V44)</f>
        <v>0</v>
      </c>
      <c r="Z44" s="38" t="e">
        <f>W44-(X44+Y44)</f>
        <v>#VALUE!</v>
      </c>
      <c r="AA44" s="51" t="e">
        <f>Z44/3</f>
        <v>#VALUE!</v>
      </c>
      <c r="AB44" s="54"/>
      <c r="AC44" s="57"/>
      <c r="AD44" s="137" t="s">
        <v>233</v>
      </c>
    </row>
    <row r="45" spans="8:17" ht="12.75">
      <c r="H45" s="1"/>
      <c r="I45" s="1"/>
      <c r="J45" s="1"/>
      <c r="K45" s="1"/>
      <c r="L45" s="170"/>
      <c r="Q45" s="1"/>
    </row>
    <row r="46" spans="8:17" ht="12.75">
      <c r="H46" s="1"/>
      <c r="I46" s="1"/>
      <c r="J46" s="1"/>
      <c r="K46" s="1"/>
      <c r="L46" s="170"/>
      <c r="Q46" s="1"/>
    </row>
    <row r="47" ht="12.75">
      <c r="Q47" s="1"/>
    </row>
  </sheetData>
  <sheetProtection/>
  <printOptions/>
  <pageMargins left="0.22" right="0.16" top="0.23" bottom="0.16" header="0.24" footer="0.29"/>
  <pageSetup horizontalDpi="600" verticalDpi="600" orientation="landscape" paperSize="9" r:id="rId1"/>
  <ignoredErrors>
    <ignoredError sqref="AD39 AD36 AD32 AD19 AD6:AD7 AD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E16" sqref="AE16"/>
    </sheetView>
  </sheetViews>
  <sheetFormatPr defaultColWidth="9.00390625" defaultRowHeight="12.75"/>
  <cols>
    <col min="1" max="1" width="6.25390625" style="0" customWidth="1"/>
    <col min="2" max="2" width="6.375" style="12" customWidth="1"/>
    <col min="3" max="3" width="25.75390625" style="0" customWidth="1"/>
    <col min="4" max="4" width="27.00390625" style="0" customWidth="1"/>
    <col min="5" max="5" width="7.625" style="12" customWidth="1"/>
    <col min="6" max="6" width="13.625" style="12" customWidth="1"/>
    <col min="7" max="7" width="4.625" style="12" hidden="1" customWidth="1"/>
    <col min="8" max="8" width="5.25390625" style="0" hidden="1" customWidth="1"/>
    <col min="9" max="9" width="8.00390625" style="0" hidden="1" customWidth="1"/>
    <col min="10" max="10" width="5.125" style="0" hidden="1" customWidth="1"/>
    <col min="11" max="11" width="8.125" style="0" hidden="1" customWidth="1"/>
    <col min="12" max="12" width="8.75390625" style="12" customWidth="1"/>
    <col min="13" max="13" width="4.375" style="0" hidden="1" customWidth="1"/>
    <col min="14" max="14" width="22.625" style="0" hidden="1" customWidth="1"/>
    <col min="15" max="15" width="19.75390625" style="0" hidden="1" customWidth="1"/>
    <col min="16" max="16" width="6.375" style="0" hidden="1" customWidth="1"/>
    <col min="17" max="17" width="4.875" style="0" hidden="1" customWidth="1"/>
    <col min="18" max="18" width="0.6171875" style="0" hidden="1" customWidth="1"/>
    <col min="19" max="20" width="5.00390625" style="0" hidden="1" customWidth="1"/>
    <col min="21" max="21" width="6.875" style="0" hidden="1" customWidth="1"/>
    <col min="22" max="22" width="5.00390625" style="0" hidden="1" customWidth="1"/>
    <col min="23" max="23" width="6.00390625" style="0" hidden="1" customWidth="1"/>
    <col min="24" max="24" width="5.375" style="0" hidden="1" customWidth="1"/>
    <col min="25" max="25" width="7.375" style="0" hidden="1" customWidth="1"/>
    <col min="26" max="26" width="5.625" style="0" hidden="1" customWidth="1"/>
    <col min="27" max="27" width="5.00390625" style="0" hidden="1" customWidth="1"/>
    <col min="28" max="28" width="5.875" style="0" hidden="1" customWidth="1"/>
    <col min="30" max="30" width="13.875" style="0" bestFit="1" customWidth="1"/>
  </cols>
  <sheetData>
    <row r="1" spans="1:3" ht="15.75">
      <c r="A1" s="9" t="s">
        <v>800</v>
      </c>
      <c r="C1" s="172"/>
    </row>
    <row r="2" ht="13.5" thickBot="1"/>
    <row r="3" spans="1:30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94"/>
      <c r="I3" s="94"/>
      <c r="J3" s="94"/>
      <c r="K3" s="94"/>
      <c r="L3" s="176" t="s">
        <v>752</v>
      </c>
      <c r="M3" s="94"/>
      <c r="N3" s="94"/>
      <c r="O3" s="95" t="s">
        <v>354</v>
      </c>
      <c r="P3" s="94"/>
      <c r="Q3" s="101"/>
      <c r="S3" s="20">
        <v>1</v>
      </c>
      <c r="T3" s="21">
        <v>2</v>
      </c>
      <c r="U3" s="21">
        <v>3</v>
      </c>
      <c r="V3" s="21">
        <v>4</v>
      </c>
      <c r="W3" s="21">
        <v>5</v>
      </c>
      <c r="X3" s="21">
        <v>6</v>
      </c>
      <c r="Y3" s="22" t="s">
        <v>1028</v>
      </c>
      <c r="Z3" s="22" t="s">
        <v>1029</v>
      </c>
      <c r="AA3" s="22" t="s">
        <v>1030</v>
      </c>
      <c r="AB3" s="31" t="s">
        <v>1031</v>
      </c>
      <c r="AC3" s="95" t="s">
        <v>1031</v>
      </c>
      <c r="AD3" s="95" t="s">
        <v>320</v>
      </c>
    </row>
    <row r="4" spans="1:30" ht="12.75">
      <c r="A4" s="54">
        <v>1</v>
      </c>
      <c r="B4" s="85" t="s">
        <v>830</v>
      </c>
      <c r="C4" s="71" t="s">
        <v>27</v>
      </c>
      <c r="D4" s="71" t="s">
        <v>2184</v>
      </c>
      <c r="E4" s="85">
        <v>1986</v>
      </c>
      <c r="F4" s="85" t="s">
        <v>837</v>
      </c>
      <c r="G4" s="85" t="s">
        <v>746</v>
      </c>
      <c r="H4" s="1">
        <v>162</v>
      </c>
      <c r="I4" s="2">
        <v>0.165</v>
      </c>
      <c r="J4" s="1">
        <v>5</v>
      </c>
      <c r="K4" s="1"/>
      <c r="L4" s="170">
        <v>127</v>
      </c>
      <c r="M4" s="1" t="s">
        <v>1185</v>
      </c>
      <c r="N4" s="1" t="s">
        <v>28</v>
      </c>
      <c r="O4" s="1" t="s">
        <v>2188</v>
      </c>
      <c r="P4" s="1" t="s">
        <v>26</v>
      </c>
      <c r="Q4" s="1" t="s">
        <v>1138</v>
      </c>
      <c r="S4" s="16">
        <v>94</v>
      </c>
      <c r="T4" s="13">
        <v>87</v>
      </c>
      <c r="U4" s="14">
        <v>89</v>
      </c>
      <c r="V4" s="14">
        <v>85</v>
      </c>
      <c r="W4" s="14">
        <v>81</v>
      </c>
      <c r="X4" s="14">
        <v>88</v>
      </c>
      <c r="Y4" s="18">
        <f aca="true" t="shared" si="0" ref="Y4:Y11">S4+T4+U4+V4+W4+X4</f>
        <v>524</v>
      </c>
      <c r="Z4" s="19">
        <f aca="true" t="shared" si="1" ref="Z4:Z11">MIN(S4:X4)</f>
        <v>81</v>
      </c>
      <c r="AA4" s="19">
        <f aca="true" t="shared" si="2" ref="AA4:AA11">MAX(S4:X4)</f>
        <v>94</v>
      </c>
      <c r="AB4" s="25">
        <f aca="true" t="shared" si="3" ref="AB4:AB11">Y4-(Z4+AA4)</f>
        <v>349</v>
      </c>
      <c r="AC4" s="26">
        <f aca="true" t="shared" si="4" ref="AC4:AC11">AB4/4</f>
        <v>87.25</v>
      </c>
      <c r="AD4" t="s">
        <v>319</v>
      </c>
    </row>
    <row r="5" spans="1:30" ht="12.75">
      <c r="A5" s="60">
        <v>2</v>
      </c>
      <c r="B5" s="80" t="s">
        <v>16</v>
      </c>
      <c r="C5" s="65" t="s">
        <v>838</v>
      </c>
      <c r="D5" s="65" t="s">
        <v>744</v>
      </c>
      <c r="E5" s="80"/>
      <c r="F5" s="80" t="s">
        <v>7</v>
      </c>
      <c r="G5" s="80" t="s">
        <v>746</v>
      </c>
      <c r="H5" s="1">
        <v>122.6</v>
      </c>
      <c r="I5" s="2">
        <v>0.189</v>
      </c>
      <c r="J5" s="1">
        <v>6.4</v>
      </c>
      <c r="K5" s="1" t="s">
        <v>17</v>
      </c>
      <c r="L5" s="80" t="s">
        <v>18</v>
      </c>
      <c r="M5" s="1" t="s">
        <v>1138</v>
      </c>
      <c r="N5" s="1" t="s">
        <v>10</v>
      </c>
      <c r="O5" s="1" t="s">
        <v>6</v>
      </c>
      <c r="P5" s="1" t="s">
        <v>16</v>
      </c>
      <c r="Q5" s="1" t="s">
        <v>1138</v>
      </c>
      <c r="S5" s="16">
        <v>89</v>
      </c>
      <c r="T5" s="13">
        <v>87</v>
      </c>
      <c r="U5" s="14">
        <v>82</v>
      </c>
      <c r="V5" s="14">
        <v>85</v>
      </c>
      <c r="W5" s="14">
        <v>83</v>
      </c>
      <c r="X5" s="14">
        <v>89</v>
      </c>
      <c r="Y5" s="18">
        <f t="shared" si="0"/>
        <v>515</v>
      </c>
      <c r="Z5" s="19">
        <f t="shared" si="1"/>
        <v>82</v>
      </c>
      <c r="AA5" s="19">
        <f t="shared" si="2"/>
        <v>89</v>
      </c>
      <c r="AB5" s="25">
        <f t="shared" si="3"/>
        <v>344</v>
      </c>
      <c r="AC5" s="27">
        <f t="shared" si="4"/>
        <v>86</v>
      </c>
      <c r="AD5" t="s">
        <v>321</v>
      </c>
    </row>
    <row r="6" spans="1:30" ht="12.75">
      <c r="A6" s="60">
        <v>3</v>
      </c>
      <c r="B6" s="80" t="s">
        <v>831</v>
      </c>
      <c r="C6" s="65" t="s">
        <v>30</v>
      </c>
      <c r="D6" s="65" t="s">
        <v>745</v>
      </c>
      <c r="E6" s="80"/>
      <c r="F6" s="80" t="s">
        <v>1243</v>
      </c>
      <c r="G6" s="80" t="s">
        <v>746</v>
      </c>
      <c r="H6" s="1">
        <v>400</v>
      </c>
      <c r="I6" s="2">
        <v>0.15</v>
      </c>
      <c r="J6" s="1">
        <v>3.5</v>
      </c>
      <c r="K6" s="1" t="s">
        <v>31</v>
      </c>
      <c r="L6" s="80" t="s">
        <v>753</v>
      </c>
      <c r="M6" s="1" t="s">
        <v>1138</v>
      </c>
      <c r="N6" s="1" t="s">
        <v>2</v>
      </c>
      <c r="O6" s="1" t="s">
        <v>3</v>
      </c>
      <c r="P6" s="1" t="s">
        <v>29</v>
      </c>
      <c r="Q6" s="1" t="s">
        <v>1133</v>
      </c>
      <c r="S6" s="16">
        <v>84</v>
      </c>
      <c r="T6" s="13">
        <v>81</v>
      </c>
      <c r="U6" s="14">
        <v>85</v>
      </c>
      <c r="V6" s="14">
        <v>86</v>
      </c>
      <c r="W6" s="14">
        <v>88</v>
      </c>
      <c r="X6" s="14">
        <v>89</v>
      </c>
      <c r="Y6" s="18">
        <f t="shared" si="0"/>
        <v>513</v>
      </c>
      <c r="Z6" s="19">
        <f t="shared" si="1"/>
        <v>81</v>
      </c>
      <c r="AA6" s="19">
        <f t="shared" si="2"/>
        <v>89</v>
      </c>
      <c r="AB6" s="25">
        <f t="shared" si="3"/>
        <v>343</v>
      </c>
      <c r="AC6" s="27">
        <f t="shared" si="4"/>
        <v>85.75</v>
      </c>
      <c r="AD6" t="s">
        <v>322</v>
      </c>
    </row>
    <row r="7" spans="1:29" ht="12.75">
      <c r="A7" s="60">
        <v>4</v>
      </c>
      <c r="B7" s="80" t="s">
        <v>832</v>
      </c>
      <c r="C7" s="65" t="s">
        <v>5</v>
      </c>
      <c r="D7" s="65" t="s">
        <v>6</v>
      </c>
      <c r="E7" s="80"/>
      <c r="F7" s="80" t="s">
        <v>7</v>
      </c>
      <c r="G7" s="80" t="s">
        <v>746</v>
      </c>
      <c r="H7" s="1">
        <v>48.8</v>
      </c>
      <c r="I7" s="2">
        <v>0.194</v>
      </c>
      <c r="J7" s="1">
        <v>6.5</v>
      </c>
      <c r="K7" s="1" t="s">
        <v>8</v>
      </c>
      <c r="L7" s="80" t="s">
        <v>754</v>
      </c>
      <c r="M7" s="1" t="s">
        <v>9</v>
      </c>
      <c r="N7" s="1" t="s">
        <v>10</v>
      </c>
      <c r="O7" s="1" t="s">
        <v>6</v>
      </c>
      <c r="P7" s="1" t="s">
        <v>4</v>
      </c>
      <c r="Q7" s="1" t="s">
        <v>1138</v>
      </c>
      <c r="S7" s="16">
        <v>94</v>
      </c>
      <c r="T7" s="13">
        <v>88</v>
      </c>
      <c r="U7" s="14">
        <v>85</v>
      </c>
      <c r="V7" s="14">
        <v>83</v>
      </c>
      <c r="W7" s="14">
        <v>80</v>
      </c>
      <c r="X7" s="14">
        <v>85</v>
      </c>
      <c r="Y7" s="18">
        <f t="shared" si="0"/>
        <v>515</v>
      </c>
      <c r="Z7" s="19">
        <f t="shared" si="1"/>
        <v>80</v>
      </c>
      <c r="AA7" s="19">
        <f t="shared" si="2"/>
        <v>94</v>
      </c>
      <c r="AB7" s="25">
        <f t="shared" si="3"/>
        <v>341</v>
      </c>
      <c r="AC7" s="27">
        <f t="shared" si="4"/>
        <v>85.25</v>
      </c>
    </row>
    <row r="8" spans="1:29" ht="12.75">
      <c r="A8" s="60">
        <v>5</v>
      </c>
      <c r="B8" s="80" t="s">
        <v>833</v>
      </c>
      <c r="C8" s="65" t="s">
        <v>12</v>
      </c>
      <c r="D8" s="65" t="s">
        <v>13</v>
      </c>
      <c r="E8" s="80">
        <v>2003</v>
      </c>
      <c r="F8" s="80" t="s">
        <v>2185</v>
      </c>
      <c r="G8" s="80" t="s">
        <v>746</v>
      </c>
      <c r="H8" s="1">
        <v>100</v>
      </c>
      <c r="I8" s="2">
        <v>0.145</v>
      </c>
      <c r="J8" s="1">
        <v>6.3</v>
      </c>
      <c r="K8" s="1" t="s">
        <v>65</v>
      </c>
      <c r="L8" s="171" t="s">
        <v>755</v>
      </c>
      <c r="M8" s="1" t="s">
        <v>1185</v>
      </c>
      <c r="N8" s="1" t="s">
        <v>14</v>
      </c>
      <c r="O8" s="1" t="s">
        <v>15</v>
      </c>
      <c r="P8" s="1" t="s">
        <v>11</v>
      </c>
      <c r="Q8" s="102" t="s">
        <v>1138</v>
      </c>
      <c r="S8" s="16">
        <v>95</v>
      </c>
      <c r="T8" s="13">
        <v>89</v>
      </c>
      <c r="U8" s="14">
        <v>87</v>
      </c>
      <c r="V8" s="14">
        <v>82</v>
      </c>
      <c r="W8" s="14">
        <v>79</v>
      </c>
      <c r="X8" s="14">
        <v>83</v>
      </c>
      <c r="Y8" s="18">
        <f t="shared" si="0"/>
        <v>515</v>
      </c>
      <c r="Z8" s="19">
        <f t="shared" si="1"/>
        <v>79</v>
      </c>
      <c r="AA8" s="19">
        <f t="shared" si="2"/>
        <v>95</v>
      </c>
      <c r="AB8" s="25">
        <f t="shared" si="3"/>
        <v>341</v>
      </c>
      <c r="AC8" s="27">
        <f t="shared" si="4"/>
        <v>85.25</v>
      </c>
    </row>
    <row r="9" spans="1:29" ht="12.75">
      <c r="A9" s="60">
        <v>6</v>
      </c>
      <c r="B9" s="80" t="s">
        <v>834</v>
      </c>
      <c r="C9" s="65" t="s">
        <v>24</v>
      </c>
      <c r="D9" s="65" t="s">
        <v>13</v>
      </c>
      <c r="E9" s="80">
        <v>2001</v>
      </c>
      <c r="F9" s="80" t="s">
        <v>2185</v>
      </c>
      <c r="G9" s="80" t="s">
        <v>746</v>
      </c>
      <c r="H9" s="1">
        <v>160</v>
      </c>
      <c r="I9" s="2">
        <v>0.16</v>
      </c>
      <c r="J9" s="1">
        <v>5.6</v>
      </c>
      <c r="K9" s="1" t="s">
        <v>95</v>
      </c>
      <c r="L9" s="80" t="s">
        <v>756</v>
      </c>
      <c r="M9" s="1" t="s">
        <v>1138</v>
      </c>
      <c r="N9" s="1" t="s">
        <v>1145</v>
      </c>
      <c r="O9" s="1" t="s">
        <v>25</v>
      </c>
      <c r="P9" s="1" t="s">
        <v>23</v>
      </c>
      <c r="Q9" s="102" t="s">
        <v>1138</v>
      </c>
      <c r="S9" s="16">
        <v>89</v>
      </c>
      <c r="T9" s="13">
        <v>91</v>
      </c>
      <c r="U9" s="14">
        <v>83</v>
      </c>
      <c r="V9" s="14">
        <v>86</v>
      </c>
      <c r="W9" s="14">
        <v>81</v>
      </c>
      <c r="X9" s="14">
        <v>83</v>
      </c>
      <c r="Y9" s="18">
        <f t="shared" si="0"/>
        <v>513</v>
      </c>
      <c r="Z9" s="19">
        <f t="shared" si="1"/>
        <v>81</v>
      </c>
      <c r="AA9" s="19">
        <f t="shared" si="2"/>
        <v>91</v>
      </c>
      <c r="AB9" s="25">
        <f t="shared" si="3"/>
        <v>341</v>
      </c>
      <c r="AC9" s="27">
        <f t="shared" si="4"/>
        <v>85.25</v>
      </c>
    </row>
    <row r="10" spans="1:29" ht="12.75">
      <c r="A10" s="60">
        <v>7</v>
      </c>
      <c r="B10" s="80" t="s">
        <v>835</v>
      </c>
      <c r="C10" s="65" t="s">
        <v>20</v>
      </c>
      <c r="D10" s="65" t="s">
        <v>21</v>
      </c>
      <c r="E10" s="80"/>
      <c r="F10" s="80" t="s">
        <v>1243</v>
      </c>
      <c r="G10" s="80" t="s">
        <v>746</v>
      </c>
      <c r="H10" s="1">
        <v>150</v>
      </c>
      <c r="I10" s="2">
        <v>0.15</v>
      </c>
      <c r="J10" s="1">
        <v>4.86</v>
      </c>
      <c r="K10" s="1" t="s">
        <v>96</v>
      </c>
      <c r="L10" s="80" t="s">
        <v>757</v>
      </c>
      <c r="M10" s="1" t="s">
        <v>1138</v>
      </c>
      <c r="N10" s="1" t="s">
        <v>22</v>
      </c>
      <c r="O10" s="1" t="s">
        <v>3</v>
      </c>
      <c r="P10" s="1" t="s">
        <v>19</v>
      </c>
      <c r="Q10" s="102" t="s">
        <v>1138</v>
      </c>
      <c r="S10" s="16">
        <v>78</v>
      </c>
      <c r="T10" s="13">
        <v>91</v>
      </c>
      <c r="U10" s="14">
        <v>88</v>
      </c>
      <c r="V10" s="14">
        <v>84</v>
      </c>
      <c r="W10" s="14">
        <v>80</v>
      </c>
      <c r="X10" s="14">
        <v>87</v>
      </c>
      <c r="Y10" s="18">
        <f t="shared" si="0"/>
        <v>508</v>
      </c>
      <c r="Z10" s="19">
        <f t="shared" si="1"/>
        <v>78</v>
      </c>
      <c r="AA10" s="19">
        <f t="shared" si="2"/>
        <v>91</v>
      </c>
      <c r="AB10" s="25">
        <f t="shared" si="3"/>
        <v>339</v>
      </c>
      <c r="AC10" s="27">
        <f t="shared" si="4"/>
        <v>84.75</v>
      </c>
    </row>
    <row r="11" spans="1:29" ht="13.5" thickBot="1">
      <c r="A11" s="60">
        <v>8</v>
      </c>
      <c r="B11" s="80" t="s">
        <v>836</v>
      </c>
      <c r="C11" s="65" t="s">
        <v>2295</v>
      </c>
      <c r="D11" s="65" t="s">
        <v>0</v>
      </c>
      <c r="E11" s="80"/>
      <c r="F11" s="80" t="s">
        <v>1243</v>
      </c>
      <c r="G11" s="80" t="s">
        <v>746</v>
      </c>
      <c r="H11" s="1">
        <v>2</v>
      </c>
      <c r="I11" s="2">
        <v>0.15</v>
      </c>
      <c r="J11" s="1">
        <v>4.5</v>
      </c>
      <c r="K11" s="1" t="s">
        <v>1</v>
      </c>
      <c r="L11" s="80" t="s">
        <v>758</v>
      </c>
      <c r="M11" s="1" t="s">
        <v>1138</v>
      </c>
      <c r="N11" s="1" t="s">
        <v>2</v>
      </c>
      <c r="O11" s="1" t="s">
        <v>3</v>
      </c>
      <c r="P11" s="1" t="s">
        <v>2294</v>
      </c>
      <c r="Q11" s="102" t="s">
        <v>1138</v>
      </c>
      <c r="S11" s="16">
        <v>84</v>
      </c>
      <c r="T11" s="13">
        <v>84</v>
      </c>
      <c r="U11" s="14">
        <v>82</v>
      </c>
      <c r="V11" s="14">
        <v>79</v>
      </c>
      <c r="W11" s="14">
        <v>76</v>
      </c>
      <c r="X11" s="14">
        <v>69</v>
      </c>
      <c r="Y11" s="18">
        <f t="shared" si="0"/>
        <v>474</v>
      </c>
      <c r="Z11" s="19">
        <f t="shared" si="1"/>
        <v>69</v>
      </c>
      <c r="AA11" s="19">
        <f t="shared" si="2"/>
        <v>84</v>
      </c>
      <c r="AB11" s="25">
        <f t="shared" si="3"/>
        <v>321</v>
      </c>
      <c r="AC11" s="28">
        <f t="shared" si="4"/>
        <v>80.25</v>
      </c>
    </row>
    <row r="12" spans="10:17" ht="12.75">
      <c r="J12" s="1"/>
      <c r="K12" s="1"/>
      <c r="L12" s="11"/>
      <c r="Q12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zoomScalePageLayoutView="0" workbookViewId="0" topLeftCell="A1">
      <selection activeCell="AB24" sqref="AB24"/>
    </sheetView>
  </sheetViews>
  <sheetFormatPr defaultColWidth="9.00390625" defaultRowHeight="12.75"/>
  <cols>
    <col min="1" max="1" width="4.25390625" style="0" customWidth="1"/>
    <col min="2" max="2" width="9.125" style="9" customWidth="1"/>
    <col min="3" max="3" width="30.125" style="0" customWidth="1"/>
    <col min="4" max="4" width="28.25390625" style="0" bestFit="1" customWidth="1"/>
    <col min="5" max="5" width="5.875" style="12" customWidth="1"/>
    <col min="6" max="6" width="6.75390625" style="12" hidden="1" customWidth="1"/>
    <col min="7" max="7" width="7.00390625" style="12" hidden="1" customWidth="1"/>
    <col min="8" max="8" width="4.75390625" style="0" hidden="1" customWidth="1"/>
    <col min="9" max="9" width="7.625" style="0" hidden="1" customWidth="1"/>
    <col min="10" max="10" width="5.75390625" style="0" hidden="1" customWidth="1"/>
    <col min="11" max="11" width="10.00390625" style="0" hidden="1" customWidth="1"/>
    <col min="12" max="12" width="10.625" style="12" customWidth="1"/>
    <col min="13" max="13" width="9.25390625" style="0" hidden="1" customWidth="1"/>
    <col min="14" max="14" width="9.625" style="0" hidden="1" customWidth="1"/>
    <col min="15" max="15" width="8.375" style="0" hidden="1" customWidth="1"/>
    <col min="16" max="16" width="10.00390625" style="0" hidden="1" customWidth="1"/>
    <col min="17" max="17" width="5.00390625" style="0" hidden="1" customWidth="1"/>
    <col min="18" max="18" width="4.375" style="0" hidden="1" customWidth="1"/>
    <col min="19" max="19" width="5.75390625" style="0" hidden="1" customWidth="1"/>
    <col min="20" max="20" width="6.25390625" style="0" hidden="1" customWidth="1"/>
    <col min="21" max="21" width="5.875" style="0" hidden="1" customWidth="1"/>
    <col min="22" max="22" width="7.25390625" style="0" hidden="1" customWidth="1"/>
    <col min="23" max="23" width="11.625" style="0" hidden="1" customWidth="1"/>
    <col min="24" max="25" width="8.25390625" style="0" hidden="1" customWidth="1"/>
    <col min="26" max="26" width="7.375" style="0" hidden="1" customWidth="1"/>
    <col min="27" max="27" width="10.00390625" style="34" bestFit="1" customWidth="1"/>
    <col min="28" max="28" width="41.625" style="0" bestFit="1" customWidth="1"/>
  </cols>
  <sheetData>
    <row r="1" ht="12.75">
      <c r="A1" s="9" t="s">
        <v>781</v>
      </c>
    </row>
    <row r="2" ht="13.5" thickBot="1"/>
    <row r="3" spans="1:28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180" t="s">
        <v>318</v>
      </c>
      <c r="F3" s="74"/>
      <c r="G3" s="74"/>
      <c r="H3" s="74"/>
      <c r="I3" s="74"/>
      <c r="J3" s="74"/>
      <c r="K3" s="74"/>
      <c r="L3" s="176" t="s">
        <v>752</v>
      </c>
      <c r="M3" s="74"/>
      <c r="N3" s="74"/>
      <c r="O3" s="74"/>
      <c r="P3" s="74"/>
      <c r="Q3" s="74"/>
      <c r="R3" s="75">
        <v>1</v>
      </c>
      <c r="S3" s="75">
        <v>2</v>
      </c>
      <c r="T3" s="75">
        <v>3</v>
      </c>
      <c r="U3" s="75">
        <v>4</v>
      </c>
      <c r="V3" s="75">
        <v>5</v>
      </c>
      <c r="W3" s="75" t="s">
        <v>1028</v>
      </c>
      <c r="X3" s="75" t="s">
        <v>1029</v>
      </c>
      <c r="Y3" s="75" t="s">
        <v>1030</v>
      </c>
      <c r="Z3" s="190"/>
      <c r="AA3" s="31" t="s">
        <v>1031</v>
      </c>
      <c r="AB3" s="191" t="s">
        <v>320</v>
      </c>
    </row>
    <row r="4" spans="1:28" ht="12.75">
      <c r="A4" s="54">
        <v>1</v>
      </c>
      <c r="B4" s="70" t="s">
        <v>336</v>
      </c>
      <c r="C4" s="71" t="s">
        <v>337</v>
      </c>
      <c r="D4" s="71" t="s">
        <v>325</v>
      </c>
      <c r="E4" s="85">
        <v>2006</v>
      </c>
      <c r="F4" s="85" t="s">
        <v>177</v>
      </c>
      <c r="G4" s="85" t="s">
        <v>1687</v>
      </c>
      <c r="H4" s="71">
        <v>7</v>
      </c>
      <c r="I4" s="83">
        <v>0.136</v>
      </c>
      <c r="J4" s="71">
        <v>6.2</v>
      </c>
      <c r="K4" s="84" t="s">
        <v>184</v>
      </c>
      <c r="L4" s="177" t="s">
        <v>1610</v>
      </c>
      <c r="M4" s="71" t="s">
        <v>1138</v>
      </c>
      <c r="N4" s="71" t="s">
        <v>1161</v>
      </c>
      <c r="O4" s="71" t="s">
        <v>1109</v>
      </c>
      <c r="P4" s="85" t="s">
        <v>1609</v>
      </c>
      <c r="Q4" s="71" t="s">
        <v>1133</v>
      </c>
      <c r="R4" s="29">
        <v>90</v>
      </c>
      <c r="S4" s="17">
        <v>95</v>
      </c>
      <c r="T4" s="18">
        <v>96</v>
      </c>
      <c r="U4" s="18">
        <v>91</v>
      </c>
      <c r="V4" s="18">
        <v>78</v>
      </c>
      <c r="W4" s="18">
        <f aca="true" t="shared" si="0" ref="W4:W67">R4+S4+T4+U4+V4</f>
        <v>450</v>
      </c>
      <c r="X4" s="24">
        <f aca="true" t="shared" si="1" ref="X4:X67">MIN(R4:V4)</f>
        <v>78</v>
      </c>
      <c r="Y4" s="24">
        <f aca="true" t="shared" si="2" ref="Y4:Y67">MAX(R4:V4)</f>
        <v>96</v>
      </c>
      <c r="Z4" s="44">
        <f aca="true" t="shared" si="3" ref="Z4:Z67">W4-(X4+Y4)</f>
        <v>276</v>
      </c>
      <c r="AA4" s="26">
        <f aca="true" t="shared" si="4" ref="AA4:AA67">Z4/3</f>
        <v>92</v>
      </c>
      <c r="AB4" s="9" t="s">
        <v>782</v>
      </c>
    </row>
    <row r="5" spans="1:28" ht="12.75">
      <c r="A5" s="60">
        <v>2</v>
      </c>
      <c r="B5" s="64" t="s">
        <v>340</v>
      </c>
      <c r="C5" s="65" t="s">
        <v>338</v>
      </c>
      <c r="D5" s="65" t="s">
        <v>1417</v>
      </c>
      <c r="E5" s="80">
        <v>2006</v>
      </c>
      <c r="F5" s="80" t="s">
        <v>177</v>
      </c>
      <c r="G5" s="80" t="s">
        <v>1687</v>
      </c>
      <c r="H5" s="65">
        <v>5.5</v>
      </c>
      <c r="I5" s="78">
        <v>0.13</v>
      </c>
      <c r="J5" s="65">
        <v>6.7</v>
      </c>
      <c r="K5" s="79" t="s">
        <v>1612</v>
      </c>
      <c r="L5" s="182" t="s">
        <v>1613</v>
      </c>
      <c r="M5" s="60" t="s">
        <v>1138</v>
      </c>
      <c r="N5" s="60" t="s">
        <v>1180</v>
      </c>
      <c r="O5" s="60" t="s">
        <v>1420</v>
      </c>
      <c r="P5" s="80" t="s">
        <v>1611</v>
      </c>
      <c r="Q5" s="65" t="s">
        <v>1133</v>
      </c>
      <c r="R5" s="16">
        <v>93</v>
      </c>
      <c r="S5" s="13">
        <v>90</v>
      </c>
      <c r="T5" s="14">
        <v>89</v>
      </c>
      <c r="U5" s="14">
        <v>89</v>
      </c>
      <c r="V5" s="14">
        <v>94</v>
      </c>
      <c r="W5" s="14">
        <f t="shared" si="0"/>
        <v>455</v>
      </c>
      <c r="X5" s="32">
        <f t="shared" si="1"/>
        <v>89</v>
      </c>
      <c r="Y5" s="32">
        <f t="shared" si="2"/>
        <v>94</v>
      </c>
      <c r="Z5" s="33">
        <f t="shared" si="3"/>
        <v>272</v>
      </c>
      <c r="AA5" s="27">
        <f t="shared" si="4"/>
        <v>90.66666666666667</v>
      </c>
      <c r="AB5" t="s">
        <v>321</v>
      </c>
    </row>
    <row r="6" spans="1:28" s="115" customFormat="1" ht="12.75">
      <c r="A6" s="105">
        <v>3</v>
      </c>
      <c r="B6" s="111" t="s">
        <v>341</v>
      </c>
      <c r="C6" s="106" t="s">
        <v>339</v>
      </c>
      <c r="D6" s="106" t="s">
        <v>328</v>
      </c>
      <c r="E6" s="133">
        <v>2006</v>
      </c>
      <c r="F6" s="133" t="s">
        <v>177</v>
      </c>
      <c r="G6" s="133" t="s">
        <v>1687</v>
      </c>
      <c r="H6" s="106">
        <v>20</v>
      </c>
      <c r="I6" s="128">
        <v>0.135</v>
      </c>
      <c r="J6" s="106">
        <v>7.3</v>
      </c>
      <c r="K6" s="106" t="s">
        <v>1615</v>
      </c>
      <c r="L6" s="183" t="s">
        <v>1616</v>
      </c>
      <c r="M6" s="105" t="s">
        <v>1138</v>
      </c>
      <c r="N6" s="105" t="s">
        <v>1291</v>
      </c>
      <c r="O6" s="105" t="s">
        <v>1290</v>
      </c>
      <c r="P6" s="129" t="s">
        <v>1614</v>
      </c>
      <c r="Q6" s="106" t="s">
        <v>1292</v>
      </c>
      <c r="R6" s="117">
        <v>81</v>
      </c>
      <c r="S6" s="118">
        <v>89</v>
      </c>
      <c r="T6" s="119">
        <v>89</v>
      </c>
      <c r="U6" s="119">
        <v>91</v>
      </c>
      <c r="V6" s="119">
        <v>88</v>
      </c>
      <c r="W6" s="119">
        <f t="shared" si="0"/>
        <v>438</v>
      </c>
      <c r="X6" s="130">
        <f t="shared" si="1"/>
        <v>81</v>
      </c>
      <c r="Y6" s="130">
        <f t="shared" si="2"/>
        <v>91</v>
      </c>
      <c r="Z6" s="131">
        <f t="shared" si="3"/>
        <v>266</v>
      </c>
      <c r="AA6" s="123">
        <f t="shared" si="4"/>
        <v>88.66666666666667</v>
      </c>
      <c r="AB6" s="115" t="s">
        <v>401</v>
      </c>
    </row>
    <row r="7" spans="1:28" ht="12.75">
      <c r="A7" s="60">
        <v>4</v>
      </c>
      <c r="B7" s="64" t="s">
        <v>342</v>
      </c>
      <c r="C7" s="65" t="s">
        <v>343</v>
      </c>
      <c r="D7" s="65" t="s">
        <v>327</v>
      </c>
      <c r="E7" s="80">
        <v>2005</v>
      </c>
      <c r="F7" s="80" t="s">
        <v>177</v>
      </c>
      <c r="G7" s="80" t="s">
        <v>1687</v>
      </c>
      <c r="H7" s="65">
        <v>31.1</v>
      </c>
      <c r="I7" s="78">
        <v>0.137</v>
      </c>
      <c r="J7" s="65">
        <v>6.1</v>
      </c>
      <c r="K7" s="79" t="s">
        <v>1658</v>
      </c>
      <c r="L7" s="171" t="s">
        <v>1659</v>
      </c>
      <c r="M7" s="65" t="s">
        <v>1138</v>
      </c>
      <c r="N7" s="65" t="s">
        <v>1180</v>
      </c>
      <c r="O7" s="65" t="s">
        <v>1657</v>
      </c>
      <c r="P7" s="80" t="s">
        <v>1617</v>
      </c>
      <c r="Q7" s="65" t="s">
        <v>1133</v>
      </c>
      <c r="R7" s="16">
        <v>90</v>
      </c>
      <c r="S7" s="13">
        <v>90</v>
      </c>
      <c r="T7" s="14">
        <v>86</v>
      </c>
      <c r="U7" s="14">
        <v>84</v>
      </c>
      <c r="V7" s="14">
        <v>90</v>
      </c>
      <c r="W7" s="14">
        <f t="shared" si="0"/>
        <v>440</v>
      </c>
      <c r="X7" s="32">
        <f t="shared" si="1"/>
        <v>84</v>
      </c>
      <c r="Y7" s="32">
        <f t="shared" si="2"/>
        <v>90</v>
      </c>
      <c r="Z7" s="33">
        <f t="shared" si="3"/>
        <v>266</v>
      </c>
      <c r="AA7" s="27">
        <f t="shared" si="4"/>
        <v>88.66666666666667</v>
      </c>
      <c r="AB7" t="s">
        <v>322</v>
      </c>
    </row>
    <row r="8" spans="1:27" ht="12.75">
      <c r="A8" s="60">
        <v>5</v>
      </c>
      <c r="B8" s="68" t="s">
        <v>439</v>
      </c>
      <c r="C8" s="65" t="s">
        <v>1661</v>
      </c>
      <c r="D8" s="65" t="s">
        <v>1271</v>
      </c>
      <c r="E8" s="80">
        <v>2006</v>
      </c>
      <c r="F8" s="80" t="s">
        <v>177</v>
      </c>
      <c r="G8" s="80" t="s">
        <v>1687</v>
      </c>
      <c r="H8" s="65">
        <v>25.8</v>
      </c>
      <c r="I8" s="78">
        <v>0.129</v>
      </c>
      <c r="J8" s="65">
        <v>5.9</v>
      </c>
      <c r="K8" s="65" t="s">
        <v>1273</v>
      </c>
      <c r="L8" s="182" t="s">
        <v>1662</v>
      </c>
      <c r="M8" s="60" t="s">
        <v>1138</v>
      </c>
      <c r="N8" s="60" t="s">
        <v>1159</v>
      </c>
      <c r="O8" s="60" t="s">
        <v>1276</v>
      </c>
      <c r="P8" s="81" t="s">
        <v>1660</v>
      </c>
      <c r="Q8" s="65" t="s">
        <v>1133</v>
      </c>
      <c r="R8" s="16">
        <v>95</v>
      </c>
      <c r="S8" s="13">
        <v>84</v>
      </c>
      <c r="T8" s="14">
        <v>79</v>
      </c>
      <c r="U8" s="14">
        <v>91</v>
      </c>
      <c r="V8" s="14">
        <v>90</v>
      </c>
      <c r="W8" s="14">
        <f t="shared" si="0"/>
        <v>439</v>
      </c>
      <c r="X8" s="32">
        <f t="shared" si="1"/>
        <v>79</v>
      </c>
      <c r="Y8" s="32">
        <f t="shared" si="2"/>
        <v>95</v>
      </c>
      <c r="Z8" s="33">
        <f t="shared" si="3"/>
        <v>265</v>
      </c>
      <c r="AA8" s="27">
        <f t="shared" si="4"/>
        <v>88.33333333333333</v>
      </c>
    </row>
    <row r="9" spans="1:27" ht="12.75">
      <c r="A9" s="60">
        <v>6</v>
      </c>
      <c r="B9" s="68" t="s">
        <v>440</v>
      </c>
      <c r="C9" s="65" t="s">
        <v>1279</v>
      </c>
      <c r="D9" s="65" t="s">
        <v>1271</v>
      </c>
      <c r="E9" s="80">
        <v>2006</v>
      </c>
      <c r="F9" s="80" t="s">
        <v>177</v>
      </c>
      <c r="G9" s="80" t="s">
        <v>1687</v>
      </c>
      <c r="H9" s="65">
        <v>34.6</v>
      </c>
      <c r="I9" s="78">
        <v>0.122</v>
      </c>
      <c r="J9" s="65">
        <v>6</v>
      </c>
      <c r="K9" s="65" t="s">
        <v>1664</v>
      </c>
      <c r="L9" s="182" t="s">
        <v>1665</v>
      </c>
      <c r="M9" s="60" t="s">
        <v>1138</v>
      </c>
      <c r="N9" s="60" t="s">
        <v>1278</v>
      </c>
      <c r="O9" s="60" t="s">
        <v>1276</v>
      </c>
      <c r="P9" s="81" t="s">
        <v>1663</v>
      </c>
      <c r="Q9" s="65" t="s">
        <v>1133</v>
      </c>
      <c r="R9" s="16">
        <v>92</v>
      </c>
      <c r="S9" s="13">
        <v>93</v>
      </c>
      <c r="T9" s="14">
        <v>86</v>
      </c>
      <c r="U9" s="14">
        <v>81</v>
      </c>
      <c r="V9" s="14">
        <v>87</v>
      </c>
      <c r="W9" s="14">
        <f t="shared" si="0"/>
        <v>439</v>
      </c>
      <c r="X9" s="32">
        <f t="shared" si="1"/>
        <v>81</v>
      </c>
      <c r="Y9" s="32">
        <f t="shared" si="2"/>
        <v>93</v>
      </c>
      <c r="Z9" s="33">
        <f t="shared" si="3"/>
        <v>265</v>
      </c>
      <c r="AA9" s="27">
        <f t="shared" si="4"/>
        <v>88.33333333333333</v>
      </c>
    </row>
    <row r="10" spans="1:27" ht="12.75">
      <c r="A10" s="60">
        <v>7</v>
      </c>
      <c r="B10" s="64" t="s">
        <v>441</v>
      </c>
      <c r="C10" s="65" t="s">
        <v>878</v>
      </c>
      <c r="D10" s="65" t="s">
        <v>1667</v>
      </c>
      <c r="E10" s="80">
        <v>2005</v>
      </c>
      <c r="F10" s="80" t="s">
        <v>177</v>
      </c>
      <c r="G10" s="80" t="s">
        <v>1687</v>
      </c>
      <c r="H10" s="65">
        <v>35.44</v>
      </c>
      <c r="I10" s="78">
        <v>0.133</v>
      </c>
      <c r="J10" s="65">
        <v>8</v>
      </c>
      <c r="K10" s="65" t="s">
        <v>1668</v>
      </c>
      <c r="L10" s="171" t="s">
        <v>1669</v>
      </c>
      <c r="M10" s="65" t="s">
        <v>1138</v>
      </c>
      <c r="N10" s="65" t="s">
        <v>1192</v>
      </c>
      <c r="O10" s="65" t="s">
        <v>1670</v>
      </c>
      <c r="P10" s="80" t="s">
        <v>1666</v>
      </c>
      <c r="Q10" s="65" t="s">
        <v>1133</v>
      </c>
      <c r="R10" s="16">
        <v>72</v>
      </c>
      <c r="S10" s="13">
        <v>88</v>
      </c>
      <c r="T10" s="14">
        <v>88</v>
      </c>
      <c r="U10" s="14">
        <v>89</v>
      </c>
      <c r="V10" s="14">
        <v>92</v>
      </c>
      <c r="W10" s="14">
        <f t="shared" si="0"/>
        <v>429</v>
      </c>
      <c r="X10" s="32">
        <f t="shared" si="1"/>
        <v>72</v>
      </c>
      <c r="Y10" s="32">
        <f t="shared" si="2"/>
        <v>92</v>
      </c>
      <c r="Z10" s="33">
        <f t="shared" si="3"/>
        <v>265</v>
      </c>
      <c r="AA10" s="27">
        <f t="shared" si="4"/>
        <v>88.33333333333333</v>
      </c>
    </row>
    <row r="11" spans="1:27" ht="12.75">
      <c r="A11" s="60">
        <v>8</v>
      </c>
      <c r="B11" s="64" t="s">
        <v>442</v>
      </c>
      <c r="C11" s="65" t="s">
        <v>859</v>
      </c>
      <c r="D11" s="65" t="s">
        <v>867</v>
      </c>
      <c r="E11" s="80">
        <v>2006</v>
      </c>
      <c r="F11" s="80" t="s">
        <v>177</v>
      </c>
      <c r="G11" s="80" t="s">
        <v>1687</v>
      </c>
      <c r="H11" s="65">
        <v>5.1</v>
      </c>
      <c r="I11" s="78">
        <v>0.13</v>
      </c>
      <c r="J11" s="65">
        <v>7.2</v>
      </c>
      <c r="K11" s="79" t="s">
        <v>1672</v>
      </c>
      <c r="L11" s="182" t="s">
        <v>1673</v>
      </c>
      <c r="M11" s="60" t="s">
        <v>1185</v>
      </c>
      <c r="N11" s="60" t="s">
        <v>1183</v>
      </c>
      <c r="O11" s="60" t="s">
        <v>868</v>
      </c>
      <c r="P11" s="80" t="s">
        <v>1671</v>
      </c>
      <c r="Q11" s="65" t="s">
        <v>1138</v>
      </c>
      <c r="R11" s="16">
        <v>86</v>
      </c>
      <c r="S11" s="13">
        <v>84</v>
      </c>
      <c r="T11" s="14">
        <v>91</v>
      </c>
      <c r="U11" s="14">
        <v>87</v>
      </c>
      <c r="V11" s="14">
        <v>91</v>
      </c>
      <c r="W11" s="14">
        <f t="shared" si="0"/>
        <v>439</v>
      </c>
      <c r="X11" s="32">
        <f t="shared" si="1"/>
        <v>84</v>
      </c>
      <c r="Y11" s="32">
        <f t="shared" si="2"/>
        <v>91</v>
      </c>
      <c r="Z11" s="33">
        <f t="shared" si="3"/>
        <v>264</v>
      </c>
      <c r="AA11" s="27">
        <f t="shared" si="4"/>
        <v>88</v>
      </c>
    </row>
    <row r="12" spans="1:27" ht="12.75">
      <c r="A12" s="60">
        <v>9</v>
      </c>
      <c r="B12" s="64" t="s">
        <v>443</v>
      </c>
      <c r="C12" s="65" t="s">
        <v>878</v>
      </c>
      <c r="D12" s="65" t="s">
        <v>1469</v>
      </c>
      <c r="E12" s="80">
        <v>2005</v>
      </c>
      <c r="F12" s="80" t="s">
        <v>177</v>
      </c>
      <c r="G12" s="80" t="s">
        <v>1687</v>
      </c>
      <c r="H12" s="65">
        <v>39</v>
      </c>
      <c r="I12" s="78">
        <v>0.119</v>
      </c>
      <c r="J12" s="65">
        <v>7</v>
      </c>
      <c r="K12" s="79" t="s">
        <v>1675</v>
      </c>
      <c r="L12" s="171" t="s">
        <v>1676</v>
      </c>
      <c r="M12" s="65" t="s">
        <v>1138</v>
      </c>
      <c r="N12" s="65" t="s">
        <v>1192</v>
      </c>
      <c r="O12" s="65" t="s">
        <v>1472</v>
      </c>
      <c r="P12" s="80" t="s">
        <v>1674</v>
      </c>
      <c r="Q12" s="65" t="s">
        <v>1133</v>
      </c>
      <c r="R12" s="16">
        <v>88</v>
      </c>
      <c r="S12" s="13">
        <v>90</v>
      </c>
      <c r="T12" s="14">
        <v>87</v>
      </c>
      <c r="U12" s="14">
        <v>88</v>
      </c>
      <c r="V12" s="14">
        <v>88</v>
      </c>
      <c r="W12" s="14">
        <f t="shared" si="0"/>
        <v>441</v>
      </c>
      <c r="X12" s="32">
        <f t="shared" si="1"/>
        <v>87</v>
      </c>
      <c r="Y12" s="32">
        <f t="shared" si="2"/>
        <v>90</v>
      </c>
      <c r="Z12" s="33">
        <f t="shared" si="3"/>
        <v>264</v>
      </c>
      <c r="AA12" s="27">
        <f t="shared" si="4"/>
        <v>88</v>
      </c>
    </row>
    <row r="13" spans="1:27" ht="12.75">
      <c r="A13" s="60">
        <v>10</v>
      </c>
      <c r="B13" s="68" t="s">
        <v>444</v>
      </c>
      <c r="C13" s="65" t="s">
        <v>1678</v>
      </c>
      <c r="D13" s="65" t="s">
        <v>1679</v>
      </c>
      <c r="E13" s="80">
        <v>2006</v>
      </c>
      <c r="F13" s="80" t="s">
        <v>177</v>
      </c>
      <c r="G13" s="80" t="s">
        <v>1687</v>
      </c>
      <c r="H13" s="65">
        <v>11.7</v>
      </c>
      <c r="I13" s="78">
        <v>0.127</v>
      </c>
      <c r="J13" s="65">
        <v>6.5</v>
      </c>
      <c r="K13" s="65" t="s">
        <v>1680</v>
      </c>
      <c r="L13" s="171" t="s">
        <v>1681</v>
      </c>
      <c r="M13" s="60" t="s">
        <v>1138</v>
      </c>
      <c r="N13" s="60" t="s">
        <v>1682</v>
      </c>
      <c r="O13" s="60" t="s">
        <v>1679</v>
      </c>
      <c r="P13" s="81" t="s">
        <v>1677</v>
      </c>
      <c r="Q13" s="65" t="s">
        <v>1133</v>
      </c>
      <c r="R13" s="16">
        <v>86</v>
      </c>
      <c r="S13" s="13">
        <v>90</v>
      </c>
      <c r="T13" s="14">
        <v>96</v>
      </c>
      <c r="U13" s="14">
        <v>83</v>
      </c>
      <c r="V13" s="14">
        <v>86</v>
      </c>
      <c r="W13" s="14">
        <f t="shared" si="0"/>
        <v>441</v>
      </c>
      <c r="X13" s="32">
        <f t="shared" si="1"/>
        <v>83</v>
      </c>
      <c r="Y13" s="32">
        <f t="shared" si="2"/>
        <v>96</v>
      </c>
      <c r="Z13" s="33">
        <f t="shared" si="3"/>
        <v>262</v>
      </c>
      <c r="AA13" s="27">
        <f t="shared" si="4"/>
        <v>87.33333333333333</v>
      </c>
    </row>
    <row r="14" spans="1:27" ht="12.75">
      <c r="A14" s="60">
        <v>11</v>
      </c>
      <c r="B14" s="64" t="s">
        <v>445</v>
      </c>
      <c r="C14" s="65" t="s">
        <v>1684</v>
      </c>
      <c r="D14" s="65" t="s">
        <v>884</v>
      </c>
      <c r="E14" s="80">
        <v>2005</v>
      </c>
      <c r="F14" s="80" t="s">
        <v>177</v>
      </c>
      <c r="G14" s="80" t="s">
        <v>1687</v>
      </c>
      <c r="H14" s="65">
        <v>16.7</v>
      </c>
      <c r="I14" s="78">
        <v>0.1188</v>
      </c>
      <c r="J14" s="65">
        <v>7.6</v>
      </c>
      <c r="K14" s="79" t="s">
        <v>1176</v>
      </c>
      <c r="L14" s="182" t="s">
        <v>1685</v>
      </c>
      <c r="M14" s="60" t="s">
        <v>1138</v>
      </c>
      <c r="N14" s="60" t="s">
        <v>1168</v>
      </c>
      <c r="O14" s="60" t="s">
        <v>887</v>
      </c>
      <c r="P14" s="80" t="s">
        <v>1683</v>
      </c>
      <c r="Q14" s="65" t="s">
        <v>1133</v>
      </c>
      <c r="R14" s="16">
        <v>88</v>
      </c>
      <c r="S14" s="13">
        <v>85</v>
      </c>
      <c r="T14" s="14">
        <v>89</v>
      </c>
      <c r="U14" s="14">
        <v>89</v>
      </c>
      <c r="V14" s="14">
        <v>72</v>
      </c>
      <c r="W14" s="14">
        <f t="shared" si="0"/>
        <v>423</v>
      </c>
      <c r="X14" s="32">
        <f t="shared" si="1"/>
        <v>72</v>
      </c>
      <c r="Y14" s="32">
        <f t="shared" si="2"/>
        <v>89</v>
      </c>
      <c r="Z14" s="33">
        <f t="shared" si="3"/>
        <v>262</v>
      </c>
      <c r="AA14" s="27">
        <f t="shared" si="4"/>
        <v>87.33333333333333</v>
      </c>
    </row>
    <row r="15" spans="1:27" ht="12.75">
      <c r="A15" s="60">
        <v>12</v>
      </c>
      <c r="B15" s="64" t="s">
        <v>1686</v>
      </c>
      <c r="C15" s="65" t="s">
        <v>859</v>
      </c>
      <c r="D15" s="65" t="s">
        <v>867</v>
      </c>
      <c r="E15" s="80">
        <v>2006</v>
      </c>
      <c r="F15" s="80" t="s">
        <v>177</v>
      </c>
      <c r="G15" s="80" t="s">
        <v>1687</v>
      </c>
      <c r="H15" s="65">
        <v>5.1</v>
      </c>
      <c r="I15" s="78">
        <v>0.13</v>
      </c>
      <c r="J15" s="65">
        <v>6.5</v>
      </c>
      <c r="K15" s="65" t="s">
        <v>1688</v>
      </c>
      <c r="L15" s="182" t="s">
        <v>1689</v>
      </c>
      <c r="M15" s="65" t="s">
        <v>1138</v>
      </c>
      <c r="N15" s="65" t="s">
        <v>1183</v>
      </c>
      <c r="O15" s="65" t="s">
        <v>1455</v>
      </c>
      <c r="P15" s="80" t="s">
        <v>1686</v>
      </c>
      <c r="Q15" s="65" t="s">
        <v>1133</v>
      </c>
      <c r="R15" s="16">
        <v>88</v>
      </c>
      <c r="S15" s="13">
        <v>87</v>
      </c>
      <c r="T15" s="14">
        <v>78</v>
      </c>
      <c r="U15" s="14">
        <v>85</v>
      </c>
      <c r="V15" s="14">
        <v>91</v>
      </c>
      <c r="W15" s="14">
        <f t="shared" si="0"/>
        <v>429</v>
      </c>
      <c r="X15" s="32">
        <f t="shared" si="1"/>
        <v>78</v>
      </c>
      <c r="Y15" s="32">
        <f t="shared" si="2"/>
        <v>91</v>
      </c>
      <c r="Z15" s="33">
        <f t="shared" si="3"/>
        <v>260</v>
      </c>
      <c r="AA15" s="27">
        <f t="shared" si="4"/>
        <v>86.66666666666667</v>
      </c>
    </row>
    <row r="16" spans="1:27" ht="12.75">
      <c r="A16" s="60">
        <v>13</v>
      </c>
      <c r="B16" s="64" t="s">
        <v>446</v>
      </c>
      <c r="C16" s="65" t="s">
        <v>878</v>
      </c>
      <c r="D16" s="65" t="s">
        <v>949</v>
      </c>
      <c r="E16" s="80">
        <v>2005</v>
      </c>
      <c r="F16" s="80" t="s">
        <v>177</v>
      </c>
      <c r="G16" s="80" t="s">
        <v>1687</v>
      </c>
      <c r="H16" s="65">
        <v>16.4</v>
      </c>
      <c r="I16" s="78">
        <v>0.128</v>
      </c>
      <c r="J16" s="65">
        <v>6</v>
      </c>
      <c r="K16" s="79" t="s">
        <v>1691</v>
      </c>
      <c r="L16" s="182" t="s">
        <v>1692</v>
      </c>
      <c r="M16" s="60" t="s">
        <v>1138</v>
      </c>
      <c r="N16" s="60" t="s">
        <v>1192</v>
      </c>
      <c r="O16" s="60" t="s">
        <v>952</v>
      </c>
      <c r="P16" s="80" t="s">
        <v>1690</v>
      </c>
      <c r="Q16" s="65" t="s">
        <v>1133</v>
      </c>
      <c r="R16" s="16">
        <v>86</v>
      </c>
      <c r="S16" s="13">
        <v>85</v>
      </c>
      <c r="T16" s="14">
        <v>80</v>
      </c>
      <c r="U16" s="14">
        <v>93</v>
      </c>
      <c r="V16" s="14">
        <v>89</v>
      </c>
      <c r="W16" s="14">
        <f t="shared" si="0"/>
        <v>433</v>
      </c>
      <c r="X16" s="32">
        <f t="shared" si="1"/>
        <v>80</v>
      </c>
      <c r="Y16" s="32">
        <f t="shared" si="2"/>
        <v>93</v>
      </c>
      <c r="Z16" s="33">
        <f t="shared" si="3"/>
        <v>260</v>
      </c>
      <c r="AA16" s="27">
        <f t="shared" si="4"/>
        <v>86.66666666666667</v>
      </c>
    </row>
    <row r="17" spans="1:27" ht="12.75">
      <c r="A17" s="60">
        <v>14</v>
      </c>
      <c r="B17" s="64" t="s">
        <v>447</v>
      </c>
      <c r="C17" s="65" t="s">
        <v>1279</v>
      </c>
      <c r="D17" s="65" t="s">
        <v>888</v>
      </c>
      <c r="E17" s="80">
        <v>2006</v>
      </c>
      <c r="F17" s="80" t="s">
        <v>177</v>
      </c>
      <c r="G17" s="80" t="s">
        <v>1687</v>
      </c>
      <c r="H17" s="65">
        <v>5.8</v>
      </c>
      <c r="I17" s="78">
        <v>0.115</v>
      </c>
      <c r="J17" s="65">
        <v>6.2</v>
      </c>
      <c r="K17" s="79" t="s">
        <v>1694</v>
      </c>
      <c r="L17" s="182" t="s">
        <v>1695</v>
      </c>
      <c r="M17" s="60" t="s">
        <v>1138</v>
      </c>
      <c r="N17" s="60" t="s">
        <v>1278</v>
      </c>
      <c r="O17" s="60" t="s">
        <v>888</v>
      </c>
      <c r="P17" s="80" t="s">
        <v>1693</v>
      </c>
      <c r="Q17" s="65" t="s">
        <v>1138</v>
      </c>
      <c r="R17" s="16">
        <v>82</v>
      </c>
      <c r="S17" s="13">
        <v>90</v>
      </c>
      <c r="T17" s="14">
        <v>91</v>
      </c>
      <c r="U17" s="14">
        <v>87</v>
      </c>
      <c r="V17" s="14">
        <v>71</v>
      </c>
      <c r="W17" s="14">
        <f t="shared" si="0"/>
        <v>421</v>
      </c>
      <c r="X17" s="32">
        <f t="shared" si="1"/>
        <v>71</v>
      </c>
      <c r="Y17" s="32">
        <f t="shared" si="2"/>
        <v>91</v>
      </c>
      <c r="Z17" s="33">
        <f t="shared" si="3"/>
        <v>259</v>
      </c>
      <c r="AA17" s="27">
        <f t="shared" si="4"/>
        <v>86.33333333333333</v>
      </c>
    </row>
    <row r="18" spans="1:27" ht="12.75">
      <c r="A18" s="60">
        <v>15</v>
      </c>
      <c r="B18" s="64" t="s">
        <v>448</v>
      </c>
      <c r="C18" s="65" t="s">
        <v>891</v>
      </c>
      <c r="D18" s="65" t="s">
        <v>780</v>
      </c>
      <c r="E18" s="80">
        <v>2006</v>
      </c>
      <c r="F18" s="80" t="s">
        <v>177</v>
      </c>
      <c r="G18" s="80" t="s">
        <v>1687</v>
      </c>
      <c r="H18" s="65">
        <v>8</v>
      </c>
      <c r="I18" s="78">
        <v>0.114</v>
      </c>
      <c r="J18" s="65">
        <v>6</v>
      </c>
      <c r="K18" s="79" t="s">
        <v>1697</v>
      </c>
      <c r="L18" s="182" t="s">
        <v>1698</v>
      </c>
      <c r="M18" s="60" t="s">
        <v>1138</v>
      </c>
      <c r="N18" s="60" t="s">
        <v>1328</v>
      </c>
      <c r="O18" s="60" t="s">
        <v>1699</v>
      </c>
      <c r="P18" s="80" t="s">
        <v>1696</v>
      </c>
      <c r="Q18" s="65" t="s">
        <v>1138</v>
      </c>
      <c r="R18" s="16">
        <v>81</v>
      </c>
      <c r="S18" s="13">
        <v>85</v>
      </c>
      <c r="T18" s="14">
        <v>88</v>
      </c>
      <c r="U18" s="14">
        <v>86</v>
      </c>
      <c r="V18" s="14">
        <v>89</v>
      </c>
      <c r="W18" s="14">
        <f t="shared" si="0"/>
        <v>429</v>
      </c>
      <c r="X18" s="32">
        <f t="shared" si="1"/>
        <v>81</v>
      </c>
      <c r="Y18" s="32">
        <f t="shared" si="2"/>
        <v>89</v>
      </c>
      <c r="Z18" s="33">
        <f t="shared" si="3"/>
        <v>259</v>
      </c>
      <c r="AA18" s="27">
        <f t="shared" si="4"/>
        <v>86.33333333333333</v>
      </c>
    </row>
    <row r="19" spans="1:27" ht="12.75">
      <c r="A19" s="60">
        <v>16</v>
      </c>
      <c r="B19" s="64" t="s">
        <v>449</v>
      </c>
      <c r="C19" s="65" t="s">
        <v>1701</v>
      </c>
      <c r="D19" s="65" t="s">
        <v>841</v>
      </c>
      <c r="E19" s="80">
        <v>2006</v>
      </c>
      <c r="F19" s="80" t="s">
        <v>177</v>
      </c>
      <c r="G19" s="80" t="s">
        <v>1687</v>
      </c>
      <c r="H19" s="65">
        <v>9</v>
      </c>
      <c r="I19" s="78">
        <v>0.1272</v>
      </c>
      <c r="J19" s="65">
        <v>7.9</v>
      </c>
      <c r="K19" s="65" t="s">
        <v>1702</v>
      </c>
      <c r="L19" s="182" t="s">
        <v>1703</v>
      </c>
      <c r="M19" s="65" t="s">
        <v>1138</v>
      </c>
      <c r="N19" s="65" t="s">
        <v>1168</v>
      </c>
      <c r="O19" s="65" t="s">
        <v>841</v>
      </c>
      <c r="P19" s="80" t="s">
        <v>1700</v>
      </c>
      <c r="Q19" s="65" t="s">
        <v>1133</v>
      </c>
      <c r="R19" s="16">
        <v>87</v>
      </c>
      <c r="S19" s="13">
        <v>83</v>
      </c>
      <c r="T19" s="14">
        <v>90</v>
      </c>
      <c r="U19" s="14">
        <v>85</v>
      </c>
      <c r="V19" s="14">
        <v>87</v>
      </c>
      <c r="W19" s="14">
        <f t="shared" si="0"/>
        <v>432</v>
      </c>
      <c r="X19" s="32">
        <f t="shared" si="1"/>
        <v>83</v>
      </c>
      <c r="Y19" s="32">
        <f t="shared" si="2"/>
        <v>90</v>
      </c>
      <c r="Z19" s="33">
        <f t="shared" si="3"/>
        <v>259</v>
      </c>
      <c r="AA19" s="27">
        <f t="shared" si="4"/>
        <v>86.33333333333333</v>
      </c>
    </row>
    <row r="20" spans="1:27" ht="12.75">
      <c r="A20" s="60">
        <v>17</v>
      </c>
      <c r="B20" s="64" t="s">
        <v>450</v>
      </c>
      <c r="C20" s="65" t="s">
        <v>1289</v>
      </c>
      <c r="D20" s="65" t="s">
        <v>867</v>
      </c>
      <c r="E20" s="80">
        <v>2006</v>
      </c>
      <c r="F20" s="80" t="s">
        <v>177</v>
      </c>
      <c r="G20" s="80" t="s">
        <v>1687</v>
      </c>
      <c r="H20" s="65">
        <v>36.8</v>
      </c>
      <c r="I20" s="78">
        <v>0.125</v>
      </c>
      <c r="J20" s="65">
        <v>6.2</v>
      </c>
      <c r="K20" s="79" t="s">
        <v>1705</v>
      </c>
      <c r="L20" s="182" t="s">
        <v>1706</v>
      </c>
      <c r="M20" s="60" t="s">
        <v>1138</v>
      </c>
      <c r="N20" s="60" t="s">
        <v>1291</v>
      </c>
      <c r="O20" s="60" t="s">
        <v>868</v>
      </c>
      <c r="P20" s="80" t="s">
        <v>1704</v>
      </c>
      <c r="Q20" s="106" t="s">
        <v>1138</v>
      </c>
      <c r="R20" s="16">
        <v>87</v>
      </c>
      <c r="S20" s="13">
        <v>90</v>
      </c>
      <c r="T20" s="14">
        <v>82</v>
      </c>
      <c r="U20" s="14">
        <v>82</v>
      </c>
      <c r="V20" s="14">
        <v>90</v>
      </c>
      <c r="W20" s="14">
        <f t="shared" si="0"/>
        <v>431</v>
      </c>
      <c r="X20" s="32">
        <f t="shared" si="1"/>
        <v>82</v>
      </c>
      <c r="Y20" s="32">
        <f t="shared" si="2"/>
        <v>90</v>
      </c>
      <c r="Z20" s="33">
        <f t="shared" si="3"/>
        <v>259</v>
      </c>
      <c r="AA20" s="27">
        <f t="shared" si="4"/>
        <v>86.33333333333333</v>
      </c>
    </row>
    <row r="21" spans="1:27" ht="12.75">
      <c r="A21" s="60">
        <v>18</v>
      </c>
      <c r="B21" s="64" t="s">
        <v>451</v>
      </c>
      <c r="C21" s="65" t="s">
        <v>1708</v>
      </c>
      <c r="D21" s="65" t="s">
        <v>1356</v>
      </c>
      <c r="E21" s="80">
        <v>2006</v>
      </c>
      <c r="F21" s="80" t="s">
        <v>177</v>
      </c>
      <c r="G21" s="80" t="s">
        <v>1687</v>
      </c>
      <c r="H21" s="65">
        <v>6.5</v>
      </c>
      <c r="I21" s="78">
        <v>0.127</v>
      </c>
      <c r="J21" s="65">
        <v>6</v>
      </c>
      <c r="K21" s="65" t="s">
        <v>1364</v>
      </c>
      <c r="L21" s="182" t="s">
        <v>1709</v>
      </c>
      <c r="M21" s="65" t="s">
        <v>1138</v>
      </c>
      <c r="N21" s="65" t="s">
        <v>1349</v>
      </c>
      <c r="O21" s="65" t="s">
        <v>1356</v>
      </c>
      <c r="P21" s="80" t="s">
        <v>1707</v>
      </c>
      <c r="Q21" s="65" t="s">
        <v>1133</v>
      </c>
      <c r="R21" s="16">
        <v>85</v>
      </c>
      <c r="S21" s="13">
        <v>85</v>
      </c>
      <c r="T21" s="14">
        <v>88</v>
      </c>
      <c r="U21" s="14">
        <v>79</v>
      </c>
      <c r="V21" s="14">
        <v>88</v>
      </c>
      <c r="W21" s="14">
        <f t="shared" si="0"/>
        <v>425</v>
      </c>
      <c r="X21" s="32">
        <f t="shared" si="1"/>
        <v>79</v>
      </c>
      <c r="Y21" s="32">
        <f t="shared" si="2"/>
        <v>88</v>
      </c>
      <c r="Z21" s="33">
        <f t="shared" si="3"/>
        <v>258</v>
      </c>
      <c r="AA21" s="27">
        <f t="shared" si="4"/>
        <v>86</v>
      </c>
    </row>
    <row r="22" spans="1:27" ht="12.75">
      <c r="A22" s="60">
        <v>19</v>
      </c>
      <c r="B22" s="64" t="s">
        <v>452</v>
      </c>
      <c r="C22" s="65" t="s">
        <v>1618</v>
      </c>
      <c r="D22" s="65" t="s">
        <v>841</v>
      </c>
      <c r="E22" s="80">
        <v>2006</v>
      </c>
      <c r="F22" s="80" t="s">
        <v>177</v>
      </c>
      <c r="G22" s="80" t="s">
        <v>1687</v>
      </c>
      <c r="H22" s="65">
        <v>15</v>
      </c>
      <c r="I22" s="78">
        <v>0.1406</v>
      </c>
      <c r="J22" s="65">
        <v>7.2</v>
      </c>
      <c r="K22" s="65" t="s">
        <v>1711</v>
      </c>
      <c r="L22" s="182" t="s">
        <v>1712</v>
      </c>
      <c r="M22" s="65" t="s">
        <v>1138</v>
      </c>
      <c r="N22" s="65" t="s">
        <v>1180</v>
      </c>
      <c r="O22" s="65" t="s">
        <v>841</v>
      </c>
      <c r="P22" s="80" t="s">
        <v>1710</v>
      </c>
      <c r="Q22" s="65" t="s">
        <v>1133</v>
      </c>
      <c r="R22" s="15">
        <v>85</v>
      </c>
      <c r="S22" s="15">
        <v>90</v>
      </c>
      <c r="T22" s="14">
        <v>84</v>
      </c>
      <c r="U22" s="14">
        <v>83</v>
      </c>
      <c r="V22" s="14">
        <v>89</v>
      </c>
      <c r="W22" s="14">
        <f t="shared" si="0"/>
        <v>431</v>
      </c>
      <c r="X22" s="32">
        <f t="shared" si="1"/>
        <v>83</v>
      </c>
      <c r="Y22" s="32">
        <f t="shared" si="2"/>
        <v>90</v>
      </c>
      <c r="Z22" s="33">
        <f t="shared" si="3"/>
        <v>258</v>
      </c>
      <c r="AA22" s="27">
        <f t="shared" si="4"/>
        <v>86</v>
      </c>
    </row>
    <row r="23" spans="1:27" ht="12.75">
      <c r="A23" s="60">
        <v>20</v>
      </c>
      <c r="B23" s="64" t="s">
        <v>453</v>
      </c>
      <c r="C23" s="65" t="s">
        <v>1714</v>
      </c>
      <c r="D23" s="65" t="s">
        <v>938</v>
      </c>
      <c r="E23" s="80">
        <v>2006</v>
      </c>
      <c r="F23" s="80" t="s">
        <v>177</v>
      </c>
      <c r="G23" s="80" t="s">
        <v>1687</v>
      </c>
      <c r="H23" s="65">
        <v>40.1</v>
      </c>
      <c r="I23" s="78">
        <v>0.12390000000000001</v>
      </c>
      <c r="J23" s="65">
        <v>5.2</v>
      </c>
      <c r="K23" s="79" t="s">
        <v>1715</v>
      </c>
      <c r="L23" s="182" t="s">
        <v>1716</v>
      </c>
      <c r="M23" s="60" t="s">
        <v>1138</v>
      </c>
      <c r="N23" s="60" t="s">
        <v>1341</v>
      </c>
      <c r="O23" s="60" t="s">
        <v>939</v>
      </c>
      <c r="P23" s="80" t="s">
        <v>1713</v>
      </c>
      <c r="Q23" s="65" t="s">
        <v>1321</v>
      </c>
      <c r="R23" s="16">
        <v>70</v>
      </c>
      <c r="S23" s="13">
        <v>89</v>
      </c>
      <c r="T23" s="14">
        <v>85</v>
      </c>
      <c r="U23" s="14">
        <v>87</v>
      </c>
      <c r="V23" s="14">
        <v>86</v>
      </c>
      <c r="W23" s="14">
        <f t="shared" si="0"/>
        <v>417</v>
      </c>
      <c r="X23" s="32">
        <f t="shared" si="1"/>
        <v>70</v>
      </c>
      <c r="Y23" s="32">
        <f t="shared" si="2"/>
        <v>89</v>
      </c>
      <c r="Z23" s="33">
        <f t="shared" si="3"/>
        <v>258</v>
      </c>
      <c r="AA23" s="27">
        <f t="shared" si="4"/>
        <v>86</v>
      </c>
    </row>
    <row r="24" spans="1:27" ht="12.75">
      <c r="A24" s="60">
        <v>21</v>
      </c>
      <c r="B24" s="64" t="s">
        <v>1717</v>
      </c>
      <c r="C24" s="65" t="s">
        <v>936</v>
      </c>
      <c r="D24" s="65" t="s">
        <v>969</v>
      </c>
      <c r="E24" s="80">
        <v>2006</v>
      </c>
      <c r="F24" s="80" t="s">
        <v>177</v>
      </c>
      <c r="G24" s="80" t="s">
        <v>1687</v>
      </c>
      <c r="H24" s="65">
        <v>4.6</v>
      </c>
      <c r="I24" s="78">
        <v>0.1478</v>
      </c>
      <c r="J24" s="65">
        <v>7.4</v>
      </c>
      <c r="K24" s="79" t="s">
        <v>1718</v>
      </c>
      <c r="L24" s="182" t="s">
        <v>1719</v>
      </c>
      <c r="M24" s="65" t="s">
        <v>1138</v>
      </c>
      <c r="N24" s="60" t="s">
        <v>1328</v>
      </c>
      <c r="O24" s="65" t="s">
        <v>1429</v>
      </c>
      <c r="P24" s="80" t="s">
        <v>1717</v>
      </c>
      <c r="Q24" s="65" t="s">
        <v>1133</v>
      </c>
      <c r="R24" s="15">
        <v>78</v>
      </c>
      <c r="S24" s="15">
        <v>83</v>
      </c>
      <c r="T24" s="14">
        <v>92</v>
      </c>
      <c r="U24" s="14">
        <v>85</v>
      </c>
      <c r="V24" s="14">
        <v>88</v>
      </c>
      <c r="W24" s="14">
        <f t="shared" si="0"/>
        <v>426</v>
      </c>
      <c r="X24" s="32">
        <f t="shared" si="1"/>
        <v>78</v>
      </c>
      <c r="Y24" s="32">
        <f t="shared" si="2"/>
        <v>92</v>
      </c>
      <c r="Z24" s="33">
        <f t="shared" si="3"/>
        <v>256</v>
      </c>
      <c r="AA24" s="27">
        <f t="shared" si="4"/>
        <v>85.33333333333333</v>
      </c>
    </row>
    <row r="25" spans="1:27" ht="12.75">
      <c r="A25" s="60">
        <v>22</v>
      </c>
      <c r="B25" s="64" t="s">
        <v>454</v>
      </c>
      <c r="C25" s="65" t="s">
        <v>847</v>
      </c>
      <c r="D25" s="65" t="s">
        <v>1417</v>
      </c>
      <c r="E25" s="80">
        <v>2006</v>
      </c>
      <c r="F25" s="80" t="s">
        <v>177</v>
      </c>
      <c r="G25" s="80" t="s">
        <v>1687</v>
      </c>
      <c r="H25" s="65">
        <v>6.8</v>
      </c>
      <c r="I25" s="78">
        <v>0.1304</v>
      </c>
      <c r="J25" s="65">
        <v>5.8</v>
      </c>
      <c r="K25" s="79" t="s">
        <v>1721</v>
      </c>
      <c r="L25" s="182" t="s">
        <v>1722</v>
      </c>
      <c r="M25" s="60" t="s">
        <v>1138</v>
      </c>
      <c r="N25" s="60" t="s">
        <v>1723</v>
      </c>
      <c r="O25" s="60" t="s">
        <v>1420</v>
      </c>
      <c r="P25" s="80" t="s">
        <v>1720</v>
      </c>
      <c r="Q25" s="65" t="s">
        <v>1133</v>
      </c>
      <c r="R25" s="16">
        <v>89</v>
      </c>
      <c r="S25" s="13">
        <v>88</v>
      </c>
      <c r="T25" s="14">
        <v>91</v>
      </c>
      <c r="U25" s="14">
        <v>79</v>
      </c>
      <c r="V25" s="14">
        <v>78</v>
      </c>
      <c r="W25" s="14">
        <f t="shared" si="0"/>
        <v>425</v>
      </c>
      <c r="X25" s="32">
        <f t="shared" si="1"/>
        <v>78</v>
      </c>
      <c r="Y25" s="32">
        <f t="shared" si="2"/>
        <v>91</v>
      </c>
      <c r="Z25" s="33">
        <f t="shared" si="3"/>
        <v>256</v>
      </c>
      <c r="AA25" s="27">
        <f t="shared" si="4"/>
        <v>85.33333333333333</v>
      </c>
    </row>
    <row r="26" spans="1:27" ht="12.75">
      <c r="A26" s="60">
        <v>23</v>
      </c>
      <c r="B26" s="64" t="s">
        <v>455</v>
      </c>
      <c r="C26" s="65" t="s">
        <v>1725</v>
      </c>
      <c r="D26" s="65" t="s">
        <v>1469</v>
      </c>
      <c r="E26" s="80">
        <v>2005</v>
      </c>
      <c r="F26" s="80" t="s">
        <v>177</v>
      </c>
      <c r="G26" s="80" t="s">
        <v>1687</v>
      </c>
      <c r="H26" s="65">
        <v>25.2</v>
      </c>
      <c r="I26" s="78">
        <v>0.119</v>
      </c>
      <c r="J26" s="65">
        <v>6</v>
      </c>
      <c r="K26" s="79" t="s">
        <v>1726</v>
      </c>
      <c r="L26" s="171" t="s">
        <v>1727</v>
      </c>
      <c r="M26" s="65" t="s">
        <v>1138</v>
      </c>
      <c r="N26" s="65" t="s">
        <v>1159</v>
      </c>
      <c r="O26" s="65" t="s">
        <v>1472</v>
      </c>
      <c r="P26" s="80" t="s">
        <v>1724</v>
      </c>
      <c r="Q26" s="65" t="s">
        <v>1133</v>
      </c>
      <c r="R26" s="16">
        <v>82</v>
      </c>
      <c r="S26" s="13">
        <v>85</v>
      </c>
      <c r="T26" s="14">
        <v>87</v>
      </c>
      <c r="U26" s="14">
        <v>85</v>
      </c>
      <c r="V26" s="14">
        <v>86</v>
      </c>
      <c r="W26" s="14">
        <f t="shared" si="0"/>
        <v>425</v>
      </c>
      <c r="X26" s="32">
        <f t="shared" si="1"/>
        <v>82</v>
      </c>
      <c r="Y26" s="32">
        <f t="shared" si="2"/>
        <v>87</v>
      </c>
      <c r="Z26" s="33">
        <f t="shared" si="3"/>
        <v>256</v>
      </c>
      <c r="AA26" s="27">
        <f t="shared" si="4"/>
        <v>85.33333333333333</v>
      </c>
    </row>
    <row r="27" spans="1:27" ht="12.75">
      <c r="A27" s="60">
        <v>24</v>
      </c>
      <c r="B27" s="64" t="s">
        <v>456</v>
      </c>
      <c r="C27" s="65" t="s">
        <v>1618</v>
      </c>
      <c r="D27" s="65" t="s">
        <v>842</v>
      </c>
      <c r="E27" s="80">
        <v>2006</v>
      </c>
      <c r="F27" s="80" t="s">
        <v>177</v>
      </c>
      <c r="G27" s="80" t="s">
        <v>1687</v>
      </c>
      <c r="H27" s="65">
        <v>17</v>
      </c>
      <c r="I27" s="78" t="s">
        <v>185</v>
      </c>
      <c r="J27" s="65">
        <v>6.2</v>
      </c>
      <c r="K27" s="79" t="s">
        <v>1189</v>
      </c>
      <c r="L27" s="80">
        <v>60671</v>
      </c>
      <c r="M27" s="65" t="s">
        <v>1138</v>
      </c>
      <c r="N27" s="65" t="s">
        <v>1180</v>
      </c>
      <c r="O27" s="65" t="s">
        <v>857</v>
      </c>
      <c r="P27" s="80" t="s">
        <v>1728</v>
      </c>
      <c r="Q27" s="65" t="s">
        <v>1133</v>
      </c>
      <c r="R27" s="16">
        <v>78</v>
      </c>
      <c r="S27" s="13">
        <v>84</v>
      </c>
      <c r="T27" s="14">
        <v>86</v>
      </c>
      <c r="U27" s="14">
        <v>86</v>
      </c>
      <c r="V27" s="14">
        <v>91</v>
      </c>
      <c r="W27" s="14">
        <f t="shared" si="0"/>
        <v>425</v>
      </c>
      <c r="X27" s="32">
        <f t="shared" si="1"/>
        <v>78</v>
      </c>
      <c r="Y27" s="32">
        <f t="shared" si="2"/>
        <v>91</v>
      </c>
      <c r="Z27" s="33">
        <f t="shared" si="3"/>
        <v>256</v>
      </c>
      <c r="AA27" s="27">
        <f t="shared" si="4"/>
        <v>85.33333333333333</v>
      </c>
    </row>
    <row r="28" spans="1:27" ht="12.75">
      <c r="A28" s="60">
        <v>25</v>
      </c>
      <c r="B28" s="64" t="s">
        <v>457</v>
      </c>
      <c r="C28" s="65" t="s">
        <v>1730</v>
      </c>
      <c r="D28" s="65" t="s">
        <v>867</v>
      </c>
      <c r="E28" s="80">
        <v>2006</v>
      </c>
      <c r="F28" s="80" t="s">
        <v>177</v>
      </c>
      <c r="G28" s="80" t="s">
        <v>1687</v>
      </c>
      <c r="H28" s="65">
        <v>8.7</v>
      </c>
      <c r="I28" s="78">
        <v>0.124</v>
      </c>
      <c r="J28" s="65">
        <v>6.5</v>
      </c>
      <c r="K28" s="79" t="s">
        <v>1731</v>
      </c>
      <c r="L28" s="182" t="s">
        <v>1732</v>
      </c>
      <c r="M28" s="60" t="s">
        <v>1138</v>
      </c>
      <c r="N28" s="60" t="s">
        <v>1733</v>
      </c>
      <c r="O28" s="60" t="s">
        <v>1734</v>
      </c>
      <c r="P28" s="80" t="s">
        <v>1729</v>
      </c>
      <c r="Q28" s="65" t="s">
        <v>1138</v>
      </c>
      <c r="R28" s="16">
        <v>85</v>
      </c>
      <c r="S28" s="13">
        <v>85</v>
      </c>
      <c r="T28" s="14">
        <v>86</v>
      </c>
      <c r="U28" s="14">
        <v>80</v>
      </c>
      <c r="V28" s="14">
        <v>85</v>
      </c>
      <c r="W28" s="14">
        <f t="shared" si="0"/>
        <v>421</v>
      </c>
      <c r="X28" s="32">
        <f t="shared" si="1"/>
        <v>80</v>
      </c>
      <c r="Y28" s="32">
        <f t="shared" si="2"/>
        <v>86</v>
      </c>
      <c r="Z28" s="33">
        <f t="shared" si="3"/>
        <v>255</v>
      </c>
      <c r="AA28" s="27">
        <f t="shared" si="4"/>
        <v>85</v>
      </c>
    </row>
    <row r="29" spans="1:27" ht="12.75">
      <c r="A29" s="60">
        <v>26</v>
      </c>
      <c r="B29" s="64" t="s">
        <v>458</v>
      </c>
      <c r="C29" s="65" t="s">
        <v>1736</v>
      </c>
      <c r="D29" s="65" t="s">
        <v>969</v>
      </c>
      <c r="E29" s="80">
        <v>2006</v>
      </c>
      <c r="F29" s="80" t="s">
        <v>177</v>
      </c>
      <c r="G29" s="80" t="s">
        <v>1687</v>
      </c>
      <c r="H29" s="65">
        <v>10.4</v>
      </c>
      <c r="I29" s="78">
        <v>0.1344</v>
      </c>
      <c r="J29" s="65">
        <v>6.9</v>
      </c>
      <c r="K29" s="79" t="s">
        <v>1737</v>
      </c>
      <c r="L29" s="182" t="s">
        <v>1738</v>
      </c>
      <c r="M29" s="60" t="s">
        <v>1138</v>
      </c>
      <c r="N29" s="60" t="s">
        <v>1347</v>
      </c>
      <c r="O29" s="60" t="s">
        <v>1429</v>
      </c>
      <c r="P29" s="80" t="s">
        <v>1735</v>
      </c>
      <c r="Q29" s="65" t="s">
        <v>1133</v>
      </c>
      <c r="R29" s="16">
        <v>88</v>
      </c>
      <c r="S29" s="13">
        <v>77</v>
      </c>
      <c r="T29" s="14">
        <v>89</v>
      </c>
      <c r="U29" s="14">
        <v>84</v>
      </c>
      <c r="V29" s="14">
        <v>83</v>
      </c>
      <c r="W29" s="14">
        <f t="shared" si="0"/>
        <v>421</v>
      </c>
      <c r="X29" s="32">
        <f t="shared" si="1"/>
        <v>77</v>
      </c>
      <c r="Y29" s="32">
        <f t="shared" si="2"/>
        <v>89</v>
      </c>
      <c r="Z29" s="33">
        <f t="shared" si="3"/>
        <v>255</v>
      </c>
      <c r="AA29" s="27">
        <f t="shared" si="4"/>
        <v>85</v>
      </c>
    </row>
    <row r="30" spans="1:27" ht="12.75">
      <c r="A30" s="60">
        <v>27</v>
      </c>
      <c r="B30" s="64" t="s">
        <v>459</v>
      </c>
      <c r="C30" s="65" t="s">
        <v>1293</v>
      </c>
      <c r="D30" s="65" t="s">
        <v>1740</v>
      </c>
      <c r="E30" s="80">
        <v>2006</v>
      </c>
      <c r="F30" s="80" t="s">
        <v>177</v>
      </c>
      <c r="G30" s="80" t="s">
        <v>1687</v>
      </c>
      <c r="H30" s="65">
        <v>11.5</v>
      </c>
      <c r="I30" s="78">
        <v>0.1344</v>
      </c>
      <c r="J30" s="65">
        <v>6.8</v>
      </c>
      <c r="K30" s="79" t="s">
        <v>1741</v>
      </c>
      <c r="L30" s="182" t="s">
        <v>1742</v>
      </c>
      <c r="M30" s="65" t="s">
        <v>1138</v>
      </c>
      <c r="N30" s="60" t="s">
        <v>1159</v>
      </c>
      <c r="O30" s="65" t="s">
        <v>1740</v>
      </c>
      <c r="P30" s="80" t="s">
        <v>1739</v>
      </c>
      <c r="Q30" s="65" t="s">
        <v>1138</v>
      </c>
      <c r="R30" s="16">
        <v>80</v>
      </c>
      <c r="S30" s="13">
        <v>82</v>
      </c>
      <c r="T30" s="14">
        <v>86</v>
      </c>
      <c r="U30" s="14">
        <v>87</v>
      </c>
      <c r="V30" s="14">
        <v>92</v>
      </c>
      <c r="W30" s="14">
        <f t="shared" si="0"/>
        <v>427</v>
      </c>
      <c r="X30" s="32">
        <f t="shared" si="1"/>
        <v>80</v>
      </c>
      <c r="Y30" s="32">
        <f t="shared" si="2"/>
        <v>92</v>
      </c>
      <c r="Z30" s="33">
        <f t="shared" si="3"/>
        <v>255</v>
      </c>
      <c r="AA30" s="27">
        <f t="shared" si="4"/>
        <v>85</v>
      </c>
    </row>
    <row r="31" spans="1:27" ht="12.75">
      <c r="A31" s="60">
        <v>28</v>
      </c>
      <c r="B31" s="64" t="s">
        <v>460</v>
      </c>
      <c r="C31" s="65" t="s">
        <v>1744</v>
      </c>
      <c r="D31" s="65" t="s">
        <v>1356</v>
      </c>
      <c r="E31" s="80">
        <v>2005</v>
      </c>
      <c r="F31" s="80" t="s">
        <v>177</v>
      </c>
      <c r="G31" s="80" t="s">
        <v>1687</v>
      </c>
      <c r="H31" s="65">
        <v>5.6</v>
      </c>
      <c r="I31" s="78">
        <v>0.128</v>
      </c>
      <c r="J31" s="65">
        <v>6.1</v>
      </c>
      <c r="K31" s="79" t="s">
        <v>1426</v>
      </c>
      <c r="L31" s="182" t="s">
        <v>1745</v>
      </c>
      <c r="M31" s="60" t="s">
        <v>1138</v>
      </c>
      <c r="N31" s="60" t="s">
        <v>1746</v>
      </c>
      <c r="O31" s="60" t="s">
        <v>1356</v>
      </c>
      <c r="P31" s="80" t="s">
        <v>1743</v>
      </c>
      <c r="Q31" s="65" t="s">
        <v>1133</v>
      </c>
      <c r="R31" s="16">
        <v>80</v>
      </c>
      <c r="S31" s="13">
        <v>82</v>
      </c>
      <c r="T31" s="14">
        <v>86</v>
      </c>
      <c r="U31" s="14">
        <v>86</v>
      </c>
      <c r="V31" s="14">
        <v>91</v>
      </c>
      <c r="W31" s="14">
        <f t="shared" si="0"/>
        <v>425</v>
      </c>
      <c r="X31" s="32">
        <f t="shared" si="1"/>
        <v>80</v>
      </c>
      <c r="Y31" s="32">
        <f t="shared" si="2"/>
        <v>91</v>
      </c>
      <c r="Z31" s="33">
        <f t="shared" si="3"/>
        <v>254</v>
      </c>
      <c r="AA31" s="27">
        <f t="shared" si="4"/>
        <v>84.66666666666667</v>
      </c>
    </row>
    <row r="32" spans="1:27" ht="12.75">
      <c r="A32" s="60">
        <v>29</v>
      </c>
      <c r="B32" s="64" t="s">
        <v>461</v>
      </c>
      <c r="C32" s="65" t="s">
        <v>1748</v>
      </c>
      <c r="D32" s="65" t="s">
        <v>888</v>
      </c>
      <c r="E32" s="80">
        <v>2006</v>
      </c>
      <c r="F32" s="80" t="s">
        <v>177</v>
      </c>
      <c r="G32" s="80" t="s">
        <v>1687</v>
      </c>
      <c r="H32" s="65">
        <v>11.1</v>
      </c>
      <c r="I32" s="78">
        <v>0.121</v>
      </c>
      <c r="J32" s="65">
        <v>6.5</v>
      </c>
      <c r="K32" s="79" t="s">
        <v>1749</v>
      </c>
      <c r="L32" s="182" t="s">
        <v>1750</v>
      </c>
      <c r="M32" s="60" t="s">
        <v>1138</v>
      </c>
      <c r="N32" s="60" t="s">
        <v>1048</v>
      </c>
      <c r="O32" s="60" t="s">
        <v>888</v>
      </c>
      <c r="P32" s="80" t="s">
        <v>1747</v>
      </c>
      <c r="Q32" s="65" t="s">
        <v>1138</v>
      </c>
      <c r="R32" s="16">
        <v>89</v>
      </c>
      <c r="S32" s="13">
        <v>84</v>
      </c>
      <c r="T32" s="14">
        <v>87</v>
      </c>
      <c r="U32" s="14">
        <v>83</v>
      </c>
      <c r="V32" s="14">
        <v>82</v>
      </c>
      <c r="W32" s="14">
        <f t="shared" si="0"/>
        <v>425</v>
      </c>
      <c r="X32" s="32">
        <f t="shared" si="1"/>
        <v>82</v>
      </c>
      <c r="Y32" s="32">
        <f t="shared" si="2"/>
        <v>89</v>
      </c>
      <c r="Z32" s="33">
        <f t="shared" si="3"/>
        <v>254</v>
      </c>
      <c r="AA32" s="27">
        <f t="shared" si="4"/>
        <v>84.66666666666667</v>
      </c>
    </row>
    <row r="33" spans="1:27" ht="12.75">
      <c r="A33" s="60">
        <v>30</v>
      </c>
      <c r="B33" s="64" t="s">
        <v>462</v>
      </c>
      <c r="C33" s="65" t="s">
        <v>936</v>
      </c>
      <c r="D33" s="65" t="s">
        <v>1740</v>
      </c>
      <c r="E33" s="80">
        <v>2006</v>
      </c>
      <c r="F33" s="80" t="s">
        <v>177</v>
      </c>
      <c r="G33" s="80" t="s">
        <v>1687</v>
      </c>
      <c r="H33" s="65">
        <v>16.7</v>
      </c>
      <c r="I33" s="78">
        <v>0.1372</v>
      </c>
      <c r="J33" s="65">
        <v>6.9</v>
      </c>
      <c r="K33" s="79" t="s">
        <v>1752</v>
      </c>
      <c r="L33" s="81" t="s">
        <v>1753</v>
      </c>
      <c r="M33" s="65" t="s">
        <v>1138</v>
      </c>
      <c r="N33" s="65" t="s">
        <v>1328</v>
      </c>
      <c r="O33" s="65" t="s">
        <v>1740</v>
      </c>
      <c r="P33" s="80" t="s">
        <v>1751</v>
      </c>
      <c r="Q33" s="65" t="s">
        <v>1138</v>
      </c>
      <c r="R33" s="16">
        <v>85</v>
      </c>
      <c r="S33" s="13">
        <v>89</v>
      </c>
      <c r="T33" s="14">
        <v>84</v>
      </c>
      <c r="U33" s="14">
        <v>79</v>
      </c>
      <c r="V33" s="14">
        <v>85</v>
      </c>
      <c r="W33" s="14">
        <f t="shared" si="0"/>
        <v>422</v>
      </c>
      <c r="X33" s="32">
        <f t="shared" si="1"/>
        <v>79</v>
      </c>
      <c r="Y33" s="32">
        <f t="shared" si="2"/>
        <v>89</v>
      </c>
      <c r="Z33" s="33">
        <f t="shared" si="3"/>
        <v>254</v>
      </c>
      <c r="AA33" s="27">
        <f t="shared" si="4"/>
        <v>84.66666666666667</v>
      </c>
    </row>
    <row r="34" spans="1:27" ht="12.75">
      <c r="A34" s="60">
        <v>31</v>
      </c>
      <c r="B34" s="64" t="s">
        <v>463</v>
      </c>
      <c r="C34" s="65" t="s">
        <v>1755</v>
      </c>
      <c r="D34" s="65" t="s">
        <v>867</v>
      </c>
      <c r="E34" s="80">
        <v>2006</v>
      </c>
      <c r="F34" s="80" t="s">
        <v>177</v>
      </c>
      <c r="G34" s="80" t="s">
        <v>1687</v>
      </c>
      <c r="H34" s="65">
        <v>39.4</v>
      </c>
      <c r="I34" s="78">
        <v>0.127</v>
      </c>
      <c r="J34" s="65">
        <v>7.3</v>
      </c>
      <c r="K34" s="79" t="s">
        <v>1756</v>
      </c>
      <c r="L34" s="182" t="s">
        <v>1757</v>
      </c>
      <c r="M34" s="60" t="s">
        <v>1138</v>
      </c>
      <c r="N34" s="60" t="s">
        <v>1275</v>
      </c>
      <c r="O34" s="60" t="s">
        <v>868</v>
      </c>
      <c r="P34" s="80" t="s">
        <v>1754</v>
      </c>
      <c r="Q34" s="65" t="s">
        <v>1138</v>
      </c>
      <c r="R34" s="16">
        <v>82</v>
      </c>
      <c r="S34" s="13">
        <v>83</v>
      </c>
      <c r="T34" s="14">
        <v>81</v>
      </c>
      <c r="U34" s="14">
        <v>90</v>
      </c>
      <c r="V34" s="14">
        <v>89</v>
      </c>
      <c r="W34" s="14">
        <f t="shared" si="0"/>
        <v>425</v>
      </c>
      <c r="X34" s="32">
        <f t="shared" si="1"/>
        <v>81</v>
      </c>
      <c r="Y34" s="32">
        <f t="shared" si="2"/>
        <v>90</v>
      </c>
      <c r="Z34" s="33">
        <f t="shared" si="3"/>
        <v>254</v>
      </c>
      <c r="AA34" s="27">
        <f t="shared" si="4"/>
        <v>84.66666666666667</v>
      </c>
    </row>
    <row r="35" spans="1:27" ht="12.75">
      <c r="A35" s="60">
        <v>32</v>
      </c>
      <c r="B35" s="64" t="s">
        <v>464</v>
      </c>
      <c r="C35" s="65" t="s">
        <v>1759</v>
      </c>
      <c r="D35" s="65" t="s">
        <v>969</v>
      </c>
      <c r="E35" s="80">
        <v>2006</v>
      </c>
      <c r="F35" s="80" t="s">
        <v>177</v>
      </c>
      <c r="G35" s="80" t="s">
        <v>1687</v>
      </c>
      <c r="H35" s="65">
        <v>15.7</v>
      </c>
      <c r="I35" s="78">
        <v>0.124</v>
      </c>
      <c r="J35" s="65">
        <v>6.8</v>
      </c>
      <c r="K35" s="79" t="s">
        <v>1760</v>
      </c>
      <c r="L35" s="182" t="s">
        <v>1761</v>
      </c>
      <c r="M35" s="60" t="s">
        <v>1138</v>
      </c>
      <c r="N35" s="60" t="s">
        <v>1347</v>
      </c>
      <c r="O35" s="60" t="s">
        <v>1429</v>
      </c>
      <c r="P35" s="80" t="s">
        <v>1758</v>
      </c>
      <c r="Q35" s="65" t="s">
        <v>1133</v>
      </c>
      <c r="R35" s="15">
        <v>86</v>
      </c>
      <c r="S35" s="15">
        <v>84</v>
      </c>
      <c r="T35" s="14">
        <v>80</v>
      </c>
      <c r="U35" s="14">
        <v>83</v>
      </c>
      <c r="V35" s="14">
        <v>91</v>
      </c>
      <c r="W35" s="14">
        <f t="shared" si="0"/>
        <v>424</v>
      </c>
      <c r="X35" s="32">
        <f t="shared" si="1"/>
        <v>80</v>
      </c>
      <c r="Y35" s="32">
        <f t="shared" si="2"/>
        <v>91</v>
      </c>
      <c r="Z35" s="33">
        <f t="shared" si="3"/>
        <v>253</v>
      </c>
      <c r="AA35" s="27">
        <f t="shared" si="4"/>
        <v>84.33333333333333</v>
      </c>
    </row>
    <row r="36" spans="1:27" ht="12.75">
      <c r="A36" s="60">
        <v>33</v>
      </c>
      <c r="B36" s="64" t="s">
        <v>465</v>
      </c>
      <c r="C36" s="65" t="s">
        <v>1684</v>
      </c>
      <c r="D36" s="65" t="s">
        <v>892</v>
      </c>
      <c r="E36" s="80">
        <v>2005</v>
      </c>
      <c r="F36" s="80" t="s">
        <v>177</v>
      </c>
      <c r="G36" s="80" t="s">
        <v>1687</v>
      </c>
      <c r="H36" s="65">
        <v>4.3</v>
      </c>
      <c r="I36" s="78">
        <v>0.1327</v>
      </c>
      <c r="J36" s="65">
        <v>5.6</v>
      </c>
      <c r="K36" s="79" t="s">
        <v>1763</v>
      </c>
      <c r="L36" s="182" t="s">
        <v>1764</v>
      </c>
      <c r="M36" s="60" t="s">
        <v>1138</v>
      </c>
      <c r="N36" s="60" t="s">
        <v>1168</v>
      </c>
      <c r="O36" s="60" t="s">
        <v>1399</v>
      </c>
      <c r="P36" s="80" t="s">
        <v>1762</v>
      </c>
      <c r="Q36" s="65" t="s">
        <v>1133</v>
      </c>
      <c r="R36" s="13">
        <v>71</v>
      </c>
      <c r="S36" s="13">
        <v>83</v>
      </c>
      <c r="T36" s="14">
        <v>80</v>
      </c>
      <c r="U36" s="14">
        <v>91</v>
      </c>
      <c r="V36" s="14">
        <v>89</v>
      </c>
      <c r="W36" s="14">
        <f t="shared" si="0"/>
        <v>414</v>
      </c>
      <c r="X36" s="32">
        <f t="shared" si="1"/>
        <v>71</v>
      </c>
      <c r="Y36" s="32">
        <f t="shared" si="2"/>
        <v>91</v>
      </c>
      <c r="Z36" s="33">
        <f t="shared" si="3"/>
        <v>252</v>
      </c>
      <c r="AA36" s="27">
        <f t="shared" si="4"/>
        <v>84</v>
      </c>
    </row>
    <row r="37" spans="1:27" ht="12.75">
      <c r="A37" s="60">
        <v>34</v>
      </c>
      <c r="B37" s="64" t="s">
        <v>466</v>
      </c>
      <c r="C37" s="65" t="s">
        <v>847</v>
      </c>
      <c r="D37" s="65" t="s">
        <v>1766</v>
      </c>
      <c r="E37" s="80">
        <v>2005</v>
      </c>
      <c r="F37" s="80" t="s">
        <v>177</v>
      </c>
      <c r="G37" s="80" t="s">
        <v>1687</v>
      </c>
      <c r="H37" s="65">
        <v>9.71</v>
      </c>
      <c r="I37" s="78">
        <v>0.1288</v>
      </c>
      <c r="J37" s="65">
        <v>6.56</v>
      </c>
      <c r="K37" s="79" t="s">
        <v>1767</v>
      </c>
      <c r="L37" s="182" t="s">
        <v>1768</v>
      </c>
      <c r="M37" s="60" t="s">
        <v>1138</v>
      </c>
      <c r="N37" s="60" t="s">
        <v>1291</v>
      </c>
      <c r="O37" s="60" t="s">
        <v>1769</v>
      </c>
      <c r="P37" s="80" t="s">
        <v>1765</v>
      </c>
      <c r="Q37" s="65" t="s">
        <v>1133</v>
      </c>
      <c r="R37" s="16">
        <v>81</v>
      </c>
      <c r="S37" s="13">
        <v>65</v>
      </c>
      <c r="T37" s="14">
        <v>88</v>
      </c>
      <c r="U37" s="14">
        <v>82</v>
      </c>
      <c r="V37" s="14">
        <v>94</v>
      </c>
      <c r="W37" s="14">
        <f t="shared" si="0"/>
        <v>410</v>
      </c>
      <c r="X37" s="32">
        <f t="shared" si="1"/>
        <v>65</v>
      </c>
      <c r="Y37" s="32">
        <f t="shared" si="2"/>
        <v>94</v>
      </c>
      <c r="Z37" s="33">
        <f t="shared" si="3"/>
        <v>251</v>
      </c>
      <c r="AA37" s="27">
        <f t="shared" si="4"/>
        <v>83.66666666666667</v>
      </c>
    </row>
    <row r="38" spans="1:27" ht="12.75">
      <c r="A38" s="60">
        <v>35</v>
      </c>
      <c r="B38" s="64" t="s">
        <v>467</v>
      </c>
      <c r="C38" s="65" t="s">
        <v>900</v>
      </c>
      <c r="D38" s="65" t="s">
        <v>780</v>
      </c>
      <c r="E38" s="80">
        <v>2006</v>
      </c>
      <c r="F38" s="80" t="s">
        <v>177</v>
      </c>
      <c r="G38" s="80" t="s">
        <v>1687</v>
      </c>
      <c r="H38" s="65">
        <v>30.7</v>
      </c>
      <c r="I38" s="78">
        <v>0.127</v>
      </c>
      <c r="J38" s="65">
        <v>7</v>
      </c>
      <c r="K38" s="67" t="s">
        <v>1771</v>
      </c>
      <c r="L38" s="182" t="s">
        <v>1772</v>
      </c>
      <c r="M38" s="60" t="s">
        <v>1138</v>
      </c>
      <c r="N38" s="60" t="s">
        <v>1183</v>
      </c>
      <c r="O38" s="60" t="s">
        <v>1699</v>
      </c>
      <c r="P38" s="80" t="s">
        <v>1770</v>
      </c>
      <c r="Q38" s="65" t="s">
        <v>1138</v>
      </c>
      <c r="R38" s="16">
        <v>85</v>
      </c>
      <c r="S38" s="13">
        <v>86</v>
      </c>
      <c r="T38" s="14">
        <v>80</v>
      </c>
      <c r="U38" s="14">
        <v>78</v>
      </c>
      <c r="V38" s="14">
        <v>87</v>
      </c>
      <c r="W38" s="14">
        <f t="shared" si="0"/>
        <v>416</v>
      </c>
      <c r="X38" s="32">
        <f t="shared" si="1"/>
        <v>78</v>
      </c>
      <c r="Y38" s="32">
        <f t="shared" si="2"/>
        <v>87</v>
      </c>
      <c r="Z38" s="33">
        <f t="shared" si="3"/>
        <v>251</v>
      </c>
      <c r="AA38" s="27">
        <f t="shared" si="4"/>
        <v>83.66666666666667</v>
      </c>
    </row>
    <row r="39" spans="1:28" s="115" customFormat="1" ht="12.75">
      <c r="A39" s="105">
        <v>36</v>
      </c>
      <c r="B39" s="111" t="s">
        <v>468</v>
      </c>
      <c r="C39" s="106" t="s">
        <v>1774</v>
      </c>
      <c r="D39" s="106" t="s">
        <v>1290</v>
      </c>
      <c r="E39" s="133">
        <v>2006</v>
      </c>
      <c r="F39" s="133" t="s">
        <v>177</v>
      </c>
      <c r="G39" s="133" t="s">
        <v>1687</v>
      </c>
      <c r="H39" s="106">
        <v>12</v>
      </c>
      <c r="I39" s="128">
        <v>0.14</v>
      </c>
      <c r="J39" s="106">
        <v>7.2</v>
      </c>
      <c r="K39" s="106" t="s">
        <v>1615</v>
      </c>
      <c r="L39" s="183" t="s">
        <v>1775</v>
      </c>
      <c r="M39" s="105" t="s">
        <v>1138</v>
      </c>
      <c r="N39" s="105" t="s">
        <v>1776</v>
      </c>
      <c r="O39" s="105" t="s">
        <v>1290</v>
      </c>
      <c r="P39" s="129" t="s">
        <v>1773</v>
      </c>
      <c r="Q39" s="106" t="s">
        <v>1292</v>
      </c>
      <c r="R39" s="117">
        <v>77</v>
      </c>
      <c r="S39" s="118">
        <v>86</v>
      </c>
      <c r="T39" s="119">
        <v>87</v>
      </c>
      <c r="U39" s="119">
        <v>82</v>
      </c>
      <c r="V39" s="119">
        <v>82</v>
      </c>
      <c r="W39" s="119">
        <f t="shared" si="0"/>
        <v>414</v>
      </c>
      <c r="X39" s="130">
        <f t="shared" si="1"/>
        <v>77</v>
      </c>
      <c r="Y39" s="130">
        <f t="shared" si="2"/>
        <v>87</v>
      </c>
      <c r="Z39" s="131">
        <f t="shared" si="3"/>
        <v>250</v>
      </c>
      <c r="AA39" s="123">
        <f t="shared" si="4"/>
        <v>83.33333333333333</v>
      </c>
      <c r="AB39" s="115" t="s">
        <v>401</v>
      </c>
    </row>
    <row r="40" spans="1:28" s="115" customFormat="1" ht="12.75">
      <c r="A40" s="105">
        <v>37</v>
      </c>
      <c r="B40" s="124" t="s">
        <v>469</v>
      </c>
      <c r="C40" s="106" t="s">
        <v>1338</v>
      </c>
      <c r="D40" s="106" t="s">
        <v>1469</v>
      </c>
      <c r="E40" s="133">
        <v>2006</v>
      </c>
      <c r="F40" s="133" t="s">
        <v>177</v>
      </c>
      <c r="G40" s="133" t="s">
        <v>1687</v>
      </c>
      <c r="H40" s="106">
        <v>19</v>
      </c>
      <c r="I40" s="128">
        <v>0.14</v>
      </c>
      <c r="J40" s="106">
        <v>5.9</v>
      </c>
      <c r="K40" s="132" t="s">
        <v>1778</v>
      </c>
      <c r="L40" s="173" t="s">
        <v>1779</v>
      </c>
      <c r="M40" s="106" t="s">
        <v>1138</v>
      </c>
      <c r="N40" s="106" t="s">
        <v>1341</v>
      </c>
      <c r="O40" s="106" t="s">
        <v>1472</v>
      </c>
      <c r="P40" s="133" t="s">
        <v>1777</v>
      </c>
      <c r="Q40" s="106" t="s">
        <v>1133</v>
      </c>
      <c r="R40" s="117">
        <v>84</v>
      </c>
      <c r="S40" s="118">
        <v>80</v>
      </c>
      <c r="T40" s="119">
        <v>87</v>
      </c>
      <c r="U40" s="119">
        <v>85</v>
      </c>
      <c r="V40" s="119">
        <v>79</v>
      </c>
      <c r="W40" s="119">
        <f t="shared" si="0"/>
        <v>415</v>
      </c>
      <c r="X40" s="130">
        <f t="shared" si="1"/>
        <v>79</v>
      </c>
      <c r="Y40" s="130">
        <f t="shared" si="2"/>
        <v>87</v>
      </c>
      <c r="Z40" s="131">
        <f t="shared" si="3"/>
        <v>249</v>
      </c>
      <c r="AA40" s="123">
        <f t="shared" si="4"/>
        <v>83</v>
      </c>
      <c r="AB40" s="115" t="s">
        <v>401</v>
      </c>
    </row>
    <row r="41" spans="1:27" ht="12.75">
      <c r="A41" s="60">
        <v>38</v>
      </c>
      <c r="B41" s="64" t="s">
        <v>470</v>
      </c>
      <c r="C41" s="65" t="s">
        <v>1759</v>
      </c>
      <c r="D41" s="65" t="s">
        <v>780</v>
      </c>
      <c r="E41" s="80">
        <v>2006</v>
      </c>
      <c r="F41" s="80" t="s">
        <v>177</v>
      </c>
      <c r="G41" s="80" t="s">
        <v>1687</v>
      </c>
      <c r="H41" s="65">
        <v>26.4</v>
      </c>
      <c r="I41" s="78">
        <v>0.127</v>
      </c>
      <c r="J41" s="67">
        <v>7</v>
      </c>
      <c r="K41" s="79" t="s">
        <v>1781</v>
      </c>
      <c r="L41" s="182" t="s">
        <v>1782</v>
      </c>
      <c r="M41" s="60" t="s">
        <v>1138</v>
      </c>
      <c r="N41" s="60" t="s">
        <v>1349</v>
      </c>
      <c r="O41" s="60" t="s">
        <v>1699</v>
      </c>
      <c r="P41" s="80" t="s">
        <v>1780</v>
      </c>
      <c r="Q41" s="65" t="s">
        <v>1138</v>
      </c>
      <c r="R41" s="16">
        <v>74</v>
      </c>
      <c r="S41" s="13">
        <v>82</v>
      </c>
      <c r="T41" s="14">
        <v>81</v>
      </c>
      <c r="U41" s="14">
        <v>86</v>
      </c>
      <c r="V41" s="14">
        <v>86</v>
      </c>
      <c r="W41" s="14">
        <f t="shared" si="0"/>
        <v>409</v>
      </c>
      <c r="X41" s="32">
        <f t="shared" si="1"/>
        <v>74</v>
      </c>
      <c r="Y41" s="32">
        <f t="shared" si="2"/>
        <v>86</v>
      </c>
      <c r="Z41" s="33">
        <f t="shared" si="3"/>
        <v>249</v>
      </c>
      <c r="AA41" s="27">
        <f t="shared" si="4"/>
        <v>83</v>
      </c>
    </row>
    <row r="42" spans="1:27" ht="12.75">
      <c r="A42" s="60">
        <v>39</v>
      </c>
      <c r="B42" s="64" t="s">
        <v>471</v>
      </c>
      <c r="C42" s="65" t="s">
        <v>1784</v>
      </c>
      <c r="D42" s="65" t="s">
        <v>949</v>
      </c>
      <c r="E42" s="80">
        <v>2006</v>
      </c>
      <c r="F42" s="80" t="s">
        <v>177</v>
      </c>
      <c r="G42" s="80" t="s">
        <v>1687</v>
      </c>
      <c r="H42" s="65">
        <v>35.8</v>
      </c>
      <c r="I42" s="78">
        <v>0.139</v>
      </c>
      <c r="J42" s="65">
        <v>6.1</v>
      </c>
      <c r="K42" s="79" t="s">
        <v>1785</v>
      </c>
      <c r="L42" s="182" t="s">
        <v>1786</v>
      </c>
      <c r="M42" s="60" t="s">
        <v>1138</v>
      </c>
      <c r="N42" s="60" t="s">
        <v>1161</v>
      </c>
      <c r="O42" s="60" t="s">
        <v>952</v>
      </c>
      <c r="P42" s="80" t="s">
        <v>1783</v>
      </c>
      <c r="Q42" s="65" t="s">
        <v>1133</v>
      </c>
      <c r="R42" s="16">
        <v>85</v>
      </c>
      <c r="S42" s="13">
        <v>87</v>
      </c>
      <c r="T42" s="14">
        <v>77</v>
      </c>
      <c r="U42" s="14">
        <v>68</v>
      </c>
      <c r="V42" s="14">
        <v>90</v>
      </c>
      <c r="W42" s="14">
        <f t="shared" si="0"/>
        <v>407</v>
      </c>
      <c r="X42" s="32">
        <f t="shared" si="1"/>
        <v>68</v>
      </c>
      <c r="Y42" s="32">
        <f t="shared" si="2"/>
        <v>90</v>
      </c>
      <c r="Z42" s="33">
        <f t="shared" si="3"/>
        <v>249</v>
      </c>
      <c r="AA42" s="27">
        <f t="shared" si="4"/>
        <v>83</v>
      </c>
    </row>
    <row r="43" spans="1:27" ht="12.75">
      <c r="A43" s="60">
        <v>40</v>
      </c>
      <c r="B43" s="64" t="s">
        <v>472</v>
      </c>
      <c r="C43" s="65" t="s">
        <v>1725</v>
      </c>
      <c r="D43" s="65" t="s">
        <v>1501</v>
      </c>
      <c r="E43" s="80">
        <v>2006</v>
      </c>
      <c r="F43" s="80" t="s">
        <v>177</v>
      </c>
      <c r="G43" s="80" t="s">
        <v>1687</v>
      </c>
      <c r="H43" s="65">
        <v>42.5</v>
      </c>
      <c r="I43" s="78">
        <v>0.1225</v>
      </c>
      <c r="J43" s="65">
        <v>5.8</v>
      </c>
      <c r="K43" s="79" t="s">
        <v>1170</v>
      </c>
      <c r="L43" s="182" t="s">
        <v>1788</v>
      </c>
      <c r="M43" s="60" t="s">
        <v>1138</v>
      </c>
      <c r="N43" s="60" t="s">
        <v>1159</v>
      </c>
      <c r="O43" s="60" t="s">
        <v>1504</v>
      </c>
      <c r="P43" s="80" t="s">
        <v>1787</v>
      </c>
      <c r="Q43" s="65" t="s">
        <v>1138</v>
      </c>
      <c r="R43" s="16">
        <v>81</v>
      </c>
      <c r="S43" s="13">
        <v>83</v>
      </c>
      <c r="T43" s="14">
        <v>83</v>
      </c>
      <c r="U43" s="14">
        <v>83</v>
      </c>
      <c r="V43" s="14">
        <v>86</v>
      </c>
      <c r="W43" s="14">
        <f t="shared" si="0"/>
        <v>416</v>
      </c>
      <c r="X43" s="32">
        <f t="shared" si="1"/>
        <v>81</v>
      </c>
      <c r="Y43" s="32">
        <f t="shared" si="2"/>
        <v>86</v>
      </c>
      <c r="Z43" s="33">
        <f t="shared" si="3"/>
        <v>249</v>
      </c>
      <c r="AA43" s="27">
        <f t="shared" si="4"/>
        <v>83</v>
      </c>
    </row>
    <row r="44" spans="1:27" ht="12.75">
      <c r="A44" s="60">
        <v>41</v>
      </c>
      <c r="B44" s="64" t="s">
        <v>473</v>
      </c>
      <c r="C44" s="65" t="s">
        <v>1790</v>
      </c>
      <c r="D44" s="65" t="s">
        <v>1469</v>
      </c>
      <c r="E44" s="80">
        <v>2006</v>
      </c>
      <c r="F44" s="80" t="s">
        <v>177</v>
      </c>
      <c r="G44" s="80" t="s">
        <v>1687</v>
      </c>
      <c r="H44" s="65">
        <v>11.1</v>
      </c>
      <c r="I44" s="78">
        <v>0.139</v>
      </c>
      <c r="J44" s="65">
        <v>5.3</v>
      </c>
      <c r="K44" s="79" t="s">
        <v>1339</v>
      </c>
      <c r="L44" s="171" t="s">
        <v>1791</v>
      </c>
      <c r="M44" s="65" t="s">
        <v>1138</v>
      </c>
      <c r="N44" s="65" t="s">
        <v>1792</v>
      </c>
      <c r="O44" s="65" t="s">
        <v>1472</v>
      </c>
      <c r="P44" s="80" t="s">
        <v>1789</v>
      </c>
      <c r="Q44" s="65" t="s">
        <v>1133</v>
      </c>
      <c r="R44" s="16">
        <v>68</v>
      </c>
      <c r="S44" s="13">
        <v>88</v>
      </c>
      <c r="T44" s="14">
        <v>83</v>
      </c>
      <c r="U44" s="14">
        <v>80</v>
      </c>
      <c r="V44" s="14">
        <v>85</v>
      </c>
      <c r="W44" s="14">
        <f t="shared" si="0"/>
        <v>404</v>
      </c>
      <c r="X44" s="32">
        <f t="shared" si="1"/>
        <v>68</v>
      </c>
      <c r="Y44" s="32">
        <f t="shared" si="2"/>
        <v>88</v>
      </c>
      <c r="Z44" s="33">
        <f t="shared" si="3"/>
        <v>248</v>
      </c>
      <c r="AA44" s="27">
        <f t="shared" si="4"/>
        <v>82.66666666666667</v>
      </c>
    </row>
    <row r="45" spans="1:27" ht="12.75">
      <c r="A45" s="60">
        <v>42</v>
      </c>
      <c r="B45" s="64" t="s">
        <v>474</v>
      </c>
      <c r="C45" s="65" t="s">
        <v>1725</v>
      </c>
      <c r="D45" s="65" t="s">
        <v>841</v>
      </c>
      <c r="E45" s="80">
        <v>2006</v>
      </c>
      <c r="F45" s="80" t="s">
        <v>177</v>
      </c>
      <c r="G45" s="80" t="s">
        <v>1687</v>
      </c>
      <c r="H45" s="65">
        <v>5.4</v>
      </c>
      <c r="I45" s="78">
        <v>0.1422</v>
      </c>
      <c r="J45" s="65">
        <v>5.9</v>
      </c>
      <c r="K45" s="65" t="s">
        <v>1794</v>
      </c>
      <c r="L45" s="182" t="s">
        <v>1795</v>
      </c>
      <c r="M45" s="65" t="s">
        <v>1138</v>
      </c>
      <c r="N45" s="65" t="s">
        <v>1159</v>
      </c>
      <c r="O45" s="65" t="s">
        <v>841</v>
      </c>
      <c r="P45" s="80" t="s">
        <v>1793</v>
      </c>
      <c r="Q45" s="65" t="s">
        <v>1133</v>
      </c>
      <c r="R45" s="16">
        <v>84</v>
      </c>
      <c r="S45" s="13">
        <v>81</v>
      </c>
      <c r="T45" s="14">
        <v>89</v>
      </c>
      <c r="U45" s="14">
        <v>82</v>
      </c>
      <c r="V45" s="14">
        <v>81</v>
      </c>
      <c r="W45" s="14">
        <f t="shared" si="0"/>
        <v>417</v>
      </c>
      <c r="X45" s="32">
        <f t="shared" si="1"/>
        <v>81</v>
      </c>
      <c r="Y45" s="32">
        <f t="shared" si="2"/>
        <v>89</v>
      </c>
      <c r="Z45" s="33">
        <f t="shared" si="3"/>
        <v>247</v>
      </c>
      <c r="AA45" s="27">
        <f t="shared" si="4"/>
        <v>82.33333333333333</v>
      </c>
    </row>
    <row r="46" spans="1:27" ht="12.75">
      <c r="A46" s="60">
        <v>43</v>
      </c>
      <c r="B46" s="64" t="s">
        <v>475</v>
      </c>
      <c r="C46" s="65" t="s">
        <v>878</v>
      </c>
      <c r="D46" s="65" t="s">
        <v>969</v>
      </c>
      <c r="E46" s="80">
        <v>2006</v>
      </c>
      <c r="F46" s="80" t="s">
        <v>177</v>
      </c>
      <c r="G46" s="80" t="s">
        <v>1687</v>
      </c>
      <c r="H46" s="65">
        <v>18.8</v>
      </c>
      <c r="I46" s="78">
        <v>0.1364</v>
      </c>
      <c r="J46" s="65">
        <v>5.1</v>
      </c>
      <c r="K46" s="79" t="s">
        <v>1797</v>
      </c>
      <c r="L46" s="182" t="s">
        <v>1798</v>
      </c>
      <c r="M46" s="60" t="s">
        <v>1138</v>
      </c>
      <c r="N46" s="60" t="s">
        <v>1192</v>
      </c>
      <c r="O46" s="60" t="s">
        <v>1429</v>
      </c>
      <c r="P46" s="80" t="s">
        <v>1796</v>
      </c>
      <c r="Q46" s="65" t="s">
        <v>1133</v>
      </c>
      <c r="R46" s="16">
        <v>85</v>
      </c>
      <c r="S46" s="13">
        <v>83</v>
      </c>
      <c r="T46" s="14">
        <v>74</v>
      </c>
      <c r="U46" s="14">
        <v>88</v>
      </c>
      <c r="V46" s="14">
        <v>79</v>
      </c>
      <c r="W46" s="14">
        <f t="shared" si="0"/>
        <v>409</v>
      </c>
      <c r="X46" s="32">
        <f t="shared" si="1"/>
        <v>74</v>
      </c>
      <c r="Y46" s="32">
        <f t="shared" si="2"/>
        <v>88</v>
      </c>
      <c r="Z46" s="33">
        <f t="shared" si="3"/>
        <v>247</v>
      </c>
      <c r="AA46" s="27">
        <f t="shared" si="4"/>
        <v>82.33333333333333</v>
      </c>
    </row>
    <row r="47" spans="1:27" ht="12.75">
      <c r="A47" s="60">
        <v>44</v>
      </c>
      <c r="B47" s="64" t="s">
        <v>476</v>
      </c>
      <c r="C47" s="65" t="s">
        <v>1279</v>
      </c>
      <c r="D47" s="65" t="s">
        <v>1800</v>
      </c>
      <c r="E47" s="80">
        <v>2006</v>
      </c>
      <c r="F47" s="80" t="s">
        <v>177</v>
      </c>
      <c r="G47" s="80" t="s">
        <v>1687</v>
      </c>
      <c r="H47" s="65">
        <v>7.3</v>
      </c>
      <c r="I47" s="78">
        <v>0.1233</v>
      </c>
      <c r="J47" s="65">
        <v>5.8</v>
      </c>
      <c r="K47" s="79" t="s">
        <v>1801</v>
      </c>
      <c r="L47" s="171" t="s">
        <v>1802</v>
      </c>
      <c r="M47" s="65" t="s">
        <v>1138</v>
      </c>
      <c r="N47" s="65" t="s">
        <v>1278</v>
      </c>
      <c r="O47" s="65" t="s">
        <v>1769</v>
      </c>
      <c r="P47" s="80" t="s">
        <v>1799</v>
      </c>
      <c r="Q47" s="65" t="s">
        <v>1133</v>
      </c>
      <c r="R47" s="16">
        <v>79</v>
      </c>
      <c r="S47" s="13">
        <v>75</v>
      </c>
      <c r="T47" s="14">
        <v>89</v>
      </c>
      <c r="U47" s="14">
        <v>85</v>
      </c>
      <c r="V47" s="14">
        <v>82</v>
      </c>
      <c r="W47" s="14">
        <f t="shared" si="0"/>
        <v>410</v>
      </c>
      <c r="X47" s="32">
        <f t="shared" si="1"/>
        <v>75</v>
      </c>
      <c r="Y47" s="32">
        <f t="shared" si="2"/>
        <v>89</v>
      </c>
      <c r="Z47" s="33">
        <f t="shared" si="3"/>
        <v>246</v>
      </c>
      <c r="AA47" s="27">
        <f t="shared" si="4"/>
        <v>82</v>
      </c>
    </row>
    <row r="48" spans="1:28" s="115" customFormat="1" ht="12.75">
      <c r="A48" s="105">
        <v>45</v>
      </c>
      <c r="B48" s="124" t="s">
        <v>477</v>
      </c>
      <c r="C48" s="106" t="s">
        <v>1804</v>
      </c>
      <c r="D48" s="106" t="s">
        <v>1356</v>
      </c>
      <c r="E48" s="133">
        <v>2006</v>
      </c>
      <c r="F48" s="133" t="s">
        <v>177</v>
      </c>
      <c r="G48" s="133" t="s">
        <v>1687</v>
      </c>
      <c r="H48" s="106">
        <v>11.3</v>
      </c>
      <c r="I48" s="128">
        <v>0.118</v>
      </c>
      <c r="J48" s="106">
        <v>7</v>
      </c>
      <c r="K48" s="106" t="s">
        <v>1805</v>
      </c>
      <c r="L48" s="183" t="s">
        <v>1806</v>
      </c>
      <c r="M48" s="106" t="s">
        <v>1138</v>
      </c>
      <c r="N48" s="106" t="s">
        <v>1159</v>
      </c>
      <c r="O48" s="106" t="s">
        <v>1356</v>
      </c>
      <c r="P48" s="133" t="s">
        <v>1803</v>
      </c>
      <c r="Q48" s="106" t="s">
        <v>1133</v>
      </c>
      <c r="R48" s="117">
        <v>79</v>
      </c>
      <c r="S48" s="118">
        <v>71</v>
      </c>
      <c r="T48" s="119">
        <v>85</v>
      </c>
      <c r="U48" s="119">
        <v>84</v>
      </c>
      <c r="V48" s="119">
        <v>83</v>
      </c>
      <c r="W48" s="119">
        <f t="shared" si="0"/>
        <v>402</v>
      </c>
      <c r="X48" s="130">
        <f t="shared" si="1"/>
        <v>71</v>
      </c>
      <c r="Y48" s="130">
        <f t="shared" si="2"/>
        <v>85</v>
      </c>
      <c r="Z48" s="131">
        <f t="shared" si="3"/>
        <v>246</v>
      </c>
      <c r="AA48" s="123">
        <f t="shared" si="4"/>
        <v>82</v>
      </c>
      <c r="AB48" s="115" t="s">
        <v>401</v>
      </c>
    </row>
    <row r="49" spans="1:27" ht="12.75">
      <c r="A49" s="60">
        <v>46</v>
      </c>
      <c r="B49" s="64" t="s">
        <v>478</v>
      </c>
      <c r="C49" s="65" t="s">
        <v>1180</v>
      </c>
      <c r="D49" s="65" t="s">
        <v>1329</v>
      </c>
      <c r="E49" s="80">
        <v>2006</v>
      </c>
      <c r="F49" s="80" t="s">
        <v>177</v>
      </c>
      <c r="G49" s="80" t="s">
        <v>1687</v>
      </c>
      <c r="H49" s="65">
        <v>29</v>
      </c>
      <c r="I49" s="78">
        <v>0.1262</v>
      </c>
      <c r="J49" s="65">
        <v>7.9</v>
      </c>
      <c r="K49" s="65" t="s">
        <v>1808</v>
      </c>
      <c r="L49" s="182" t="s">
        <v>1809</v>
      </c>
      <c r="M49" s="65" t="s">
        <v>1138</v>
      </c>
      <c r="N49" s="65" t="s">
        <v>1180</v>
      </c>
      <c r="O49" s="65" t="s">
        <v>1316</v>
      </c>
      <c r="P49" s="80" t="s">
        <v>1807</v>
      </c>
      <c r="Q49" s="65" t="s">
        <v>1133</v>
      </c>
      <c r="R49" s="16">
        <v>85</v>
      </c>
      <c r="S49" s="13">
        <v>86</v>
      </c>
      <c r="T49" s="14">
        <v>78</v>
      </c>
      <c r="U49" s="14">
        <v>70</v>
      </c>
      <c r="V49" s="14">
        <v>83</v>
      </c>
      <c r="W49" s="14">
        <f t="shared" si="0"/>
        <v>402</v>
      </c>
      <c r="X49" s="32">
        <f t="shared" si="1"/>
        <v>70</v>
      </c>
      <c r="Y49" s="32">
        <f t="shared" si="2"/>
        <v>86</v>
      </c>
      <c r="Z49" s="33">
        <f t="shared" si="3"/>
        <v>246</v>
      </c>
      <c r="AA49" s="27">
        <f t="shared" si="4"/>
        <v>82</v>
      </c>
    </row>
    <row r="50" spans="1:27" ht="12.75">
      <c r="A50" s="60">
        <v>47</v>
      </c>
      <c r="B50" s="64" t="s">
        <v>479</v>
      </c>
      <c r="C50" s="65" t="s">
        <v>1338</v>
      </c>
      <c r="D50" s="65" t="s">
        <v>888</v>
      </c>
      <c r="E50" s="80">
        <v>2006</v>
      </c>
      <c r="F50" s="80" t="s">
        <v>177</v>
      </c>
      <c r="G50" s="80" t="s">
        <v>1687</v>
      </c>
      <c r="H50" s="65">
        <v>9.3</v>
      </c>
      <c r="I50" s="78">
        <v>0.121</v>
      </c>
      <c r="J50" s="65">
        <v>7.6</v>
      </c>
      <c r="K50" s="79" t="s">
        <v>1811</v>
      </c>
      <c r="L50" s="182" t="s">
        <v>1812</v>
      </c>
      <c r="M50" s="60" t="s">
        <v>1138</v>
      </c>
      <c r="N50" s="60" t="s">
        <v>1341</v>
      </c>
      <c r="O50" s="60" t="s">
        <v>888</v>
      </c>
      <c r="P50" s="80" t="s">
        <v>1810</v>
      </c>
      <c r="Q50" s="65" t="s">
        <v>1138</v>
      </c>
      <c r="R50" s="16">
        <v>79</v>
      </c>
      <c r="S50" s="13">
        <v>78</v>
      </c>
      <c r="T50" s="14">
        <v>88</v>
      </c>
      <c r="U50" s="14">
        <v>80</v>
      </c>
      <c r="V50" s="14">
        <v>86</v>
      </c>
      <c r="W50" s="14">
        <f t="shared" si="0"/>
        <v>411</v>
      </c>
      <c r="X50" s="32">
        <f t="shared" si="1"/>
        <v>78</v>
      </c>
      <c r="Y50" s="32">
        <f t="shared" si="2"/>
        <v>88</v>
      </c>
      <c r="Z50" s="33">
        <f t="shared" si="3"/>
        <v>245</v>
      </c>
      <c r="AA50" s="27">
        <f t="shared" si="4"/>
        <v>81.66666666666667</v>
      </c>
    </row>
    <row r="51" spans="1:27" ht="12.75">
      <c r="A51" s="60">
        <v>48</v>
      </c>
      <c r="B51" s="64" t="s">
        <v>480</v>
      </c>
      <c r="C51" s="65" t="s">
        <v>1108</v>
      </c>
      <c r="D51" s="65" t="s">
        <v>780</v>
      </c>
      <c r="E51" s="80">
        <v>2006</v>
      </c>
      <c r="F51" s="143" t="s">
        <v>566</v>
      </c>
      <c r="G51" s="80" t="s">
        <v>1687</v>
      </c>
      <c r="H51" s="65">
        <v>32.1</v>
      </c>
      <c r="I51" s="78">
        <v>0.122</v>
      </c>
      <c r="J51" s="65">
        <v>7</v>
      </c>
      <c r="K51" s="79" t="s">
        <v>1814</v>
      </c>
      <c r="L51" s="182" t="s">
        <v>1815</v>
      </c>
      <c r="M51" s="60" t="s">
        <v>1138</v>
      </c>
      <c r="N51" s="60" t="s">
        <v>1112</v>
      </c>
      <c r="O51" s="60" t="s">
        <v>1699</v>
      </c>
      <c r="P51" s="80" t="s">
        <v>1813</v>
      </c>
      <c r="Q51" s="65" t="s">
        <v>1138</v>
      </c>
      <c r="R51" s="16">
        <v>83</v>
      </c>
      <c r="S51" s="13">
        <v>86</v>
      </c>
      <c r="T51" s="14">
        <v>79</v>
      </c>
      <c r="U51" s="14">
        <v>80</v>
      </c>
      <c r="V51" s="14">
        <v>82</v>
      </c>
      <c r="W51" s="14">
        <f t="shared" si="0"/>
        <v>410</v>
      </c>
      <c r="X51" s="32">
        <f t="shared" si="1"/>
        <v>79</v>
      </c>
      <c r="Y51" s="32">
        <f t="shared" si="2"/>
        <v>86</v>
      </c>
      <c r="Z51" s="33">
        <f t="shared" si="3"/>
        <v>245</v>
      </c>
      <c r="AA51" s="27">
        <f t="shared" si="4"/>
        <v>81.66666666666667</v>
      </c>
    </row>
    <row r="52" spans="1:27" ht="12.75">
      <c r="A52" s="60">
        <v>49</v>
      </c>
      <c r="B52" s="64" t="s">
        <v>481</v>
      </c>
      <c r="C52" s="65" t="s">
        <v>1784</v>
      </c>
      <c r="D52" s="65" t="s">
        <v>1001</v>
      </c>
      <c r="E52" s="80">
        <v>2005</v>
      </c>
      <c r="F52" s="80" t="s">
        <v>177</v>
      </c>
      <c r="G52" s="80" t="s">
        <v>1687</v>
      </c>
      <c r="H52" s="65">
        <v>33.7</v>
      </c>
      <c r="I52" s="78">
        <v>0.1126</v>
      </c>
      <c r="J52" s="65">
        <v>5.1</v>
      </c>
      <c r="K52" s="79" t="s">
        <v>1817</v>
      </c>
      <c r="L52" s="171" t="s">
        <v>1818</v>
      </c>
      <c r="M52" s="65" t="s">
        <v>1138</v>
      </c>
      <c r="N52" s="65" t="s">
        <v>1161</v>
      </c>
      <c r="O52" s="65" t="s">
        <v>1769</v>
      </c>
      <c r="P52" s="80" t="s">
        <v>1816</v>
      </c>
      <c r="Q52" s="65" t="s">
        <v>1133</v>
      </c>
      <c r="R52" s="16">
        <v>82</v>
      </c>
      <c r="S52" s="13">
        <v>89</v>
      </c>
      <c r="T52" s="14">
        <v>78</v>
      </c>
      <c r="U52" s="14">
        <v>77</v>
      </c>
      <c r="V52" s="14">
        <v>85</v>
      </c>
      <c r="W52" s="14">
        <f t="shared" si="0"/>
        <v>411</v>
      </c>
      <c r="X52" s="32">
        <f t="shared" si="1"/>
        <v>77</v>
      </c>
      <c r="Y52" s="32">
        <f t="shared" si="2"/>
        <v>89</v>
      </c>
      <c r="Z52" s="33">
        <f t="shared" si="3"/>
        <v>245</v>
      </c>
      <c r="AA52" s="27">
        <f t="shared" si="4"/>
        <v>81.66666666666667</v>
      </c>
    </row>
    <row r="53" spans="1:27" ht="12.75">
      <c r="A53" s="60">
        <v>50</v>
      </c>
      <c r="B53" s="64" t="s">
        <v>482</v>
      </c>
      <c r="C53" s="65" t="s">
        <v>1701</v>
      </c>
      <c r="D53" s="65" t="s">
        <v>938</v>
      </c>
      <c r="E53" s="80">
        <v>2005</v>
      </c>
      <c r="F53" s="80" t="s">
        <v>177</v>
      </c>
      <c r="G53" s="80" t="s">
        <v>1687</v>
      </c>
      <c r="H53" s="65">
        <v>4.6</v>
      </c>
      <c r="I53" s="78">
        <v>0.1319</v>
      </c>
      <c r="J53" s="65">
        <v>7.8</v>
      </c>
      <c r="K53" s="79" t="s">
        <v>1820</v>
      </c>
      <c r="L53" s="182" t="s">
        <v>1821</v>
      </c>
      <c r="M53" s="65" t="s">
        <v>1138</v>
      </c>
      <c r="N53" s="60" t="s">
        <v>1168</v>
      </c>
      <c r="O53" s="65" t="s">
        <v>939</v>
      </c>
      <c r="P53" s="80" t="s">
        <v>1819</v>
      </c>
      <c r="Q53" s="65" t="s">
        <v>1133</v>
      </c>
      <c r="R53" s="15">
        <v>79</v>
      </c>
      <c r="S53" s="15">
        <v>77</v>
      </c>
      <c r="T53" s="14">
        <v>85</v>
      </c>
      <c r="U53" s="14">
        <v>81</v>
      </c>
      <c r="V53" s="14">
        <v>84</v>
      </c>
      <c r="W53" s="14">
        <f t="shared" si="0"/>
        <v>406</v>
      </c>
      <c r="X53" s="32">
        <f t="shared" si="1"/>
        <v>77</v>
      </c>
      <c r="Y53" s="32">
        <f t="shared" si="2"/>
        <v>85</v>
      </c>
      <c r="Z53" s="33">
        <f t="shared" si="3"/>
        <v>244</v>
      </c>
      <c r="AA53" s="27">
        <f t="shared" si="4"/>
        <v>81.33333333333333</v>
      </c>
    </row>
    <row r="54" spans="1:27" ht="12.75">
      <c r="A54" s="60">
        <v>51</v>
      </c>
      <c r="B54" s="68" t="s">
        <v>483</v>
      </c>
      <c r="C54" s="65" t="s">
        <v>1823</v>
      </c>
      <c r="D54" s="65" t="s">
        <v>1158</v>
      </c>
      <c r="E54" s="80">
        <v>2005</v>
      </c>
      <c r="F54" s="80" t="s">
        <v>177</v>
      </c>
      <c r="G54" s="80" t="s">
        <v>1687</v>
      </c>
      <c r="H54" s="65">
        <v>10.4</v>
      </c>
      <c r="I54" s="78">
        <v>0.147</v>
      </c>
      <c r="J54" s="65">
        <v>6.4</v>
      </c>
      <c r="K54" s="65" t="s">
        <v>1824</v>
      </c>
      <c r="L54" s="171" t="s">
        <v>1825</v>
      </c>
      <c r="M54" s="60" t="s">
        <v>1138</v>
      </c>
      <c r="N54" s="60" t="s">
        <v>1192</v>
      </c>
      <c r="O54" s="60" t="s">
        <v>1158</v>
      </c>
      <c r="P54" s="81" t="s">
        <v>1822</v>
      </c>
      <c r="Q54" s="65" t="s">
        <v>1133</v>
      </c>
      <c r="R54" s="16">
        <v>64</v>
      </c>
      <c r="S54" s="13">
        <v>84</v>
      </c>
      <c r="T54" s="14">
        <v>83</v>
      </c>
      <c r="U54" s="14">
        <v>82</v>
      </c>
      <c r="V54" s="14">
        <v>79</v>
      </c>
      <c r="W54" s="14">
        <f t="shared" si="0"/>
        <v>392</v>
      </c>
      <c r="X54" s="32">
        <f t="shared" si="1"/>
        <v>64</v>
      </c>
      <c r="Y54" s="32">
        <f t="shared" si="2"/>
        <v>84</v>
      </c>
      <c r="Z54" s="33">
        <f t="shared" si="3"/>
        <v>244</v>
      </c>
      <c r="AA54" s="27">
        <f t="shared" si="4"/>
        <v>81.33333333333333</v>
      </c>
    </row>
    <row r="55" spans="1:27" ht="12.75">
      <c r="A55" s="60">
        <v>52</v>
      </c>
      <c r="B55" s="64" t="s">
        <v>484</v>
      </c>
      <c r="C55" s="65" t="s">
        <v>1279</v>
      </c>
      <c r="D55" s="65" t="s">
        <v>867</v>
      </c>
      <c r="E55" s="80">
        <v>2006</v>
      </c>
      <c r="F55" s="80" t="s">
        <v>177</v>
      </c>
      <c r="G55" s="80" t="s">
        <v>1687</v>
      </c>
      <c r="H55" s="65">
        <v>5.5</v>
      </c>
      <c r="I55" s="78">
        <v>0.125</v>
      </c>
      <c r="J55" s="65">
        <v>7</v>
      </c>
      <c r="K55" s="79" t="s">
        <v>1247</v>
      </c>
      <c r="L55" s="182" t="s">
        <v>1827</v>
      </c>
      <c r="M55" s="60" t="s">
        <v>1138</v>
      </c>
      <c r="N55" s="60" t="s">
        <v>1278</v>
      </c>
      <c r="O55" s="60" t="s">
        <v>868</v>
      </c>
      <c r="P55" s="80" t="s">
        <v>1826</v>
      </c>
      <c r="Q55" s="65" t="s">
        <v>1138</v>
      </c>
      <c r="R55" s="16">
        <v>75</v>
      </c>
      <c r="S55" s="13">
        <v>87</v>
      </c>
      <c r="T55" s="14">
        <v>83</v>
      </c>
      <c r="U55" s="14">
        <v>80</v>
      </c>
      <c r="V55" s="14">
        <v>80</v>
      </c>
      <c r="W55" s="14">
        <f t="shared" si="0"/>
        <v>405</v>
      </c>
      <c r="X55" s="32">
        <f t="shared" si="1"/>
        <v>75</v>
      </c>
      <c r="Y55" s="32">
        <f t="shared" si="2"/>
        <v>87</v>
      </c>
      <c r="Z55" s="33">
        <f t="shared" si="3"/>
        <v>243</v>
      </c>
      <c r="AA55" s="27">
        <f t="shared" si="4"/>
        <v>81</v>
      </c>
    </row>
    <row r="56" spans="1:27" ht="12.75">
      <c r="A56" s="60">
        <v>53</v>
      </c>
      <c r="B56" s="64" t="s">
        <v>1828</v>
      </c>
      <c r="C56" s="65" t="s">
        <v>1618</v>
      </c>
      <c r="D56" s="65" t="s">
        <v>1001</v>
      </c>
      <c r="E56" s="80">
        <v>2006</v>
      </c>
      <c r="F56" s="80" t="s">
        <v>177</v>
      </c>
      <c r="G56" s="80" t="s">
        <v>1687</v>
      </c>
      <c r="H56" s="65">
        <v>21.2</v>
      </c>
      <c r="I56" s="78">
        <v>0.1263</v>
      </c>
      <c r="J56" s="65">
        <v>6</v>
      </c>
      <c r="K56" s="79" t="s">
        <v>1829</v>
      </c>
      <c r="L56" s="182" t="s">
        <v>1830</v>
      </c>
      <c r="M56" s="60" t="s">
        <v>1138</v>
      </c>
      <c r="N56" s="60" t="s">
        <v>1180</v>
      </c>
      <c r="O56" s="60" t="s">
        <v>1769</v>
      </c>
      <c r="P56" s="80" t="s">
        <v>1828</v>
      </c>
      <c r="Q56" s="65" t="s">
        <v>1133</v>
      </c>
      <c r="R56" s="16">
        <v>84</v>
      </c>
      <c r="S56" s="13">
        <v>78</v>
      </c>
      <c r="T56" s="14">
        <v>75</v>
      </c>
      <c r="U56" s="14">
        <v>88</v>
      </c>
      <c r="V56" s="14">
        <v>80</v>
      </c>
      <c r="W56" s="14">
        <f t="shared" si="0"/>
        <v>405</v>
      </c>
      <c r="X56" s="32">
        <f t="shared" si="1"/>
        <v>75</v>
      </c>
      <c r="Y56" s="32">
        <f t="shared" si="2"/>
        <v>88</v>
      </c>
      <c r="Z56" s="33">
        <f t="shared" si="3"/>
        <v>242</v>
      </c>
      <c r="AA56" s="27">
        <f t="shared" si="4"/>
        <v>80.66666666666667</v>
      </c>
    </row>
    <row r="57" spans="1:27" ht="12.75">
      <c r="A57" s="60">
        <v>54</v>
      </c>
      <c r="B57" s="64" t="s">
        <v>485</v>
      </c>
      <c r="C57" s="65" t="s">
        <v>1784</v>
      </c>
      <c r="D57" s="65" t="s">
        <v>842</v>
      </c>
      <c r="E57" s="80">
        <v>2006</v>
      </c>
      <c r="F57" s="80" t="s">
        <v>177</v>
      </c>
      <c r="G57" s="80" t="s">
        <v>1687</v>
      </c>
      <c r="H57" s="65">
        <v>12</v>
      </c>
      <c r="I57" s="78">
        <v>0.119</v>
      </c>
      <c r="J57" s="104">
        <v>39329</v>
      </c>
      <c r="K57" s="79" t="s">
        <v>1832</v>
      </c>
      <c r="L57" s="81" t="s">
        <v>1833</v>
      </c>
      <c r="M57" s="65" t="s">
        <v>1138</v>
      </c>
      <c r="N57" s="65" t="s">
        <v>1161</v>
      </c>
      <c r="O57" s="65" t="s">
        <v>857</v>
      </c>
      <c r="P57" s="80" t="s">
        <v>1831</v>
      </c>
      <c r="Q57" s="65" t="s">
        <v>1133</v>
      </c>
      <c r="R57" s="16">
        <v>84</v>
      </c>
      <c r="S57" s="13">
        <v>81</v>
      </c>
      <c r="T57" s="14">
        <v>78</v>
      </c>
      <c r="U57" s="14">
        <v>80</v>
      </c>
      <c r="V57" s="14">
        <v>81</v>
      </c>
      <c r="W57" s="14">
        <f t="shared" si="0"/>
        <v>404</v>
      </c>
      <c r="X57" s="32">
        <f t="shared" si="1"/>
        <v>78</v>
      </c>
      <c r="Y57" s="32">
        <f t="shared" si="2"/>
        <v>84</v>
      </c>
      <c r="Z57" s="33">
        <f t="shared" si="3"/>
        <v>242</v>
      </c>
      <c r="AA57" s="27">
        <f t="shared" si="4"/>
        <v>80.66666666666667</v>
      </c>
    </row>
    <row r="58" spans="1:27" ht="12.75">
      <c r="A58" s="60">
        <v>55</v>
      </c>
      <c r="B58" s="64" t="s">
        <v>486</v>
      </c>
      <c r="C58" s="65" t="s">
        <v>1338</v>
      </c>
      <c r="D58" s="65" t="s">
        <v>842</v>
      </c>
      <c r="E58" s="80">
        <v>2006</v>
      </c>
      <c r="F58" s="80" t="s">
        <v>177</v>
      </c>
      <c r="G58" s="80" t="s">
        <v>1687</v>
      </c>
      <c r="H58" s="65">
        <v>18</v>
      </c>
      <c r="I58" s="78">
        <v>0.12</v>
      </c>
      <c r="J58" s="65">
        <v>7</v>
      </c>
      <c r="K58" s="79" t="s">
        <v>1835</v>
      </c>
      <c r="L58" s="81" t="s">
        <v>1836</v>
      </c>
      <c r="M58" s="65" t="s">
        <v>1138</v>
      </c>
      <c r="N58" s="65" t="s">
        <v>1341</v>
      </c>
      <c r="O58" s="65" t="s">
        <v>857</v>
      </c>
      <c r="P58" s="80" t="s">
        <v>1834</v>
      </c>
      <c r="Q58" s="65" t="s">
        <v>1133</v>
      </c>
      <c r="R58" s="16">
        <v>84</v>
      </c>
      <c r="S58" s="13">
        <v>81</v>
      </c>
      <c r="T58" s="14">
        <v>77</v>
      </c>
      <c r="U58" s="14">
        <v>74</v>
      </c>
      <c r="V58" s="14">
        <v>87</v>
      </c>
      <c r="W58" s="14">
        <f t="shared" si="0"/>
        <v>403</v>
      </c>
      <c r="X58" s="32">
        <f t="shared" si="1"/>
        <v>74</v>
      </c>
      <c r="Y58" s="32">
        <f t="shared" si="2"/>
        <v>87</v>
      </c>
      <c r="Z58" s="33">
        <f t="shared" si="3"/>
        <v>242</v>
      </c>
      <c r="AA58" s="27">
        <f t="shared" si="4"/>
        <v>80.66666666666667</v>
      </c>
    </row>
    <row r="59" spans="1:27" ht="12.75">
      <c r="A59" s="60">
        <v>56</v>
      </c>
      <c r="B59" s="64" t="s">
        <v>487</v>
      </c>
      <c r="C59" s="65" t="s">
        <v>878</v>
      </c>
      <c r="D59" s="65" t="s">
        <v>937</v>
      </c>
      <c r="E59" s="80">
        <v>2005</v>
      </c>
      <c r="F59" s="80" t="s">
        <v>177</v>
      </c>
      <c r="G59" s="80" t="s">
        <v>1687</v>
      </c>
      <c r="H59" s="65">
        <v>13.4</v>
      </c>
      <c r="I59" s="78">
        <v>0.1366</v>
      </c>
      <c r="J59" s="65">
        <v>5.7</v>
      </c>
      <c r="K59" s="79" t="s">
        <v>1838</v>
      </c>
      <c r="L59" s="182" t="s">
        <v>1839</v>
      </c>
      <c r="M59" s="60" t="s">
        <v>1138</v>
      </c>
      <c r="N59" s="60" t="s">
        <v>1192</v>
      </c>
      <c r="O59" s="60" t="s">
        <v>937</v>
      </c>
      <c r="P59" s="80" t="s">
        <v>1837</v>
      </c>
      <c r="Q59" s="65" t="s">
        <v>1133</v>
      </c>
      <c r="R59" s="16">
        <v>79</v>
      </c>
      <c r="S59" s="13">
        <v>81</v>
      </c>
      <c r="T59" s="14">
        <v>83</v>
      </c>
      <c r="U59" s="14">
        <v>78</v>
      </c>
      <c r="V59" s="14">
        <v>81</v>
      </c>
      <c r="W59" s="14">
        <f t="shared" si="0"/>
        <v>402</v>
      </c>
      <c r="X59" s="32">
        <f t="shared" si="1"/>
        <v>78</v>
      </c>
      <c r="Y59" s="32">
        <f t="shared" si="2"/>
        <v>83</v>
      </c>
      <c r="Z59" s="33">
        <f t="shared" si="3"/>
        <v>241</v>
      </c>
      <c r="AA59" s="27">
        <f t="shared" si="4"/>
        <v>80.33333333333333</v>
      </c>
    </row>
    <row r="60" spans="1:27" ht="12.75">
      <c r="A60" s="60">
        <v>57</v>
      </c>
      <c r="B60" s="64" t="s">
        <v>488</v>
      </c>
      <c r="C60" s="65" t="s">
        <v>1168</v>
      </c>
      <c r="D60" s="65" t="s">
        <v>1329</v>
      </c>
      <c r="E60" s="80">
        <v>2005</v>
      </c>
      <c r="F60" s="80" t="s">
        <v>177</v>
      </c>
      <c r="G60" s="80" t="s">
        <v>1687</v>
      </c>
      <c r="H60" s="65">
        <v>13.78</v>
      </c>
      <c r="I60" s="78">
        <v>0.131</v>
      </c>
      <c r="J60" s="65">
        <v>7</v>
      </c>
      <c r="K60" s="65" t="s">
        <v>1346</v>
      </c>
      <c r="L60" s="182" t="s">
        <v>1841</v>
      </c>
      <c r="M60" s="65" t="s">
        <v>1138</v>
      </c>
      <c r="N60" s="65" t="s">
        <v>1168</v>
      </c>
      <c r="O60" s="65" t="s">
        <v>1316</v>
      </c>
      <c r="P60" s="80" t="s">
        <v>1840</v>
      </c>
      <c r="Q60" s="65" t="s">
        <v>1133</v>
      </c>
      <c r="R60" s="13">
        <v>71</v>
      </c>
      <c r="S60" s="13">
        <v>81</v>
      </c>
      <c r="T60" s="14">
        <v>81</v>
      </c>
      <c r="U60" s="14">
        <v>82</v>
      </c>
      <c r="V60" s="14">
        <v>79</v>
      </c>
      <c r="W60" s="14">
        <f t="shared" si="0"/>
        <v>394</v>
      </c>
      <c r="X60" s="32">
        <f t="shared" si="1"/>
        <v>71</v>
      </c>
      <c r="Y60" s="32">
        <f t="shared" si="2"/>
        <v>82</v>
      </c>
      <c r="Z60" s="33">
        <f t="shared" si="3"/>
        <v>241</v>
      </c>
      <c r="AA60" s="27">
        <f t="shared" si="4"/>
        <v>80.33333333333333</v>
      </c>
    </row>
    <row r="61" spans="1:28" s="115" customFormat="1" ht="12.75">
      <c r="A61" s="105">
        <v>58</v>
      </c>
      <c r="B61" s="124" t="s">
        <v>489</v>
      </c>
      <c r="C61" s="106" t="s">
        <v>1701</v>
      </c>
      <c r="D61" s="106" t="s">
        <v>938</v>
      </c>
      <c r="E61" s="133">
        <v>2006</v>
      </c>
      <c r="F61" s="133" t="s">
        <v>177</v>
      </c>
      <c r="G61" s="133" t="s">
        <v>1687</v>
      </c>
      <c r="H61" s="106">
        <v>17.4</v>
      </c>
      <c r="I61" s="128">
        <v>0.1136</v>
      </c>
      <c r="J61" s="106">
        <v>6.9</v>
      </c>
      <c r="K61" s="132" t="s">
        <v>1843</v>
      </c>
      <c r="L61" s="183" t="s">
        <v>1844</v>
      </c>
      <c r="M61" s="105" t="s">
        <v>1138</v>
      </c>
      <c r="N61" s="105" t="s">
        <v>1168</v>
      </c>
      <c r="O61" s="105" t="s">
        <v>939</v>
      </c>
      <c r="P61" s="133" t="s">
        <v>1842</v>
      </c>
      <c r="Q61" s="106" t="s">
        <v>1133</v>
      </c>
      <c r="R61" s="117">
        <v>81</v>
      </c>
      <c r="S61" s="118">
        <v>82</v>
      </c>
      <c r="T61" s="119">
        <v>79</v>
      </c>
      <c r="U61" s="119">
        <v>79</v>
      </c>
      <c r="V61" s="119">
        <v>71</v>
      </c>
      <c r="W61" s="119">
        <f t="shared" si="0"/>
        <v>392</v>
      </c>
      <c r="X61" s="130">
        <f t="shared" si="1"/>
        <v>71</v>
      </c>
      <c r="Y61" s="130">
        <f t="shared" si="2"/>
        <v>82</v>
      </c>
      <c r="Z61" s="131">
        <f t="shared" si="3"/>
        <v>239</v>
      </c>
      <c r="AA61" s="123">
        <f t="shared" si="4"/>
        <v>79.66666666666667</v>
      </c>
      <c r="AB61" s="115" t="s">
        <v>401</v>
      </c>
    </row>
    <row r="62" spans="1:27" ht="12.75">
      <c r="A62" s="60">
        <v>59</v>
      </c>
      <c r="B62" s="64" t="s">
        <v>490</v>
      </c>
      <c r="C62" s="65" t="s">
        <v>1684</v>
      </c>
      <c r="D62" s="65" t="s">
        <v>1766</v>
      </c>
      <c r="E62" s="80">
        <v>2005</v>
      </c>
      <c r="F62" s="80" t="s">
        <v>177</v>
      </c>
      <c r="G62" s="80" t="s">
        <v>1687</v>
      </c>
      <c r="H62" s="65">
        <v>11.44</v>
      </c>
      <c r="I62" s="78">
        <v>0.1212</v>
      </c>
      <c r="J62" s="65">
        <v>8.17</v>
      </c>
      <c r="K62" s="79" t="s">
        <v>1846</v>
      </c>
      <c r="L62" s="171" t="s">
        <v>1847</v>
      </c>
      <c r="M62" s="65" t="s">
        <v>1138</v>
      </c>
      <c r="N62" s="65" t="s">
        <v>1168</v>
      </c>
      <c r="O62" s="65" t="s">
        <v>1769</v>
      </c>
      <c r="P62" s="80" t="s">
        <v>1845</v>
      </c>
      <c r="Q62" s="65" t="s">
        <v>1133</v>
      </c>
      <c r="R62" s="16">
        <v>75</v>
      </c>
      <c r="S62" s="13">
        <v>67</v>
      </c>
      <c r="T62" s="14">
        <v>77</v>
      </c>
      <c r="U62" s="14">
        <v>86</v>
      </c>
      <c r="V62" s="14">
        <v>92</v>
      </c>
      <c r="W62" s="14">
        <f t="shared" si="0"/>
        <v>397</v>
      </c>
      <c r="X62" s="32">
        <f t="shared" si="1"/>
        <v>67</v>
      </c>
      <c r="Y62" s="32">
        <f t="shared" si="2"/>
        <v>92</v>
      </c>
      <c r="Z62" s="33">
        <f t="shared" si="3"/>
        <v>238</v>
      </c>
      <c r="AA62" s="27">
        <f t="shared" si="4"/>
        <v>79.33333333333333</v>
      </c>
    </row>
    <row r="63" spans="1:27" ht="12.75">
      <c r="A63" s="60">
        <v>60</v>
      </c>
      <c r="B63" s="64" t="s">
        <v>491</v>
      </c>
      <c r="C63" s="65" t="s">
        <v>1849</v>
      </c>
      <c r="D63" s="65" t="s">
        <v>1356</v>
      </c>
      <c r="E63" s="80">
        <v>2005</v>
      </c>
      <c r="F63" s="80" t="s">
        <v>177</v>
      </c>
      <c r="G63" s="80" t="s">
        <v>1687</v>
      </c>
      <c r="H63" s="65">
        <v>5.8</v>
      </c>
      <c r="I63" s="78">
        <v>0.12</v>
      </c>
      <c r="J63" s="65">
        <v>6</v>
      </c>
      <c r="K63" s="79" t="s">
        <v>1850</v>
      </c>
      <c r="L63" s="171" t="s">
        <v>1851</v>
      </c>
      <c r="M63" s="65" t="s">
        <v>1138</v>
      </c>
      <c r="N63" s="65" t="s">
        <v>1328</v>
      </c>
      <c r="O63" s="65" t="s">
        <v>1356</v>
      </c>
      <c r="P63" s="80" t="s">
        <v>1848</v>
      </c>
      <c r="Q63" s="65" t="s">
        <v>1133</v>
      </c>
      <c r="R63" s="16">
        <v>78</v>
      </c>
      <c r="S63" s="13">
        <v>77</v>
      </c>
      <c r="T63" s="14">
        <v>75</v>
      </c>
      <c r="U63" s="14">
        <v>82</v>
      </c>
      <c r="V63" s="14">
        <v>91</v>
      </c>
      <c r="W63" s="14">
        <f t="shared" si="0"/>
        <v>403</v>
      </c>
      <c r="X63" s="32">
        <f t="shared" si="1"/>
        <v>75</v>
      </c>
      <c r="Y63" s="32">
        <f t="shared" si="2"/>
        <v>91</v>
      </c>
      <c r="Z63" s="33">
        <f t="shared" si="3"/>
        <v>237</v>
      </c>
      <c r="AA63" s="27">
        <f t="shared" si="4"/>
        <v>79</v>
      </c>
    </row>
    <row r="64" spans="1:27" ht="12.75">
      <c r="A64" s="60">
        <v>61</v>
      </c>
      <c r="B64" s="64" t="s">
        <v>492</v>
      </c>
      <c r="C64" s="65" t="s">
        <v>1725</v>
      </c>
      <c r="D64" s="65" t="s">
        <v>969</v>
      </c>
      <c r="E64" s="80">
        <v>2006</v>
      </c>
      <c r="F64" s="80" t="s">
        <v>177</v>
      </c>
      <c r="G64" s="80" t="s">
        <v>1687</v>
      </c>
      <c r="H64" s="65">
        <v>31.2</v>
      </c>
      <c r="I64" s="78">
        <v>0.1192</v>
      </c>
      <c r="J64" s="65">
        <v>7.4</v>
      </c>
      <c r="K64" s="79" t="s">
        <v>1853</v>
      </c>
      <c r="L64" s="171" t="s">
        <v>1854</v>
      </c>
      <c r="M64" s="65" t="s">
        <v>1138</v>
      </c>
      <c r="N64" s="65" t="s">
        <v>1159</v>
      </c>
      <c r="O64" s="65" t="s">
        <v>1429</v>
      </c>
      <c r="P64" s="80" t="s">
        <v>1852</v>
      </c>
      <c r="Q64" s="65" t="s">
        <v>1133</v>
      </c>
      <c r="R64" s="16">
        <v>73</v>
      </c>
      <c r="S64" s="13">
        <v>84</v>
      </c>
      <c r="T64" s="14">
        <v>77</v>
      </c>
      <c r="U64" s="14">
        <v>80</v>
      </c>
      <c r="V64" s="14">
        <v>80</v>
      </c>
      <c r="W64" s="14">
        <f t="shared" si="0"/>
        <v>394</v>
      </c>
      <c r="X64" s="32">
        <f t="shared" si="1"/>
        <v>73</v>
      </c>
      <c r="Y64" s="32">
        <f t="shared" si="2"/>
        <v>84</v>
      </c>
      <c r="Z64" s="33">
        <f t="shared" si="3"/>
        <v>237</v>
      </c>
      <c r="AA64" s="27">
        <f t="shared" si="4"/>
        <v>79</v>
      </c>
    </row>
    <row r="65" spans="1:27" ht="12.75">
      <c r="A65" s="60">
        <v>62</v>
      </c>
      <c r="B65" s="64" t="s">
        <v>493</v>
      </c>
      <c r="C65" s="65" t="s">
        <v>1289</v>
      </c>
      <c r="D65" s="65" t="s">
        <v>949</v>
      </c>
      <c r="E65" s="80">
        <v>2005</v>
      </c>
      <c r="F65" s="80" t="s">
        <v>177</v>
      </c>
      <c r="G65" s="80" t="s">
        <v>1687</v>
      </c>
      <c r="H65" s="65">
        <v>37.6</v>
      </c>
      <c r="I65" s="78">
        <v>0.127</v>
      </c>
      <c r="J65" s="65">
        <v>7.1</v>
      </c>
      <c r="K65" s="79" t="s">
        <v>1856</v>
      </c>
      <c r="L65" s="171" t="s">
        <v>1857</v>
      </c>
      <c r="M65" s="65" t="s">
        <v>1138</v>
      </c>
      <c r="N65" s="65" t="s">
        <v>1291</v>
      </c>
      <c r="O65" s="65" t="s">
        <v>952</v>
      </c>
      <c r="P65" s="80" t="s">
        <v>1855</v>
      </c>
      <c r="Q65" s="65" t="s">
        <v>1133</v>
      </c>
      <c r="R65" s="16">
        <v>73</v>
      </c>
      <c r="S65" s="13">
        <v>91</v>
      </c>
      <c r="T65" s="14">
        <v>81</v>
      </c>
      <c r="U65" s="14">
        <v>73</v>
      </c>
      <c r="V65" s="14">
        <v>83</v>
      </c>
      <c r="W65" s="14">
        <f t="shared" si="0"/>
        <v>401</v>
      </c>
      <c r="X65" s="32">
        <f t="shared" si="1"/>
        <v>73</v>
      </c>
      <c r="Y65" s="32">
        <f t="shared" si="2"/>
        <v>91</v>
      </c>
      <c r="Z65" s="33">
        <f t="shared" si="3"/>
        <v>237</v>
      </c>
      <c r="AA65" s="27">
        <f t="shared" si="4"/>
        <v>79</v>
      </c>
    </row>
    <row r="66" spans="1:27" ht="12.75">
      <c r="A66" s="60">
        <v>63</v>
      </c>
      <c r="B66" s="64" t="s">
        <v>494</v>
      </c>
      <c r="C66" s="65" t="s">
        <v>1859</v>
      </c>
      <c r="D66" s="65" t="s">
        <v>1323</v>
      </c>
      <c r="E66" s="80">
        <v>2005</v>
      </c>
      <c r="F66" s="80" t="s">
        <v>177</v>
      </c>
      <c r="G66" s="80" t="s">
        <v>1687</v>
      </c>
      <c r="H66" s="65">
        <v>7.37</v>
      </c>
      <c r="I66" s="78">
        <v>0.127</v>
      </c>
      <c r="J66" s="65">
        <v>8.51</v>
      </c>
      <c r="K66" s="65" t="s">
        <v>1860</v>
      </c>
      <c r="L66" s="171" t="s">
        <v>1861</v>
      </c>
      <c r="M66" s="65" t="s">
        <v>1138</v>
      </c>
      <c r="N66" s="65" t="s">
        <v>1168</v>
      </c>
      <c r="O66" s="65" t="s">
        <v>1326</v>
      </c>
      <c r="P66" s="80" t="s">
        <v>1858</v>
      </c>
      <c r="Q66" s="65" t="s">
        <v>1133</v>
      </c>
      <c r="R66" s="16">
        <v>74</v>
      </c>
      <c r="S66" s="13">
        <v>62</v>
      </c>
      <c r="T66" s="14">
        <v>79</v>
      </c>
      <c r="U66" s="14">
        <v>78</v>
      </c>
      <c r="V66" s="14">
        <v>92</v>
      </c>
      <c r="W66" s="14">
        <f t="shared" si="0"/>
        <v>385</v>
      </c>
      <c r="X66" s="32">
        <f t="shared" si="1"/>
        <v>62</v>
      </c>
      <c r="Y66" s="32">
        <f t="shared" si="2"/>
        <v>92</v>
      </c>
      <c r="Z66" s="33">
        <f t="shared" si="3"/>
        <v>231</v>
      </c>
      <c r="AA66" s="27">
        <f t="shared" si="4"/>
        <v>77</v>
      </c>
    </row>
    <row r="67" spans="1:27" ht="12.75">
      <c r="A67" s="60">
        <v>64</v>
      </c>
      <c r="B67" s="64" t="s">
        <v>495</v>
      </c>
      <c r="C67" s="65" t="s">
        <v>1863</v>
      </c>
      <c r="D67" s="65" t="s">
        <v>1667</v>
      </c>
      <c r="E67" s="80">
        <v>2005</v>
      </c>
      <c r="F67" s="80" t="s">
        <v>177</v>
      </c>
      <c r="G67" s="80" t="s">
        <v>1687</v>
      </c>
      <c r="H67" s="65">
        <v>32.47</v>
      </c>
      <c r="I67" s="78">
        <v>0.1278</v>
      </c>
      <c r="J67" s="65">
        <v>9.4</v>
      </c>
      <c r="K67" s="65" t="s">
        <v>1864</v>
      </c>
      <c r="L67" s="171" t="s">
        <v>1865</v>
      </c>
      <c r="M67" s="65" t="s">
        <v>1138</v>
      </c>
      <c r="N67" s="65" t="s">
        <v>1168</v>
      </c>
      <c r="O67" s="65" t="s">
        <v>1670</v>
      </c>
      <c r="P67" s="80" t="s">
        <v>1862</v>
      </c>
      <c r="Q67" s="65" t="s">
        <v>1133</v>
      </c>
      <c r="R67" s="16">
        <v>68</v>
      </c>
      <c r="S67" s="13">
        <v>83</v>
      </c>
      <c r="T67" s="14">
        <v>72</v>
      </c>
      <c r="U67" s="14">
        <v>76</v>
      </c>
      <c r="V67" s="14">
        <v>89</v>
      </c>
      <c r="W67" s="14">
        <f t="shared" si="0"/>
        <v>388</v>
      </c>
      <c r="X67" s="32">
        <f t="shared" si="1"/>
        <v>68</v>
      </c>
      <c r="Y67" s="32">
        <f t="shared" si="2"/>
        <v>89</v>
      </c>
      <c r="Z67" s="33">
        <f t="shared" si="3"/>
        <v>231</v>
      </c>
      <c r="AA67" s="27">
        <f t="shared" si="4"/>
        <v>77</v>
      </c>
    </row>
    <row r="68" spans="1:27" ht="12.75">
      <c r="A68" s="60">
        <v>65</v>
      </c>
      <c r="B68" s="64" t="s">
        <v>496</v>
      </c>
      <c r="C68" s="65" t="s">
        <v>1328</v>
      </c>
      <c r="D68" s="65" t="s">
        <v>1867</v>
      </c>
      <c r="E68" s="80">
        <v>2005</v>
      </c>
      <c r="F68" s="80" t="s">
        <v>177</v>
      </c>
      <c r="G68" s="80" t="s">
        <v>1687</v>
      </c>
      <c r="H68" s="65">
        <v>30.37</v>
      </c>
      <c r="I68" s="78">
        <v>0.1162</v>
      </c>
      <c r="J68" s="65">
        <v>7.6</v>
      </c>
      <c r="K68" s="65" t="s">
        <v>1868</v>
      </c>
      <c r="L68" s="171" t="s">
        <v>1869</v>
      </c>
      <c r="M68" s="65" t="s">
        <v>1138</v>
      </c>
      <c r="N68" s="65" t="s">
        <v>1328</v>
      </c>
      <c r="O68" s="65" t="s">
        <v>1870</v>
      </c>
      <c r="P68" s="80" t="s">
        <v>1866</v>
      </c>
      <c r="Q68" s="65" t="s">
        <v>1138</v>
      </c>
      <c r="R68" s="16">
        <v>67</v>
      </c>
      <c r="S68" s="13">
        <v>81</v>
      </c>
      <c r="T68" s="14">
        <v>75</v>
      </c>
      <c r="U68" s="14">
        <v>74</v>
      </c>
      <c r="V68" s="14">
        <v>82</v>
      </c>
      <c r="W68" s="14">
        <f aca="true" t="shared" si="5" ref="W68:W76">R68+S68+T68+U68+V68</f>
        <v>379</v>
      </c>
      <c r="X68" s="32">
        <f aca="true" t="shared" si="6" ref="X68:X76">MIN(R68:V68)</f>
        <v>67</v>
      </c>
      <c r="Y68" s="32">
        <f aca="true" t="shared" si="7" ref="Y68:Y76">MAX(R68:V68)</f>
        <v>82</v>
      </c>
      <c r="Z68" s="33">
        <f aca="true" t="shared" si="8" ref="Z68:Z76">W68-(X68+Y68)</f>
        <v>230</v>
      </c>
      <c r="AA68" s="27">
        <f aca="true" t="shared" si="9" ref="AA68:AA75">Z68/3</f>
        <v>76.66666666666667</v>
      </c>
    </row>
    <row r="69" spans="1:27" ht="12.75">
      <c r="A69" s="60">
        <v>66</v>
      </c>
      <c r="B69" s="64" t="s">
        <v>497</v>
      </c>
      <c r="C69" s="65" t="s">
        <v>1618</v>
      </c>
      <c r="D69" s="65" t="s">
        <v>780</v>
      </c>
      <c r="E69" s="80">
        <v>2006</v>
      </c>
      <c r="F69" s="80" t="s">
        <v>177</v>
      </c>
      <c r="G69" s="80" t="s">
        <v>1687</v>
      </c>
      <c r="H69" s="65">
        <v>37.7</v>
      </c>
      <c r="I69" s="78">
        <v>0.116</v>
      </c>
      <c r="J69" s="65">
        <v>6</v>
      </c>
      <c r="K69" s="79" t="s">
        <v>1872</v>
      </c>
      <c r="L69" s="171" t="s">
        <v>1873</v>
      </c>
      <c r="M69" s="65" t="s">
        <v>1138</v>
      </c>
      <c r="N69" s="65" t="s">
        <v>1180</v>
      </c>
      <c r="O69" s="65" t="s">
        <v>1699</v>
      </c>
      <c r="P69" s="80" t="s">
        <v>1871</v>
      </c>
      <c r="Q69" s="65" t="s">
        <v>1138</v>
      </c>
      <c r="R69" s="16">
        <v>75</v>
      </c>
      <c r="S69" s="13">
        <v>78</v>
      </c>
      <c r="T69" s="14">
        <v>75</v>
      </c>
      <c r="U69" s="14">
        <v>76</v>
      </c>
      <c r="V69" s="14">
        <v>83</v>
      </c>
      <c r="W69" s="14">
        <f t="shared" si="5"/>
        <v>387</v>
      </c>
      <c r="X69" s="32">
        <f t="shared" si="6"/>
        <v>75</v>
      </c>
      <c r="Y69" s="32">
        <f t="shared" si="7"/>
        <v>83</v>
      </c>
      <c r="Z69" s="33">
        <f t="shared" si="8"/>
        <v>229</v>
      </c>
      <c r="AA69" s="27">
        <f t="shared" si="9"/>
        <v>76.33333333333333</v>
      </c>
    </row>
    <row r="70" spans="1:27" ht="12.75">
      <c r="A70" s="60">
        <v>67</v>
      </c>
      <c r="B70" s="64" t="s">
        <v>498</v>
      </c>
      <c r="C70" s="65" t="s">
        <v>1875</v>
      </c>
      <c r="D70" s="65" t="s">
        <v>969</v>
      </c>
      <c r="E70" s="80">
        <v>2006</v>
      </c>
      <c r="F70" s="80" t="s">
        <v>177</v>
      </c>
      <c r="G70" s="80" t="s">
        <v>1687</v>
      </c>
      <c r="H70" s="65">
        <v>27.9</v>
      </c>
      <c r="I70" s="78">
        <v>0.1382</v>
      </c>
      <c r="J70" s="65">
        <v>8.2</v>
      </c>
      <c r="K70" s="79" t="s">
        <v>1876</v>
      </c>
      <c r="L70" s="171" t="s">
        <v>1877</v>
      </c>
      <c r="M70" s="65" t="s">
        <v>1138</v>
      </c>
      <c r="N70" s="65" t="s">
        <v>1291</v>
      </c>
      <c r="O70" s="65" t="s">
        <v>1429</v>
      </c>
      <c r="P70" s="80" t="s">
        <v>1874</v>
      </c>
      <c r="Q70" s="65" t="s">
        <v>1133</v>
      </c>
      <c r="R70" s="16">
        <v>73</v>
      </c>
      <c r="S70" s="13">
        <v>73</v>
      </c>
      <c r="T70" s="14">
        <v>71</v>
      </c>
      <c r="U70" s="14">
        <v>82</v>
      </c>
      <c r="V70" s="14">
        <v>85</v>
      </c>
      <c r="W70" s="14">
        <f t="shared" si="5"/>
        <v>384</v>
      </c>
      <c r="X70" s="32">
        <f t="shared" si="6"/>
        <v>71</v>
      </c>
      <c r="Y70" s="32">
        <f t="shared" si="7"/>
        <v>85</v>
      </c>
      <c r="Z70" s="33">
        <f t="shared" si="8"/>
        <v>228</v>
      </c>
      <c r="AA70" s="27">
        <f t="shared" si="9"/>
        <v>76</v>
      </c>
    </row>
    <row r="71" spans="1:27" ht="12.75">
      <c r="A71" s="60">
        <v>68</v>
      </c>
      <c r="B71" s="64" t="s">
        <v>499</v>
      </c>
      <c r="C71" s="65" t="s">
        <v>847</v>
      </c>
      <c r="D71" s="65" t="s">
        <v>892</v>
      </c>
      <c r="E71" s="80">
        <v>2005</v>
      </c>
      <c r="F71" s="80" t="s">
        <v>177</v>
      </c>
      <c r="G71" s="80" t="s">
        <v>1687</v>
      </c>
      <c r="H71" s="65">
        <v>6.2</v>
      </c>
      <c r="I71" s="78">
        <v>0.1349</v>
      </c>
      <c r="J71" s="65">
        <v>4.9</v>
      </c>
      <c r="K71" s="79" t="s">
        <v>1879</v>
      </c>
      <c r="L71" s="171" t="s">
        <v>1880</v>
      </c>
      <c r="M71" s="65" t="s">
        <v>1138</v>
      </c>
      <c r="N71" s="65" t="s">
        <v>1291</v>
      </c>
      <c r="O71" s="65" t="s">
        <v>1399</v>
      </c>
      <c r="P71" s="80" t="s">
        <v>1878</v>
      </c>
      <c r="Q71" s="65" t="s">
        <v>1133</v>
      </c>
      <c r="R71" s="16">
        <v>65</v>
      </c>
      <c r="S71" s="13">
        <v>64</v>
      </c>
      <c r="T71" s="14">
        <v>89</v>
      </c>
      <c r="U71" s="14">
        <v>77</v>
      </c>
      <c r="V71" s="14">
        <v>83</v>
      </c>
      <c r="W71" s="14">
        <f t="shared" si="5"/>
        <v>378</v>
      </c>
      <c r="X71" s="32">
        <f t="shared" si="6"/>
        <v>64</v>
      </c>
      <c r="Y71" s="32">
        <f t="shared" si="7"/>
        <v>89</v>
      </c>
      <c r="Z71" s="33">
        <f t="shared" si="8"/>
        <v>225</v>
      </c>
      <c r="AA71" s="27">
        <f t="shared" si="9"/>
        <v>75</v>
      </c>
    </row>
    <row r="72" spans="1:27" ht="12.75">
      <c r="A72" s="60">
        <v>69</v>
      </c>
      <c r="B72" s="64" t="s">
        <v>500</v>
      </c>
      <c r="C72" s="65" t="s">
        <v>948</v>
      </c>
      <c r="D72" s="65" t="s">
        <v>1740</v>
      </c>
      <c r="E72" s="80">
        <v>2006</v>
      </c>
      <c r="F72" s="80" t="s">
        <v>177</v>
      </c>
      <c r="G72" s="80" t="s">
        <v>1687</v>
      </c>
      <c r="H72" s="65">
        <v>6</v>
      </c>
      <c r="I72" s="78">
        <v>0.12</v>
      </c>
      <c r="J72" s="65">
        <v>5</v>
      </c>
      <c r="K72" s="79" t="s">
        <v>1882</v>
      </c>
      <c r="L72" s="171" t="s">
        <v>1883</v>
      </c>
      <c r="M72" s="65" t="s">
        <v>1138</v>
      </c>
      <c r="N72" s="65" t="s">
        <v>59</v>
      </c>
      <c r="O72" s="65" t="s">
        <v>1740</v>
      </c>
      <c r="P72" s="80" t="s">
        <v>1881</v>
      </c>
      <c r="Q72" s="65" t="s">
        <v>1138</v>
      </c>
      <c r="R72" s="16">
        <v>62</v>
      </c>
      <c r="S72" s="13">
        <v>76</v>
      </c>
      <c r="T72" s="14">
        <v>78</v>
      </c>
      <c r="U72" s="14">
        <v>77</v>
      </c>
      <c r="V72" s="14">
        <v>66</v>
      </c>
      <c r="W72" s="14">
        <f t="shared" si="5"/>
        <v>359</v>
      </c>
      <c r="X72" s="32">
        <f t="shared" si="6"/>
        <v>62</v>
      </c>
      <c r="Y72" s="32">
        <f t="shared" si="7"/>
        <v>78</v>
      </c>
      <c r="Z72" s="33">
        <f t="shared" si="8"/>
        <v>219</v>
      </c>
      <c r="AA72" s="27">
        <f t="shared" si="9"/>
        <v>73</v>
      </c>
    </row>
    <row r="73" spans="1:27" ht="12.75">
      <c r="A73" s="60">
        <v>70</v>
      </c>
      <c r="B73" s="64" t="s">
        <v>501</v>
      </c>
      <c r="C73" s="65" t="s">
        <v>1725</v>
      </c>
      <c r="D73" s="65" t="s">
        <v>863</v>
      </c>
      <c r="E73" s="80">
        <v>2006</v>
      </c>
      <c r="F73" s="80" t="s">
        <v>177</v>
      </c>
      <c r="G73" s="80" t="s">
        <v>1687</v>
      </c>
      <c r="H73" s="65">
        <v>6.58</v>
      </c>
      <c r="I73" s="78">
        <v>0.1318</v>
      </c>
      <c r="J73" s="65">
        <v>5.2</v>
      </c>
      <c r="K73" s="79" t="s">
        <v>1885</v>
      </c>
      <c r="L73" s="171" t="s">
        <v>1886</v>
      </c>
      <c r="M73" s="65" t="s">
        <v>1138</v>
      </c>
      <c r="N73" s="65"/>
      <c r="O73" s="65" t="s">
        <v>863</v>
      </c>
      <c r="P73" s="80" t="s">
        <v>1884</v>
      </c>
      <c r="Q73" s="65" t="s">
        <v>1133</v>
      </c>
      <c r="R73" s="16">
        <v>68</v>
      </c>
      <c r="S73" s="13">
        <v>72</v>
      </c>
      <c r="T73" s="14">
        <v>85</v>
      </c>
      <c r="U73" s="14">
        <v>76</v>
      </c>
      <c r="V73" s="14">
        <v>63</v>
      </c>
      <c r="W73" s="14">
        <f t="shared" si="5"/>
        <v>364</v>
      </c>
      <c r="X73" s="32">
        <f t="shared" si="6"/>
        <v>63</v>
      </c>
      <c r="Y73" s="32">
        <f t="shared" si="7"/>
        <v>85</v>
      </c>
      <c r="Z73" s="33">
        <f t="shared" si="8"/>
        <v>216</v>
      </c>
      <c r="AA73" s="27">
        <f t="shared" si="9"/>
        <v>72</v>
      </c>
    </row>
    <row r="74" spans="1:27" ht="12.75">
      <c r="A74" s="60">
        <v>71</v>
      </c>
      <c r="B74" s="64" t="s">
        <v>502</v>
      </c>
      <c r="C74" s="65" t="s">
        <v>1347</v>
      </c>
      <c r="D74" s="65" t="s">
        <v>1329</v>
      </c>
      <c r="E74" s="80">
        <v>2005</v>
      </c>
      <c r="F74" s="80" t="s">
        <v>177</v>
      </c>
      <c r="G74" s="80" t="s">
        <v>1687</v>
      </c>
      <c r="H74" s="65">
        <v>5.63</v>
      </c>
      <c r="I74" s="78">
        <v>0.1294</v>
      </c>
      <c r="J74" s="65">
        <v>6.3</v>
      </c>
      <c r="K74" s="65" t="s">
        <v>1348</v>
      </c>
      <c r="L74" s="182" t="s">
        <v>1888</v>
      </c>
      <c r="M74" s="65" t="s">
        <v>1138</v>
      </c>
      <c r="N74" s="65" t="s">
        <v>1349</v>
      </c>
      <c r="O74" s="65" t="s">
        <v>1316</v>
      </c>
      <c r="P74" s="80" t="s">
        <v>1887</v>
      </c>
      <c r="Q74" s="65" t="s">
        <v>1133</v>
      </c>
      <c r="R74" s="16">
        <v>68</v>
      </c>
      <c r="S74" s="13">
        <v>55</v>
      </c>
      <c r="T74" s="14">
        <v>68</v>
      </c>
      <c r="U74" s="14">
        <v>76</v>
      </c>
      <c r="V74" s="14">
        <v>74</v>
      </c>
      <c r="W74" s="14">
        <f t="shared" si="5"/>
        <v>341</v>
      </c>
      <c r="X74" s="32">
        <f t="shared" si="6"/>
        <v>55</v>
      </c>
      <c r="Y74" s="32">
        <f t="shared" si="7"/>
        <v>76</v>
      </c>
      <c r="Z74" s="33">
        <f t="shared" si="8"/>
        <v>210</v>
      </c>
      <c r="AA74" s="27">
        <f t="shared" si="9"/>
        <v>70</v>
      </c>
    </row>
    <row r="75" spans="1:27" ht="12.75">
      <c r="A75" s="60">
        <v>72</v>
      </c>
      <c r="B75" s="64" t="s">
        <v>503</v>
      </c>
      <c r="C75" s="65" t="s">
        <v>1759</v>
      </c>
      <c r="D75" s="65" t="s">
        <v>937</v>
      </c>
      <c r="E75" s="80">
        <v>2005</v>
      </c>
      <c r="F75" s="80" t="s">
        <v>177</v>
      </c>
      <c r="G75" s="80" t="s">
        <v>1687</v>
      </c>
      <c r="H75" s="65">
        <v>11.8</v>
      </c>
      <c r="I75" s="78">
        <v>0.1293</v>
      </c>
      <c r="J75" s="65">
        <v>5.9</v>
      </c>
      <c r="K75" s="79" t="s">
        <v>1890</v>
      </c>
      <c r="L75" s="182" t="s">
        <v>1891</v>
      </c>
      <c r="M75" s="60" t="s">
        <v>1138</v>
      </c>
      <c r="N75" s="60" t="s">
        <v>1347</v>
      </c>
      <c r="O75" s="60" t="s">
        <v>937</v>
      </c>
      <c r="P75" s="80" t="s">
        <v>1889</v>
      </c>
      <c r="Q75" s="65" t="s">
        <v>1133</v>
      </c>
      <c r="R75" s="16">
        <v>65</v>
      </c>
      <c r="S75" s="13">
        <v>62</v>
      </c>
      <c r="T75" s="14">
        <v>75</v>
      </c>
      <c r="U75" s="14">
        <v>78</v>
      </c>
      <c r="V75" s="14">
        <v>67</v>
      </c>
      <c r="W75" s="14">
        <f t="shared" si="5"/>
        <v>347</v>
      </c>
      <c r="X75" s="32">
        <f t="shared" si="6"/>
        <v>62</v>
      </c>
      <c r="Y75" s="32">
        <f t="shared" si="7"/>
        <v>78</v>
      </c>
      <c r="Z75" s="33">
        <f t="shared" si="8"/>
        <v>207</v>
      </c>
      <c r="AA75" s="27">
        <f t="shared" si="9"/>
        <v>69</v>
      </c>
    </row>
    <row r="76" spans="1:28" s="115" customFormat="1" ht="13.5" thickBot="1">
      <c r="A76" s="105">
        <v>73</v>
      </c>
      <c r="B76" s="124" t="s">
        <v>504</v>
      </c>
      <c r="C76" s="106" t="s">
        <v>1345</v>
      </c>
      <c r="D76" s="106" t="s">
        <v>1323</v>
      </c>
      <c r="E76" s="133">
        <v>2006</v>
      </c>
      <c r="F76" s="133" t="s">
        <v>177</v>
      </c>
      <c r="G76" s="133" t="s">
        <v>1687</v>
      </c>
      <c r="H76" s="106">
        <v>5.62</v>
      </c>
      <c r="I76" s="128">
        <v>0.1288</v>
      </c>
      <c r="J76" s="106">
        <v>6.86</v>
      </c>
      <c r="K76" s="106" t="s">
        <v>1893</v>
      </c>
      <c r="L76" s="183" t="s">
        <v>1894</v>
      </c>
      <c r="M76" s="106" t="s">
        <v>1138</v>
      </c>
      <c r="N76" s="106" t="s">
        <v>1180</v>
      </c>
      <c r="O76" s="106" t="s">
        <v>1326</v>
      </c>
      <c r="P76" s="133" t="s">
        <v>1892</v>
      </c>
      <c r="Q76" s="106" t="s">
        <v>1133</v>
      </c>
      <c r="R76" s="117"/>
      <c r="S76" s="118"/>
      <c r="T76" s="119"/>
      <c r="U76" s="119"/>
      <c r="V76" s="119"/>
      <c r="W76" s="119">
        <f t="shared" si="5"/>
        <v>0</v>
      </c>
      <c r="X76" s="130">
        <f t="shared" si="6"/>
        <v>0</v>
      </c>
      <c r="Y76" s="130">
        <f t="shared" si="7"/>
        <v>0</v>
      </c>
      <c r="Z76" s="131">
        <f t="shared" si="8"/>
        <v>0</v>
      </c>
      <c r="AA76" s="134" t="s">
        <v>233</v>
      </c>
      <c r="AB76" s="115" t="s">
        <v>401</v>
      </c>
    </row>
    <row r="77" ht="12.75">
      <c r="Q77" s="1"/>
    </row>
  </sheetData>
  <sheetProtection/>
  <printOptions/>
  <pageMargins left="0.22" right="0.2" top="0.31" bottom="0.33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zoomScalePageLayoutView="0" workbookViewId="0" topLeftCell="A1">
      <selection activeCell="AC22" sqref="AC22"/>
    </sheetView>
  </sheetViews>
  <sheetFormatPr defaultColWidth="9.00390625" defaultRowHeight="12.75"/>
  <cols>
    <col min="1" max="1" width="4.875" style="0" customWidth="1"/>
    <col min="2" max="2" width="6.875" style="0" bestFit="1" customWidth="1"/>
    <col min="3" max="3" width="33.375" style="0" bestFit="1" customWidth="1"/>
    <col min="4" max="4" width="37.875" style="0" customWidth="1"/>
    <col min="5" max="5" width="6.125" style="0" bestFit="1" customWidth="1"/>
    <col min="6" max="6" width="7.625" style="12" hidden="1" customWidth="1"/>
    <col min="7" max="7" width="7.25390625" style="12" hidden="1" customWidth="1"/>
    <col min="8" max="8" width="6.375" style="0" hidden="1" customWidth="1"/>
    <col min="9" max="9" width="10.25390625" style="0" hidden="1" customWidth="1"/>
    <col min="10" max="10" width="5.875" style="0" hidden="1" customWidth="1"/>
    <col min="11" max="11" width="11.75390625" style="0" hidden="1" customWidth="1"/>
    <col min="12" max="12" width="9.125" style="12" customWidth="1"/>
    <col min="13" max="13" width="6.25390625" style="0" hidden="1" customWidth="1"/>
    <col min="14" max="14" width="18.75390625" style="0" hidden="1" customWidth="1"/>
    <col min="15" max="15" width="24.75390625" style="0" hidden="1" customWidth="1"/>
    <col min="16" max="16" width="16.25390625" style="0" hidden="1" customWidth="1"/>
    <col min="17" max="17" width="5.375" style="0" hidden="1" customWidth="1"/>
    <col min="18" max="18" width="4.375" style="0" hidden="1" customWidth="1"/>
    <col min="19" max="19" width="4.625" style="0" hidden="1" customWidth="1"/>
    <col min="20" max="20" width="4.75390625" style="0" hidden="1" customWidth="1"/>
    <col min="21" max="21" width="5.75390625" style="0" hidden="1" customWidth="1"/>
    <col min="22" max="22" width="7.875" style="0" hidden="1" customWidth="1"/>
    <col min="23" max="23" width="5.375" style="0" hidden="1" customWidth="1"/>
    <col min="24" max="24" width="5.875" style="0" hidden="1" customWidth="1"/>
    <col min="25" max="25" width="6.75390625" style="0" hidden="1" customWidth="1"/>
    <col min="26" max="26" width="5.75390625" style="0" hidden="1" customWidth="1"/>
    <col min="27" max="27" width="4.875" style="0" bestFit="1" customWidth="1"/>
    <col min="28" max="28" width="14.375" style="0" customWidth="1"/>
  </cols>
  <sheetData>
    <row r="1" spans="1:3" ht="15">
      <c r="A1" s="187" t="s">
        <v>779</v>
      </c>
      <c r="B1" s="188"/>
      <c r="C1" s="189"/>
    </row>
    <row r="2" ht="13.5" thickBot="1"/>
    <row r="3" spans="1:28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180" t="s">
        <v>318</v>
      </c>
      <c r="F3" s="74"/>
      <c r="G3" s="74"/>
      <c r="H3" s="74"/>
      <c r="I3" s="74"/>
      <c r="J3" s="74"/>
      <c r="K3" s="74"/>
      <c r="L3" s="176" t="s">
        <v>752</v>
      </c>
      <c r="M3" s="74"/>
      <c r="N3" s="74"/>
      <c r="O3" s="74"/>
      <c r="P3" s="74"/>
      <c r="Q3" s="74"/>
      <c r="R3" s="75">
        <v>1</v>
      </c>
      <c r="S3" s="75">
        <v>2</v>
      </c>
      <c r="T3" s="75">
        <v>3</v>
      </c>
      <c r="U3" s="75">
        <v>4</v>
      </c>
      <c r="V3" s="75">
        <v>5</v>
      </c>
      <c r="W3" s="75" t="s">
        <v>1028</v>
      </c>
      <c r="X3" s="75" t="s">
        <v>1029</v>
      </c>
      <c r="Y3" s="75" t="s">
        <v>1030</v>
      </c>
      <c r="Z3" s="73"/>
      <c r="AA3" s="73" t="s">
        <v>1031</v>
      </c>
      <c r="AB3" s="62" t="s">
        <v>320</v>
      </c>
    </row>
    <row r="4" spans="1:28" ht="12.75">
      <c r="A4" s="54">
        <v>1</v>
      </c>
      <c r="B4" s="70" t="s">
        <v>344</v>
      </c>
      <c r="C4" s="71" t="s">
        <v>351</v>
      </c>
      <c r="D4" s="71" t="s">
        <v>330</v>
      </c>
      <c r="E4" s="71">
        <v>2005</v>
      </c>
      <c r="F4" s="85" t="s">
        <v>177</v>
      </c>
      <c r="G4" s="85" t="s">
        <v>565</v>
      </c>
      <c r="H4" s="71">
        <v>2.8</v>
      </c>
      <c r="I4" s="83">
        <v>0.1402</v>
      </c>
      <c r="J4" s="71">
        <v>5.2</v>
      </c>
      <c r="K4" s="84" t="s">
        <v>1384</v>
      </c>
      <c r="L4" s="186" t="s">
        <v>1385</v>
      </c>
      <c r="M4" s="71" t="s">
        <v>1386</v>
      </c>
      <c r="N4" s="71" t="s">
        <v>1305</v>
      </c>
      <c r="O4" s="71" t="s">
        <v>887</v>
      </c>
      <c r="P4" s="85" t="s">
        <v>1383</v>
      </c>
      <c r="Q4" s="71"/>
      <c r="R4" s="29">
        <v>87</v>
      </c>
      <c r="S4" s="17">
        <v>93</v>
      </c>
      <c r="T4" s="18">
        <v>94</v>
      </c>
      <c r="U4" s="18">
        <v>90</v>
      </c>
      <c r="V4" s="18">
        <v>89</v>
      </c>
      <c r="W4" s="18">
        <f aca="true" t="shared" si="0" ref="W4:W67">R4+S4+T4+U4+V4</f>
        <v>453</v>
      </c>
      <c r="X4" s="24">
        <f aca="true" t="shared" si="1" ref="X4:X67">MIN(R4:V4)</f>
        <v>87</v>
      </c>
      <c r="Y4" s="24">
        <f aca="true" t="shared" si="2" ref="Y4:Y67">MAX(R4:V4)</f>
        <v>94</v>
      </c>
      <c r="Z4" s="44">
        <f aca="true" t="shared" si="3" ref="Z4:Z67">W4-(X4+Y4)</f>
        <v>272</v>
      </c>
      <c r="AA4" s="86">
        <f aca="true" t="shared" si="4" ref="AA4:AA67">Z4/3</f>
        <v>90.66666666666667</v>
      </c>
      <c r="AB4" t="s">
        <v>319</v>
      </c>
    </row>
    <row r="5" spans="1:28" ht="12.75">
      <c r="A5" s="60">
        <v>2</v>
      </c>
      <c r="B5" s="64" t="s">
        <v>346</v>
      </c>
      <c r="C5" s="65" t="s">
        <v>345</v>
      </c>
      <c r="D5" s="65" t="s">
        <v>326</v>
      </c>
      <c r="E5" s="65">
        <v>2003</v>
      </c>
      <c r="F5" s="80" t="s">
        <v>177</v>
      </c>
      <c r="G5" s="80" t="s">
        <v>565</v>
      </c>
      <c r="H5" s="65">
        <v>0.78</v>
      </c>
      <c r="I5" s="78">
        <v>0.1351</v>
      </c>
      <c r="J5" s="65">
        <v>4.92</v>
      </c>
      <c r="K5" s="79" t="s">
        <v>870</v>
      </c>
      <c r="L5" s="171" t="s">
        <v>1389</v>
      </c>
      <c r="M5" s="65" t="s">
        <v>1138</v>
      </c>
      <c r="N5" s="65" t="s">
        <v>1562</v>
      </c>
      <c r="O5" s="65" t="s">
        <v>937</v>
      </c>
      <c r="P5" s="80" t="s">
        <v>1387</v>
      </c>
      <c r="Q5" s="65"/>
      <c r="R5" s="16">
        <v>89</v>
      </c>
      <c r="S5" s="13">
        <v>90</v>
      </c>
      <c r="T5" s="14">
        <v>92</v>
      </c>
      <c r="U5" s="14">
        <v>90</v>
      </c>
      <c r="V5" s="14">
        <v>81</v>
      </c>
      <c r="W5" s="14">
        <f t="shared" si="0"/>
        <v>442</v>
      </c>
      <c r="X5" s="32">
        <f t="shared" si="1"/>
        <v>81</v>
      </c>
      <c r="Y5" s="32">
        <f t="shared" si="2"/>
        <v>92</v>
      </c>
      <c r="Z5" s="33">
        <f t="shared" si="3"/>
        <v>269</v>
      </c>
      <c r="AA5" s="87">
        <f t="shared" si="4"/>
        <v>89.66666666666667</v>
      </c>
      <c r="AB5" t="s">
        <v>321</v>
      </c>
    </row>
    <row r="6" spans="1:28" ht="12.75">
      <c r="A6" s="60">
        <v>3</v>
      </c>
      <c r="B6" s="64" t="s">
        <v>347</v>
      </c>
      <c r="C6" s="65" t="s">
        <v>1391</v>
      </c>
      <c r="D6" s="65" t="s">
        <v>325</v>
      </c>
      <c r="E6" s="65">
        <v>2005</v>
      </c>
      <c r="F6" s="80" t="s">
        <v>177</v>
      </c>
      <c r="G6" s="80" t="s">
        <v>565</v>
      </c>
      <c r="H6" s="65">
        <v>1.5</v>
      </c>
      <c r="I6" s="78">
        <v>0.139</v>
      </c>
      <c r="J6" s="65">
        <v>4.6</v>
      </c>
      <c r="K6" s="65" t="s">
        <v>183</v>
      </c>
      <c r="L6" s="80">
        <v>936</v>
      </c>
      <c r="M6" s="65"/>
      <c r="N6" s="65" t="s">
        <v>1392</v>
      </c>
      <c r="O6" s="65" t="s">
        <v>1109</v>
      </c>
      <c r="P6" s="80" t="s">
        <v>1390</v>
      </c>
      <c r="Q6" s="65"/>
      <c r="R6" s="16">
        <v>88</v>
      </c>
      <c r="S6" s="13">
        <v>97</v>
      </c>
      <c r="T6" s="14">
        <v>90</v>
      </c>
      <c r="U6" s="14">
        <v>91</v>
      </c>
      <c r="V6" s="14">
        <v>85</v>
      </c>
      <c r="W6" s="14">
        <f t="shared" si="0"/>
        <v>451</v>
      </c>
      <c r="X6" s="32">
        <f t="shared" si="1"/>
        <v>85</v>
      </c>
      <c r="Y6" s="32">
        <f t="shared" si="2"/>
        <v>97</v>
      </c>
      <c r="Z6" s="33">
        <f t="shared" si="3"/>
        <v>269</v>
      </c>
      <c r="AA6" s="87">
        <f t="shared" si="4"/>
        <v>89.66666666666667</v>
      </c>
      <c r="AB6" t="s">
        <v>321</v>
      </c>
    </row>
    <row r="7" spans="1:28" ht="12.75">
      <c r="A7" s="60">
        <v>4</v>
      </c>
      <c r="B7" s="64" t="s">
        <v>348</v>
      </c>
      <c r="C7" s="65" t="s">
        <v>1350</v>
      </c>
      <c r="D7" s="65" t="s">
        <v>1316</v>
      </c>
      <c r="E7" s="65">
        <v>2005</v>
      </c>
      <c r="F7" s="80" t="s">
        <v>177</v>
      </c>
      <c r="G7" s="80" t="s">
        <v>565</v>
      </c>
      <c r="H7" s="65">
        <v>2.08</v>
      </c>
      <c r="I7" s="78">
        <v>0.1266</v>
      </c>
      <c r="J7" s="65">
        <v>5.5</v>
      </c>
      <c r="K7" s="65" t="s">
        <v>1394</v>
      </c>
      <c r="L7" s="171" t="s">
        <v>1395</v>
      </c>
      <c r="M7" s="65" t="s">
        <v>1138</v>
      </c>
      <c r="N7" s="65" t="s">
        <v>1350</v>
      </c>
      <c r="O7" s="65" t="s">
        <v>1316</v>
      </c>
      <c r="P7" s="80" t="s">
        <v>1393</v>
      </c>
      <c r="Q7" s="65"/>
      <c r="R7" s="16">
        <v>89</v>
      </c>
      <c r="S7" s="13">
        <v>89</v>
      </c>
      <c r="T7" s="14">
        <v>95</v>
      </c>
      <c r="U7" s="14">
        <v>90</v>
      </c>
      <c r="V7" s="14">
        <v>84</v>
      </c>
      <c r="W7" s="14">
        <f t="shared" si="0"/>
        <v>447</v>
      </c>
      <c r="X7" s="32">
        <f t="shared" si="1"/>
        <v>84</v>
      </c>
      <c r="Y7" s="32">
        <f t="shared" si="2"/>
        <v>95</v>
      </c>
      <c r="Z7" s="33">
        <f t="shared" si="3"/>
        <v>268</v>
      </c>
      <c r="AA7" s="87">
        <f t="shared" si="4"/>
        <v>89.33333333333333</v>
      </c>
      <c r="AB7" t="s">
        <v>322</v>
      </c>
    </row>
    <row r="8" spans="1:28" ht="12.75">
      <c r="A8" s="60">
        <v>5</v>
      </c>
      <c r="B8" s="64" t="s">
        <v>349</v>
      </c>
      <c r="C8" s="65" t="s">
        <v>350</v>
      </c>
      <c r="D8" s="65" t="s">
        <v>352</v>
      </c>
      <c r="E8" s="65">
        <v>2003</v>
      </c>
      <c r="F8" s="80" t="s">
        <v>177</v>
      </c>
      <c r="G8" s="80" t="s">
        <v>565</v>
      </c>
      <c r="H8" s="65">
        <v>2.1</v>
      </c>
      <c r="I8" s="78">
        <v>0.1309</v>
      </c>
      <c r="J8" s="65">
        <v>6.1</v>
      </c>
      <c r="K8" s="79" t="s">
        <v>1397</v>
      </c>
      <c r="L8" s="171" t="s">
        <v>1398</v>
      </c>
      <c r="M8" s="65" t="s">
        <v>1386</v>
      </c>
      <c r="N8" s="65" t="s">
        <v>1305</v>
      </c>
      <c r="O8" s="65" t="s">
        <v>1399</v>
      </c>
      <c r="P8" s="80" t="s">
        <v>1396</v>
      </c>
      <c r="Q8" s="65"/>
      <c r="R8" s="16">
        <v>87</v>
      </c>
      <c r="S8" s="13">
        <v>88</v>
      </c>
      <c r="T8" s="14">
        <v>89</v>
      </c>
      <c r="U8" s="14">
        <v>91</v>
      </c>
      <c r="V8" s="14">
        <v>94</v>
      </c>
      <c r="W8" s="14">
        <f t="shared" si="0"/>
        <v>449</v>
      </c>
      <c r="X8" s="32">
        <f t="shared" si="1"/>
        <v>87</v>
      </c>
      <c r="Y8" s="32">
        <f t="shared" si="2"/>
        <v>94</v>
      </c>
      <c r="Z8" s="33">
        <f t="shared" si="3"/>
        <v>268</v>
      </c>
      <c r="AA8" s="87">
        <f t="shared" si="4"/>
        <v>89.33333333333333</v>
      </c>
      <c r="AB8" t="s">
        <v>322</v>
      </c>
    </row>
    <row r="9" spans="1:27" ht="12.75">
      <c r="A9" s="60">
        <v>6</v>
      </c>
      <c r="B9" s="64" t="s">
        <v>505</v>
      </c>
      <c r="C9" s="65" t="s">
        <v>1401</v>
      </c>
      <c r="D9" s="65" t="s">
        <v>1109</v>
      </c>
      <c r="E9" s="65">
        <v>2005</v>
      </c>
      <c r="F9" s="80" t="s">
        <v>177</v>
      </c>
      <c r="G9" s="80" t="s">
        <v>565</v>
      </c>
      <c r="H9" s="65">
        <v>1.8</v>
      </c>
      <c r="I9" s="78">
        <v>0.13</v>
      </c>
      <c r="J9" s="65">
        <v>6.2</v>
      </c>
      <c r="K9" s="79" t="s">
        <v>1402</v>
      </c>
      <c r="L9" s="171" t="s">
        <v>1403</v>
      </c>
      <c r="M9" s="65" t="s">
        <v>1138</v>
      </c>
      <c r="N9" s="65" t="s">
        <v>1145</v>
      </c>
      <c r="O9" s="65" t="s">
        <v>1109</v>
      </c>
      <c r="P9" s="80" t="s">
        <v>1400</v>
      </c>
      <c r="Q9" s="65"/>
      <c r="R9" s="16">
        <v>82</v>
      </c>
      <c r="S9" s="13">
        <v>98</v>
      </c>
      <c r="T9" s="14">
        <v>85</v>
      </c>
      <c r="U9" s="14">
        <v>89</v>
      </c>
      <c r="V9" s="14">
        <v>93</v>
      </c>
      <c r="W9" s="14">
        <f t="shared" si="0"/>
        <v>447</v>
      </c>
      <c r="X9" s="32">
        <f t="shared" si="1"/>
        <v>82</v>
      </c>
      <c r="Y9" s="32">
        <f t="shared" si="2"/>
        <v>98</v>
      </c>
      <c r="Z9" s="33">
        <f t="shared" si="3"/>
        <v>267</v>
      </c>
      <c r="AA9" s="87">
        <f t="shared" si="4"/>
        <v>89</v>
      </c>
    </row>
    <row r="10" spans="1:27" ht="12.75">
      <c r="A10" s="60">
        <v>7</v>
      </c>
      <c r="B10" s="64" t="s">
        <v>506</v>
      </c>
      <c r="C10" s="65" t="s">
        <v>1145</v>
      </c>
      <c r="D10" s="65" t="s">
        <v>1131</v>
      </c>
      <c r="E10" s="65">
        <v>2004</v>
      </c>
      <c r="F10" s="80" t="s">
        <v>177</v>
      </c>
      <c r="G10" s="80" t="s">
        <v>565</v>
      </c>
      <c r="H10" s="65">
        <v>2.2</v>
      </c>
      <c r="I10" s="78">
        <v>0.136</v>
      </c>
      <c r="J10" s="65">
        <v>5.8</v>
      </c>
      <c r="K10" s="79" t="s">
        <v>60</v>
      </c>
      <c r="L10" s="171" t="s">
        <v>182</v>
      </c>
      <c r="M10" s="65" t="s">
        <v>1386</v>
      </c>
      <c r="N10" s="65" t="s">
        <v>1145</v>
      </c>
      <c r="O10" s="65" t="s">
        <v>1131</v>
      </c>
      <c r="P10" s="80" t="s">
        <v>1404</v>
      </c>
      <c r="Q10" s="65"/>
      <c r="R10" s="16">
        <v>75</v>
      </c>
      <c r="S10" s="13">
        <v>91</v>
      </c>
      <c r="T10" s="14">
        <v>90</v>
      </c>
      <c r="U10" s="14">
        <v>90</v>
      </c>
      <c r="V10" s="14">
        <v>87</v>
      </c>
      <c r="W10" s="14">
        <f t="shared" si="0"/>
        <v>433</v>
      </c>
      <c r="X10" s="32">
        <f t="shared" si="1"/>
        <v>75</v>
      </c>
      <c r="Y10" s="32">
        <f t="shared" si="2"/>
        <v>91</v>
      </c>
      <c r="Z10" s="33">
        <f t="shared" si="3"/>
        <v>267</v>
      </c>
      <c r="AA10" s="87">
        <f t="shared" si="4"/>
        <v>89</v>
      </c>
    </row>
    <row r="11" spans="1:27" ht="12.75">
      <c r="A11" s="60">
        <v>8</v>
      </c>
      <c r="B11" s="64" t="s">
        <v>507</v>
      </c>
      <c r="C11" s="65" t="s">
        <v>1406</v>
      </c>
      <c r="D11" s="65" t="s">
        <v>937</v>
      </c>
      <c r="E11" s="65">
        <v>2003</v>
      </c>
      <c r="F11" s="80" t="s">
        <v>177</v>
      </c>
      <c r="G11" s="80" t="s">
        <v>565</v>
      </c>
      <c r="H11" s="65">
        <v>0.41</v>
      </c>
      <c r="I11" s="78">
        <v>0.127</v>
      </c>
      <c r="J11" s="65">
        <v>4.47</v>
      </c>
      <c r="K11" s="79" t="s">
        <v>1407</v>
      </c>
      <c r="L11" s="80">
        <v>36</v>
      </c>
      <c r="M11" s="65" t="s">
        <v>1138</v>
      </c>
      <c r="N11" s="65"/>
      <c r="O11" s="65" t="s">
        <v>937</v>
      </c>
      <c r="P11" s="80" t="s">
        <v>1405</v>
      </c>
      <c r="Q11" s="65"/>
      <c r="R11" s="16">
        <v>82</v>
      </c>
      <c r="S11" s="13">
        <v>92</v>
      </c>
      <c r="T11" s="14">
        <v>90</v>
      </c>
      <c r="U11" s="14">
        <v>89</v>
      </c>
      <c r="V11" s="14">
        <v>88</v>
      </c>
      <c r="W11" s="14">
        <f t="shared" si="0"/>
        <v>441</v>
      </c>
      <c r="X11" s="32">
        <f t="shared" si="1"/>
        <v>82</v>
      </c>
      <c r="Y11" s="32">
        <f t="shared" si="2"/>
        <v>92</v>
      </c>
      <c r="Z11" s="33">
        <f t="shared" si="3"/>
        <v>267</v>
      </c>
      <c r="AA11" s="87">
        <f t="shared" si="4"/>
        <v>89</v>
      </c>
    </row>
    <row r="12" spans="1:27" ht="12.75">
      <c r="A12" s="60">
        <v>9</v>
      </c>
      <c r="B12" s="64" t="s">
        <v>508</v>
      </c>
      <c r="C12" s="65" t="s">
        <v>1177</v>
      </c>
      <c r="D12" s="65" t="s">
        <v>1131</v>
      </c>
      <c r="E12" s="65">
        <v>2003</v>
      </c>
      <c r="F12" s="80" t="s">
        <v>177</v>
      </c>
      <c r="G12" s="80" t="s">
        <v>565</v>
      </c>
      <c r="H12" s="65">
        <v>4</v>
      </c>
      <c r="I12" s="78">
        <v>0.129</v>
      </c>
      <c r="J12" s="65">
        <v>5.7</v>
      </c>
      <c r="K12" s="79" t="s">
        <v>62</v>
      </c>
      <c r="L12" s="171" t="s">
        <v>61</v>
      </c>
      <c r="M12" s="65" t="s">
        <v>1386</v>
      </c>
      <c r="N12" s="65" t="s">
        <v>1177</v>
      </c>
      <c r="O12" s="65" t="s">
        <v>1131</v>
      </c>
      <c r="P12" s="80" t="s">
        <v>1408</v>
      </c>
      <c r="Q12" s="65"/>
      <c r="R12" s="16">
        <v>81</v>
      </c>
      <c r="S12" s="13">
        <v>94</v>
      </c>
      <c r="T12" s="14">
        <v>92</v>
      </c>
      <c r="U12" s="14">
        <v>90</v>
      </c>
      <c r="V12" s="14">
        <v>85</v>
      </c>
      <c r="W12" s="14">
        <f t="shared" si="0"/>
        <v>442</v>
      </c>
      <c r="X12" s="32">
        <f t="shared" si="1"/>
        <v>81</v>
      </c>
      <c r="Y12" s="32">
        <f t="shared" si="2"/>
        <v>94</v>
      </c>
      <c r="Z12" s="33">
        <f t="shared" si="3"/>
        <v>267</v>
      </c>
      <c r="AA12" s="87">
        <f t="shared" si="4"/>
        <v>89</v>
      </c>
    </row>
    <row r="13" spans="1:27" ht="12.75">
      <c r="A13" s="60">
        <v>10</v>
      </c>
      <c r="B13" s="64" t="s">
        <v>509</v>
      </c>
      <c r="C13" s="65" t="s">
        <v>1351</v>
      </c>
      <c r="D13" s="65" t="s">
        <v>1329</v>
      </c>
      <c r="E13" s="65">
        <v>2005</v>
      </c>
      <c r="F13" s="80" t="s">
        <v>177</v>
      </c>
      <c r="G13" s="80" t="s">
        <v>565</v>
      </c>
      <c r="H13" s="65">
        <v>2.8</v>
      </c>
      <c r="I13" s="78">
        <v>0.124</v>
      </c>
      <c r="J13" s="65">
        <v>6.7</v>
      </c>
      <c r="K13" s="65" t="s">
        <v>1410</v>
      </c>
      <c r="L13" s="171" t="s">
        <v>1411</v>
      </c>
      <c r="M13" s="65" t="s">
        <v>1138</v>
      </c>
      <c r="N13" s="65"/>
      <c r="O13" s="65" t="s">
        <v>1316</v>
      </c>
      <c r="P13" s="80" t="s">
        <v>1409</v>
      </c>
      <c r="Q13" s="65"/>
      <c r="R13" s="15">
        <v>85</v>
      </c>
      <c r="S13" s="15">
        <v>88</v>
      </c>
      <c r="T13" s="14">
        <v>91</v>
      </c>
      <c r="U13" s="14">
        <v>91</v>
      </c>
      <c r="V13" s="14">
        <v>86</v>
      </c>
      <c r="W13" s="14">
        <f t="shared" si="0"/>
        <v>441</v>
      </c>
      <c r="X13" s="32">
        <f t="shared" si="1"/>
        <v>85</v>
      </c>
      <c r="Y13" s="32">
        <f t="shared" si="2"/>
        <v>91</v>
      </c>
      <c r="Z13" s="33">
        <f t="shared" si="3"/>
        <v>265</v>
      </c>
      <c r="AA13" s="87">
        <f t="shared" si="4"/>
        <v>88.33333333333333</v>
      </c>
    </row>
    <row r="14" spans="1:27" ht="12.75">
      <c r="A14" s="60">
        <v>11</v>
      </c>
      <c r="B14" s="64" t="s">
        <v>510</v>
      </c>
      <c r="C14" s="65" t="s">
        <v>1401</v>
      </c>
      <c r="D14" s="65" t="s">
        <v>842</v>
      </c>
      <c r="E14" s="65">
        <v>2006</v>
      </c>
      <c r="F14" s="80" t="s">
        <v>177</v>
      </c>
      <c r="G14" s="80" t="s">
        <v>565</v>
      </c>
      <c r="H14" s="65">
        <v>3</v>
      </c>
      <c r="I14" s="78">
        <v>0.128</v>
      </c>
      <c r="J14" s="65">
        <v>5.7</v>
      </c>
      <c r="K14" s="65" t="s">
        <v>1413</v>
      </c>
      <c r="L14" s="80">
        <v>13</v>
      </c>
      <c r="M14" s="65" t="s">
        <v>1138</v>
      </c>
      <c r="N14" s="65" t="s">
        <v>1414</v>
      </c>
      <c r="O14" s="65" t="s">
        <v>857</v>
      </c>
      <c r="P14" s="80" t="s">
        <v>1412</v>
      </c>
      <c r="Q14" s="65"/>
      <c r="R14" s="16">
        <v>87</v>
      </c>
      <c r="S14" s="13">
        <v>89</v>
      </c>
      <c r="T14" s="14">
        <v>86</v>
      </c>
      <c r="U14" s="14">
        <v>88</v>
      </c>
      <c r="V14" s="14">
        <v>93</v>
      </c>
      <c r="W14" s="14">
        <f t="shared" si="0"/>
        <v>443</v>
      </c>
      <c r="X14" s="32">
        <f t="shared" si="1"/>
        <v>86</v>
      </c>
      <c r="Y14" s="32">
        <f t="shared" si="2"/>
        <v>93</v>
      </c>
      <c r="Z14" s="33">
        <f t="shared" si="3"/>
        <v>264</v>
      </c>
      <c r="AA14" s="27">
        <f t="shared" si="4"/>
        <v>88</v>
      </c>
    </row>
    <row r="15" spans="1:27" ht="12.75">
      <c r="A15" s="60">
        <v>12</v>
      </c>
      <c r="B15" s="64" t="s">
        <v>511</v>
      </c>
      <c r="C15" s="65" t="s">
        <v>1416</v>
      </c>
      <c r="D15" s="65" t="s">
        <v>1417</v>
      </c>
      <c r="E15" s="65">
        <v>2006</v>
      </c>
      <c r="F15" s="80" t="s">
        <v>177</v>
      </c>
      <c r="G15" s="80" t="s">
        <v>565</v>
      </c>
      <c r="H15" s="65">
        <v>2.2</v>
      </c>
      <c r="I15" s="78">
        <v>0.1252</v>
      </c>
      <c r="J15" s="65">
        <v>5</v>
      </c>
      <c r="K15" s="79" t="s">
        <v>1418</v>
      </c>
      <c r="L15" s="182" t="s">
        <v>1419</v>
      </c>
      <c r="M15" s="65" t="s">
        <v>1138</v>
      </c>
      <c r="N15" s="65" t="s">
        <v>1134</v>
      </c>
      <c r="O15" s="65" t="s">
        <v>1420</v>
      </c>
      <c r="P15" s="80" t="s">
        <v>1415</v>
      </c>
      <c r="Q15" s="65"/>
      <c r="R15" s="16">
        <v>88</v>
      </c>
      <c r="S15" s="13">
        <v>82</v>
      </c>
      <c r="T15" s="14">
        <v>84</v>
      </c>
      <c r="U15" s="14">
        <v>92</v>
      </c>
      <c r="V15" s="14">
        <v>90</v>
      </c>
      <c r="W15" s="14">
        <f t="shared" si="0"/>
        <v>436</v>
      </c>
      <c r="X15" s="32">
        <f t="shared" si="1"/>
        <v>82</v>
      </c>
      <c r="Y15" s="32">
        <f t="shared" si="2"/>
        <v>92</v>
      </c>
      <c r="Z15" s="33">
        <f t="shared" si="3"/>
        <v>262</v>
      </c>
      <c r="AA15" s="27">
        <f t="shared" si="4"/>
        <v>87.33333333333333</v>
      </c>
    </row>
    <row r="16" spans="1:28" s="115" customFormat="1" ht="12.75">
      <c r="A16" s="105">
        <v>13</v>
      </c>
      <c r="B16" s="111" t="s">
        <v>512</v>
      </c>
      <c r="C16" s="106" t="s">
        <v>1422</v>
      </c>
      <c r="D16" s="106" t="s">
        <v>1290</v>
      </c>
      <c r="E16" s="106">
        <v>2006</v>
      </c>
      <c r="F16" s="133" t="s">
        <v>177</v>
      </c>
      <c r="G16" s="133" t="s">
        <v>565</v>
      </c>
      <c r="H16" s="106">
        <v>3</v>
      </c>
      <c r="I16" s="128">
        <v>0.13</v>
      </c>
      <c r="J16" s="106">
        <v>5.9</v>
      </c>
      <c r="K16" s="106" t="s">
        <v>1311</v>
      </c>
      <c r="L16" s="183" t="s">
        <v>1423</v>
      </c>
      <c r="M16" s="106" t="s">
        <v>1138</v>
      </c>
      <c r="N16" s="106" t="s">
        <v>1134</v>
      </c>
      <c r="O16" s="105" t="s">
        <v>1290</v>
      </c>
      <c r="P16" s="129" t="s">
        <v>1421</v>
      </c>
      <c r="Q16" s="135"/>
      <c r="R16" s="117">
        <v>86</v>
      </c>
      <c r="S16" s="118">
        <v>89</v>
      </c>
      <c r="T16" s="119">
        <v>88</v>
      </c>
      <c r="U16" s="119">
        <v>88</v>
      </c>
      <c r="V16" s="119">
        <v>81</v>
      </c>
      <c r="W16" s="119">
        <f t="shared" si="0"/>
        <v>432</v>
      </c>
      <c r="X16" s="130">
        <f t="shared" si="1"/>
        <v>81</v>
      </c>
      <c r="Y16" s="130">
        <f t="shared" si="2"/>
        <v>89</v>
      </c>
      <c r="Z16" s="131">
        <f t="shared" si="3"/>
        <v>262</v>
      </c>
      <c r="AA16" s="123">
        <f>Z16/3</f>
        <v>87.33333333333333</v>
      </c>
      <c r="AB16" s="115" t="s">
        <v>401</v>
      </c>
    </row>
    <row r="17" spans="1:27" ht="12.75">
      <c r="A17" s="60">
        <v>14</v>
      </c>
      <c r="B17" s="64" t="s">
        <v>513</v>
      </c>
      <c r="C17" s="65" t="s">
        <v>1425</v>
      </c>
      <c r="D17" s="65" t="s">
        <v>969</v>
      </c>
      <c r="E17" s="65">
        <v>2006</v>
      </c>
      <c r="F17" s="80" t="s">
        <v>177</v>
      </c>
      <c r="G17" s="80" t="s">
        <v>565</v>
      </c>
      <c r="H17" s="65">
        <v>2.7</v>
      </c>
      <c r="I17" s="78">
        <v>0.1358</v>
      </c>
      <c r="J17" s="65">
        <v>5.6</v>
      </c>
      <c r="K17" s="79" t="s">
        <v>1426</v>
      </c>
      <c r="L17" s="182" t="s">
        <v>1427</v>
      </c>
      <c r="M17" s="65" t="s">
        <v>1138</v>
      </c>
      <c r="N17" s="65" t="s">
        <v>1428</v>
      </c>
      <c r="O17" s="65" t="s">
        <v>1429</v>
      </c>
      <c r="P17" s="80" t="s">
        <v>1424</v>
      </c>
      <c r="Q17" s="65"/>
      <c r="R17" s="16">
        <v>84</v>
      </c>
      <c r="S17" s="13">
        <v>89</v>
      </c>
      <c r="T17" s="14">
        <v>91</v>
      </c>
      <c r="U17" s="14">
        <v>88</v>
      </c>
      <c r="V17" s="14">
        <v>85</v>
      </c>
      <c r="W17" s="14">
        <f t="shared" si="0"/>
        <v>437</v>
      </c>
      <c r="X17" s="32">
        <f t="shared" si="1"/>
        <v>84</v>
      </c>
      <c r="Y17" s="32">
        <f t="shared" si="2"/>
        <v>91</v>
      </c>
      <c r="Z17" s="33">
        <f t="shared" si="3"/>
        <v>262</v>
      </c>
      <c r="AA17" s="27">
        <f t="shared" si="4"/>
        <v>87.33333333333333</v>
      </c>
    </row>
    <row r="18" spans="1:27" ht="12.75">
      <c r="A18" s="60">
        <v>15</v>
      </c>
      <c r="B18" s="64" t="s">
        <v>514</v>
      </c>
      <c r="C18" s="65" t="s">
        <v>1431</v>
      </c>
      <c r="D18" s="65" t="s">
        <v>842</v>
      </c>
      <c r="E18" s="65">
        <v>2006</v>
      </c>
      <c r="F18" s="80" t="s">
        <v>177</v>
      </c>
      <c r="G18" s="80" t="s">
        <v>565</v>
      </c>
      <c r="H18" s="65">
        <v>2.5</v>
      </c>
      <c r="I18" s="78">
        <v>0.129</v>
      </c>
      <c r="J18" s="65">
        <v>5</v>
      </c>
      <c r="K18" s="65" t="s">
        <v>1432</v>
      </c>
      <c r="L18" s="182" t="s">
        <v>1433</v>
      </c>
      <c r="M18" s="65" t="s">
        <v>1138</v>
      </c>
      <c r="N18" s="65" t="s">
        <v>1434</v>
      </c>
      <c r="O18" s="65" t="s">
        <v>857</v>
      </c>
      <c r="P18" s="80" t="s">
        <v>1430</v>
      </c>
      <c r="Q18" s="65"/>
      <c r="R18" s="16">
        <v>90</v>
      </c>
      <c r="S18" s="13">
        <v>87</v>
      </c>
      <c r="T18" s="14">
        <v>85</v>
      </c>
      <c r="U18" s="14">
        <v>94</v>
      </c>
      <c r="V18" s="14">
        <v>80</v>
      </c>
      <c r="W18" s="14">
        <f t="shared" si="0"/>
        <v>436</v>
      </c>
      <c r="X18" s="32">
        <f t="shared" si="1"/>
        <v>80</v>
      </c>
      <c r="Y18" s="32">
        <f t="shared" si="2"/>
        <v>94</v>
      </c>
      <c r="Z18" s="33">
        <f t="shared" si="3"/>
        <v>262</v>
      </c>
      <c r="AA18" s="27">
        <f t="shared" si="4"/>
        <v>87.33333333333333</v>
      </c>
    </row>
    <row r="19" spans="1:27" ht="12.75">
      <c r="A19" s="60">
        <v>16</v>
      </c>
      <c r="B19" s="64" t="s">
        <v>515</v>
      </c>
      <c r="C19" s="65" t="s">
        <v>1436</v>
      </c>
      <c r="D19" s="65" t="s">
        <v>842</v>
      </c>
      <c r="E19" s="65">
        <v>2006</v>
      </c>
      <c r="F19" s="80" t="s">
        <v>177</v>
      </c>
      <c r="G19" s="80" t="s">
        <v>565</v>
      </c>
      <c r="H19" s="65">
        <v>2.4</v>
      </c>
      <c r="I19" s="78">
        <v>0.12</v>
      </c>
      <c r="J19" s="65">
        <v>5.7</v>
      </c>
      <c r="K19" s="65" t="s">
        <v>1437</v>
      </c>
      <c r="L19" s="182" t="s">
        <v>1438</v>
      </c>
      <c r="M19" s="65" t="s">
        <v>1138</v>
      </c>
      <c r="N19" s="65" t="s">
        <v>1436</v>
      </c>
      <c r="O19" s="65" t="s">
        <v>857</v>
      </c>
      <c r="P19" s="80" t="s">
        <v>1435</v>
      </c>
      <c r="Q19" s="65"/>
      <c r="R19" s="16">
        <v>84</v>
      </c>
      <c r="S19" s="13">
        <v>90</v>
      </c>
      <c r="T19" s="14">
        <v>88</v>
      </c>
      <c r="U19" s="14">
        <v>81</v>
      </c>
      <c r="V19" s="14">
        <v>91</v>
      </c>
      <c r="W19" s="14">
        <f t="shared" si="0"/>
        <v>434</v>
      </c>
      <c r="X19" s="32">
        <f t="shared" si="1"/>
        <v>81</v>
      </c>
      <c r="Y19" s="32">
        <f t="shared" si="2"/>
        <v>91</v>
      </c>
      <c r="Z19" s="33">
        <f t="shared" si="3"/>
        <v>262</v>
      </c>
      <c r="AA19" s="27">
        <f t="shared" si="4"/>
        <v>87.33333333333333</v>
      </c>
    </row>
    <row r="20" spans="1:27" ht="12.75">
      <c r="A20" s="60">
        <v>17</v>
      </c>
      <c r="B20" s="64" t="s">
        <v>516</v>
      </c>
      <c r="C20" s="65" t="s">
        <v>1440</v>
      </c>
      <c r="D20" s="65" t="s">
        <v>1329</v>
      </c>
      <c r="E20" s="65">
        <v>2005</v>
      </c>
      <c r="F20" s="80" t="s">
        <v>177</v>
      </c>
      <c r="G20" s="80" t="s">
        <v>565</v>
      </c>
      <c r="H20" s="65">
        <v>0.7</v>
      </c>
      <c r="I20" s="78">
        <v>0.1332</v>
      </c>
      <c r="J20" s="65">
        <v>5.93</v>
      </c>
      <c r="K20" s="65" t="s">
        <v>1441</v>
      </c>
      <c r="L20" s="182" t="s">
        <v>1442</v>
      </c>
      <c r="M20" s="65" t="s">
        <v>1138</v>
      </c>
      <c r="N20" s="65"/>
      <c r="O20" s="65" t="s">
        <v>1316</v>
      </c>
      <c r="P20" s="80" t="s">
        <v>1439</v>
      </c>
      <c r="Q20" s="65"/>
      <c r="R20" s="16">
        <v>90</v>
      </c>
      <c r="S20" s="13">
        <v>84</v>
      </c>
      <c r="T20" s="14">
        <v>91</v>
      </c>
      <c r="U20" s="14">
        <v>88</v>
      </c>
      <c r="V20" s="14">
        <v>77</v>
      </c>
      <c r="W20" s="14">
        <f t="shared" si="0"/>
        <v>430</v>
      </c>
      <c r="X20" s="32">
        <f t="shared" si="1"/>
        <v>77</v>
      </c>
      <c r="Y20" s="32">
        <f t="shared" si="2"/>
        <v>91</v>
      </c>
      <c r="Z20" s="33">
        <f t="shared" si="3"/>
        <v>262</v>
      </c>
      <c r="AA20" s="87">
        <f t="shared" si="4"/>
        <v>87.33333333333333</v>
      </c>
    </row>
    <row r="21" spans="1:27" ht="12.75">
      <c r="A21" s="60">
        <v>18</v>
      </c>
      <c r="B21" s="64" t="s">
        <v>517</v>
      </c>
      <c r="C21" s="65" t="s">
        <v>1444</v>
      </c>
      <c r="D21" s="65" t="s">
        <v>892</v>
      </c>
      <c r="E21" s="65">
        <v>2003</v>
      </c>
      <c r="F21" s="80" t="s">
        <v>177</v>
      </c>
      <c r="G21" s="80" t="s">
        <v>565</v>
      </c>
      <c r="H21" s="65">
        <v>2.1</v>
      </c>
      <c r="I21" s="78">
        <v>0.1278</v>
      </c>
      <c r="J21" s="65">
        <v>6</v>
      </c>
      <c r="K21" s="65" t="s">
        <v>1445</v>
      </c>
      <c r="L21" s="81" t="s">
        <v>1446</v>
      </c>
      <c r="M21" s="65" t="s">
        <v>1138</v>
      </c>
      <c r="N21" s="65" t="s">
        <v>1447</v>
      </c>
      <c r="O21" s="65" t="s">
        <v>895</v>
      </c>
      <c r="P21" s="80" t="s">
        <v>1443</v>
      </c>
      <c r="Q21" s="65"/>
      <c r="R21" s="16">
        <v>84</v>
      </c>
      <c r="S21" s="13">
        <v>89</v>
      </c>
      <c r="T21" s="14">
        <v>87</v>
      </c>
      <c r="U21" s="14">
        <v>86</v>
      </c>
      <c r="V21" s="14">
        <v>89</v>
      </c>
      <c r="W21" s="14">
        <f t="shared" si="0"/>
        <v>435</v>
      </c>
      <c r="X21" s="32">
        <f t="shared" si="1"/>
        <v>84</v>
      </c>
      <c r="Y21" s="32">
        <f t="shared" si="2"/>
        <v>89</v>
      </c>
      <c r="Z21" s="33">
        <f t="shared" si="3"/>
        <v>262</v>
      </c>
      <c r="AA21" s="87">
        <f t="shared" si="4"/>
        <v>87.33333333333333</v>
      </c>
    </row>
    <row r="22" spans="1:27" ht="12.75">
      <c r="A22" s="60">
        <v>19</v>
      </c>
      <c r="B22" s="64" t="s">
        <v>518</v>
      </c>
      <c r="C22" s="65" t="s">
        <v>1422</v>
      </c>
      <c r="D22" s="65" t="s">
        <v>1109</v>
      </c>
      <c r="E22" s="65">
        <v>2005</v>
      </c>
      <c r="F22" s="80" t="s">
        <v>177</v>
      </c>
      <c r="G22" s="80" t="s">
        <v>565</v>
      </c>
      <c r="H22" s="65">
        <v>2</v>
      </c>
      <c r="I22" s="78">
        <v>0.137</v>
      </c>
      <c r="J22" s="65">
        <v>7.1</v>
      </c>
      <c r="K22" s="79" t="s">
        <v>1449</v>
      </c>
      <c r="L22" s="182" t="s">
        <v>1450</v>
      </c>
      <c r="M22" s="65" t="s">
        <v>1138</v>
      </c>
      <c r="N22" s="60" t="s">
        <v>1134</v>
      </c>
      <c r="O22" s="65" t="s">
        <v>1109</v>
      </c>
      <c r="P22" s="80" t="s">
        <v>1448</v>
      </c>
      <c r="Q22" s="65"/>
      <c r="R22" s="16">
        <v>79</v>
      </c>
      <c r="S22" s="13">
        <v>89</v>
      </c>
      <c r="T22" s="14">
        <v>86</v>
      </c>
      <c r="U22" s="14">
        <v>87</v>
      </c>
      <c r="V22" s="14">
        <v>88</v>
      </c>
      <c r="W22" s="14">
        <f t="shared" si="0"/>
        <v>429</v>
      </c>
      <c r="X22" s="32">
        <f t="shared" si="1"/>
        <v>79</v>
      </c>
      <c r="Y22" s="32">
        <f t="shared" si="2"/>
        <v>89</v>
      </c>
      <c r="Z22" s="33">
        <f t="shared" si="3"/>
        <v>261</v>
      </c>
      <c r="AA22" s="87">
        <f t="shared" si="4"/>
        <v>87</v>
      </c>
    </row>
    <row r="23" spans="1:27" ht="12.75">
      <c r="A23" s="60">
        <v>20</v>
      </c>
      <c r="B23" s="64" t="s">
        <v>519</v>
      </c>
      <c r="C23" s="65" t="s">
        <v>1431</v>
      </c>
      <c r="D23" s="65" t="s">
        <v>867</v>
      </c>
      <c r="E23" s="65">
        <v>2006</v>
      </c>
      <c r="F23" s="80" t="s">
        <v>177</v>
      </c>
      <c r="G23" s="80" t="s">
        <v>565</v>
      </c>
      <c r="H23" s="65">
        <v>2.3</v>
      </c>
      <c r="I23" s="78">
        <v>0.123</v>
      </c>
      <c r="J23" s="65">
        <v>5.8</v>
      </c>
      <c r="K23" s="65" t="s">
        <v>1452</v>
      </c>
      <c r="L23" s="182" t="s">
        <v>1453</v>
      </c>
      <c r="M23" s="65" t="s">
        <v>1138</v>
      </c>
      <c r="N23" s="65" t="s">
        <v>1454</v>
      </c>
      <c r="O23" s="65" t="s">
        <v>1455</v>
      </c>
      <c r="P23" s="80" t="s">
        <v>1451</v>
      </c>
      <c r="Q23" s="65"/>
      <c r="R23" s="16">
        <v>83</v>
      </c>
      <c r="S23" s="13">
        <v>88</v>
      </c>
      <c r="T23" s="14">
        <v>90</v>
      </c>
      <c r="U23" s="14">
        <v>83</v>
      </c>
      <c r="V23" s="14">
        <v>89</v>
      </c>
      <c r="W23" s="14">
        <f t="shared" si="0"/>
        <v>433</v>
      </c>
      <c r="X23" s="32">
        <f t="shared" si="1"/>
        <v>83</v>
      </c>
      <c r="Y23" s="32">
        <f t="shared" si="2"/>
        <v>90</v>
      </c>
      <c r="Z23" s="33">
        <f t="shared" si="3"/>
        <v>260</v>
      </c>
      <c r="AA23" s="27">
        <f t="shared" si="4"/>
        <v>86.66666666666667</v>
      </c>
    </row>
    <row r="24" spans="1:27" ht="12.75">
      <c r="A24" s="60">
        <v>21</v>
      </c>
      <c r="B24" s="64" t="s">
        <v>520</v>
      </c>
      <c r="C24" s="65" t="s">
        <v>1305</v>
      </c>
      <c r="D24" s="65" t="s">
        <v>949</v>
      </c>
      <c r="E24" s="65">
        <v>2006</v>
      </c>
      <c r="F24" s="80" t="s">
        <v>177</v>
      </c>
      <c r="G24" s="80" t="s">
        <v>565</v>
      </c>
      <c r="H24" s="65">
        <v>2</v>
      </c>
      <c r="I24" s="78">
        <v>0.129</v>
      </c>
      <c r="J24" s="65">
        <v>5.2</v>
      </c>
      <c r="K24" s="79" t="s">
        <v>1457</v>
      </c>
      <c r="L24" s="182" t="s">
        <v>1458</v>
      </c>
      <c r="M24" s="65" t="s">
        <v>1138</v>
      </c>
      <c r="N24" s="60" t="s">
        <v>1305</v>
      </c>
      <c r="O24" s="65" t="s">
        <v>952</v>
      </c>
      <c r="P24" s="80" t="s">
        <v>1456</v>
      </c>
      <c r="Q24" s="65"/>
      <c r="R24" s="16">
        <v>87</v>
      </c>
      <c r="S24" s="13">
        <v>88</v>
      </c>
      <c r="T24" s="14">
        <v>85</v>
      </c>
      <c r="U24" s="14">
        <v>88</v>
      </c>
      <c r="V24" s="14">
        <v>79</v>
      </c>
      <c r="W24" s="14">
        <f t="shared" si="0"/>
        <v>427</v>
      </c>
      <c r="X24" s="32">
        <f t="shared" si="1"/>
        <v>79</v>
      </c>
      <c r="Y24" s="32">
        <f t="shared" si="2"/>
        <v>88</v>
      </c>
      <c r="Z24" s="33">
        <f t="shared" si="3"/>
        <v>260</v>
      </c>
      <c r="AA24" s="27">
        <f t="shared" si="4"/>
        <v>86.66666666666667</v>
      </c>
    </row>
    <row r="25" spans="1:27" ht="12.75">
      <c r="A25" s="60">
        <v>22</v>
      </c>
      <c r="B25" s="64" t="s">
        <v>521</v>
      </c>
      <c r="C25" s="65" t="s">
        <v>1460</v>
      </c>
      <c r="D25" s="65" t="s">
        <v>892</v>
      </c>
      <c r="E25" s="65">
        <v>2003</v>
      </c>
      <c r="F25" s="80" t="s">
        <v>177</v>
      </c>
      <c r="G25" s="80" t="s">
        <v>565</v>
      </c>
      <c r="H25" s="65">
        <v>2.5</v>
      </c>
      <c r="I25" s="78">
        <v>0.1293</v>
      </c>
      <c r="J25" s="65">
        <v>6</v>
      </c>
      <c r="K25" s="79" t="s">
        <v>1461</v>
      </c>
      <c r="L25" s="81" t="s">
        <v>1462</v>
      </c>
      <c r="M25" s="65" t="s">
        <v>1138</v>
      </c>
      <c r="N25" s="65" t="s">
        <v>873</v>
      </c>
      <c r="O25" s="65" t="s">
        <v>1399</v>
      </c>
      <c r="P25" s="80" t="s">
        <v>1459</v>
      </c>
      <c r="Q25" s="65"/>
      <c r="R25" s="16">
        <v>89</v>
      </c>
      <c r="S25" s="13">
        <v>84</v>
      </c>
      <c r="T25" s="14">
        <v>87</v>
      </c>
      <c r="U25" s="14">
        <v>87</v>
      </c>
      <c r="V25" s="14">
        <v>86</v>
      </c>
      <c r="W25" s="14">
        <f t="shared" si="0"/>
        <v>433</v>
      </c>
      <c r="X25" s="32">
        <f t="shared" si="1"/>
        <v>84</v>
      </c>
      <c r="Y25" s="32">
        <f t="shared" si="2"/>
        <v>89</v>
      </c>
      <c r="Z25" s="33">
        <f t="shared" si="3"/>
        <v>260</v>
      </c>
      <c r="AA25" s="87">
        <f t="shared" si="4"/>
        <v>86.66666666666667</v>
      </c>
    </row>
    <row r="26" spans="1:27" ht="12.75">
      <c r="A26" s="60">
        <v>23</v>
      </c>
      <c r="B26" s="64" t="s">
        <v>522</v>
      </c>
      <c r="C26" s="65" t="s">
        <v>1305</v>
      </c>
      <c r="D26" s="65" t="s">
        <v>1464</v>
      </c>
      <c r="E26" s="65">
        <v>2005</v>
      </c>
      <c r="F26" s="80" t="s">
        <v>177</v>
      </c>
      <c r="G26" s="80" t="s">
        <v>565</v>
      </c>
      <c r="H26" s="65">
        <v>1.9</v>
      </c>
      <c r="I26" s="78">
        <v>0.129</v>
      </c>
      <c r="J26" s="65">
        <v>4.8</v>
      </c>
      <c r="K26" s="79" t="s">
        <v>1465</v>
      </c>
      <c r="L26" s="182" t="s">
        <v>1467</v>
      </c>
      <c r="M26" s="65" t="s">
        <v>1138</v>
      </c>
      <c r="N26" s="60" t="s">
        <v>1305</v>
      </c>
      <c r="O26" s="65" t="s">
        <v>1464</v>
      </c>
      <c r="P26" s="80" t="s">
        <v>1463</v>
      </c>
      <c r="Q26" s="65"/>
      <c r="R26" s="16">
        <v>86</v>
      </c>
      <c r="S26" s="13">
        <v>76</v>
      </c>
      <c r="T26" s="14">
        <v>91</v>
      </c>
      <c r="U26" s="14">
        <v>91</v>
      </c>
      <c r="V26" s="14">
        <v>82</v>
      </c>
      <c r="W26" s="14">
        <f t="shared" si="0"/>
        <v>426</v>
      </c>
      <c r="X26" s="32">
        <f t="shared" si="1"/>
        <v>76</v>
      </c>
      <c r="Y26" s="32">
        <f t="shared" si="2"/>
        <v>91</v>
      </c>
      <c r="Z26" s="33">
        <f t="shared" si="3"/>
        <v>259</v>
      </c>
      <c r="AA26" s="87">
        <f t="shared" si="4"/>
        <v>86.33333333333333</v>
      </c>
    </row>
    <row r="27" spans="1:28" s="115" customFormat="1" ht="12.75">
      <c r="A27" s="105">
        <v>24</v>
      </c>
      <c r="B27" s="124" t="s">
        <v>523</v>
      </c>
      <c r="C27" s="106" t="s">
        <v>1460</v>
      </c>
      <c r="D27" s="106" t="s">
        <v>1469</v>
      </c>
      <c r="E27" s="106">
        <v>2006</v>
      </c>
      <c r="F27" s="133" t="s">
        <v>177</v>
      </c>
      <c r="G27" s="133" t="s">
        <v>565</v>
      </c>
      <c r="H27" s="106">
        <v>2.5</v>
      </c>
      <c r="I27" s="128">
        <v>0.136</v>
      </c>
      <c r="J27" s="106">
        <v>4.8</v>
      </c>
      <c r="K27" s="132" t="s">
        <v>1470</v>
      </c>
      <c r="L27" s="183" t="s">
        <v>1471</v>
      </c>
      <c r="M27" s="106" t="s">
        <v>1138</v>
      </c>
      <c r="N27" s="105" t="s">
        <v>873</v>
      </c>
      <c r="O27" s="106" t="s">
        <v>1472</v>
      </c>
      <c r="P27" s="133" t="s">
        <v>1468</v>
      </c>
      <c r="Q27" s="106"/>
      <c r="R27" s="117">
        <v>85</v>
      </c>
      <c r="S27" s="118">
        <v>86</v>
      </c>
      <c r="T27" s="119">
        <v>87</v>
      </c>
      <c r="U27" s="119">
        <v>86</v>
      </c>
      <c r="V27" s="119">
        <v>84</v>
      </c>
      <c r="W27" s="119">
        <f t="shared" si="0"/>
        <v>428</v>
      </c>
      <c r="X27" s="130">
        <f t="shared" si="1"/>
        <v>84</v>
      </c>
      <c r="Y27" s="130">
        <f t="shared" si="2"/>
        <v>87</v>
      </c>
      <c r="Z27" s="131">
        <f t="shared" si="3"/>
        <v>257</v>
      </c>
      <c r="AA27" s="123">
        <f t="shared" si="4"/>
        <v>85.66666666666667</v>
      </c>
      <c r="AB27" s="115" t="s">
        <v>401</v>
      </c>
    </row>
    <row r="28" spans="1:27" ht="12.75">
      <c r="A28" s="60">
        <v>25</v>
      </c>
      <c r="B28" s="64" t="s">
        <v>524</v>
      </c>
      <c r="C28" s="65" t="s">
        <v>1431</v>
      </c>
      <c r="D28" s="65" t="s">
        <v>867</v>
      </c>
      <c r="E28" s="65">
        <v>2006</v>
      </c>
      <c r="F28" s="80" t="s">
        <v>177</v>
      </c>
      <c r="G28" s="80" t="s">
        <v>565</v>
      </c>
      <c r="H28" s="65">
        <v>2.3</v>
      </c>
      <c r="I28" s="78">
        <v>0.123</v>
      </c>
      <c r="J28" s="65">
        <v>5</v>
      </c>
      <c r="K28" s="79" t="s">
        <v>1474</v>
      </c>
      <c r="L28" s="81">
        <v>6574</v>
      </c>
      <c r="M28" s="65" t="s">
        <v>1138</v>
      </c>
      <c r="N28" s="65" t="s">
        <v>1454</v>
      </c>
      <c r="O28" s="65" t="s">
        <v>868</v>
      </c>
      <c r="P28" s="80" t="s">
        <v>1473</v>
      </c>
      <c r="Q28" s="82"/>
      <c r="R28" s="16">
        <v>82</v>
      </c>
      <c r="S28" s="13">
        <v>87</v>
      </c>
      <c r="T28" s="14">
        <v>87</v>
      </c>
      <c r="U28" s="14">
        <v>84</v>
      </c>
      <c r="V28" s="14">
        <v>85</v>
      </c>
      <c r="W28" s="14">
        <f t="shared" si="0"/>
        <v>425</v>
      </c>
      <c r="X28" s="32">
        <f t="shared" si="1"/>
        <v>82</v>
      </c>
      <c r="Y28" s="32">
        <f t="shared" si="2"/>
        <v>87</v>
      </c>
      <c r="Z28" s="33">
        <f t="shared" si="3"/>
        <v>256</v>
      </c>
      <c r="AA28" s="27">
        <f t="shared" si="4"/>
        <v>85.33333333333333</v>
      </c>
    </row>
    <row r="29" spans="1:27" ht="12.75">
      <c r="A29" s="60">
        <v>26</v>
      </c>
      <c r="B29" s="64" t="s">
        <v>525</v>
      </c>
      <c r="C29" s="65" t="s">
        <v>1476</v>
      </c>
      <c r="D29" s="65" t="s">
        <v>841</v>
      </c>
      <c r="E29" s="65">
        <v>2005</v>
      </c>
      <c r="F29" s="80" t="s">
        <v>177</v>
      </c>
      <c r="G29" s="80" t="s">
        <v>565</v>
      </c>
      <c r="H29" s="65">
        <v>3.5</v>
      </c>
      <c r="I29" s="78">
        <v>0.1362</v>
      </c>
      <c r="J29" s="65">
        <v>5.2</v>
      </c>
      <c r="K29" s="65" t="s">
        <v>1477</v>
      </c>
      <c r="L29" s="182" t="s">
        <v>1478</v>
      </c>
      <c r="M29" s="65" t="s">
        <v>1138</v>
      </c>
      <c r="N29" s="65" t="s">
        <v>1479</v>
      </c>
      <c r="O29" s="65" t="s">
        <v>841</v>
      </c>
      <c r="P29" s="80" t="s">
        <v>1475</v>
      </c>
      <c r="Q29" s="65"/>
      <c r="R29" s="16">
        <v>89</v>
      </c>
      <c r="S29" s="13">
        <v>85</v>
      </c>
      <c r="T29" s="14">
        <v>93</v>
      </c>
      <c r="U29" s="14">
        <v>82</v>
      </c>
      <c r="V29" s="14">
        <v>78</v>
      </c>
      <c r="W29" s="14">
        <f t="shared" si="0"/>
        <v>427</v>
      </c>
      <c r="X29" s="32">
        <f t="shared" si="1"/>
        <v>78</v>
      </c>
      <c r="Y29" s="32">
        <f t="shared" si="2"/>
        <v>93</v>
      </c>
      <c r="Z29" s="33">
        <f t="shared" si="3"/>
        <v>256</v>
      </c>
      <c r="AA29" s="87">
        <f t="shared" si="4"/>
        <v>85.33333333333333</v>
      </c>
    </row>
    <row r="30" spans="1:27" ht="12.75">
      <c r="A30" s="60">
        <v>27</v>
      </c>
      <c r="B30" s="64" t="s">
        <v>526</v>
      </c>
      <c r="C30" s="65" t="s">
        <v>1460</v>
      </c>
      <c r="D30" s="65" t="s">
        <v>937</v>
      </c>
      <c r="E30" s="65">
        <v>2004</v>
      </c>
      <c r="F30" s="80" t="s">
        <v>177</v>
      </c>
      <c r="G30" s="80" t="s">
        <v>565</v>
      </c>
      <c r="H30" s="65">
        <v>2.7</v>
      </c>
      <c r="I30" s="78">
        <v>0.1164</v>
      </c>
      <c r="J30" s="65">
        <v>5.1</v>
      </c>
      <c r="K30" s="79" t="s">
        <v>1481</v>
      </c>
      <c r="L30" s="81" t="s">
        <v>1482</v>
      </c>
      <c r="M30" s="65" t="s">
        <v>1138</v>
      </c>
      <c r="N30" s="65"/>
      <c r="O30" s="65" t="s">
        <v>937</v>
      </c>
      <c r="P30" s="80" t="s">
        <v>1480</v>
      </c>
      <c r="Q30" s="65"/>
      <c r="R30" s="16">
        <v>73</v>
      </c>
      <c r="S30" s="13">
        <v>90</v>
      </c>
      <c r="T30" s="14">
        <v>86</v>
      </c>
      <c r="U30" s="14">
        <v>91</v>
      </c>
      <c r="V30" s="14">
        <v>80</v>
      </c>
      <c r="W30" s="14">
        <f t="shared" si="0"/>
        <v>420</v>
      </c>
      <c r="X30" s="32">
        <f t="shared" si="1"/>
        <v>73</v>
      </c>
      <c r="Y30" s="32">
        <f t="shared" si="2"/>
        <v>91</v>
      </c>
      <c r="Z30" s="33">
        <f t="shared" si="3"/>
        <v>256</v>
      </c>
      <c r="AA30" s="87">
        <f t="shared" si="4"/>
        <v>85.33333333333333</v>
      </c>
    </row>
    <row r="31" spans="1:27" ht="12.75">
      <c r="A31" s="60">
        <v>28</v>
      </c>
      <c r="B31" s="64" t="s">
        <v>527</v>
      </c>
      <c r="C31" s="65" t="s">
        <v>1484</v>
      </c>
      <c r="D31" s="65" t="s">
        <v>1323</v>
      </c>
      <c r="E31" s="65">
        <v>2003</v>
      </c>
      <c r="F31" s="80" t="s">
        <v>177</v>
      </c>
      <c r="G31" s="80" t="s">
        <v>565</v>
      </c>
      <c r="H31" s="65">
        <v>0.44</v>
      </c>
      <c r="I31" s="78">
        <v>0.1229</v>
      </c>
      <c r="J31" s="65">
        <v>5.26</v>
      </c>
      <c r="K31" s="65" t="s">
        <v>1485</v>
      </c>
      <c r="L31" s="182" t="s">
        <v>1486</v>
      </c>
      <c r="M31" s="65" t="s">
        <v>1386</v>
      </c>
      <c r="N31" s="65" t="s">
        <v>1305</v>
      </c>
      <c r="O31" s="65" t="s">
        <v>1326</v>
      </c>
      <c r="P31" s="80" t="s">
        <v>1483</v>
      </c>
      <c r="Q31" s="65"/>
      <c r="R31" s="16">
        <v>88</v>
      </c>
      <c r="S31" s="13">
        <v>80</v>
      </c>
      <c r="T31" s="14">
        <v>88</v>
      </c>
      <c r="U31" s="14">
        <v>88</v>
      </c>
      <c r="V31" s="14">
        <v>79</v>
      </c>
      <c r="W31" s="14">
        <f t="shared" si="0"/>
        <v>423</v>
      </c>
      <c r="X31" s="32">
        <f t="shared" si="1"/>
        <v>79</v>
      </c>
      <c r="Y31" s="32">
        <f t="shared" si="2"/>
        <v>88</v>
      </c>
      <c r="Z31" s="33">
        <f t="shared" si="3"/>
        <v>256</v>
      </c>
      <c r="AA31" s="87">
        <f t="shared" si="4"/>
        <v>85.33333333333333</v>
      </c>
    </row>
    <row r="32" spans="1:27" ht="12.75">
      <c r="A32" s="60">
        <v>29</v>
      </c>
      <c r="B32" s="64" t="s">
        <v>528</v>
      </c>
      <c r="C32" s="65" t="s">
        <v>1488</v>
      </c>
      <c r="D32" s="65" t="s">
        <v>1323</v>
      </c>
      <c r="E32" s="65">
        <v>2005</v>
      </c>
      <c r="F32" s="80" t="s">
        <v>177</v>
      </c>
      <c r="G32" s="80" t="s">
        <v>565</v>
      </c>
      <c r="H32" s="65">
        <v>1.56</v>
      </c>
      <c r="I32" s="78">
        <v>0.1244</v>
      </c>
      <c r="J32" s="65">
        <v>4.49</v>
      </c>
      <c r="K32" s="65" t="s">
        <v>1489</v>
      </c>
      <c r="L32" s="182" t="s">
        <v>1490</v>
      </c>
      <c r="M32" s="65" t="s">
        <v>1138</v>
      </c>
      <c r="N32" s="65" t="s">
        <v>1305</v>
      </c>
      <c r="O32" s="65" t="s">
        <v>1326</v>
      </c>
      <c r="P32" s="80" t="s">
        <v>1487</v>
      </c>
      <c r="Q32" s="65"/>
      <c r="R32" s="15">
        <v>87</v>
      </c>
      <c r="S32" s="15">
        <v>62</v>
      </c>
      <c r="T32" s="14">
        <v>83</v>
      </c>
      <c r="U32" s="14">
        <v>85</v>
      </c>
      <c r="V32" s="14">
        <v>91</v>
      </c>
      <c r="W32" s="14">
        <f t="shared" si="0"/>
        <v>408</v>
      </c>
      <c r="X32" s="32">
        <f t="shared" si="1"/>
        <v>62</v>
      </c>
      <c r="Y32" s="32">
        <f t="shared" si="2"/>
        <v>91</v>
      </c>
      <c r="Z32" s="33">
        <f t="shared" si="3"/>
        <v>255</v>
      </c>
      <c r="AA32" s="87">
        <f t="shared" si="4"/>
        <v>85</v>
      </c>
    </row>
    <row r="33" spans="1:27" ht="12.75">
      <c r="A33" s="60">
        <v>30</v>
      </c>
      <c r="B33" s="64" t="s">
        <v>529</v>
      </c>
      <c r="C33" s="65" t="s">
        <v>1492</v>
      </c>
      <c r="D33" s="65" t="s">
        <v>1493</v>
      </c>
      <c r="E33" s="65">
        <v>2004</v>
      </c>
      <c r="F33" s="80" t="s">
        <v>177</v>
      </c>
      <c r="G33" s="80" t="s">
        <v>565</v>
      </c>
      <c r="H33" s="65">
        <v>3.3</v>
      </c>
      <c r="I33" s="78">
        <v>0.1362</v>
      </c>
      <c r="J33" s="65">
        <v>4.5</v>
      </c>
      <c r="K33" s="79" t="s">
        <v>1494</v>
      </c>
      <c r="L33" s="80">
        <v>111</v>
      </c>
      <c r="M33" s="65" t="s">
        <v>1138</v>
      </c>
      <c r="N33" s="65" t="s">
        <v>1495</v>
      </c>
      <c r="O33" s="65" t="s">
        <v>1493</v>
      </c>
      <c r="P33" s="80" t="s">
        <v>1491</v>
      </c>
      <c r="Q33" s="82"/>
      <c r="R33" s="16">
        <v>83</v>
      </c>
      <c r="S33" s="13">
        <v>92</v>
      </c>
      <c r="T33" s="14">
        <v>81</v>
      </c>
      <c r="U33" s="14">
        <v>87</v>
      </c>
      <c r="V33" s="14">
        <v>85</v>
      </c>
      <c r="W33" s="14">
        <f t="shared" si="0"/>
        <v>428</v>
      </c>
      <c r="X33" s="32">
        <f t="shared" si="1"/>
        <v>81</v>
      </c>
      <c r="Y33" s="32">
        <f t="shared" si="2"/>
        <v>92</v>
      </c>
      <c r="Z33" s="33">
        <f t="shared" si="3"/>
        <v>255</v>
      </c>
      <c r="AA33" s="87">
        <f t="shared" si="4"/>
        <v>85</v>
      </c>
    </row>
    <row r="34" spans="1:27" ht="12.75">
      <c r="A34" s="60">
        <v>31</v>
      </c>
      <c r="B34" s="64" t="s">
        <v>530</v>
      </c>
      <c r="C34" s="65" t="s">
        <v>1460</v>
      </c>
      <c r="D34" s="65" t="s">
        <v>867</v>
      </c>
      <c r="E34" s="65">
        <v>2006</v>
      </c>
      <c r="F34" s="80" t="s">
        <v>177</v>
      </c>
      <c r="G34" s="80" t="s">
        <v>565</v>
      </c>
      <c r="H34" s="65">
        <v>2.2</v>
      </c>
      <c r="I34" s="78">
        <v>0.126</v>
      </c>
      <c r="J34" s="65"/>
      <c r="K34" s="65" t="s">
        <v>1497</v>
      </c>
      <c r="L34" s="182" t="s">
        <v>1498</v>
      </c>
      <c r="M34" s="65" t="s">
        <v>1138</v>
      </c>
      <c r="N34" s="65" t="s">
        <v>873</v>
      </c>
      <c r="O34" s="65" t="s">
        <v>1455</v>
      </c>
      <c r="P34" s="80" t="s">
        <v>1496</v>
      </c>
      <c r="Q34" s="65"/>
      <c r="R34" s="16">
        <v>87</v>
      </c>
      <c r="S34" s="13">
        <v>84</v>
      </c>
      <c r="T34" s="14">
        <v>85</v>
      </c>
      <c r="U34" s="14">
        <v>85</v>
      </c>
      <c r="V34" s="14">
        <v>80</v>
      </c>
      <c r="W34" s="14">
        <f t="shared" si="0"/>
        <v>421</v>
      </c>
      <c r="X34" s="32">
        <f t="shared" si="1"/>
        <v>80</v>
      </c>
      <c r="Y34" s="32">
        <f t="shared" si="2"/>
        <v>87</v>
      </c>
      <c r="Z34" s="33">
        <f t="shared" si="3"/>
        <v>254</v>
      </c>
      <c r="AA34" s="27">
        <f t="shared" si="4"/>
        <v>84.66666666666667</v>
      </c>
    </row>
    <row r="35" spans="1:27" ht="12.75">
      <c r="A35" s="60">
        <v>32</v>
      </c>
      <c r="B35" s="64" t="s">
        <v>531</v>
      </c>
      <c r="C35" s="65" t="s">
        <v>1500</v>
      </c>
      <c r="D35" s="65" t="s">
        <v>1501</v>
      </c>
      <c r="E35" s="65">
        <v>2005</v>
      </c>
      <c r="F35" s="80" t="s">
        <v>177</v>
      </c>
      <c r="G35" s="80" t="s">
        <v>565</v>
      </c>
      <c r="H35" s="65">
        <v>2.4</v>
      </c>
      <c r="I35" s="78">
        <v>0.136</v>
      </c>
      <c r="J35" s="65">
        <v>4.3</v>
      </c>
      <c r="K35" s="65" t="s">
        <v>1502</v>
      </c>
      <c r="L35" s="182" t="s">
        <v>1503</v>
      </c>
      <c r="M35" s="65" t="s">
        <v>1138</v>
      </c>
      <c r="N35" s="65" t="s">
        <v>1149</v>
      </c>
      <c r="O35" s="65" t="s">
        <v>1504</v>
      </c>
      <c r="P35" s="80" t="s">
        <v>1499</v>
      </c>
      <c r="Q35" s="82"/>
      <c r="R35" s="16">
        <v>74</v>
      </c>
      <c r="S35" s="13">
        <v>90</v>
      </c>
      <c r="T35" s="14">
        <v>91</v>
      </c>
      <c r="U35" s="14">
        <v>82</v>
      </c>
      <c r="V35" s="14">
        <v>82</v>
      </c>
      <c r="W35" s="14">
        <f t="shared" si="0"/>
        <v>419</v>
      </c>
      <c r="X35" s="32">
        <f t="shared" si="1"/>
        <v>74</v>
      </c>
      <c r="Y35" s="32">
        <f t="shared" si="2"/>
        <v>91</v>
      </c>
      <c r="Z35" s="33">
        <f t="shared" si="3"/>
        <v>254</v>
      </c>
      <c r="AA35" s="87">
        <f t="shared" si="4"/>
        <v>84.66666666666667</v>
      </c>
    </row>
    <row r="36" spans="1:27" ht="12.75">
      <c r="A36" s="60">
        <v>33</v>
      </c>
      <c r="B36" s="64" t="s">
        <v>532</v>
      </c>
      <c r="C36" s="65" t="s">
        <v>1506</v>
      </c>
      <c r="D36" s="65" t="s">
        <v>1501</v>
      </c>
      <c r="E36" s="65">
        <v>2005</v>
      </c>
      <c r="F36" s="80" t="s">
        <v>177</v>
      </c>
      <c r="G36" s="80" t="s">
        <v>565</v>
      </c>
      <c r="H36" s="65">
        <v>2.5</v>
      </c>
      <c r="I36" s="78">
        <v>0.1205</v>
      </c>
      <c r="J36" s="65">
        <v>4.6</v>
      </c>
      <c r="K36" s="65" t="s">
        <v>1507</v>
      </c>
      <c r="L36" s="182" t="s">
        <v>1508</v>
      </c>
      <c r="M36" s="65" t="s">
        <v>1138</v>
      </c>
      <c r="N36" s="65" t="s">
        <v>1305</v>
      </c>
      <c r="O36" s="65" t="s">
        <v>1504</v>
      </c>
      <c r="P36" s="80" t="s">
        <v>1505</v>
      </c>
      <c r="Q36" s="82"/>
      <c r="R36" s="13">
        <v>87</v>
      </c>
      <c r="S36" s="13">
        <v>74</v>
      </c>
      <c r="T36" s="14">
        <v>85</v>
      </c>
      <c r="U36" s="14">
        <v>85</v>
      </c>
      <c r="V36" s="14">
        <v>83</v>
      </c>
      <c r="W36" s="14">
        <f t="shared" si="0"/>
        <v>414</v>
      </c>
      <c r="X36" s="32">
        <f t="shared" si="1"/>
        <v>74</v>
      </c>
      <c r="Y36" s="32">
        <f t="shared" si="2"/>
        <v>87</v>
      </c>
      <c r="Z36" s="33">
        <f t="shared" si="3"/>
        <v>253</v>
      </c>
      <c r="AA36" s="87">
        <f t="shared" si="4"/>
        <v>84.33333333333333</v>
      </c>
    </row>
    <row r="37" spans="1:27" ht="12.75">
      <c r="A37" s="60">
        <v>34</v>
      </c>
      <c r="B37" s="64" t="s">
        <v>533</v>
      </c>
      <c r="C37" s="65" t="s">
        <v>1506</v>
      </c>
      <c r="D37" s="65" t="s">
        <v>842</v>
      </c>
      <c r="E37" s="65">
        <v>2006</v>
      </c>
      <c r="F37" s="80" t="s">
        <v>177</v>
      </c>
      <c r="G37" s="80" t="s">
        <v>565</v>
      </c>
      <c r="H37" s="65">
        <v>2</v>
      </c>
      <c r="I37" s="78">
        <v>0.129</v>
      </c>
      <c r="J37" s="65">
        <v>6</v>
      </c>
      <c r="K37" s="65" t="s">
        <v>1510</v>
      </c>
      <c r="L37" s="182" t="s">
        <v>1511</v>
      </c>
      <c r="M37" s="65" t="s">
        <v>1138</v>
      </c>
      <c r="N37" s="65" t="s">
        <v>1305</v>
      </c>
      <c r="O37" s="65" t="s">
        <v>857</v>
      </c>
      <c r="P37" s="80" t="s">
        <v>1509</v>
      </c>
      <c r="Q37" s="65"/>
      <c r="R37" s="16">
        <v>93</v>
      </c>
      <c r="S37" s="13">
        <v>80</v>
      </c>
      <c r="T37" s="14">
        <v>80</v>
      </c>
      <c r="U37" s="14">
        <v>92</v>
      </c>
      <c r="V37" s="14">
        <v>78</v>
      </c>
      <c r="W37" s="14">
        <f t="shared" si="0"/>
        <v>423</v>
      </c>
      <c r="X37" s="32">
        <f t="shared" si="1"/>
        <v>78</v>
      </c>
      <c r="Y37" s="32">
        <f t="shared" si="2"/>
        <v>93</v>
      </c>
      <c r="Z37" s="33">
        <f t="shared" si="3"/>
        <v>252</v>
      </c>
      <c r="AA37" s="27">
        <f t="shared" si="4"/>
        <v>84</v>
      </c>
    </row>
    <row r="38" spans="1:27" ht="12.75">
      <c r="A38" s="60">
        <v>35</v>
      </c>
      <c r="B38" s="64" t="s">
        <v>534</v>
      </c>
      <c r="C38" s="65" t="s">
        <v>1513</v>
      </c>
      <c r="D38" s="65" t="s">
        <v>888</v>
      </c>
      <c r="E38" s="65">
        <v>2005</v>
      </c>
      <c r="F38" s="80" t="s">
        <v>177</v>
      </c>
      <c r="G38" s="80" t="s">
        <v>565</v>
      </c>
      <c r="H38" s="65">
        <v>2.7</v>
      </c>
      <c r="I38" s="78">
        <v>0.126</v>
      </c>
      <c r="J38" s="65">
        <v>5.5</v>
      </c>
      <c r="K38" s="79" t="s">
        <v>1514</v>
      </c>
      <c r="L38" s="182" t="s">
        <v>1515</v>
      </c>
      <c r="M38" s="65" t="s">
        <v>1138</v>
      </c>
      <c r="N38" s="65" t="s">
        <v>1305</v>
      </c>
      <c r="O38" s="65" t="s">
        <v>888</v>
      </c>
      <c r="P38" s="80" t="s">
        <v>1512</v>
      </c>
      <c r="Q38" s="82"/>
      <c r="R38" s="16">
        <v>79</v>
      </c>
      <c r="S38" s="13">
        <v>83</v>
      </c>
      <c r="T38" s="14">
        <v>91</v>
      </c>
      <c r="U38" s="14">
        <v>81</v>
      </c>
      <c r="V38" s="14">
        <v>88</v>
      </c>
      <c r="W38" s="14">
        <f t="shared" si="0"/>
        <v>422</v>
      </c>
      <c r="X38" s="32">
        <f t="shared" si="1"/>
        <v>79</v>
      </c>
      <c r="Y38" s="32">
        <f t="shared" si="2"/>
        <v>91</v>
      </c>
      <c r="Z38" s="33">
        <f t="shared" si="3"/>
        <v>252</v>
      </c>
      <c r="AA38" s="87">
        <f t="shared" si="4"/>
        <v>84</v>
      </c>
    </row>
    <row r="39" spans="1:27" ht="12.75">
      <c r="A39" s="60">
        <v>36</v>
      </c>
      <c r="B39" s="64" t="s">
        <v>535</v>
      </c>
      <c r="C39" s="65" t="s">
        <v>1440</v>
      </c>
      <c r="D39" s="65" t="s">
        <v>938</v>
      </c>
      <c r="E39" s="65">
        <v>2004</v>
      </c>
      <c r="F39" s="80" t="s">
        <v>177</v>
      </c>
      <c r="G39" s="80" t="s">
        <v>565</v>
      </c>
      <c r="H39" s="65">
        <v>2.1</v>
      </c>
      <c r="I39" s="78">
        <v>0.123</v>
      </c>
      <c r="J39" s="65">
        <v>5.5</v>
      </c>
      <c r="K39" s="79" t="s">
        <v>1517</v>
      </c>
      <c r="L39" s="182" t="s">
        <v>1518</v>
      </c>
      <c r="M39" s="65" t="s">
        <v>1138</v>
      </c>
      <c r="N39" s="60" t="s">
        <v>1440</v>
      </c>
      <c r="O39" s="65" t="s">
        <v>939</v>
      </c>
      <c r="P39" s="80" t="s">
        <v>1516</v>
      </c>
      <c r="Q39" s="65"/>
      <c r="R39" s="16">
        <v>83</v>
      </c>
      <c r="S39" s="13">
        <v>83</v>
      </c>
      <c r="T39" s="14">
        <v>86</v>
      </c>
      <c r="U39" s="14">
        <v>87</v>
      </c>
      <c r="V39" s="14">
        <v>81</v>
      </c>
      <c r="W39" s="14">
        <f t="shared" si="0"/>
        <v>420</v>
      </c>
      <c r="X39" s="32">
        <f t="shared" si="1"/>
        <v>81</v>
      </c>
      <c r="Y39" s="32">
        <f t="shared" si="2"/>
        <v>87</v>
      </c>
      <c r="Z39" s="33">
        <f t="shared" si="3"/>
        <v>252</v>
      </c>
      <c r="AA39" s="87">
        <f t="shared" si="4"/>
        <v>84</v>
      </c>
    </row>
    <row r="40" spans="1:27" ht="12.75">
      <c r="A40" s="60">
        <v>37</v>
      </c>
      <c r="B40" s="64" t="s">
        <v>536</v>
      </c>
      <c r="C40" s="65" t="s">
        <v>1444</v>
      </c>
      <c r="D40" s="65" t="s">
        <v>841</v>
      </c>
      <c r="E40" s="65">
        <v>2006</v>
      </c>
      <c r="F40" s="80" t="s">
        <v>177</v>
      </c>
      <c r="G40" s="80" t="s">
        <v>565</v>
      </c>
      <c r="H40" s="65">
        <v>2.6</v>
      </c>
      <c r="I40" s="78">
        <v>0.1182</v>
      </c>
      <c r="J40" s="65">
        <v>5.6</v>
      </c>
      <c r="K40" s="65" t="s">
        <v>1520</v>
      </c>
      <c r="L40" s="182" t="s">
        <v>1521</v>
      </c>
      <c r="M40" s="65" t="s">
        <v>1138</v>
      </c>
      <c r="N40" s="65" t="s">
        <v>1447</v>
      </c>
      <c r="O40" s="65" t="s">
        <v>841</v>
      </c>
      <c r="P40" s="80" t="s">
        <v>1519</v>
      </c>
      <c r="Q40" s="65"/>
      <c r="R40" s="15">
        <v>79</v>
      </c>
      <c r="S40" s="15">
        <v>85</v>
      </c>
      <c r="T40" s="14">
        <v>85</v>
      </c>
      <c r="U40" s="14">
        <v>81</v>
      </c>
      <c r="V40" s="14">
        <v>85</v>
      </c>
      <c r="W40" s="14">
        <f t="shared" si="0"/>
        <v>415</v>
      </c>
      <c r="X40" s="32">
        <f t="shared" si="1"/>
        <v>79</v>
      </c>
      <c r="Y40" s="32">
        <f t="shared" si="2"/>
        <v>85</v>
      </c>
      <c r="Z40" s="33">
        <f t="shared" si="3"/>
        <v>251</v>
      </c>
      <c r="AA40" s="27">
        <f t="shared" si="4"/>
        <v>83.66666666666667</v>
      </c>
    </row>
    <row r="41" spans="1:28" s="115" customFormat="1" ht="12.75">
      <c r="A41" s="105">
        <v>38</v>
      </c>
      <c r="B41" s="111" t="s">
        <v>537</v>
      </c>
      <c r="C41" s="106" t="s">
        <v>1177</v>
      </c>
      <c r="D41" s="106" t="s">
        <v>1169</v>
      </c>
      <c r="E41" s="106">
        <v>2006</v>
      </c>
      <c r="F41" s="133" t="s">
        <v>177</v>
      </c>
      <c r="G41" s="133" t="s">
        <v>565</v>
      </c>
      <c r="H41" s="106">
        <v>3</v>
      </c>
      <c r="I41" s="128">
        <v>0.122</v>
      </c>
      <c r="J41" s="106">
        <v>5.1</v>
      </c>
      <c r="K41" s="106" t="s">
        <v>1523</v>
      </c>
      <c r="L41" s="173" t="s">
        <v>1524</v>
      </c>
      <c r="M41" s="105" t="s">
        <v>1138</v>
      </c>
      <c r="N41" s="105" t="s">
        <v>1177</v>
      </c>
      <c r="O41" s="105" t="s">
        <v>1171</v>
      </c>
      <c r="P41" s="129" t="s">
        <v>1522</v>
      </c>
      <c r="Q41" s="105"/>
      <c r="R41" s="127">
        <v>83</v>
      </c>
      <c r="S41" s="127">
        <v>84</v>
      </c>
      <c r="T41" s="119">
        <v>84</v>
      </c>
      <c r="U41" s="119">
        <v>82</v>
      </c>
      <c r="V41" s="119">
        <v>85</v>
      </c>
      <c r="W41" s="119">
        <f t="shared" si="0"/>
        <v>418</v>
      </c>
      <c r="X41" s="130">
        <f t="shared" si="1"/>
        <v>82</v>
      </c>
      <c r="Y41" s="130">
        <f t="shared" si="2"/>
        <v>85</v>
      </c>
      <c r="Z41" s="131">
        <f t="shared" si="3"/>
        <v>251</v>
      </c>
      <c r="AA41" s="123">
        <f t="shared" si="4"/>
        <v>83.66666666666667</v>
      </c>
      <c r="AB41" s="115" t="s">
        <v>401</v>
      </c>
    </row>
    <row r="42" spans="1:27" ht="12.75">
      <c r="A42" s="60">
        <v>39</v>
      </c>
      <c r="B42" s="64" t="s">
        <v>538</v>
      </c>
      <c r="C42" s="65" t="s">
        <v>1447</v>
      </c>
      <c r="D42" s="65" t="s">
        <v>1501</v>
      </c>
      <c r="E42" s="65">
        <v>2006</v>
      </c>
      <c r="F42" s="80" t="s">
        <v>177</v>
      </c>
      <c r="G42" s="80" t="s">
        <v>565</v>
      </c>
      <c r="H42" s="65">
        <v>3.7</v>
      </c>
      <c r="I42" s="78">
        <v>0.138</v>
      </c>
      <c r="J42" s="65">
        <v>5.1</v>
      </c>
      <c r="K42" s="79" t="s">
        <v>1526</v>
      </c>
      <c r="L42" s="81" t="s">
        <v>1527</v>
      </c>
      <c r="M42" s="65" t="s">
        <v>1138</v>
      </c>
      <c r="N42" s="65" t="s">
        <v>1447</v>
      </c>
      <c r="O42" s="65" t="s">
        <v>1504</v>
      </c>
      <c r="P42" s="80" t="s">
        <v>1525</v>
      </c>
      <c r="Q42" s="82"/>
      <c r="R42" s="16">
        <v>79</v>
      </c>
      <c r="S42" s="13">
        <v>88</v>
      </c>
      <c r="T42" s="14">
        <v>85</v>
      </c>
      <c r="U42" s="14">
        <v>78</v>
      </c>
      <c r="V42" s="14">
        <v>87</v>
      </c>
      <c r="W42" s="14">
        <f t="shared" si="0"/>
        <v>417</v>
      </c>
      <c r="X42" s="32">
        <f t="shared" si="1"/>
        <v>78</v>
      </c>
      <c r="Y42" s="32">
        <f t="shared" si="2"/>
        <v>88</v>
      </c>
      <c r="Z42" s="33">
        <f t="shared" si="3"/>
        <v>251</v>
      </c>
      <c r="AA42" s="27">
        <f t="shared" si="4"/>
        <v>83.66666666666667</v>
      </c>
    </row>
    <row r="43" spans="1:27" ht="12.75">
      <c r="A43" s="60">
        <v>40</v>
      </c>
      <c r="B43" s="64" t="s">
        <v>539</v>
      </c>
      <c r="C43" s="65" t="s">
        <v>1401</v>
      </c>
      <c r="D43" s="65" t="s">
        <v>937</v>
      </c>
      <c r="E43" s="65">
        <v>2005</v>
      </c>
      <c r="F43" s="80" t="s">
        <v>177</v>
      </c>
      <c r="G43" s="80" t="s">
        <v>565</v>
      </c>
      <c r="H43" s="65">
        <v>2.2</v>
      </c>
      <c r="I43" s="78">
        <v>0.1249</v>
      </c>
      <c r="J43" s="65">
        <v>5.3</v>
      </c>
      <c r="K43" s="79" t="s">
        <v>1364</v>
      </c>
      <c r="L43" s="182" t="s">
        <v>1529</v>
      </c>
      <c r="M43" s="65" t="s">
        <v>1138</v>
      </c>
      <c r="N43" s="65"/>
      <c r="O43" s="65" t="s">
        <v>937</v>
      </c>
      <c r="P43" s="80" t="s">
        <v>1528</v>
      </c>
      <c r="Q43" s="65"/>
      <c r="R43" s="16">
        <v>80</v>
      </c>
      <c r="S43" s="13">
        <v>83</v>
      </c>
      <c r="T43" s="14">
        <v>86</v>
      </c>
      <c r="U43" s="14">
        <v>86</v>
      </c>
      <c r="V43" s="14">
        <v>82</v>
      </c>
      <c r="W43" s="14">
        <f t="shared" si="0"/>
        <v>417</v>
      </c>
      <c r="X43" s="32">
        <f t="shared" si="1"/>
        <v>80</v>
      </c>
      <c r="Y43" s="32">
        <f t="shared" si="2"/>
        <v>86</v>
      </c>
      <c r="Z43" s="33">
        <f t="shared" si="3"/>
        <v>251</v>
      </c>
      <c r="AA43" s="87">
        <f t="shared" si="4"/>
        <v>83.66666666666667</v>
      </c>
    </row>
    <row r="44" spans="1:27" ht="12.75">
      <c r="A44" s="60">
        <v>41</v>
      </c>
      <c r="B44" s="64" t="s">
        <v>540</v>
      </c>
      <c r="C44" s="65" t="s">
        <v>1401</v>
      </c>
      <c r="D44" s="65" t="s">
        <v>888</v>
      </c>
      <c r="E44" s="65">
        <v>2005</v>
      </c>
      <c r="F44" s="80" t="s">
        <v>177</v>
      </c>
      <c r="G44" s="80" t="s">
        <v>565</v>
      </c>
      <c r="H44" s="65">
        <v>3.2</v>
      </c>
      <c r="I44" s="78">
        <v>0.125</v>
      </c>
      <c r="J44" s="65">
        <v>4.8</v>
      </c>
      <c r="K44" s="79" t="s">
        <v>1531</v>
      </c>
      <c r="L44" s="81" t="s">
        <v>1532</v>
      </c>
      <c r="M44" s="65" t="s">
        <v>1138</v>
      </c>
      <c r="N44" s="65" t="s">
        <v>1145</v>
      </c>
      <c r="O44" s="65" t="s">
        <v>888</v>
      </c>
      <c r="P44" s="80" t="s">
        <v>1530</v>
      </c>
      <c r="Q44" s="82"/>
      <c r="R44" s="16">
        <v>80</v>
      </c>
      <c r="S44" s="13">
        <v>81</v>
      </c>
      <c r="T44" s="14">
        <v>90</v>
      </c>
      <c r="U44" s="14">
        <v>84</v>
      </c>
      <c r="V44" s="14">
        <v>86</v>
      </c>
      <c r="W44" s="14">
        <f t="shared" si="0"/>
        <v>421</v>
      </c>
      <c r="X44" s="32">
        <f t="shared" si="1"/>
        <v>80</v>
      </c>
      <c r="Y44" s="32">
        <f t="shared" si="2"/>
        <v>90</v>
      </c>
      <c r="Z44" s="33">
        <f t="shared" si="3"/>
        <v>251</v>
      </c>
      <c r="AA44" s="87">
        <f t="shared" si="4"/>
        <v>83.66666666666667</v>
      </c>
    </row>
    <row r="45" spans="1:27" ht="12.75">
      <c r="A45" s="60">
        <v>42</v>
      </c>
      <c r="B45" s="64" t="s">
        <v>541</v>
      </c>
      <c r="C45" s="65" t="s">
        <v>1506</v>
      </c>
      <c r="D45" s="65" t="s">
        <v>1469</v>
      </c>
      <c r="E45" s="65">
        <v>2006</v>
      </c>
      <c r="F45" s="80" t="s">
        <v>177</v>
      </c>
      <c r="G45" s="80" t="s">
        <v>565</v>
      </c>
      <c r="H45" s="65">
        <v>2.9</v>
      </c>
      <c r="I45" s="78">
        <v>0.124</v>
      </c>
      <c r="J45" s="65">
        <v>4.5</v>
      </c>
      <c r="K45" s="79" t="s">
        <v>1534</v>
      </c>
      <c r="L45" s="182" t="s">
        <v>1535</v>
      </c>
      <c r="M45" s="65" t="s">
        <v>1138</v>
      </c>
      <c r="N45" s="60" t="s">
        <v>1305</v>
      </c>
      <c r="O45" s="65" t="s">
        <v>1472</v>
      </c>
      <c r="P45" s="80" t="s">
        <v>1533</v>
      </c>
      <c r="Q45" s="65"/>
      <c r="R45" s="16">
        <v>85</v>
      </c>
      <c r="S45" s="13">
        <v>82</v>
      </c>
      <c r="T45" s="14">
        <v>83</v>
      </c>
      <c r="U45" s="14">
        <v>81</v>
      </c>
      <c r="V45" s="14">
        <v>86</v>
      </c>
      <c r="W45" s="14">
        <f t="shared" si="0"/>
        <v>417</v>
      </c>
      <c r="X45" s="32">
        <f t="shared" si="1"/>
        <v>81</v>
      </c>
      <c r="Y45" s="32">
        <f t="shared" si="2"/>
        <v>86</v>
      </c>
      <c r="Z45" s="33">
        <f t="shared" si="3"/>
        <v>250</v>
      </c>
      <c r="AA45" s="27">
        <f t="shared" si="4"/>
        <v>83.33333333333333</v>
      </c>
    </row>
    <row r="46" spans="1:27" ht="12.75">
      <c r="A46" s="60">
        <v>43</v>
      </c>
      <c r="B46" s="64" t="s">
        <v>542</v>
      </c>
      <c r="C46" s="65" t="s">
        <v>1500</v>
      </c>
      <c r="D46" s="65" t="s">
        <v>1493</v>
      </c>
      <c r="E46" s="65">
        <v>2005</v>
      </c>
      <c r="F46" s="80" t="s">
        <v>177</v>
      </c>
      <c r="G46" s="80" t="s">
        <v>565</v>
      </c>
      <c r="H46" s="65">
        <v>1.6</v>
      </c>
      <c r="I46" s="78">
        <v>0.144</v>
      </c>
      <c r="J46" s="65"/>
      <c r="K46" s="79" t="s">
        <v>1537</v>
      </c>
      <c r="L46" s="182" t="s">
        <v>1538</v>
      </c>
      <c r="M46" s="65" t="s">
        <v>1138</v>
      </c>
      <c r="N46" s="65" t="s">
        <v>1149</v>
      </c>
      <c r="O46" s="65" t="s">
        <v>1493</v>
      </c>
      <c r="P46" s="80" t="s">
        <v>1536</v>
      </c>
      <c r="Q46" s="82"/>
      <c r="R46" s="16">
        <v>78</v>
      </c>
      <c r="S46" s="13">
        <v>79</v>
      </c>
      <c r="T46" s="14">
        <v>90</v>
      </c>
      <c r="U46" s="14">
        <v>89</v>
      </c>
      <c r="V46" s="14">
        <v>82</v>
      </c>
      <c r="W46" s="14">
        <f t="shared" si="0"/>
        <v>418</v>
      </c>
      <c r="X46" s="32">
        <f t="shared" si="1"/>
        <v>78</v>
      </c>
      <c r="Y46" s="32">
        <f t="shared" si="2"/>
        <v>90</v>
      </c>
      <c r="Z46" s="33">
        <f t="shared" si="3"/>
        <v>250</v>
      </c>
      <c r="AA46" s="87">
        <f t="shared" si="4"/>
        <v>83.33333333333333</v>
      </c>
    </row>
    <row r="47" spans="1:27" ht="12.75">
      <c r="A47" s="60">
        <v>44</v>
      </c>
      <c r="B47" s="64" t="s">
        <v>543</v>
      </c>
      <c r="C47" s="65" t="s">
        <v>1506</v>
      </c>
      <c r="D47" s="65" t="s">
        <v>841</v>
      </c>
      <c r="E47" s="65">
        <v>2006</v>
      </c>
      <c r="F47" s="80" t="s">
        <v>177</v>
      </c>
      <c r="G47" s="80" t="s">
        <v>565</v>
      </c>
      <c r="H47" s="65">
        <v>2.1</v>
      </c>
      <c r="I47" s="78">
        <v>0.1178</v>
      </c>
      <c r="J47" s="65">
        <v>5.6</v>
      </c>
      <c r="K47" s="65" t="s">
        <v>1540</v>
      </c>
      <c r="L47" s="182" t="s">
        <v>1541</v>
      </c>
      <c r="M47" s="65" t="s">
        <v>1138</v>
      </c>
      <c r="N47" s="65" t="s">
        <v>1305</v>
      </c>
      <c r="O47" s="65" t="s">
        <v>841</v>
      </c>
      <c r="P47" s="80" t="s">
        <v>1539</v>
      </c>
      <c r="Q47" s="65"/>
      <c r="R47" s="13">
        <v>84</v>
      </c>
      <c r="S47" s="13">
        <v>84</v>
      </c>
      <c r="T47" s="14">
        <v>84</v>
      </c>
      <c r="U47" s="14">
        <v>79</v>
      </c>
      <c r="V47" s="14">
        <v>80</v>
      </c>
      <c r="W47" s="14">
        <f t="shared" si="0"/>
        <v>411</v>
      </c>
      <c r="X47" s="32">
        <f t="shared" si="1"/>
        <v>79</v>
      </c>
      <c r="Y47" s="32">
        <f t="shared" si="2"/>
        <v>84</v>
      </c>
      <c r="Z47" s="33">
        <f t="shared" si="3"/>
        <v>248</v>
      </c>
      <c r="AA47" s="27">
        <f t="shared" si="4"/>
        <v>82.66666666666667</v>
      </c>
    </row>
    <row r="48" spans="1:27" ht="12.75">
      <c r="A48" s="60">
        <v>45</v>
      </c>
      <c r="B48" s="64" t="s">
        <v>544</v>
      </c>
      <c r="C48" s="65" t="s">
        <v>1543</v>
      </c>
      <c r="D48" s="65" t="s">
        <v>867</v>
      </c>
      <c r="E48" s="65">
        <v>2006</v>
      </c>
      <c r="F48" s="80" t="s">
        <v>177</v>
      </c>
      <c r="G48" s="80" t="s">
        <v>565</v>
      </c>
      <c r="H48" s="65">
        <v>2.8</v>
      </c>
      <c r="I48" s="78">
        <v>0.131</v>
      </c>
      <c r="J48" s="65"/>
      <c r="K48" s="79" t="s">
        <v>1544</v>
      </c>
      <c r="L48" s="182" t="s">
        <v>1545</v>
      </c>
      <c r="M48" s="65" t="s">
        <v>1138</v>
      </c>
      <c r="N48" s="65" t="s">
        <v>873</v>
      </c>
      <c r="O48" s="65" t="s">
        <v>868</v>
      </c>
      <c r="P48" s="80" t="s">
        <v>1542</v>
      </c>
      <c r="Q48" s="82"/>
      <c r="R48" s="16">
        <v>90</v>
      </c>
      <c r="S48" s="13">
        <v>82</v>
      </c>
      <c r="T48" s="14">
        <v>80</v>
      </c>
      <c r="U48" s="14">
        <v>86</v>
      </c>
      <c r="V48" s="14">
        <v>78</v>
      </c>
      <c r="W48" s="14">
        <f t="shared" si="0"/>
        <v>416</v>
      </c>
      <c r="X48" s="32">
        <f t="shared" si="1"/>
        <v>78</v>
      </c>
      <c r="Y48" s="32">
        <f t="shared" si="2"/>
        <v>90</v>
      </c>
      <c r="Z48" s="33">
        <f t="shared" si="3"/>
        <v>248</v>
      </c>
      <c r="AA48" s="27">
        <f t="shared" si="4"/>
        <v>82.66666666666667</v>
      </c>
    </row>
    <row r="49" spans="1:28" s="115" customFormat="1" ht="12.75">
      <c r="A49" s="105">
        <v>46</v>
      </c>
      <c r="B49" s="124" t="s">
        <v>545</v>
      </c>
      <c r="C49" s="106" t="s">
        <v>1506</v>
      </c>
      <c r="D49" s="106" t="s">
        <v>1469</v>
      </c>
      <c r="E49" s="106">
        <v>2006</v>
      </c>
      <c r="F49" s="133" t="s">
        <v>177</v>
      </c>
      <c r="G49" s="133" t="s">
        <v>565</v>
      </c>
      <c r="H49" s="106">
        <v>3</v>
      </c>
      <c r="I49" s="128">
        <v>0.131</v>
      </c>
      <c r="J49" s="106">
        <v>4.8</v>
      </c>
      <c r="K49" s="132" t="s">
        <v>1547</v>
      </c>
      <c r="L49" s="183" t="s">
        <v>1548</v>
      </c>
      <c r="M49" s="106" t="s">
        <v>1138</v>
      </c>
      <c r="N49" s="105" t="s">
        <v>1305</v>
      </c>
      <c r="O49" s="106" t="s">
        <v>1472</v>
      </c>
      <c r="P49" s="133" t="s">
        <v>1546</v>
      </c>
      <c r="Q49" s="106"/>
      <c r="R49" s="117">
        <v>82</v>
      </c>
      <c r="S49" s="118">
        <v>84</v>
      </c>
      <c r="T49" s="119">
        <v>82</v>
      </c>
      <c r="U49" s="119">
        <v>84</v>
      </c>
      <c r="V49" s="119">
        <v>81</v>
      </c>
      <c r="W49" s="119">
        <f t="shared" si="0"/>
        <v>413</v>
      </c>
      <c r="X49" s="130">
        <f t="shared" si="1"/>
        <v>81</v>
      </c>
      <c r="Y49" s="130">
        <f t="shared" si="2"/>
        <v>84</v>
      </c>
      <c r="Z49" s="131">
        <f t="shared" si="3"/>
        <v>248</v>
      </c>
      <c r="AA49" s="123">
        <f t="shared" si="4"/>
        <v>82.66666666666667</v>
      </c>
      <c r="AB49" s="115" t="s">
        <v>401</v>
      </c>
    </row>
    <row r="50" spans="1:27" ht="12.75">
      <c r="A50" s="60">
        <v>47</v>
      </c>
      <c r="B50" s="64" t="s">
        <v>546</v>
      </c>
      <c r="C50" s="65" t="s">
        <v>1550</v>
      </c>
      <c r="D50" s="65" t="s">
        <v>969</v>
      </c>
      <c r="E50" s="65">
        <v>2006</v>
      </c>
      <c r="F50" s="80" t="s">
        <v>177</v>
      </c>
      <c r="G50" s="80" t="s">
        <v>565</v>
      </c>
      <c r="H50" s="65">
        <v>2.5</v>
      </c>
      <c r="I50" s="78">
        <v>0.1336</v>
      </c>
      <c r="J50" s="65">
        <v>5.7</v>
      </c>
      <c r="K50" s="79" t="s">
        <v>1551</v>
      </c>
      <c r="L50" s="182" t="s">
        <v>1552</v>
      </c>
      <c r="M50" s="65" t="s">
        <v>1138</v>
      </c>
      <c r="N50" s="60" t="s">
        <v>1305</v>
      </c>
      <c r="O50" s="65" t="s">
        <v>1429</v>
      </c>
      <c r="P50" s="80" t="s">
        <v>1549</v>
      </c>
      <c r="Q50" s="65"/>
      <c r="R50" s="16">
        <v>89</v>
      </c>
      <c r="S50" s="13">
        <v>83</v>
      </c>
      <c r="T50" s="14">
        <v>81</v>
      </c>
      <c r="U50" s="14">
        <v>84</v>
      </c>
      <c r="V50" s="14">
        <v>79</v>
      </c>
      <c r="W50" s="14">
        <f t="shared" si="0"/>
        <v>416</v>
      </c>
      <c r="X50" s="32">
        <f t="shared" si="1"/>
        <v>79</v>
      </c>
      <c r="Y50" s="32">
        <f t="shared" si="2"/>
        <v>89</v>
      </c>
      <c r="Z50" s="33">
        <f t="shared" si="3"/>
        <v>248</v>
      </c>
      <c r="AA50" s="27">
        <f t="shared" si="4"/>
        <v>82.66666666666667</v>
      </c>
    </row>
    <row r="51" spans="1:27" ht="12.75">
      <c r="A51" s="60">
        <v>48</v>
      </c>
      <c r="B51" s="64" t="s">
        <v>547</v>
      </c>
      <c r="C51" s="65" t="s">
        <v>1436</v>
      </c>
      <c r="D51" s="65" t="s">
        <v>1554</v>
      </c>
      <c r="E51" s="65">
        <v>2005</v>
      </c>
      <c r="F51" s="80" t="s">
        <v>177</v>
      </c>
      <c r="G51" s="80" t="s">
        <v>565</v>
      </c>
      <c r="H51" s="65">
        <v>1.8</v>
      </c>
      <c r="I51" s="78">
        <v>0.116</v>
      </c>
      <c r="J51" s="65"/>
      <c r="K51" s="65" t="s">
        <v>1555</v>
      </c>
      <c r="L51" s="182" t="s">
        <v>1556</v>
      </c>
      <c r="M51" s="65" t="s">
        <v>1138</v>
      </c>
      <c r="N51" s="65" t="s">
        <v>1436</v>
      </c>
      <c r="O51" s="65" t="s">
        <v>1557</v>
      </c>
      <c r="P51" s="80" t="s">
        <v>1553</v>
      </c>
      <c r="Q51" s="65"/>
      <c r="R51" s="16">
        <v>80</v>
      </c>
      <c r="S51" s="13">
        <v>80</v>
      </c>
      <c r="T51" s="14">
        <v>84</v>
      </c>
      <c r="U51" s="14">
        <v>83</v>
      </c>
      <c r="V51" s="14">
        <v>89</v>
      </c>
      <c r="W51" s="14">
        <f t="shared" si="0"/>
        <v>416</v>
      </c>
      <c r="X51" s="32">
        <f t="shared" si="1"/>
        <v>80</v>
      </c>
      <c r="Y51" s="32">
        <f t="shared" si="2"/>
        <v>89</v>
      </c>
      <c r="Z51" s="33">
        <f t="shared" si="3"/>
        <v>247</v>
      </c>
      <c r="AA51" s="87">
        <f t="shared" si="4"/>
        <v>82.33333333333333</v>
      </c>
    </row>
    <row r="52" spans="1:27" ht="12.75">
      <c r="A52" s="60">
        <v>49</v>
      </c>
      <c r="B52" s="64" t="s">
        <v>548</v>
      </c>
      <c r="C52" s="65" t="s">
        <v>1559</v>
      </c>
      <c r="D52" s="65" t="s">
        <v>1109</v>
      </c>
      <c r="E52" s="65">
        <v>2005</v>
      </c>
      <c r="F52" s="80" t="s">
        <v>177</v>
      </c>
      <c r="G52" s="80" t="s">
        <v>565</v>
      </c>
      <c r="H52" s="65">
        <v>2.7</v>
      </c>
      <c r="I52" s="78">
        <v>0.128</v>
      </c>
      <c r="J52" s="65" t="s">
        <v>1205</v>
      </c>
      <c r="K52" s="79" t="s">
        <v>1560</v>
      </c>
      <c r="L52" s="182" t="s">
        <v>1561</v>
      </c>
      <c r="M52" s="65" t="s">
        <v>1138</v>
      </c>
      <c r="N52" s="60" t="s">
        <v>1562</v>
      </c>
      <c r="O52" s="65" t="s">
        <v>1109</v>
      </c>
      <c r="P52" s="80" t="s">
        <v>1558</v>
      </c>
      <c r="Q52" s="65"/>
      <c r="R52" s="16">
        <v>75</v>
      </c>
      <c r="S52" s="13">
        <v>92</v>
      </c>
      <c r="T52" s="14">
        <v>85</v>
      </c>
      <c r="U52" s="14">
        <v>81</v>
      </c>
      <c r="V52" s="14">
        <v>81</v>
      </c>
      <c r="W52" s="14">
        <f t="shared" si="0"/>
        <v>414</v>
      </c>
      <c r="X52" s="32">
        <f t="shared" si="1"/>
        <v>75</v>
      </c>
      <c r="Y52" s="32">
        <f t="shared" si="2"/>
        <v>92</v>
      </c>
      <c r="Z52" s="33">
        <f t="shared" si="3"/>
        <v>247</v>
      </c>
      <c r="AA52" s="87">
        <f t="shared" si="4"/>
        <v>82.33333333333333</v>
      </c>
    </row>
    <row r="53" spans="1:27" ht="12.75">
      <c r="A53" s="60">
        <v>50</v>
      </c>
      <c r="B53" s="64" t="s">
        <v>549</v>
      </c>
      <c r="C53" s="65" t="s">
        <v>1388</v>
      </c>
      <c r="D53" s="65" t="s">
        <v>1469</v>
      </c>
      <c r="E53" s="65">
        <v>2006</v>
      </c>
      <c r="F53" s="80" t="s">
        <v>177</v>
      </c>
      <c r="G53" s="80" t="s">
        <v>565</v>
      </c>
      <c r="H53" s="65">
        <v>3.9</v>
      </c>
      <c r="I53" s="78">
        <v>0.14</v>
      </c>
      <c r="J53" s="65">
        <v>4.8</v>
      </c>
      <c r="K53" s="79" t="s">
        <v>1564</v>
      </c>
      <c r="L53" s="182" t="s">
        <v>1565</v>
      </c>
      <c r="M53" s="65" t="s">
        <v>1138</v>
      </c>
      <c r="N53" s="60" t="s">
        <v>1562</v>
      </c>
      <c r="O53" s="65" t="s">
        <v>1472</v>
      </c>
      <c r="P53" s="80" t="s">
        <v>1563</v>
      </c>
      <c r="Q53" s="65"/>
      <c r="R53" s="16">
        <v>84</v>
      </c>
      <c r="S53" s="13">
        <v>79</v>
      </c>
      <c r="T53" s="14">
        <v>83</v>
      </c>
      <c r="U53" s="14">
        <v>86</v>
      </c>
      <c r="V53" s="14">
        <v>78</v>
      </c>
      <c r="W53" s="14">
        <f t="shared" si="0"/>
        <v>410</v>
      </c>
      <c r="X53" s="32">
        <f t="shared" si="1"/>
        <v>78</v>
      </c>
      <c r="Y53" s="32">
        <f t="shared" si="2"/>
        <v>86</v>
      </c>
      <c r="Z53" s="33">
        <f t="shared" si="3"/>
        <v>246</v>
      </c>
      <c r="AA53" s="27">
        <f t="shared" si="4"/>
        <v>82</v>
      </c>
    </row>
    <row r="54" spans="1:28" s="115" customFormat="1" ht="12.75">
      <c r="A54" s="105">
        <v>51</v>
      </c>
      <c r="B54" s="111" t="s">
        <v>550</v>
      </c>
      <c r="C54" s="106" t="s">
        <v>1488</v>
      </c>
      <c r="D54" s="106" t="s">
        <v>1290</v>
      </c>
      <c r="E54" s="106">
        <v>2006</v>
      </c>
      <c r="F54" s="133" t="s">
        <v>177</v>
      </c>
      <c r="G54" s="133" t="s">
        <v>565</v>
      </c>
      <c r="H54" s="106">
        <v>3</v>
      </c>
      <c r="I54" s="128">
        <v>0.125</v>
      </c>
      <c r="J54" s="106">
        <v>5.4</v>
      </c>
      <c r="K54" s="136" t="s">
        <v>1567</v>
      </c>
      <c r="L54" s="183" t="s">
        <v>1568</v>
      </c>
      <c r="M54" s="105" t="s">
        <v>1138</v>
      </c>
      <c r="N54" s="105" t="s">
        <v>1305</v>
      </c>
      <c r="O54" s="105" t="s">
        <v>1290</v>
      </c>
      <c r="P54" s="129" t="s">
        <v>1566</v>
      </c>
      <c r="Q54" s="106"/>
      <c r="R54" s="117">
        <v>83</v>
      </c>
      <c r="S54" s="118">
        <v>78</v>
      </c>
      <c r="T54" s="119">
        <v>82</v>
      </c>
      <c r="U54" s="119">
        <v>87</v>
      </c>
      <c r="V54" s="119">
        <v>80</v>
      </c>
      <c r="W54" s="119">
        <f t="shared" si="0"/>
        <v>410</v>
      </c>
      <c r="X54" s="130">
        <f t="shared" si="1"/>
        <v>78</v>
      </c>
      <c r="Y54" s="130">
        <f t="shared" si="2"/>
        <v>87</v>
      </c>
      <c r="Z54" s="131">
        <f t="shared" si="3"/>
        <v>245</v>
      </c>
      <c r="AA54" s="123">
        <f t="shared" si="4"/>
        <v>81.66666666666667</v>
      </c>
      <c r="AB54" s="115" t="s">
        <v>401</v>
      </c>
    </row>
    <row r="55" spans="1:28" s="115" customFormat="1" ht="12.75">
      <c r="A55" s="105">
        <v>52</v>
      </c>
      <c r="B55" s="111" t="s">
        <v>551</v>
      </c>
      <c r="C55" s="106" t="s">
        <v>1570</v>
      </c>
      <c r="D55" s="106" t="s">
        <v>1290</v>
      </c>
      <c r="E55" s="106">
        <v>2006</v>
      </c>
      <c r="F55" s="133" t="s">
        <v>177</v>
      </c>
      <c r="G55" s="133" t="s">
        <v>565</v>
      </c>
      <c r="H55" s="106">
        <v>3</v>
      </c>
      <c r="I55" s="128">
        <v>0.125</v>
      </c>
      <c r="J55" s="106">
        <v>5.8</v>
      </c>
      <c r="K55" s="106" t="s">
        <v>1571</v>
      </c>
      <c r="L55" s="183" t="s">
        <v>1572</v>
      </c>
      <c r="M55" s="105" t="s">
        <v>1138</v>
      </c>
      <c r="N55" s="105" t="s">
        <v>1436</v>
      </c>
      <c r="O55" s="105" t="s">
        <v>1290</v>
      </c>
      <c r="P55" s="129" t="s">
        <v>1569</v>
      </c>
      <c r="Q55" s="106"/>
      <c r="R55" s="117">
        <v>77</v>
      </c>
      <c r="S55" s="118">
        <v>88</v>
      </c>
      <c r="T55" s="119">
        <v>83</v>
      </c>
      <c r="U55" s="119">
        <v>85</v>
      </c>
      <c r="V55" s="119">
        <v>76</v>
      </c>
      <c r="W55" s="119">
        <f t="shared" si="0"/>
        <v>409</v>
      </c>
      <c r="X55" s="130">
        <f t="shared" si="1"/>
        <v>76</v>
      </c>
      <c r="Y55" s="130">
        <f t="shared" si="2"/>
        <v>88</v>
      </c>
      <c r="Z55" s="131">
        <f t="shared" si="3"/>
        <v>245</v>
      </c>
      <c r="AA55" s="123">
        <f t="shared" si="4"/>
        <v>81.66666666666667</v>
      </c>
      <c r="AB55" s="115" t="s">
        <v>401</v>
      </c>
    </row>
    <row r="56" spans="1:27" ht="12.75">
      <c r="A56" s="60">
        <v>53</v>
      </c>
      <c r="B56" s="64" t="s">
        <v>552</v>
      </c>
      <c r="C56" s="65" t="s">
        <v>1574</v>
      </c>
      <c r="D56" s="65" t="s">
        <v>1493</v>
      </c>
      <c r="E56" s="65">
        <v>2006</v>
      </c>
      <c r="F56" s="80" t="s">
        <v>177</v>
      </c>
      <c r="G56" s="80" t="s">
        <v>565</v>
      </c>
      <c r="H56" s="65">
        <v>2.3</v>
      </c>
      <c r="I56" s="78">
        <v>0.137</v>
      </c>
      <c r="J56" s="65"/>
      <c r="K56" s="79" t="s">
        <v>1575</v>
      </c>
      <c r="L56" s="182" t="s">
        <v>1576</v>
      </c>
      <c r="M56" s="65" t="s">
        <v>1138</v>
      </c>
      <c r="N56" s="65" t="s">
        <v>1351</v>
      </c>
      <c r="O56" s="65" t="s">
        <v>1493</v>
      </c>
      <c r="P56" s="80" t="s">
        <v>1573</v>
      </c>
      <c r="Q56" s="65"/>
      <c r="R56" s="16">
        <v>81</v>
      </c>
      <c r="S56" s="13">
        <v>87</v>
      </c>
      <c r="T56" s="14">
        <v>85</v>
      </c>
      <c r="U56" s="14">
        <v>73</v>
      </c>
      <c r="V56" s="14">
        <v>78</v>
      </c>
      <c r="W56" s="14">
        <f t="shared" si="0"/>
        <v>404</v>
      </c>
      <c r="X56" s="32">
        <f t="shared" si="1"/>
        <v>73</v>
      </c>
      <c r="Y56" s="32">
        <f t="shared" si="2"/>
        <v>87</v>
      </c>
      <c r="Z56" s="33">
        <f t="shared" si="3"/>
        <v>244</v>
      </c>
      <c r="AA56" s="27">
        <f t="shared" si="4"/>
        <v>81.33333333333333</v>
      </c>
    </row>
    <row r="57" spans="1:27" ht="12.75">
      <c r="A57" s="60">
        <v>54</v>
      </c>
      <c r="B57" s="64" t="s">
        <v>553</v>
      </c>
      <c r="C57" s="65" t="s">
        <v>1513</v>
      </c>
      <c r="D57" s="65" t="s">
        <v>841</v>
      </c>
      <c r="E57" s="65">
        <v>2005</v>
      </c>
      <c r="F57" s="80" t="s">
        <v>177</v>
      </c>
      <c r="G57" s="80" t="s">
        <v>565</v>
      </c>
      <c r="H57" s="65">
        <v>1.06</v>
      </c>
      <c r="I57" s="78">
        <v>0.1168</v>
      </c>
      <c r="J57" s="65">
        <v>5.8</v>
      </c>
      <c r="K57" s="65" t="s">
        <v>1578</v>
      </c>
      <c r="L57" s="182" t="s">
        <v>1579</v>
      </c>
      <c r="M57" s="65" t="s">
        <v>1138</v>
      </c>
      <c r="N57" s="65" t="s">
        <v>1305</v>
      </c>
      <c r="O57" s="65" t="s">
        <v>841</v>
      </c>
      <c r="P57" s="80" t="s">
        <v>1577</v>
      </c>
      <c r="Q57" s="65"/>
      <c r="R57" s="16">
        <v>79</v>
      </c>
      <c r="S57" s="13">
        <v>67</v>
      </c>
      <c r="T57" s="14">
        <v>90</v>
      </c>
      <c r="U57" s="14">
        <v>80</v>
      </c>
      <c r="V57" s="14">
        <v>85</v>
      </c>
      <c r="W57" s="14">
        <f t="shared" si="0"/>
        <v>401</v>
      </c>
      <c r="X57" s="32">
        <f t="shared" si="1"/>
        <v>67</v>
      </c>
      <c r="Y57" s="32">
        <f t="shared" si="2"/>
        <v>90</v>
      </c>
      <c r="Z57" s="33">
        <f t="shared" si="3"/>
        <v>244</v>
      </c>
      <c r="AA57" s="87">
        <f t="shared" si="4"/>
        <v>81.33333333333333</v>
      </c>
    </row>
    <row r="58" spans="1:27" ht="12.75">
      <c r="A58" s="60">
        <v>55</v>
      </c>
      <c r="B58" s="64" t="s">
        <v>554</v>
      </c>
      <c r="C58" s="65" t="s">
        <v>1574</v>
      </c>
      <c r="D58" s="65" t="s">
        <v>1493</v>
      </c>
      <c r="E58" s="65">
        <v>2005</v>
      </c>
      <c r="F58" s="80" t="s">
        <v>177</v>
      </c>
      <c r="G58" s="80" t="s">
        <v>565</v>
      </c>
      <c r="H58" s="65">
        <v>2.4</v>
      </c>
      <c r="I58" s="78">
        <v>0.139</v>
      </c>
      <c r="J58" s="65"/>
      <c r="K58" s="79" t="s">
        <v>1581</v>
      </c>
      <c r="L58" s="182" t="s">
        <v>1582</v>
      </c>
      <c r="M58" s="65" t="s">
        <v>1138</v>
      </c>
      <c r="N58" s="65" t="s">
        <v>1351</v>
      </c>
      <c r="O58" s="65" t="s">
        <v>1493</v>
      </c>
      <c r="P58" s="80" t="s">
        <v>1580</v>
      </c>
      <c r="Q58" s="65"/>
      <c r="R58" s="16">
        <v>86</v>
      </c>
      <c r="S58" s="13">
        <v>78</v>
      </c>
      <c r="T58" s="14">
        <v>79</v>
      </c>
      <c r="U58" s="14">
        <v>92</v>
      </c>
      <c r="V58" s="14">
        <v>72</v>
      </c>
      <c r="W58" s="14">
        <f t="shared" si="0"/>
        <v>407</v>
      </c>
      <c r="X58" s="32">
        <f t="shared" si="1"/>
        <v>72</v>
      </c>
      <c r="Y58" s="32">
        <f t="shared" si="2"/>
        <v>92</v>
      </c>
      <c r="Z58" s="33">
        <f t="shared" si="3"/>
        <v>243</v>
      </c>
      <c r="AA58" s="87">
        <f t="shared" si="4"/>
        <v>81</v>
      </c>
    </row>
    <row r="59" spans="1:27" ht="12.75">
      <c r="A59" s="60">
        <v>56</v>
      </c>
      <c r="B59" s="64" t="s">
        <v>555</v>
      </c>
      <c r="C59" s="65" t="s">
        <v>1444</v>
      </c>
      <c r="D59" s="65" t="s">
        <v>1323</v>
      </c>
      <c r="E59" s="65">
        <v>2005</v>
      </c>
      <c r="F59" s="80" t="s">
        <v>177</v>
      </c>
      <c r="G59" s="80" t="s">
        <v>565</v>
      </c>
      <c r="H59" s="65">
        <v>3.22</v>
      </c>
      <c r="I59" s="78">
        <v>0.13140000000000002</v>
      </c>
      <c r="J59" s="65">
        <v>5.1</v>
      </c>
      <c r="K59" s="65" t="s">
        <v>1584</v>
      </c>
      <c r="L59" s="80">
        <v>572</v>
      </c>
      <c r="M59" s="65" t="s">
        <v>1138</v>
      </c>
      <c r="N59" s="65" t="s">
        <v>1447</v>
      </c>
      <c r="O59" s="65" t="s">
        <v>1326</v>
      </c>
      <c r="P59" s="80" t="s">
        <v>1583</v>
      </c>
      <c r="Q59" s="65"/>
      <c r="R59" s="16">
        <v>81</v>
      </c>
      <c r="S59" s="13">
        <v>87</v>
      </c>
      <c r="T59" s="14">
        <v>81</v>
      </c>
      <c r="U59" s="14">
        <v>78</v>
      </c>
      <c r="V59" s="14">
        <v>73</v>
      </c>
      <c r="W59" s="14">
        <f t="shared" si="0"/>
        <v>400</v>
      </c>
      <c r="X59" s="32">
        <f t="shared" si="1"/>
        <v>73</v>
      </c>
      <c r="Y59" s="32">
        <f t="shared" si="2"/>
        <v>87</v>
      </c>
      <c r="Z59" s="33">
        <f t="shared" si="3"/>
        <v>240</v>
      </c>
      <c r="AA59" s="87">
        <f t="shared" si="4"/>
        <v>80</v>
      </c>
    </row>
    <row r="60" spans="1:27" ht="12.75">
      <c r="A60" s="60">
        <v>57</v>
      </c>
      <c r="B60" s="64" t="s">
        <v>556</v>
      </c>
      <c r="C60" s="65" t="s">
        <v>1406</v>
      </c>
      <c r="D60" s="65" t="s">
        <v>867</v>
      </c>
      <c r="E60" s="65">
        <v>2006</v>
      </c>
      <c r="F60" s="80" t="s">
        <v>177</v>
      </c>
      <c r="G60" s="80" t="s">
        <v>565</v>
      </c>
      <c r="H60" s="65">
        <v>3.1</v>
      </c>
      <c r="I60" s="78">
        <v>0.128</v>
      </c>
      <c r="J60" s="65"/>
      <c r="K60" s="79" t="s">
        <v>1586</v>
      </c>
      <c r="L60" s="81">
        <v>6514</v>
      </c>
      <c r="M60" s="65" t="s">
        <v>1138</v>
      </c>
      <c r="N60" s="65" t="s">
        <v>1351</v>
      </c>
      <c r="O60" s="65" t="s">
        <v>868</v>
      </c>
      <c r="P60" s="80" t="s">
        <v>1585</v>
      </c>
      <c r="Q60" s="65"/>
      <c r="R60" s="16">
        <v>77</v>
      </c>
      <c r="S60" s="13">
        <v>79</v>
      </c>
      <c r="T60" s="14">
        <v>83</v>
      </c>
      <c r="U60" s="14">
        <v>86</v>
      </c>
      <c r="V60" s="14">
        <v>76</v>
      </c>
      <c r="W60" s="14">
        <f t="shared" si="0"/>
        <v>401</v>
      </c>
      <c r="X60" s="32">
        <f t="shared" si="1"/>
        <v>76</v>
      </c>
      <c r="Y60" s="32">
        <f t="shared" si="2"/>
        <v>86</v>
      </c>
      <c r="Z60" s="33">
        <f t="shared" si="3"/>
        <v>239</v>
      </c>
      <c r="AA60" s="27">
        <f t="shared" si="4"/>
        <v>79.66666666666667</v>
      </c>
    </row>
    <row r="61" spans="1:27" ht="12.75">
      <c r="A61" s="60">
        <v>58</v>
      </c>
      <c r="B61" s="64" t="s">
        <v>557</v>
      </c>
      <c r="C61" s="65" t="s">
        <v>873</v>
      </c>
      <c r="D61" s="65" t="s">
        <v>1554</v>
      </c>
      <c r="E61" s="65">
        <v>2003</v>
      </c>
      <c r="F61" s="80" t="s">
        <v>177</v>
      </c>
      <c r="G61" s="80" t="s">
        <v>565</v>
      </c>
      <c r="H61" s="65">
        <v>1</v>
      </c>
      <c r="I61" s="78">
        <v>0.1268</v>
      </c>
      <c r="J61" s="65">
        <v>4.4</v>
      </c>
      <c r="K61" s="65" t="s">
        <v>1588</v>
      </c>
      <c r="L61" s="182" t="s">
        <v>1589</v>
      </c>
      <c r="M61" s="65" t="s">
        <v>1138</v>
      </c>
      <c r="N61" s="65" t="s">
        <v>873</v>
      </c>
      <c r="O61" s="65" t="s">
        <v>1557</v>
      </c>
      <c r="P61" s="80" t="s">
        <v>1587</v>
      </c>
      <c r="Q61" s="65"/>
      <c r="R61" s="16">
        <v>77</v>
      </c>
      <c r="S61" s="13">
        <v>82</v>
      </c>
      <c r="T61" s="14">
        <v>90</v>
      </c>
      <c r="U61" s="14">
        <v>79</v>
      </c>
      <c r="V61" s="14">
        <v>75</v>
      </c>
      <c r="W61" s="14">
        <f t="shared" si="0"/>
        <v>403</v>
      </c>
      <c r="X61" s="32">
        <f t="shared" si="1"/>
        <v>75</v>
      </c>
      <c r="Y61" s="32">
        <f t="shared" si="2"/>
        <v>90</v>
      </c>
      <c r="Z61" s="33">
        <f t="shared" si="3"/>
        <v>238</v>
      </c>
      <c r="AA61" s="87">
        <f t="shared" si="4"/>
        <v>79.33333333333333</v>
      </c>
    </row>
    <row r="62" spans="1:28" s="115" customFormat="1" ht="12.75">
      <c r="A62" s="105">
        <v>59</v>
      </c>
      <c r="B62" s="124" t="s">
        <v>558</v>
      </c>
      <c r="C62" s="106" t="s">
        <v>1406</v>
      </c>
      <c r="D62" s="106" t="s">
        <v>960</v>
      </c>
      <c r="E62" s="106">
        <v>2006</v>
      </c>
      <c r="F62" s="133" t="s">
        <v>177</v>
      </c>
      <c r="G62" s="133" t="s">
        <v>565</v>
      </c>
      <c r="H62" s="106">
        <v>3.7</v>
      </c>
      <c r="I62" s="128">
        <v>0.125</v>
      </c>
      <c r="J62" s="106">
        <v>5.4</v>
      </c>
      <c r="K62" s="132" t="s">
        <v>1591</v>
      </c>
      <c r="L62" s="183" t="s">
        <v>1592</v>
      </c>
      <c r="M62" s="106" t="s">
        <v>1138</v>
      </c>
      <c r="N62" s="105" t="s">
        <v>1351</v>
      </c>
      <c r="O62" s="106" t="s">
        <v>964</v>
      </c>
      <c r="P62" s="133" t="s">
        <v>1590</v>
      </c>
      <c r="Q62" s="106"/>
      <c r="R62" s="117">
        <v>76</v>
      </c>
      <c r="S62" s="118">
        <v>80</v>
      </c>
      <c r="T62" s="119">
        <v>80</v>
      </c>
      <c r="U62" s="119">
        <v>69</v>
      </c>
      <c r="V62" s="119">
        <v>79</v>
      </c>
      <c r="W62" s="119">
        <f t="shared" si="0"/>
        <v>384</v>
      </c>
      <c r="X62" s="130">
        <f t="shared" si="1"/>
        <v>69</v>
      </c>
      <c r="Y62" s="130">
        <f t="shared" si="2"/>
        <v>80</v>
      </c>
      <c r="Z62" s="131">
        <f t="shared" si="3"/>
        <v>235</v>
      </c>
      <c r="AA62" s="123">
        <f t="shared" si="4"/>
        <v>78.33333333333333</v>
      </c>
      <c r="AB62" s="115" t="s">
        <v>401</v>
      </c>
    </row>
    <row r="63" spans="1:27" ht="12.75">
      <c r="A63" s="60">
        <v>60</v>
      </c>
      <c r="B63" s="64" t="s">
        <v>559</v>
      </c>
      <c r="C63" s="65" t="s">
        <v>1422</v>
      </c>
      <c r="D63" s="65" t="s">
        <v>969</v>
      </c>
      <c r="E63" s="65">
        <v>2006</v>
      </c>
      <c r="F63" s="80" t="s">
        <v>177</v>
      </c>
      <c r="G63" s="80" t="s">
        <v>565</v>
      </c>
      <c r="H63" s="65">
        <v>3</v>
      </c>
      <c r="I63" s="78">
        <v>0.1336</v>
      </c>
      <c r="J63" s="65">
        <v>4.7</v>
      </c>
      <c r="K63" s="79" t="s">
        <v>1594</v>
      </c>
      <c r="L63" s="182" t="s">
        <v>1595</v>
      </c>
      <c r="M63" s="65" t="s">
        <v>1138</v>
      </c>
      <c r="N63" s="60" t="s">
        <v>1134</v>
      </c>
      <c r="O63" s="65" t="s">
        <v>1429</v>
      </c>
      <c r="P63" s="80" t="s">
        <v>1593</v>
      </c>
      <c r="Q63" s="65"/>
      <c r="R63" s="16">
        <v>77</v>
      </c>
      <c r="S63" s="13">
        <v>77</v>
      </c>
      <c r="T63" s="14">
        <v>83</v>
      </c>
      <c r="U63" s="14">
        <v>80</v>
      </c>
      <c r="V63" s="14">
        <v>76</v>
      </c>
      <c r="W63" s="14">
        <f t="shared" si="0"/>
        <v>393</v>
      </c>
      <c r="X63" s="32">
        <f t="shared" si="1"/>
        <v>76</v>
      </c>
      <c r="Y63" s="32">
        <f t="shared" si="2"/>
        <v>83</v>
      </c>
      <c r="Z63" s="33">
        <f t="shared" si="3"/>
        <v>234</v>
      </c>
      <c r="AA63" s="27">
        <f t="shared" si="4"/>
        <v>78</v>
      </c>
    </row>
    <row r="64" spans="1:28" s="115" customFormat="1" ht="12.75">
      <c r="A64" s="105">
        <v>61</v>
      </c>
      <c r="B64" s="124" t="s">
        <v>560</v>
      </c>
      <c r="C64" s="106" t="s">
        <v>1388</v>
      </c>
      <c r="D64" s="106" t="s">
        <v>1469</v>
      </c>
      <c r="E64" s="106">
        <v>2006</v>
      </c>
      <c r="F64" s="133" t="s">
        <v>177</v>
      </c>
      <c r="G64" s="133" t="s">
        <v>565</v>
      </c>
      <c r="H64" s="106">
        <v>3.1</v>
      </c>
      <c r="I64" s="128">
        <v>0.134</v>
      </c>
      <c r="J64" s="106">
        <v>4.8</v>
      </c>
      <c r="K64" s="132" t="s">
        <v>1597</v>
      </c>
      <c r="L64" s="183" t="s">
        <v>1598</v>
      </c>
      <c r="M64" s="106" t="s">
        <v>1138</v>
      </c>
      <c r="N64" s="105" t="s">
        <v>1562</v>
      </c>
      <c r="O64" s="106" t="s">
        <v>1472</v>
      </c>
      <c r="P64" s="133" t="s">
        <v>1596</v>
      </c>
      <c r="Q64" s="106"/>
      <c r="R64" s="117">
        <v>76</v>
      </c>
      <c r="S64" s="118">
        <v>78</v>
      </c>
      <c r="T64" s="119">
        <v>74</v>
      </c>
      <c r="U64" s="119">
        <v>79</v>
      </c>
      <c r="V64" s="119">
        <v>75</v>
      </c>
      <c r="W64" s="119">
        <f t="shared" si="0"/>
        <v>382</v>
      </c>
      <c r="X64" s="130">
        <f t="shared" si="1"/>
        <v>74</v>
      </c>
      <c r="Y64" s="130">
        <f t="shared" si="2"/>
        <v>79</v>
      </c>
      <c r="Z64" s="131">
        <f t="shared" si="3"/>
        <v>229</v>
      </c>
      <c r="AA64" s="123">
        <f t="shared" si="4"/>
        <v>76.33333333333333</v>
      </c>
      <c r="AB64" s="115" t="s">
        <v>401</v>
      </c>
    </row>
    <row r="65" spans="1:27" ht="12.75">
      <c r="A65" s="60">
        <v>62</v>
      </c>
      <c r="B65" s="64" t="s">
        <v>561</v>
      </c>
      <c r="C65" s="65" t="s">
        <v>1444</v>
      </c>
      <c r="D65" s="65" t="s">
        <v>1493</v>
      </c>
      <c r="E65" s="65">
        <v>2006</v>
      </c>
      <c r="F65" s="80" t="s">
        <v>177</v>
      </c>
      <c r="G65" s="80" t="s">
        <v>565</v>
      </c>
      <c r="H65" s="65">
        <v>2.6</v>
      </c>
      <c r="I65" s="78">
        <v>0.135</v>
      </c>
      <c r="J65" s="65"/>
      <c r="K65" s="79" t="s">
        <v>1600</v>
      </c>
      <c r="L65" s="81" t="s">
        <v>1601</v>
      </c>
      <c r="M65" s="65" t="s">
        <v>1138</v>
      </c>
      <c r="N65" s="65" t="s">
        <v>1447</v>
      </c>
      <c r="O65" s="65" t="s">
        <v>1493</v>
      </c>
      <c r="P65" s="80" t="s">
        <v>1599</v>
      </c>
      <c r="Q65" s="65"/>
      <c r="R65" s="16">
        <v>80</v>
      </c>
      <c r="S65" s="13">
        <v>80</v>
      </c>
      <c r="T65" s="14">
        <v>79</v>
      </c>
      <c r="U65" s="14">
        <v>68</v>
      </c>
      <c r="V65" s="14">
        <v>70</v>
      </c>
      <c r="W65" s="14">
        <f t="shared" si="0"/>
        <v>377</v>
      </c>
      <c r="X65" s="32">
        <f t="shared" si="1"/>
        <v>68</v>
      </c>
      <c r="Y65" s="32">
        <f t="shared" si="2"/>
        <v>80</v>
      </c>
      <c r="Z65" s="33">
        <f t="shared" si="3"/>
        <v>229</v>
      </c>
      <c r="AA65" s="27">
        <f t="shared" si="4"/>
        <v>76.33333333333333</v>
      </c>
    </row>
    <row r="66" spans="1:27" ht="12.75">
      <c r="A66" s="60">
        <v>63</v>
      </c>
      <c r="B66" s="64" t="s">
        <v>562</v>
      </c>
      <c r="C66" s="65" t="s">
        <v>1444</v>
      </c>
      <c r="D66" s="65" t="s">
        <v>960</v>
      </c>
      <c r="E66" s="65">
        <v>2006</v>
      </c>
      <c r="F66" s="80" t="s">
        <v>177</v>
      </c>
      <c r="G66" s="80" t="s">
        <v>565</v>
      </c>
      <c r="H66" s="65">
        <v>3.2</v>
      </c>
      <c r="I66" s="78">
        <v>0.125</v>
      </c>
      <c r="J66" s="65">
        <v>5.6</v>
      </c>
      <c r="K66" s="79" t="s">
        <v>1603</v>
      </c>
      <c r="L66" s="182" t="s">
        <v>1604</v>
      </c>
      <c r="M66" s="65" t="s">
        <v>1138</v>
      </c>
      <c r="N66" s="60" t="s">
        <v>1447</v>
      </c>
      <c r="O66" s="65" t="s">
        <v>964</v>
      </c>
      <c r="P66" s="80" t="s">
        <v>1602</v>
      </c>
      <c r="Q66" s="65"/>
      <c r="R66" s="16">
        <v>78</v>
      </c>
      <c r="S66" s="13">
        <v>73</v>
      </c>
      <c r="T66" s="14">
        <v>79</v>
      </c>
      <c r="U66" s="14">
        <v>74</v>
      </c>
      <c r="V66" s="14">
        <v>65</v>
      </c>
      <c r="W66" s="14">
        <f t="shared" si="0"/>
        <v>369</v>
      </c>
      <c r="X66" s="32">
        <f t="shared" si="1"/>
        <v>65</v>
      </c>
      <c r="Y66" s="32">
        <f t="shared" si="2"/>
        <v>79</v>
      </c>
      <c r="Z66" s="33">
        <f t="shared" si="3"/>
        <v>225</v>
      </c>
      <c r="AA66" s="27">
        <f t="shared" si="4"/>
        <v>75</v>
      </c>
    </row>
    <row r="67" spans="1:27" ht="12.75">
      <c r="A67" s="60">
        <v>64</v>
      </c>
      <c r="B67" s="64" t="s">
        <v>563</v>
      </c>
      <c r="C67" s="65" t="s">
        <v>1401</v>
      </c>
      <c r="D67" s="65" t="s">
        <v>867</v>
      </c>
      <c r="E67" s="65">
        <v>2006</v>
      </c>
      <c r="F67" s="80" t="s">
        <v>177</v>
      </c>
      <c r="G67" s="80" t="s">
        <v>565</v>
      </c>
      <c r="H67" s="65">
        <v>2</v>
      </c>
      <c r="I67" s="78">
        <v>0.125</v>
      </c>
      <c r="J67" s="65"/>
      <c r="K67" s="79" t="s">
        <v>1606</v>
      </c>
      <c r="L67" s="81">
        <v>6564</v>
      </c>
      <c r="M67" s="65" t="s">
        <v>1138</v>
      </c>
      <c r="N67" s="65" t="s">
        <v>1145</v>
      </c>
      <c r="O67" s="65" t="s">
        <v>868</v>
      </c>
      <c r="P67" s="80" t="s">
        <v>1605</v>
      </c>
      <c r="Q67" s="65"/>
      <c r="R67" s="16">
        <v>68</v>
      </c>
      <c r="S67" s="13">
        <v>64</v>
      </c>
      <c r="T67" s="14">
        <v>71</v>
      </c>
      <c r="U67" s="14">
        <v>82</v>
      </c>
      <c r="V67" s="14">
        <v>87</v>
      </c>
      <c r="W67" s="14">
        <f t="shared" si="0"/>
        <v>372</v>
      </c>
      <c r="X67" s="32">
        <f t="shared" si="1"/>
        <v>64</v>
      </c>
      <c r="Y67" s="32">
        <f t="shared" si="2"/>
        <v>87</v>
      </c>
      <c r="Z67" s="33">
        <f t="shared" si="3"/>
        <v>221</v>
      </c>
      <c r="AA67" s="27">
        <f t="shared" si="4"/>
        <v>73.66666666666667</v>
      </c>
    </row>
    <row r="68" spans="1:27" ht="13.5" thickBot="1">
      <c r="A68" s="60">
        <v>65</v>
      </c>
      <c r="B68" s="68" t="s">
        <v>564</v>
      </c>
      <c r="C68" s="65" t="s">
        <v>1608</v>
      </c>
      <c r="D68" s="65" t="s">
        <v>1169</v>
      </c>
      <c r="E68" s="65">
        <v>2003</v>
      </c>
      <c r="F68" s="80" t="s">
        <v>177</v>
      </c>
      <c r="G68" s="80" t="s">
        <v>565</v>
      </c>
      <c r="H68" s="65">
        <v>1.9</v>
      </c>
      <c r="I68" s="78">
        <v>0.1223</v>
      </c>
      <c r="J68" s="65"/>
      <c r="K68" s="65" t="s">
        <v>1176</v>
      </c>
      <c r="L68" s="81">
        <v>173</v>
      </c>
      <c r="M68" s="60" t="s">
        <v>1386</v>
      </c>
      <c r="N68" s="60" t="s">
        <v>1479</v>
      </c>
      <c r="O68" s="60" t="s">
        <v>1171</v>
      </c>
      <c r="P68" s="81" t="s">
        <v>1607</v>
      </c>
      <c r="Q68" s="65"/>
      <c r="R68" s="16">
        <v>73</v>
      </c>
      <c r="S68" s="13">
        <v>62</v>
      </c>
      <c r="T68" s="14">
        <v>78</v>
      </c>
      <c r="U68" s="14">
        <v>68</v>
      </c>
      <c r="V68" s="14">
        <v>70</v>
      </c>
      <c r="W68" s="14">
        <f>R68+S68+T68+U68+V68</f>
        <v>351</v>
      </c>
      <c r="X68" s="32">
        <f>MIN(R68:V68)</f>
        <v>62</v>
      </c>
      <c r="Y68" s="32">
        <f>MAX(R68:V68)</f>
        <v>78</v>
      </c>
      <c r="Z68" s="33">
        <f>W68-(X68+Y68)</f>
        <v>211</v>
      </c>
      <c r="AA68" s="88">
        <f>Z68/3</f>
        <v>70.33333333333333</v>
      </c>
    </row>
    <row r="69" spans="10:17" ht="12.75">
      <c r="J69" s="1"/>
      <c r="Q69" s="1"/>
    </row>
    <row r="70" ht="12.75">
      <c r="Q70" s="1"/>
    </row>
    <row r="71" ht="12.75">
      <c r="Q71" s="1"/>
    </row>
  </sheetData>
  <sheetProtection/>
  <printOptions/>
  <pageMargins left="0.17" right="0.2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D21" sqref="AD21"/>
    </sheetView>
  </sheetViews>
  <sheetFormatPr defaultColWidth="9.00390625" defaultRowHeight="12.75"/>
  <cols>
    <col min="1" max="1" width="4.25390625" style="0" customWidth="1"/>
    <col min="2" max="2" width="7.75390625" style="12" customWidth="1"/>
    <col min="3" max="3" width="25.75390625" style="0" customWidth="1"/>
    <col min="4" max="4" width="18.75390625" style="0" customWidth="1"/>
    <col min="5" max="5" width="6.625" style="12" customWidth="1"/>
    <col min="6" max="6" width="6.75390625" style="12" hidden="1" customWidth="1"/>
    <col min="7" max="7" width="6.625" style="12" hidden="1" customWidth="1"/>
    <col min="8" max="8" width="5.125" style="0" hidden="1" customWidth="1"/>
    <col min="9" max="9" width="8.75390625" style="0" hidden="1" customWidth="1"/>
    <col min="10" max="10" width="6.00390625" style="0" hidden="1" customWidth="1"/>
    <col min="11" max="11" width="0" style="0" hidden="1" customWidth="1"/>
    <col min="12" max="12" width="10.25390625" style="12" customWidth="1"/>
    <col min="13" max="13" width="11.75390625" style="0" hidden="1" customWidth="1"/>
    <col min="14" max="14" width="9.75390625" style="0" hidden="1" customWidth="1"/>
    <col min="15" max="15" width="8.125" style="0" hidden="1" customWidth="1"/>
    <col min="16" max="16" width="7.375" style="0" hidden="1" customWidth="1"/>
    <col min="17" max="17" width="10.25390625" style="0" hidden="1" customWidth="1"/>
    <col min="18" max="18" width="10.75390625" style="0" hidden="1" customWidth="1"/>
    <col min="19" max="19" width="9.875" style="0" hidden="1" customWidth="1"/>
    <col min="20" max="20" width="8.625" style="0" hidden="1" customWidth="1"/>
    <col min="21" max="21" width="8.00390625" style="0" hidden="1" customWidth="1"/>
    <col min="22" max="22" width="8.375" style="0" hidden="1" customWidth="1"/>
    <col min="23" max="23" width="13.875" style="0" hidden="1" customWidth="1"/>
    <col min="24" max="24" width="13.125" style="0" hidden="1" customWidth="1"/>
    <col min="25" max="25" width="16.125" style="0" hidden="1" customWidth="1"/>
    <col min="26" max="26" width="8.125" style="0" hidden="1" customWidth="1"/>
    <col min="27" max="27" width="7.875" style="0" hidden="1" customWidth="1"/>
    <col min="28" max="28" width="10.00390625" style="0" bestFit="1" customWidth="1"/>
    <col min="29" max="29" width="14.25390625" style="0" customWidth="1"/>
  </cols>
  <sheetData>
    <row r="1" spans="1:4" ht="15.75">
      <c r="A1" s="9" t="s">
        <v>784</v>
      </c>
      <c r="D1" s="184"/>
    </row>
    <row r="2" ht="13.5" thickBot="1"/>
    <row r="3" spans="1:29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180" t="s">
        <v>318</v>
      </c>
      <c r="F3" s="74"/>
      <c r="G3" s="74"/>
      <c r="H3" s="74"/>
      <c r="I3" s="74"/>
      <c r="J3" s="74"/>
      <c r="K3" s="74"/>
      <c r="L3" s="176" t="s">
        <v>752</v>
      </c>
      <c r="M3" s="74"/>
      <c r="N3" s="74"/>
      <c r="O3" s="74"/>
      <c r="P3" s="74"/>
      <c r="Q3" s="74"/>
      <c r="R3" s="75">
        <v>1</v>
      </c>
      <c r="S3" s="75">
        <v>2</v>
      </c>
      <c r="T3" s="75">
        <v>3</v>
      </c>
      <c r="U3" s="75">
        <v>4</v>
      </c>
      <c r="V3" s="75">
        <v>5</v>
      </c>
      <c r="W3" s="75" t="s">
        <v>1028</v>
      </c>
      <c r="X3" s="75" t="s">
        <v>1029</v>
      </c>
      <c r="Y3" s="75" t="s">
        <v>1030</v>
      </c>
      <c r="Z3" s="73"/>
      <c r="AA3" s="73" t="s">
        <v>1031</v>
      </c>
      <c r="AB3" s="185" t="s">
        <v>1031</v>
      </c>
      <c r="AC3" s="62" t="s">
        <v>320</v>
      </c>
    </row>
    <row r="4" spans="1:29" ht="12.75">
      <c r="A4" s="54">
        <v>1</v>
      </c>
      <c r="B4" s="90" t="s">
        <v>567</v>
      </c>
      <c r="C4" s="91" t="s">
        <v>353</v>
      </c>
      <c r="D4" s="91" t="s">
        <v>323</v>
      </c>
      <c r="E4" s="90">
        <v>2006</v>
      </c>
      <c r="F4" s="35" t="s">
        <v>177</v>
      </c>
      <c r="G4" s="35" t="s">
        <v>1896</v>
      </c>
      <c r="H4" s="3">
        <v>25.4</v>
      </c>
      <c r="I4" s="36">
        <v>0.1384</v>
      </c>
      <c r="J4" s="3"/>
      <c r="K4" s="3" t="s">
        <v>1711</v>
      </c>
      <c r="L4" s="181" t="s">
        <v>1915</v>
      </c>
      <c r="M4" s="3" t="s">
        <v>1138</v>
      </c>
      <c r="N4" s="7" t="s">
        <v>1479</v>
      </c>
      <c r="O4" s="3" t="s">
        <v>1504</v>
      </c>
      <c r="P4" s="35" t="s">
        <v>1914</v>
      </c>
      <c r="Q4" s="3" t="s">
        <v>1138</v>
      </c>
      <c r="R4" s="29">
        <v>91</v>
      </c>
      <c r="S4" s="17">
        <v>89</v>
      </c>
      <c r="T4" s="18">
        <v>88</v>
      </c>
      <c r="U4" s="18">
        <v>82</v>
      </c>
      <c r="V4" s="18">
        <v>87</v>
      </c>
      <c r="W4" s="18">
        <v>80</v>
      </c>
      <c r="X4" s="18">
        <f aca="true" t="shared" si="0" ref="X4:X10">R4+S4+T4+U4+V4+W4</f>
        <v>517</v>
      </c>
      <c r="Y4" s="19">
        <f aca="true" t="shared" si="1" ref="Y4:Y10">MIN(R4:W4)</f>
        <v>80</v>
      </c>
      <c r="Z4" s="19">
        <f aca="true" t="shared" si="2" ref="Z4:Z10">MAX(R4:W4)</f>
        <v>91</v>
      </c>
      <c r="AA4" s="25">
        <f aca="true" t="shared" si="3" ref="AA4:AA10">X4-(Y4+Z4)</f>
        <v>346</v>
      </c>
      <c r="AB4" s="30">
        <f aca="true" t="shared" si="4" ref="AB4:AB9">AA4/4</f>
        <v>86.5</v>
      </c>
      <c r="AC4" t="s">
        <v>319</v>
      </c>
    </row>
    <row r="5" spans="1:29" ht="12.75">
      <c r="A5" s="60">
        <v>2</v>
      </c>
      <c r="B5" s="81" t="s">
        <v>568</v>
      </c>
      <c r="C5" s="65" t="s">
        <v>1608</v>
      </c>
      <c r="D5" s="65" t="s">
        <v>324</v>
      </c>
      <c r="E5" s="80">
        <v>2003</v>
      </c>
      <c r="F5" s="11" t="s">
        <v>177</v>
      </c>
      <c r="G5" s="11" t="s">
        <v>1896</v>
      </c>
      <c r="H5" s="1">
        <v>4.5</v>
      </c>
      <c r="I5" s="2">
        <v>0.1247</v>
      </c>
      <c r="J5" s="1"/>
      <c r="K5" s="1" t="s">
        <v>1418</v>
      </c>
      <c r="L5" s="171" t="s">
        <v>1910</v>
      </c>
      <c r="M5" t="s">
        <v>1386</v>
      </c>
      <c r="N5" t="s">
        <v>1479</v>
      </c>
      <c r="O5" t="s">
        <v>1679</v>
      </c>
      <c r="P5" s="12" t="s">
        <v>1909</v>
      </c>
      <c r="Q5" t="s">
        <v>1133</v>
      </c>
      <c r="R5" s="16">
        <v>81</v>
      </c>
      <c r="S5" s="13">
        <v>85</v>
      </c>
      <c r="T5" s="14">
        <v>91</v>
      </c>
      <c r="U5" s="14">
        <v>86</v>
      </c>
      <c r="V5" s="14">
        <v>88</v>
      </c>
      <c r="W5" s="14">
        <v>86</v>
      </c>
      <c r="X5" s="18">
        <f t="shared" si="0"/>
        <v>517</v>
      </c>
      <c r="Y5" s="19">
        <f t="shared" si="1"/>
        <v>81</v>
      </c>
      <c r="Z5" s="19">
        <f t="shared" si="2"/>
        <v>91</v>
      </c>
      <c r="AA5" s="25">
        <f t="shared" si="3"/>
        <v>345</v>
      </c>
      <c r="AB5" s="27">
        <f t="shared" si="4"/>
        <v>86.25</v>
      </c>
      <c r="AC5" t="s">
        <v>321</v>
      </c>
    </row>
    <row r="6" spans="1:29" ht="12.75">
      <c r="A6" s="60">
        <v>3</v>
      </c>
      <c r="B6" s="80" t="s">
        <v>569</v>
      </c>
      <c r="C6" s="65" t="s">
        <v>1900</v>
      </c>
      <c r="D6" s="65" t="s">
        <v>197</v>
      </c>
      <c r="E6" s="80">
        <v>2006</v>
      </c>
      <c r="F6" s="11" t="s">
        <v>177</v>
      </c>
      <c r="G6" s="11" t="s">
        <v>1896</v>
      </c>
      <c r="H6" s="1">
        <v>4.8</v>
      </c>
      <c r="I6" s="2">
        <v>0.1138</v>
      </c>
      <c r="J6" s="1"/>
      <c r="K6" s="6" t="s">
        <v>1879</v>
      </c>
      <c r="L6" s="182" t="s">
        <v>1901</v>
      </c>
      <c r="M6" s="1" t="s">
        <v>1138</v>
      </c>
      <c r="N6" t="s">
        <v>1902</v>
      </c>
      <c r="O6" s="1" t="s">
        <v>1429</v>
      </c>
      <c r="P6" s="11" t="s">
        <v>1899</v>
      </c>
      <c r="Q6" s="1" t="s">
        <v>1133</v>
      </c>
      <c r="R6" s="15">
        <v>86</v>
      </c>
      <c r="S6" s="15">
        <v>81</v>
      </c>
      <c r="T6" s="14">
        <v>90</v>
      </c>
      <c r="U6" s="14">
        <v>90</v>
      </c>
      <c r="V6" s="14">
        <v>84</v>
      </c>
      <c r="W6" s="14">
        <v>82</v>
      </c>
      <c r="X6" s="18">
        <f t="shared" si="0"/>
        <v>513</v>
      </c>
      <c r="Y6" s="19">
        <f t="shared" si="1"/>
        <v>81</v>
      </c>
      <c r="Z6" s="19">
        <f t="shared" si="2"/>
        <v>90</v>
      </c>
      <c r="AA6" s="25">
        <f t="shared" si="3"/>
        <v>342</v>
      </c>
      <c r="AB6" s="27">
        <f t="shared" si="4"/>
        <v>85.5</v>
      </c>
      <c r="AC6" t="s">
        <v>322</v>
      </c>
    </row>
    <row r="7" spans="1:29" s="115" customFormat="1" ht="12.75">
      <c r="A7" s="105">
        <v>4</v>
      </c>
      <c r="B7" s="133" t="s">
        <v>1895</v>
      </c>
      <c r="C7" s="106" t="s">
        <v>1431</v>
      </c>
      <c r="D7" s="106" t="s">
        <v>938</v>
      </c>
      <c r="E7" s="133">
        <v>2006</v>
      </c>
      <c r="F7" s="126" t="s">
        <v>177</v>
      </c>
      <c r="G7" s="126" t="s">
        <v>1896</v>
      </c>
      <c r="H7" s="113">
        <v>4.3</v>
      </c>
      <c r="I7" s="114">
        <v>0.1168</v>
      </c>
      <c r="J7" s="113"/>
      <c r="K7" s="125" t="s">
        <v>1897</v>
      </c>
      <c r="L7" s="183" t="s">
        <v>1898</v>
      </c>
      <c r="M7" s="113" t="s">
        <v>1138</v>
      </c>
      <c r="N7" s="115" t="s">
        <v>1350</v>
      </c>
      <c r="O7" s="113" t="s">
        <v>939</v>
      </c>
      <c r="P7" s="126" t="s">
        <v>1895</v>
      </c>
      <c r="Q7" s="113" t="s">
        <v>1133</v>
      </c>
      <c r="R7" s="118">
        <v>78</v>
      </c>
      <c r="S7" s="118">
        <v>83</v>
      </c>
      <c r="T7" s="119">
        <v>84</v>
      </c>
      <c r="U7" s="119">
        <v>83</v>
      </c>
      <c r="V7" s="119">
        <v>85</v>
      </c>
      <c r="W7" s="119">
        <v>88</v>
      </c>
      <c r="X7" s="120">
        <f t="shared" si="0"/>
        <v>501</v>
      </c>
      <c r="Y7" s="121">
        <f t="shared" si="1"/>
        <v>78</v>
      </c>
      <c r="Z7" s="121">
        <f t="shared" si="2"/>
        <v>88</v>
      </c>
      <c r="AA7" s="122">
        <f t="shared" si="3"/>
        <v>335</v>
      </c>
      <c r="AB7" s="123">
        <f t="shared" si="4"/>
        <v>83.75</v>
      </c>
      <c r="AC7" s="115" t="s">
        <v>401</v>
      </c>
    </row>
    <row r="8" spans="1:28" ht="12.75">
      <c r="A8" s="60">
        <v>5</v>
      </c>
      <c r="B8" s="80" t="s">
        <v>570</v>
      </c>
      <c r="C8" s="65" t="s">
        <v>1422</v>
      </c>
      <c r="D8" s="65" t="s">
        <v>879</v>
      </c>
      <c r="E8" s="80">
        <v>2005</v>
      </c>
      <c r="F8" s="11" t="s">
        <v>177</v>
      </c>
      <c r="G8" s="11" t="s">
        <v>1896</v>
      </c>
      <c r="H8" s="1">
        <v>5.4</v>
      </c>
      <c r="I8" s="2">
        <v>0.1321</v>
      </c>
      <c r="J8" s="1"/>
      <c r="K8" s="1" t="s">
        <v>1907</v>
      </c>
      <c r="L8" s="171" t="s">
        <v>1908</v>
      </c>
      <c r="M8" s="1" t="s">
        <v>1138</v>
      </c>
      <c r="N8" s="1" t="s">
        <v>1134</v>
      </c>
      <c r="O8" s="1" t="s">
        <v>880</v>
      </c>
      <c r="P8" s="11" t="s">
        <v>1906</v>
      </c>
      <c r="Q8" s="1" t="s">
        <v>1133</v>
      </c>
      <c r="R8" s="16">
        <v>74</v>
      </c>
      <c r="S8" s="13">
        <v>81</v>
      </c>
      <c r="T8" s="14">
        <v>94</v>
      </c>
      <c r="U8" s="14">
        <v>90</v>
      </c>
      <c r="V8" s="14">
        <v>78</v>
      </c>
      <c r="W8" s="14">
        <v>84</v>
      </c>
      <c r="X8" s="18">
        <f t="shared" si="0"/>
        <v>501</v>
      </c>
      <c r="Y8" s="19">
        <f t="shared" si="1"/>
        <v>74</v>
      </c>
      <c r="Z8" s="19">
        <f t="shared" si="2"/>
        <v>94</v>
      </c>
      <c r="AA8" s="25">
        <f t="shared" si="3"/>
        <v>333</v>
      </c>
      <c r="AB8" s="27">
        <f t="shared" si="4"/>
        <v>83.25</v>
      </c>
    </row>
    <row r="9" spans="1:28" ht="12.75">
      <c r="A9" s="60">
        <v>6</v>
      </c>
      <c r="B9" s="80" t="s">
        <v>1911</v>
      </c>
      <c r="C9" s="65" t="s">
        <v>1559</v>
      </c>
      <c r="D9" s="65" t="s">
        <v>938</v>
      </c>
      <c r="E9" s="80">
        <v>2003</v>
      </c>
      <c r="F9" s="11" t="s">
        <v>177</v>
      </c>
      <c r="G9" s="11" t="s">
        <v>1896</v>
      </c>
      <c r="H9" s="1">
        <v>5.7</v>
      </c>
      <c r="I9" s="2">
        <v>0.1274</v>
      </c>
      <c r="J9" s="1"/>
      <c r="K9" s="6" t="s">
        <v>1912</v>
      </c>
      <c r="L9" s="182" t="s">
        <v>1913</v>
      </c>
      <c r="M9" s="1" t="s">
        <v>1138</v>
      </c>
      <c r="N9" t="s">
        <v>1562</v>
      </c>
      <c r="O9" s="1" t="s">
        <v>939</v>
      </c>
      <c r="P9" s="11" t="s">
        <v>1911</v>
      </c>
      <c r="Q9" s="1" t="s">
        <v>1133</v>
      </c>
      <c r="R9" s="16">
        <v>75</v>
      </c>
      <c r="S9" s="13">
        <v>78</v>
      </c>
      <c r="T9" s="14">
        <v>82</v>
      </c>
      <c r="U9" s="14">
        <v>82</v>
      </c>
      <c r="V9" s="14">
        <v>75</v>
      </c>
      <c r="W9" s="14">
        <v>79</v>
      </c>
      <c r="X9" s="18">
        <f t="shared" si="0"/>
        <v>471</v>
      </c>
      <c r="Y9" s="19">
        <f t="shared" si="1"/>
        <v>75</v>
      </c>
      <c r="Z9" s="19">
        <f t="shared" si="2"/>
        <v>82</v>
      </c>
      <c r="AA9" s="25">
        <f t="shared" si="3"/>
        <v>314</v>
      </c>
      <c r="AB9" s="27">
        <f t="shared" si="4"/>
        <v>78.5</v>
      </c>
    </row>
    <row r="10" spans="1:28" ht="13.5" thickBot="1">
      <c r="A10" s="60">
        <v>7</v>
      </c>
      <c r="B10" s="80" t="s">
        <v>571</v>
      </c>
      <c r="C10" s="65" t="s">
        <v>1904</v>
      </c>
      <c r="D10" s="65" t="s">
        <v>867</v>
      </c>
      <c r="E10" s="80">
        <v>2006</v>
      </c>
      <c r="F10" s="11" t="s">
        <v>177</v>
      </c>
      <c r="G10" s="11" t="s">
        <v>1896</v>
      </c>
      <c r="H10" s="1">
        <v>7</v>
      </c>
      <c r="I10" s="2">
        <v>0.128</v>
      </c>
      <c r="J10" s="1"/>
      <c r="K10" s="1" t="s">
        <v>1905</v>
      </c>
      <c r="L10" s="81">
        <v>6535</v>
      </c>
      <c r="M10" s="1" t="s">
        <v>1138</v>
      </c>
      <c r="N10" s="1" t="s">
        <v>1447</v>
      </c>
      <c r="O10" s="1" t="s">
        <v>868</v>
      </c>
      <c r="P10" s="11" t="s">
        <v>1903</v>
      </c>
      <c r="Q10" s="1" t="s">
        <v>1138</v>
      </c>
      <c r="R10" s="15"/>
      <c r="S10" s="15"/>
      <c r="T10" s="14"/>
      <c r="U10" s="14"/>
      <c r="V10" s="14"/>
      <c r="W10" s="14"/>
      <c r="X10" s="18">
        <f t="shared" si="0"/>
        <v>0</v>
      </c>
      <c r="Y10" s="19">
        <f t="shared" si="1"/>
        <v>0</v>
      </c>
      <c r="Z10" s="19">
        <f t="shared" si="2"/>
        <v>0</v>
      </c>
      <c r="AA10" s="25">
        <f t="shared" si="3"/>
        <v>0</v>
      </c>
      <c r="AB10" s="137" t="s">
        <v>233</v>
      </c>
    </row>
    <row r="13" ht="12.75">
      <c r="AG13" s="11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L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C13" sqref="AC13"/>
    </sheetView>
  </sheetViews>
  <sheetFormatPr defaultColWidth="9.00390625" defaultRowHeight="12.75"/>
  <cols>
    <col min="1" max="1" width="4.875" style="0" customWidth="1"/>
    <col min="2" max="2" width="8.625" style="12" customWidth="1"/>
    <col min="3" max="3" width="32.875" style="0" bestFit="1" customWidth="1"/>
    <col min="4" max="4" width="29.125" style="0" bestFit="1" customWidth="1"/>
    <col min="5" max="5" width="6.625" style="12" customWidth="1"/>
    <col min="6" max="6" width="10.625" style="12" customWidth="1"/>
    <col min="7" max="7" width="6.125" style="12" hidden="1" customWidth="1"/>
    <col min="8" max="8" width="8.25390625" style="0" hidden="1" customWidth="1"/>
    <col min="9" max="9" width="8.75390625" style="0" hidden="1" customWidth="1"/>
    <col min="10" max="10" width="7.875" style="0" hidden="1" customWidth="1"/>
    <col min="11" max="11" width="8.75390625" style="0" hidden="1" customWidth="1"/>
    <col min="12" max="12" width="15.375" style="12" bestFit="1" customWidth="1"/>
    <col min="13" max="13" width="8.375" style="0" hidden="1" customWidth="1"/>
    <col min="14" max="14" width="12.75390625" style="0" hidden="1" customWidth="1"/>
    <col min="15" max="15" width="26.875" style="0" hidden="1" customWidth="1"/>
    <col min="16" max="16" width="9.25390625" style="0" hidden="1" customWidth="1"/>
    <col min="17" max="17" width="5.125" style="0" hidden="1" customWidth="1"/>
    <col min="18" max="23" width="2.75390625" style="0" hidden="1" customWidth="1"/>
    <col min="24" max="24" width="5.75390625" style="0" hidden="1" customWidth="1"/>
    <col min="25" max="25" width="5.25390625" style="0" hidden="1" customWidth="1"/>
    <col min="26" max="26" width="5.00390625" style="0" hidden="1" customWidth="1"/>
    <col min="27" max="27" width="3.625" style="0" hidden="1" customWidth="1"/>
    <col min="28" max="28" width="9.125" style="12" customWidth="1"/>
    <col min="29" max="29" width="13.875" style="0" bestFit="1" customWidth="1"/>
  </cols>
  <sheetData>
    <row r="1" spans="1:3" ht="15.75">
      <c r="A1" s="9" t="s">
        <v>785</v>
      </c>
      <c r="C1" s="172"/>
    </row>
    <row r="2" ht="13.5" thickBot="1"/>
    <row r="3" spans="1:29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101"/>
      <c r="I3" s="101"/>
      <c r="J3" s="101"/>
      <c r="K3" s="101"/>
      <c r="L3" s="176" t="s">
        <v>752</v>
      </c>
      <c r="M3" s="101"/>
      <c r="N3" s="101"/>
      <c r="O3" s="95" t="s">
        <v>354</v>
      </c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23"/>
      <c r="AB3" s="31" t="s">
        <v>1031</v>
      </c>
      <c r="AC3" s="31" t="s">
        <v>320</v>
      </c>
    </row>
    <row r="4" spans="1:29" ht="12.75">
      <c r="A4" s="54">
        <v>1</v>
      </c>
      <c r="B4" s="70" t="s">
        <v>1121</v>
      </c>
      <c r="C4" s="71" t="s">
        <v>357</v>
      </c>
      <c r="D4" s="71" t="s">
        <v>750</v>
      </c>
      <c r="E4" s="85">
        <v>2006</v>
      </c>
      <c r="F4" s="85" t="s">
        <v>1243</v>
      </c>
      <c r="G4" s="85" t="s">
        <v>1120</v>
      </c>
      <c r="H4" s="71">
        <v>2.4</v>
      </c>
      <c r="I4" s="83">
        <v>0.127</v>
      </c>
      <c r="J4" s="71">
        <v>5.33</v>
      </c>
      <c r="K4" s="71" t="s">
        <v>1266</v>
      </c>
      <c r="L4" s="177" t="s">
        <v>1300</v>
      </c>
      <c r="M4" s="71" t="s">
        <v>1185</v>
      </c>
      <c r="N4" s="71" t="s">
        <v>1301</v>
      </c>
      <c r="O4" s="71" t="s">
        <v>1244</v>
      </c>
      <c r="P4" s="1" t="s">
        <v>1121</v>
      </c>
      <c r="Q4" s="1" t="s">
        <v>1191</v>
      </c>
      <c r="R4" s="29">
        <v>93</v>
      </c>
      <c r="S4" s="17">
        <v>87</v>
      </c>
      <c r="T4" s="18">
        <v>84</v>
      </c>
      <c r="U4" s="18">
        <v>85</v>
      </c>
      <c r="V4" s="18">
        <v>89</v>
      </c>
      <c r="W4" s="18">
        <v>95</v>
      </c>
      <c r="X4" s="18">
        <f aca="true" t="shared" si="0" ref="X4:X34">R4+S4+T4+U4+V4+W4</f>
        <v>533</v>
      </c>
      <c r="Y4" s="19">
        <f aca="true" t="shared" si="1" ref="Y4:Y34">MIN(R4:W4)</f>
        <v>84</v>
      </c>
      <c r="Z4" s="19">
        <f aca="true" t="shared" si="2" ref="Z4:Z34">MAX(R4:W4)</f>
        <v>95</v>
      </c>
      <c r="AA4" s="25">
        <f aca="true" t="shared" si="3" ref="AA4:AA34">X4-(Y4+Z4)</f>
        <v>354</v>
      </c>
      <c r="AB4" s="26">
        <f aca="true" t="shared" si="4" ref="AB4:AB34">AA4/4</f>
        <v>88.5</v>
      </c>
      <c r="AC4" t="s">
        <v>319</v>
      </c>
    </row>
    <row r="5" spans="1:29" ht="12.75">
      <c r="A5" s="60">
        <v>2</v>
      </c>
      <c r="B5" s="64" t="s">
        <v>1382</v>
      </c>
      <c r="C5" s="65" t="s">
        <v>1180</v>
      </c>
      <c r="D5" s="65" t="s">
        <v>751</v>
      </c>
      <c r="E5" s="80">
        <v>2005</v>
      </c>
      <c r="F5" s="80" t="s">
        <v>1132</v>
      </c>
      <c r="G5" s="80" t="s">
        <v>1120</v>
      </c>
      <c r="H5" s="65">
        <v>3.8</v>
      </c>
      <c r="I5" s="78">
        <v>0.1365</v>
      </c>
      <c r="J5" s="65">
        <v>6.1</v>
      </c>
      <c r="K5" s="65" t="s">
        <v>1193</v>
      </c>
      <c r="L5" s="80" t="s">
        <v>1181</v>
      </c>
      <c r="M5" s="65" t="s">
        <v>1138</v>
      </c>
      <c r="N5" s="65" t="s">
        <v>1180</v>
      </c>
      <c r="O5" s="65" t="s">
        <v>1139</v>
      </c>
      <c r="P5" s="1" t="s">
        <v>1182</v>
      </c>
      <c r="Q5" s="1" t="s">
        <v>1133</v>
      </c>
      <c r="R5" s="16">
        <v>94</v>
      </c>
      <c r="S5" s="13">
        <v>86</v>
      </c>
      <c r="T5" s="14">
        <v>87</v>
      </c>
      <c r="U5" s="14">
        <v>83</v>
      </c>
      <c r="V5" s="14">
        <v>87</v>
      </c>
      <c r="W5" s="14">
        <v>97</v>
      </c>
      <c r="X5" s="18">
        <f t="shared" si="0"/>
        <v>534</v>
      </c>
      <c r="Y5" s="19">
        <f t="shared" si="1"/>
        <v>83</v>
      </c>
      <c r="Z5" s="19">
        <f t="shared" si="2"/>
        <v>97</v>
      </c>
      <c r="AA5" s="25">
        <f t="shared" si="3"/>
        <v>354</v>
      </c>
      <c r="AB5" s="27">
        <f t="shared" si="4"/>
        <v>88.5</v>
      </c>
      <c r="AC5" t="s">
        <v>319</v>
      </c>
    </row>
    <row r="6" spans="1:29" ht="12.75">
      <c r="A6" s="60">
        <v>3</v>
      </c>
      <c r="B6" s="64" t="s">
        <v>355</v>
      </c>
      <c r="C6" s="65" t="s">
        <v>358</v>
      </c>
      <c r="D6" s="65" t="s">
        <v>844</v>
      </c>
      <c r="E6" s="80">
        <v>2006</v>
      </c>
      <c r="F6" s="80" t="s">
        <v>845</v>
      </c>
      <c r="G6" s="145" t="s">
        <v>1120</v>
      </c>
      <c r="H6" s="65">
        <v>3</v>
      </c>
      <c r="I6" s="78">
        <v>0.1272</v>
      </c>
      <c r="J6" s="92">
        <v>5.1</v>
      </c>
      <c r="K6" s="65" t="s">
        <v>875</v>
      </c>
      <c r="L6" s="80" t="s">
        <v>876</v>
      </c>
      <c r="M6" s="65" t="s">
        <v>1138</v>
      </c>
      <c r="N6" s="65" t="s">
        <v>1211</v>
      </c>
      <c r="O6" s="65" t="s">
        <v>846</v>
      </c>
      <c r="P6" s="1" t="s">
        <v>877</v>
      </c>
      <c r="Q6" s="1" t="s">
        <v>1133</v>
      </c>
      <c r="R6" s="16">
        <v>94</v>
      </c>
      <c r="S6" s="13">
        <v>88</v>
      </c>
      <c r="T6" s="14">
        <v>82</v>
      </c>
      <c r="U6" s="14">
        <v>84</v>
      </c>
      <c r="V6" s="14">
        <v>95</v>
      </c>
      <c r="W6" s="14">
        <v>84</v>
      </c>
      <c r="X6" s="18">
        <f t="shared" si="0"/>
        <v>527</v>
      </c>
      <c r="Y6" s="19">
        <f t="shared" si="1"/>
        <v>82</v>
      </c>
      <c r="Z6" s="19">
        <f t="shared" si="2"/>
        <v>95</v>
      </c>
      <c r="AA6" s="25">
        <f t="shared" si="3"/>
        <v>350</v>
      </c>
      <c r="AB6" s="27">
        <f t="shared" si="4"/>
        <v>87.5</v>
      </c>
      <c r="AC6" t="s">
        <v>321</v>
      </c>
    </row>
    <row r="7" spans="1:29" ht="12.75">
      <c r="A7" s="60">
        <v>4</v>
      </c>
      <c r="B7" s="64" t="s">
        <v>572</v>
      </c>
      <c r="C7" s="65" t="s">
        <v>1180</v>
      </c>
      <c r="D7" s="65" t="s">
        <v>1077</v>
      </c>
      <c r="E7" s="80">
        <v>2005</v>
      </c>
      <c r="F7" s="80" t="s">
        <v>1352</v>
      </c>
      <c r="G7" s="145" t="s">
        <v>1120</v>
      </c>
      <c r="H7" s="65">
        <v>1.67</v>
      </c>
      <c r="I7" s="78">
        <v>0.13</v>
      </c>
      <c r="J7" s="65">
        <v>6.8</v>
      </c>
      <c r="K7" s="65" t="s">
        <v>1078</v>
      </c>
      <c r="L7" s="80" t="s">
        <v>1079</v>
      </c>
      <c r="M7" s="65" t="s">
        <v>1138</v>
      </c>
      <c r="N7" s="65" t="s">
        <v>1180</v>
      </c>
      <c r="O7" s="65" t="s">
        <v>1080</v>
      </c>
      <c r="P7" s="1" t="s">
        <v>1081</v>
      </c>
      <c r="Q7" s="1" t="s">
        <v>1133</v>
      </c>
      <c r="R7" s="16">
        <v>89</v>
      </c>
      <c r="S7" s="13">
        <v>88</v>
      </c>
      <c r="T7" s="14">
        <v>84</v>
      </c>
      <c r="U7" s="14">
        <v>83</v>
      </c>
      <c r="V7" s="14">
        <v>88</v>
      </c>
      <c r="W7" s="14">
        <v>92</v>
      </c>
      <c r="X7" s="18">
        <f t="shared" si="0"/>
        <v>524</v>
      </c>
      <c r="Y7" s="19">
        <f t="shared" si="1"/>
        <v>83</v>
      </c>
      <c r="Z7" s="19">
        <f t="shared" si="2"/>
        <v>92</v>
      </c>
      <c r="AA7" s="25">
        <f t="shared" si="3"/>
        <v>349</v>
      </c>
      <c r="AB7" s="27">
        <f t="shared" si="4"/>
        <v>87.25</v>
      </c>
      <c r="AC7" t="s">
        <v>322</v>
      </c>
    </row>
    <row r="8" spans="1:28" ht="12.75">
      <c r="A8" s="60">
        <v>5</v>
      </c>
      <c r="B8" s="64" t="s">
        <v>356</v>
      </c>
      <c r="C8" s="65" t="s">
        <v>1050</v>
      </c>
      <c r="D8" s="65" t="s">
        <v>984</v>
      </c>
      <c r="E8" s="80">
        <v>2006</v>
      </c>
      <c r="F8" s="80" t="s">
        <v>1187</v>
      </c>
      <c r="G8" s="145" t="s">
        <v>1120</v>
      </c>
      <c r="H8" s="65">
        <v>0.6</v>
      </c>
      <c r="I8" s="78">
        <v>0.14300000000000002</v>
      </c>
      <c r="J8" s="92">
        <v>5.4</v>
      </c>
      <c r="K8" s="65" t="s">
        <v>1051</v>
      </c>
      <c r="L8" s="80" t="s">
        <v>1052</v>
      </c>
      <c r="M8" s="65" t="s">
        <v>1138</v>
      </c>
      <c r="N8" s="65" t="s">
        <v>1203</v>
      </c>
      <c r="O8" s="65" t="s">
        <v>984</v>
      </c>
      <c r="P8" s="1" t="s">
        <v>1053</v>
      </c>
      <c r="Q8" s="1" t="s">
        <v>1133</v>
      </c>
      <c r="R8" s="13">
        <v>91</v>
      </c>
      <c r="S8" s="13">
        <v>80</v>
      </c>
      <c r="T8" s="14">
        <v>85</v>
      </c>
      <c r="U8" s="14">
        <v>86</v>
      </c>
      <c r="V8" s="14">
        <v>85</v>
      </c>
      <c r="W8" s="14">
        <v>91</v>
      </c>
      <c r="X8" s="18">
        <f t="shared" si="0"/>
        <v>518</v>
      </c>
      <c r="Y8" s="19">
        <f t="shared" si="1"/>
        <v>80</v>
      </c>
      <c r="Z8" s="19">
        <f t="shared" si="2"/>
        <v>91</v>
      </c>
      <c r="AA8" s="25">
        <f t="shared" si="3"/>
        <v>347</v>
      </c>
      <c r="AB8" s="27">
        <f t="shared" si="4"/>
        <v>86.75</v>
      </c>
    </row>
    <row r="9" spans="1:28" ht="12.75">
      <c r="A9" s="60">
        <v>6</v>
      </c>
      <c r="B9" s="64" t="s">
        <v>839</v>
      </c>
      <c r="C9" s="65" t="s">
        <v>1054</v>
      </c>
      <c r="D9" s="65" t="s">
        <v>988</v>
      </c>
      <c r="E9" s="80">
        <v>2006</v>
      </c>
      <c r="F9" s="80" t="s">
        <v>1285</v>
      </c>
      <c r="G9" s="145" t="s">
        <v>1120</v>
      </c>
      <c r="H9" s="65">
        <v>1.34</v>
      </c>
      <c r="I9" s="78">
        <v>0.138</v>
      </c>
      <c r="J9" s="92">
        <v>5.96</v>
      </c>
      <c r="K9" s="65" t="s">
        <v>1055</v>
      </c>
      <c r="L9" s="80" t="s">
        <v>1056</v>
      </c>
      <c r="M9" s="65" t="s">
        <v>1138</v>
      </c>
      <c r="N9" s="65" t="s">
        <v>1180</v>
      </c>
      <c r="O9" s="65" t="s">
        <v>989</v>
      </c>
      <c r="P9" s="1" t="s">
        <v>1057</v>
      </c>
      <c r="Q9" s="1" t="s">
        <v>1133</v>
      </c>
      <c r="R9" s="16">
        <v>90</v>
      </c>
      <c r="S9" s="13">
        <v>82</v>
      </c>
      <c r="T9" s="14">
        <v>81</v>
      </c>
      <c r="U9" s="14">
        <v>89</v>
      </c>
      <c r="V9" s="14">
        <v>86</v>
      </c>
      <c r="W9" s="14">
        <v>91</v>
      </c>
      <c r="X9" s="18">
        <f t="shared" si="0"/>
        <v>519</v>
      </c>
      <c r="Y9" s="19">
        <f t="shared" si="1"/>
        <v>81</v>
      </c>
      <c r="Z9" s="19">
        <f t="shared" si="2"/>
        <v>91</v>
      </c>
      <c r="AA9" s="25">
        <f t="shared" si="3"/>
        <v>347</v>
      </c>
      <c r="AB9" s="27">
        <f t="shared" si="4"/>
        <v>86.75</v>
      </c>
    </row>
    <row r="10" spans="1:28" ht="12.75">
      <c r="A10" s="60">
        <v>7</v>
      </c>
      <c r="B10" s="64" t="s">
        <v>840</v>
      </c>
      <c r="C10" s="65" t="s">
        <v>1211</v>
      </c>
      <c r="D10" s="65" t="s">
        <v>1280</v>
      </c>
      <c r="E10" s="80">
        <v>2006</v>
      </c>
      <c r="F10" s="80" t="s">
        <v>1281</v>
      </c>
      <c r="G10" s="145" t="s">
        <v>1120</v>
      </c>
      <c r="H10" s="65">
        <v>3.9</v>
      </c>
      <c r="I10" s="78">
        <v>0.13</v>
      </c>
      <c r="J10" s="92">
        <v>6.15</v>
      </c>
      <c r="K10" s="65" t="s">
        <v>1282</v>
      </c>
      <c r="L10" s="80" t="s">
        <v>64</v>
      </c>
      <c r="M10" s="65" t="s">
        <v>1138</v>
      </c>
      <c r="N10" s="65" t="s">
        <v>1211</v>
      </c>
      <c r="O10" s="65" t="s">
        <v>1283</v>
      </c>
      <c r="P10" s="1" t="s">
        <v>1284</v>
      </c>
      <c r="Q10" s="1" t="s">
        <v>1133</v>
      </c>
      <c r="R10" s="16">
        <v>88</v>
      </c>
      <c r="S10" s="13">
        <v>85</v>
      </c>
      <c r="T10" s="14">
        <v>79</v>
      </c>
      <c r="U10" s="14">
        <v>84</v>
      </c>
      <c r="V10" s="14">
        <v>89</v>
      </c>
      <c r="W10" s="14">
        <v>92</v>
      </c>
      <c r="X10" s="18">
        <f t="shared" si="0"/>
        <v>517</v>
      </c>
      <c r="Y10" s="19">
        <f t="shared" si="1"/>
        <v>79</v>
      </c>
      <c r="Z10" s="19">
        <f t="shared" si="2"/>
        <v>92</v>
      </c>
      <c r="AA10" s="25">
        <f t="shared" si="3"/>
        <v>346</v>
      </c>
      <c r="AB10" s="27">
        <f t="shared" si="4"/>
        <v>86.5</v>
      </c>
    </row>
    <row r="11" spans="1:28" ht="12.75">
      <c r="A11" s="60">
        <v>8</v>
      </c>
      <c r="B11" s="64" t="s">
        <v>573</v>
      </c>
      <c r="C11" s="65" t="s">
        <v>1376</v>
      </c>
      <c r="D11" s="65" t="s">
        <v>1353</v>
      </c>
      <c r="E11" s="80">
        <v>2006</v>
      </c>
      <c r="F11" s="80" t="s">
        <v>1187</v>
      </c>
      <c r="G11" s="145" t="s">
        <v>1120</v>
      </c>
      <c r="H11" s="65">
        <v>1.4</v>
      </c>
      <c r="I11" s="78">
        <v>0.123</v>
      </c>
      <c r="J11" s="92">
        <v>6.5</v>
      </c>
      <c r="K11" s="65" t="s">
        <v>1360</v>
      </c>
      <c r="L11" s="80" t="s">
        <v>1377</v>
      </c>
      <c r="M11" s="65" t="s">
        <v>1138</v>
      </c>
      <c r="N11" s="65" t="s">
        <v>67</v>
      </c>
      <c r="O11" s="65" t="s">
        <v>1353</v>
      </c>
      <c r="P11" s="1" t="s">
        <v>1378</v>
      </c>
      <c r="Q11" s="1" t="s">
        <v>1133</v>
      </c>
      <c r="R11" s="16">
        <v>86</v>
      </c>
      <c r="S11" s="13">
        <v>89</v>
      </c>
      <c r="T11" s="14">
        <v>83</v>
      </c>
      <c r="U11" s="14">
        <v>82</v>
      </c>
      <c r="V11" s="14">
        <v>89</v>
      </c>
      <c r="W11" s="14">
        <v>87</v>
      </c>
      <c r="X11" s="18">
        <f t="shared" si="0"/>
        <v>516</v>
      </c>
      <c r="Y11" s="19">
        <f t="shared" si="1"/>
        <v>82</v>
      </c>
      <c r="Z11" s="19">
        <f t="shared" si="2"/>
        <v>89</v>
      </c>
      <c r="AA11" s="25">
        <f t="shared" si="3"/>
        <v>345</v>
      </c>
      <c r="AB11" s="27">
        <f t="shared" si="4"/>
        <v>86.25</v>
      </c>
    </row>
    <row r="12" spans="1:28" ht="12.75">
      <c r="A12" s="60">
        <v>9</v>
      </c>
      <c r="B12" s="64" t="s">
        <v>574</v>
      </c>
      <c r="C12" s="65" t="s">
        <v>1016</v>
      </c>
      <c r="D12" s="65" t="s">
        <v>1017</v>
      </c>
      <c r="E12" s="80">
        <v>2006</v>
      </c>
      <c r="F12" s="80" t="s">
        <v>970</v>
      </c>
      <c r="G12" s="145" t="s">
        <v>1120</v>
      </c>
      <c r="H12" s="65">
        <v>2.3</v>
      </c>
      <c r="I12" s="78">
        <v>0.1158</v>
      </c>
      <c r="J12" s="92">
        <v>7.8</v>
      </c>
      <c r="K12" s="65" t="s">
        <v>1018</v>
      </c>
      <c r="L12" s="80" t="s">
        <v>1019</v>
      </c>
      <c r="M12" s="65" t="s">
        <v>1138</v>
      </c>
      <c r="N12" s="65" t="s">
        <v>1020</v>
      </c>
      <c r="O12" s="65" t="s">
        <v>1021</v>
      </c>
      <c r="P12" s="1" t="s">
        <v>1022</v>
      </c>
      <c r="Q12" s="1" t="s">
        <v>1133</v>
      </c>
      <c r="R12" s="16">
        <v>84</v>
      </c>
      <c r="S12" s="13">
        <v>84</v>
      </c>
      <c r="T12" s="14">
        <v>86</v>
      </c>
      <c r="U12" s="14">
        <v>87</v>
      </c>
      <c r="V12" s="14">
        <v>87</v>
      </c>
      <c r="W12" s="14">
        <v>99</v>
      </c>
      <c r="X12" s="18">
        <f t="shared" si="0"/>
        <v>527</v>
      </c>
      <c r="Y12" s="19">
        <f t="shared" si="1"/>
        <v>84</v>
      </c>
      <c r="Z12" s="19">
        <f t="shared" si="2"/>
        <v>99</v>
      </c>
      <c r="AA12" s="25">
        <f t="shared" si="3"/>
        <v>344</v>
      </c>
      <c r="AB12" s="27">
        <f t="shared" si="4"/>
        <v>86</v>
      </c>
    </row>
    <row r="13" spans="1:28" ht="12.75">
      <c r="A13" s="60">
        <v>10</v>
      </c>
      <c r="B13" s="64" t="s">
        <v>575</v>
      </c>
      <c r="C13" s="65" t="s">
        <v>1082</v>
      </c>
      <c r="D13" s="65" t="s">
        <v>1083</v>
      </c>
      <c r="E13" s="80">
        <v>2006</v>
      </c>
      <c r="F13" s="80" t="s">
        <v>1187</v>
      </c>
      <c r="G13" s="145" t="s">
        <v>1120</v>
      </c>
      <c r="H13" s="65">
        <v>3.6</v>
      </c>
      <c r="I13" s="78">
        <v>0.137</v>
      </c>
      <c r="J13" s="92">
        <v>5.6</v>
      </c>
      <c r="K13" s="65" t="s">
        <v>1369</v>
      </c>
      <c r="L13" s="80" t="s">
        <v>1084</v>
      </c>
      <c r="M13" s="65" t="s">
        <v>1138</v>
      </c>
      <c r="N13" s="65" t="s">
        <v>1180</v>
      </c>
      <c r="O13" s="65" t="s">
        <v>1083</v>
      </c>
      <c r="P13" s="1" t="s">
        <v>1085</v>
      </c>
      <c r="Q13" s="1" t="s">
        <v>1133</v>
      </c>
      <c r="R13" s="16">
        <v>85</v>
      </c>
      <c r="S13" s="13">
        <v>88</v>
      </c>
      <c r="T13" s="14">
        <v>89</v>
      </c>
      <c r="U13" s="14">
        <v>80</v>
      </c>
      <c r="V13" s="14">
        <v>79</v>
      </c>
      <c r="W13" s="14">
        <v>98</v>
      </c>
      <c r="X13" s="18">
        <f t="shared" si="0"/>
        <v>519</v>
      </c>
      <c r="Y13" s="19">
        <f t="shared" si="1"/>
        <v>79</v>
      </c>
      <c r="Z13" s="19">
        <f t="shared" si="2"/>
        <v>98</v>
      </c>
      <c r="AA13" s="25">
        <f t="shared" si="3"/>
        <v>342</v>
      </c>
      <c r="AB13" s="27">
        <f t="shared" si="4"/>
        <v>85.5</v>
      </c>
    </row>
    <row r="14" spans="1:28" ht="12.75">
      <c r="A14" s="60">
        <v>11</v>
      </c>
      <c r="B14" s="64" t="s">
        <v>576</v>
      </c>
      <c r="C14" s="65" t="s">
        <v>1379</v>
      </c>
      <c r="D14" s="65" t="s">
        <v>1353</v>
      </c>
      <c r="E14" s="80">
        <v>2006</v>
      </c>
      <c r="F14" s="80" t="s">
        <v>1187</v>
      </c>
      <c r="G14" s="145" t="s">
        <v>1120</v>
      </c>
      <c r="H14" s="65">
        <v>1</v>
      </c>
      <c r="I14" s="78">
        <v>0.128</v>
      </c>
      <c r="J14" s="92">
        <v>5.8</v>
      </c>
      <c r="K14" s="65" t="s">
        <v>1348</v>
      </c>
      <c r="L14" s="80" t="s">
        <v>1380</v>
      </c>
      <c r="M14" s="65" t="s">
        <v>1138</v>
      </c>
      <c r="N14" s="65" t="s">
        <v>1203</v>
      </c>
      <c r="O14" s="65" t="s">
        <v>1353</v>
      </c>
      <c r="P14" s="1" t="s">
        <v>1381</v>
      </c>
      <c r="Q14" s="1" t="s">
        <v>1133</v>
      </c>
      <c r="R14" s="15">
        <v>87</v>
      </c>
      <c r="S14" s="15">
        <v>84</v>
      </c>
      <c r="T14" s="14">
        <v>83</v>
      </c>
      <c r="U14" s="14">
        <v>81</v>
      </c>
      <c r="V14" s="14">
        <v>87</v>
      </c>
      <c r="W14" s="14">
        <v>88</v>
      </c>
      <c r="X14" s="18">
        <f t="shared" si="0"/>
        <v>510</v>
      </c>
      <c r="Y14" s="19">
        <f t="shared" si="1"/>
        <v>81</v>
      </c>
      <c r="Z14" s="19">
        <f t="shared" si="2"/>
        <v>88</v>
      </c>
      <c r="AA14" s="25">
        <f t="shared" si="3"/>
        <v>341</v>
      </c>
      <c r="AB14" s="27">
        <f t="shared" si="4"/>
        <v>85.25</v>
      </c>
    </row>
    <row r="15" spans="1:28" ht="12.75">
      <c r="A15" s="60">
        <v>12</v>
      </c>
      <c r="B15" s="64" t="s">
        <v>577</v>
      </c>
      <c r="C15" s="65" t="s">
        <v>1180</v>
      </c>
      <c r="D15" s="65" t="s">
        <v>1099</v>
      </c>
      <c r="E15" s="80">
        <v>2006</v>
      </c>
      <c r="F15" s="80" t="s">
        <v>1100</v>
      </c>
      <c r="G15" s="145" t="s">
        <v>1120</v>
      </c>
      <c r="H15" s="65">
        <v>4</v>
      </c>
      <c r="I15" s="78">
        <v>0.134</v>
      </c>
      <c r="J15" s="65">
        <v>5.2</v>
      </c>
      <c r="K15" s="65" t="s">
        <v>843</v>
      </c>
      <c r="L15" s="80" t="s">
        <v>1101</v>
      </c>
      <c r="M15" s="65" t="s">
        <v>1138</v>
      </c>
      <c r="N15" s="65" t="s">
        <v>1180</v>
      </c>
      <c r="O15" s="65" t="s">
        <v>1102</v>
      </c>
      <c r="P15" s="1" t="s">
        <v>1103</v>
      </c>
      <c r="Q15" s="1" t="s">
        <v>1133</v>
      </c>
      <c r="R15" s="16">
        <v>87</v>
      </c>
      <c r="S15" s="13">
        <v>86</v>
      </c>
      <c r="T15" s="14">
        <v>83</v>
      </c>
      <c r="U15" s="14">
        <v>86</v>
      </c>
      <c r="V15" s="14">
        <v>78</v>
      </c>
      <c r="W15" s="14">
        <v>85</v>
      </c>
      <c r="X15" s="18">
        <f t="shared" si="0"/>
        <v>505</v>
      </c>
      <c r="Y15" s="19">
        <f t="shared" si="1"/>
        <v>78</v>
      </c>
      <c r="Z15" s="19">
        <f t="shared" si="2"/>
        <v>87</v>
      </c>
      <c r="AA15" s="25">
        <f t="shared" si="3"/>
        <v>340</v>
      </c>
      <c r="AB15" s="27">
        <f t="shared" si="4"/>
        <v>85</v>
      </c>
    </row>
    <row r="16" spans="1:28" ht="12.75">
      <c r="A16" s="60">
        <v>13</v>
      </c>
      <c r="B16" s="64" t="s">
        <v>578</v>
      </c>
      <c r="C16" s="65" t="s">
        <v>1373</v>
      </c>
      <c r="D16" s="65" t="s">
        <v>1353</v>
      </c>
      <c r="E16" s="80">
        <v>2006</v>
      </c>
      <c r="F16" s="80" t="s">
        <v>1187</v>
      </c>
      <c r="G16" s="145" t="s">
        <v>1120</v>
      </c>
      <c r="H16" s="65">
        <v>1.4</v>
      </c>
      <c r="I16" s="78">
        <v>0.123</v>
      </c>
      <c r="J16" s="92">
        <v>6.5</v>
      </c>
      <c r="K16" s="65" t="s">
        <v>1360</v>
      </c>
      <c r="L16" s="80" t="s">
        <v>1374</v>
      </c>
      <c r="M16" s="65" t="s">
        <v>1138</v>
      </c>
      <c r="N16" s="65" t="s">
        <v>66</v>
      </c>
      <c r="O16" s="65" t="s">
        <v>1353</v>
      </c>
      <c r="P16" s="1" t="s">
        <v>1375</v>
      </c>
      <c r="Q16" s="1" t="s">
        <v>1133</v>
      </c>
      <c r="R16" s="16">
        <v>87</v>
      </c>
      <c r="S16" s="13">
        <v>86</v>
      </c>
      <c r="T16" s="14">
        <v>84</v>
      </c>
      <c r="U16" s="14">
        <v>78</v>
      </c>
      <c r="V16" s="14">
        <v>85</v>
      </c>
      <c r="W16" s="14">
        <v>84</v>
      </c>
      <c r="X16" s="18">
        <f t="shared" si="0"/>
        <v>504</v>
      </c>
      <c r="Y16" s="19">
        <f t="shared" si="1"/>
        <v>78</v>
      </c>
      <c r="Z16" s="19">
        <f t="shared" si="2"/>
        <v>87</v>
      </c>
      <c r="AA16" s="25">
        <f t="shared" si="3"/>
        <v>339</v>
      </c>
      <c r="AB16" s="27">
        <f t="shared" si="4"/>
        <v>84.75</v>
      </c>
    </row>
    <row r="17" spans="1:28" ht="12.75">
      <c r="A17" s="60">
        <v>14</v>
      </c>
      <c r="B17" s="64" t="s">
        <v>579</v>
      </c>
      <c r="C17" s="65" t="s">
        <v>1200</v>
      </c>
      <c r="D17" s="65" t="s">
        <v>1207</v>
      </c>
      <c r="E17" s="80">
        <v>2006</v>
      </c>
      <c r="F17" s="80" t="s">
        <v>1187</v>
      </c>
      <c r="G17" s="80" t="s">
        <v>1120</v>
      </c>
      <c r="H17" s="92">
        <v>3.9</v>
      </c>
      <c r="I17" s="78">
        <v>0.137</v>
      </c>
      <c r="J17" s="92">
        <v>4.8</v>
      </c>
      <c r="K17" s="65" t="s">
        <v>1201</v>
      </c>
      <c r="L17" s="80" t="s">
        <v>1202</v>
      </c>
      <c r="M17" s="65" t="s">
        <v>1138</v>
      </c>
      <c r="N17" s="65" t="s">
        <v>1203</v>
      </c>
      <c r="O17" s="65" t="s">
        <v>1207</v>
      </c>
      <c r="P17" s="1" t="s">
        <v>1204</v>
      </c>
      <c r="Q17" s="1" t="s">
        <v>1133</v>
      </c>
      <c r="R17" s="16">
        <v>84</v>
      </c>
      <c r="S17" s="13">
        <v>83</v>
      </c>
      <c r="T17" s="14">
        <v>86</v>
      </c>
      <c r="U17" s="14">
        <v>86</v>
      </c>
      <c r="V17" s="14">
        <v>81</v>
      </c>
      <c r="W17" s="14">
        <v>92</v>
      </c>
      <c r="X17" s="18">
        <f t="shared" si="0"/>
        <v>512</v>
      </c>
      <c r="Y17" s="19">
        <f t="shared" si="1"/>
        <v>81</v>
      </c>
      <c r="Z17" s="19">
        <f t="shared" si="2"/>
        <v>92</v>
      </c>
      <c r="AA17" s="25">
        <f t="shared" si="3"/>
        <v>339</v>
      </c>
      <c r="AB17" s="27">
        <f t="shared" si="4"/>
        <v>84.75</v>
      </c>
    </row>
    <row r="18" spans="1:28" ht="12.75">
      <c r="A18" s="60">
        <v>15</v>
      </c>
      <c r="B18" s="64" t="s">
        <v>580</v>
      </c>
      <c r="C18" s="65" t="s">
        <v>1023</v>
      </c>
      <c r="D18" s="65" t="s">
        <v>1024</v>
      </c>
      <c r="E18" s="80">
        <v>2005</v>
      </c>
      <c r="F18" s="80" t="s">
        <v>970</v>
      </c>
      <c r="G18" s="145" t="s">
        <v>1120</v>
      </c>
      <c r="H18" s="65">
        <v>3.4</v>
      </c>
      <c r="I18" s="78">
        <v>0.13</v>
      </c>
      <c r="J18" s="92">
        <v>5.7</v>
      </c>
      <c r="K18" s="65" t="s">
        <v>1025</v>
      </c>
      <c r="L18" s="80" t="s">
        <v>1026</v>
      </c>
      <c r="M18" s="65" t="s">
        <v>1138</v>
      </c>
      <c r="N18" s="65" t="s">
        <v>1180</v>
      </c>
      <c r="O18" s="65" t="s">
        <v>1021</v>
      </c>
      <c r="P18" s="1" t="s">
        <v>1027</v>
      </c>
      <c r="Q18" s="1" t="s">
        <v>1133</v>
      </c>
      <c r="R18" s="16">
        <v>86</v>
      </c>
      <c r="S18" s="13">
        <v>89</v>
      </c>
      <c r="T18" s="14">
        <v>80</v>
      </c>
      <c r="U18" s="14">
        <v>81</v>
      </c>
      <c r="V18" s="14">
        <v>86</v>
      </c>
      <c r="W18" s="14">
        <v>86</v>
      </c>
      <c r="X18" s="18">
        <f t="shared" si="0"/>
        <v>508</v>
      </c>
      <c r="Y18" s="19">
        <f t="shared" si="1"/>
        <v>80</v>
      </c>
      <c r="Z18" s="19">
        <f t="shared" si="2"/>
        <v>89</v>
      </c>
      <c r="AA18" s="25">
        <f t="shared" si="3"/>
        <v>339</v>
      </c>
      <c r="AB18" s="27">
        <f t="shared" si="4"/>
        <v>84.75</v>
      </c>
    </row>
    <row r="19" spans="1:28" ht="12.75">
      <c r="A19" s="60">
        <v>16</v>
      </c>
      <c r="B19" s="64" t="s">
        <v>581</v>
      </c>
      <c r="C19" s="65" t="s">
        <v>1044</v>
      </c>
      <c r="D19" s="65" t="s">
        <v>1045</v>
      </c>
      <c r="E19" s="80">
        <v>2006</v>
      </c>
      <c r="F19" s="80" t="s">
        <v>1187</v>
      </c>
      <c r="G19" s="145" t="s">
        <v>1120</v>
      </c>
      <c r="H19" s="65">
        <v>4</v>
      </c>
      <c r="I19" s="78">
        <v>0.131</v>
      </c>
      <c r="J19" s="92">
        <v>6.1</v>
      </c>
      <c r="K19" s="65" t="s">
        <v>1046</v>
      </c>
      <c r="L19" s="80" t="s">
        <v>1047</v>
      </c>
      <c r="M19" s="65" t="s">
        <v>1138</v>
      </c>
      <c r="N19" s="65" t="s">
        <v>1048</v>
      </c>
      <c r="O19" s="65" t="s">
        <v>1045</v>
      </c>
      <c r="P19" s="1" t="s">
        <v>1049</v>
      </c>
      <c r="Q19" s="1" t="s">
        <v>1133</v>
      </c>
      <c r="R19" s="16">
        <v>85</v>
      </c>
      <c r="S19" s="13">
        <v>86</v>
      </c>
      <c r="T19" s="14">
        <v>81</v>
      </c>
      <c r="U19" s="14">
        <v>80</v>
      </c>
      <c r="V19" s="14">
        <v>84</v>
      </c>
      <c r="W19" s="14">
        <v>91</v>
      </c>
      <c r="X19" s="18">
        <f t="shared" si="0"/>
        <v>507</v>
      </c>
      <c r="Y19" s="19">
        <f t="shared" si="1"/>
        <v>80</v>
      </c>
      <c r="Z19" s="19">
        <f t="shared" si="2"/>
        <v>91</v>
      </c>
      <c r="AA19" s="25">
        <f t="shared" si="3"/>
        <v>336</v>
      </c>
      <c r="AB19" s="27">
        <f t="shared" si="4"/>
        <v>84</v>
      </c>
    </row>
    <row r="20" spans="1:28" ht="12.75">
      <c r="A20" s="60">
        <v>17</v>
      </c>
      <c r="B20" s="64" t="s">
        <v>582</v>
      </c>
      <c r="C20" s="65" t="s">
        <v>1062</v>
      </c>
      <c r="D20" s="65" t="s">
        <v>988</v>
      </c>
      <c r="E20" s="80">
        <v>2005</v>
      </c>
      <c r="F20" s="80" t="s">
        <v>1285</v>
      </c>
      <c r="G20" s="145" t="s">
        <v>1120</v>
      </c>
      <c r="H20" s="65">
        <v>2.54</v>
      </c>
      <c r="I20" s="78">
        <v>0.137</v>
      </c>
      <c r="J20" s="92">
        <v>5.35</v>
      </c>
      <c r="K20" s="65" t="s">
        <v>1063</v>
      </c>
      <c r="L20" s="80" t="s">
        <v>1064</v>
      </c>
      <c r="M20" s="65" t="s">
        <v>1138</v>
      </c>
      <c r="N20" s="65" t="s">
        <v>1065</v>
      </c>
      <c r="O20" s="65" t="s">
        <v>989</v>
      </c>
      <c r="P20" s="1" t="s">
        <v>1066</v>
      </c>
      <c r="Q20" s="1" t="s">
        <v>1133</v>
      </c>
      <c r="R20" s="16">
        <v>84</v>
      </c>
      <c r="S20" s="13">
        <v>85</v>
      </c>
      <c r="T20" s="14">
        <v>81</v>
      </c>
      <c r="U20" s="14">
        <v>80</v>
      </c>
      <c r="V20" s="14">
        <v>85</v>
      </c>
      <c r="W20" s="14">
        <v>98</v>
      </c>
      <c r="X20" s="18">
        <f t="shared" si="0"/>
        <v>513</v>
      </c>
      <c r="Y20" s="19">
        <f t="shared" si="1"/>
        <v>80</v>
      </c>
      <c r="Z20" s="19">
        <f t="shared" si="2"/>
        <v>98</v>
      </c>
      <c r="AA20" s="25">
        <f t="shared" si="3"/>
        <v>335</v>
      </c>
      <c r="AB20" s="27">
        <f t="shared" si="4"/>
        <v>83.75</v>
      </c>
    </row>
    <row r="21" spans="1:28" ht="12.75">
      <c r="A21" s="60">
        <v>18</v>
      </c>
      <c r="B21" s="64" t="s">
        <v>583</v>
      </c>
      <c r="C21" s="65" t="s">
        <v>1036</v>
      </c>
      <c r="D21" s="65" t="s">
        <v>1017</v>
      </c>
      <c r="E21" s="80">
        <v>2005</v>
      </c>
      <c r="F21" s="80" t="s">
        <v>970</v>
      </c>
      <c r="G21" s="145" t="s">
        <v>1120</v>
      </c>
      <c r="H21" s="65">
        <v>2</v>
      </c>
      <c r="I21" s="78">
        <v>0.124</v>
      </c>
      <c r="J21" s="65">
        <v>5</v>
      </c>
      <c r="K21" s="65" t="s">
        <v>1037</v>
      </c>
      <c r="L21" s="80" t="s">
        <v>1038</v>
      </c>
      <c r="M21" s="65" t="s">
        <v>1138</v>
      </c>
      <c r="N21" s="65" t="s">
        <v>1180</v>
      </c>
      <c r="O21" s="65" t="s">
        <v>1021</v>
      </c>
      <c r="P21" s="1" t="s">
        <v>1039</v>
      </c>
      <c r="Q21" s="1" t="s">
        <v>1133</v>
      </c>
      <c r="R21" s="16">
        <v>83</v>
      </c>
      <c r="S21" s="13">
        <v>88</v>
      </c>
      <c r="T21" s="14">
        <v>83</v>
      </c>
      <c r="U21" s="14">
        <v>79</v>
      </c>
      <c r="V21" s="14">
        <v>81</v>
      </c>
      <c r="W21" s="14">
        <v>96</v>
      </c>
      <c r="X21" s="18">
        <f t="shared" si="0"/>
        <v>510</v>
      </c>
      <c r="Y21" s="19">
        <f t="shared" si="1"/>
        <v>79</v>
      </c>
      <c r="Z21" s="19">
        <f t="shared" si="2"/>
        <v>96</v>
      </c>
      <c r="AA21" s="25">
        <f t="shared" si="3"/>
        <v>335</v>
      </c>
      <c r="AB21" s="27">
        <f t="shared" si="4"/>
        <v>83.75</v>
      </c>
    </row>
    <row r="22" spans="1:28" ht="12.75">
      <c r="A22" s="60">
        <v>19</v>
      </c>
      <c r="B22" s="64" t="s">
        <v>584</v>
      </c>
      <c r="C22" s="65" t="s">
        <v>1032</v>
      </c>
      <c r="D22" s="65" t="s">
        <v>971</v>
      </c>
      <c r="E22" s="80">
        <v>2006</v>
      </c>
      <c r="F22" s="80" t="s">
        <v>970</v>
      </c>
      <c r="G22" s="145" t="s">
        <v>1120</v>
      </c>
      <c r="H22" s="65">
        <v>1.7</v>
      </c>
      <c r="I22" s="78">
        <v>0.139</v>
      </c>
      <c r="J22" s="92">
        <v>5.47</v>
      </c>
      <c r="K22" s="65" t="s">
        <v>1033</v>
      </c>
      <c r="L22" s="80" t="s">
        <v>1034</v>
      </c>
      <c r="M22" s="65" t="s">
        <v>1138</v>
      </c>
      <c r="N22" s="65" t="s">
        <v>1032</v>
      </c>
      <c r="O22" s="65" t="s">
        <v>1021</v>
      </c>
      <c r="P22" s="1" t="s">
        <v>1035</v>
      </c>
      <c r="Q22" s="1" t="s">
        <v>1133</v>
      </c>
      <c r="R22" s="16">
        <v>80</v>
      </c>
      <c r="S22" s="13">
        <v>79</v>
      </c>
      <c r="T22" s="14">
        <v>83</v>
      </c>
      <c r="U22" s="14">
        <v>85</v>
      </c>
      <c r="V22" s="14">
        <v>83</v>
      </c>
      <c r="W22" s="14">
        <v>87</v>
      </c>
      <c r="X22" s="18">
        <f t="shared" si="0"/>
        <v>497</v>
      </c>
      <c r="Y22" s="19">
        <f t="shared" si="1"/>
        <v>79</v>
      </c>
      <c r="Z22" s="19">
        <f t="shared" si="2"/>
        <v>87</v>
      </c>
      <c r="AA22" s="25">
        <f t="shared" si="3"/>
        <v>331</v>
      </c>
      <c r="AB22" s="27">
        <f t="shared" si="4"/>
        <v>82.75</v>
      </c>
    </row>
    <row r="23" spans="1:28" ht="12.75">
      <c r="A23" s="60">
        <v>20</v>
      </c>
      <c r="B23" s="64" t="s">
        <v>585</v>
      </c>
      <c r="C23" s="65" t="s">
        <v>1005</v>
      </c>
      <c r="D23" s="65" t="s">
        <v>1006</v>
      </c>
      <c r="E23" s="80">
        <v>2005</v>
      </c>
      <c r="F23" s="80" t="s">
        <v>1184</v>
      </c>
      <c r="G23" s="145" t="s">
        <v>1120</v>
      </c>
      <c r="H23" s="65">
        <v>3.6</v>
      </c>
      <c r="I23" s="78">
        <v>0.1305</v>
      </c>
      <c r="J23" s="92">
        <v>3.6</v>
      </c>
      <c r="K23" s="65" t="s">
        <v>65</v>
      </c>
      <c r="L23" s="80" t="s">
        <v>63</v>
      </c>
      <c r="M23" s="65" t="s">
        <v>1138</v>
      </c>
      <c r="N23" s="65" t="s">
        <v>1180</v>
      </c>
      <c r="O23" s="65" t="s">
        <v>1007</v>
      </c>
      <c r="P23" s="1" t="s">
        <v>1008</v>
      </c>
      <c r="Q23" s="1" t="s">
        <v>1133</v>
      </c>
      <c r="R23" s="16">
        <v>83</v>
      </c>
      <c r="S23" s="13">
        <v>88</v>
      </c>
      <c r="T23" s="14">
        <v>84</v>
      </c>
      <c r="U23" s="14">
        <v>81</v>
      </c>
      <c r="V23" s="14">
        <v>80</v>
      </c>
      <c r="W23" s="14">
        <v>82</v>
      </c>
      <c r="X23" s="18">
        <f t="shared" si="0"/>
        <v>498</v>
      </c>
      <c r="Y23" s="19">
        <f t="shared" si="1"/>
        <v>80</v>
      </c>
      <c r="Z23" s="19">
        <f t="shared" si="2"/>
        <v>88</v>
      </c>
      <c r="AA23" s="25">
        <f t="shared" si="3"/>
        <v>330</v>
      </c>
      <c r="AB23" s="27">
        <f t="shared" si="4"/>
        <v>82.5</v>
      </c>
    </row>
    <row r="24" spans="1:28" ht="12.75">
      <c r="A24" s="60">
        <v>21</v>
      </c>
      <c r="B24" s="64" t="s">
        <v>586</v>
      </c>
      <c r="C24" s="65" t="s">
        <v>1104</v>
      </c>
      <c r="D24" s="65" t="s">
        <v>1099</v>
      </c>
      <c r="E24" s="80">
        <v>2006</v>
      </c>
      <c r="F24" s="80" t="s">
        <v>1187</v>
      </c>
      <c r="G24" s="145" t="s">
        <v>1120</v>
      </c>
      <c r="H24" s="65">
        <v>1.1</v>
      </c>
      <c r="I24" s="78">
        <v>0.115</v>
      </c>
      <c r="J24" s="92">
        <v>6.8</v>
      </c>
      <c r="K24" s="65" t="s">
        <v>1105</v>
      </c>
      <c r="L24" s="80" t="s">
        <v>1106</v>
      </c>
      <c r="M24" s="65" t="s">
        <v>1138</v>
      </c>
      <c r="N24" s="65" t="s">
        <v>1104</v>
      </c>
      <c r="O24" s="65" t="s">
        <v>1102</v>
      </c>
      <c r="P24" s="1" t="s">
        <v>1107</v>
      </c>
      <c r="Q24" s="1" t="s">
        <v>1133</v>
      </c>
      <c r="R24" s="16">
        <v>84</v>
      </c>
      <c r="S24" s="13">
        <v>83</v>
      </c>
      <c r="T24" s="14">
        <v>86</v>
      </c>
      <c r="U24" s="14">
        <v>82</v>
      </c>
      <c r="V24" s="14">
        <v>80</v>
      </c>
      <c r="W24" s="14">
        <v>74</v>
      </c>
      <c r="X24" s="18">
        <f t="shared" si="0"/>
        <v>489</v>
      </c>
      <c r="Y24" s="19">
        <f t="shared" si="1"/>
        <v>74</v>
      </c>
      <c r="Z24" s="19">
        <f t="shared" si="2"/>
        <v>86</v>
      </c>
      <c r="AA24" s="25">
        <f t="shared" si="3"/>
        <v>329</v>
      </c>
      <c r="AB24" s="27">
        <f t="shared" si="4"/>
        <v>82.25</v>
      </c>
    </row>
    <row r="25" spans="1:28" ht="12.75">
      <c r="A25" s="60">
        <v>22</v>
      </c>
      <c r="B25" s="64" t="s">
        <v>587</v>
      </c>
      <c r="C25" s="65" t="s">
        <v>1058</v>
      </c>
      <c r="D25" s="65" t="s">
        <v>988</v>
      </c>
      <c r="E25" s="80">
        <v>2006</v>
      </c>
      <c r="F25" s="80" t="s">
        <v>1285</v>
      </c>
      <c r="G25" s="145" t="s">
        <v>1120</v>
      </c>
      <c r="H25" s="65">
        <v>2.43</v>
      </c>
      <c r="I25" s="78">
        <v>0.137</v>
      </c>
      <c r="J25" s="92">
        <v>5.65</v>
      </c>
      <c r="K25" s="65" t="s">
        <v>1059</v>
      </c>
      <c r="L25" s="80" t="s">
        <v>1060</v>
      </c>
      <c r="M25" s="65" t="s">
        <v>1138</v>
      </c>
      <c r="N25" s="65" t="s">
        <v>1211</v>
      </c>
      <c r="O25" s="65" t="s">
        <v>989</v>
      </c>
      <c r="P25" s="1" t="s">
        <v>1061</v>
      </c>
      <c r="Q25" s="1" t="s">
        <v>1133</v>
      </c>
      <c r="R25" s="16">
        <v>84</v>
      </c>
      <c r="S25" s="13">
        <v>71</v>
      </c>
      <c r="T25" s="14">
        <v>83</v>
      </c>
      <c r="U25" s="14">
        <v>81</v>
      </c>
      <c r="V25" s="14">
        <v>79</v>
      </c>
      <c r="W25" s="14">
        <v>93</v>
      </c>
      <c r="X25" s="18">
        <f t="shared" si="0"/>
        <v>491</v>
      </c>
      <c r="Y25" s="19">
        <f t="shared" si="1"/>
        <v>71</v>
      </c>
      <c r="Z25" s="19">
        <f t="shared" si="2"/>
        <v>93</v>
      </c>
      <c r="AA25" s="25">
        <f t="shared" si="3"/>
        <v>327</v>
      </c>
      <c r="AB25" s="27">
        <f t="shared" si="4"/>
        <v>81.75</v>
      </c>
    </row>
    <row r="26" spans="1:28" ht="12.75">
      <c r="A26" s="60">
        <v>23</v>
      </c>
      <c r="B26" s="64" t="s">
        <v>588</v>
      </c>
      <c r="C26" s="65" t="s">
        <v>1040</v>
      </c>
      <c r="D26" s="65" t="s">
        <v>1024</v>
      </c>
      <c r="E26" s="80">
        <v>2006</v>
      </c>
      <c r="F26" s="80" t="s">
        <v>970</v>
      </c>
      <c r="G26" s="145" t="s">
        <v>1120</v>
      </c>
      <c r="H26" s="65">
        <v>2.3</v>
      </c>
      <c r="I26" s="78">
        <v>0.125</v>
      </c>
      <c r="J26" s="92">
        <v>5.7</v>
      </c>
      <c r="K26" s="65" t="s">
        <v>1041</v>
      </c>
      <c r="L26" s="80" t="s">
        <v>1042</v>
      </c>
      <c r="M26" s="65" t="s">
        <v>1138</v>
      </c>
      <c r="N26" s="65" t="s">
        <v>1020</v>
      </c>
      <c r="O26" s="65" t="s">
        <v>1021</v>
      </c>
      <c r="P26" s="1" t="s">
        <v>1043</v>
      </c>
      <c r="Q26" s="1" t="s">
        <v>1133</v>
      </c>
      <c r="R26" s="16">
        <v>83</v>
      </c>
      <c r="S26" s="13">
        <v>79</v>
      </c>
      <c r="T26" s="14">
        <v>84</v>
      </c>
      <c r="U26" s="14">
        <v>88</v>
      </c>
      <c r="V26" s="14">
        <v>78</v>
      </c>
      <c r="W26" s="14">
        <v>81</v>
      </c>
      <c r="X26" s="18">
        <f t="shared" si="0"/>
        <v>493</v>
      </c>
      <c r="Y26" s="19">
        <f t="shared" si="1"/>
        <v>78</v>
      </c>
      <c r="Z26" s="19">
        <f t="shared" si="2"/>
        <v>88</v>
      </c>
      <c r="AA26" s="25">
        <f t="shared" si="3"/>
        <v>327</v>
      </c>
      <c r="AB26" s="27">
        <f t="shared" si="4"/>
        <v>81.75</v>
      </c>
    </row>
    <row r="27" spans="1:28" ht="12.75">
      <c r="A27" s="60">
        <v>24</v>
      </c>
      <c r="B27" s="64" t="s">
        <v>589</v>
      </c>
      <c r="C27" s="65" t="s">
        <v>1211</v>
      </c>
      <c r="D27" s="65" t="s">
        <v>1288</v>
      </c>
      <c r="E27" s="80">
        <v>2006</v>
      </c>
      <c r="F27" s="80" t="s">
        <v>1132</v>
      </c>
      <c r="G27" s="145" t="s">
        <v>1120</v>
      </c>
      <c r="H27" s="65">
        <v>2</v>
      </c>
      <c r="I27" s="78">
        <v>0.1213</v>
      </c>
      <c r="J27" s="92">
        <v>6.7</v>
      </c>
      <c r="K27" s="65" t="s">
        <v>1286</v>
      </c>
      <c r="L27" s="80" t="s">
        <v>1309</v>
      </c>
      <c r="M27" s="65" t="s">
        <v>1138</v>
      </c>
      <c r="N27" s="65" t="s">
        <v>1211</v>
      </c>
      <c r="O27" s="65" t="s">
        <v>1287</v>
      </c>
      <c r="P27" s="1" t="s">
        <v>1310</v>
      </c>
      <c r="Q27" s="1" t="s">
        <v>1133</v>
      </c>
      <c r="R27" s="16">
        <v>79</v>
      </c>
      <c r="S27" s="13">
        <v>84</v>
      </c>
      <c r="T27" s="14">
        <v>83</v>
      </c>
      <c r="U27" s="14">
        <v>78</v>
      </c>
      <c r="V27" s="14">
        <v>79</v>
      </c>
      <c r="W27" s="14">
        <v>91</v>
      </c>
      <c r="X27" s="18">
        <f t="shared" si="0"/>
        <v>494</v>
      </c>
      <c r="Y27" s="19">
        <f t="shared" si="1"/>
        <v>78</v>
      </c>
      <c r="Z27" s="19">
        <f t="shared" si="2"/>
        <v>91</v>
      </c>
      <c r="AA27" s="25">
        <f t="shared" si="3"/>
        <v>325</v>
      </c>
      <c r="AB27" s="27">
        <f t="shared" si="4"/>
        <v>81.25</v>
      </c>
    </row>
    <row r="28" spans="1:28" ht="12.75">
      <c r="A28" s="60">
        <v>25</v>
      </c>
      <c r="B28" s="64" t="s">
        <v>590</v>
      </c>
      <c r="C28" s="65" t="s">
        <v>994</v>
      </c>
      <c r="D28" s="65" t="s">
        <v>995</v>
      </c>
      <c r="E28" s="80">
        <v>2005</v>
      </c>
      <c r="F28" s="80" t="s">
        <v>1184</v>
      </c>
      <c r="G28" s="145" t="s">
        <v>1120</v>
      </c>
      <c r="H28" s="65">
        <v>2</v>
      </c>
      <c r="I28" s="78">
        <v>0.135</v>
      </c>
      <c r="J28" s="92">
        <v>3.25</v>
      </c>
      <c r="K28" s="65" t="s">
        <v>1074</v>
      </c>
      <c r="L28" s="80" t="s">
        <v>1075</v>
      </c>
      <c r="M28" s="65" t="s">
        <v>1138</v>
      </c>
      <c r="N28" s="65" t="s">
        <v>1070</v>
      </c>
      <c r="O28" s="65" t="s">
        <v>1071</v>
      </c>
      <c r="P28" s="1" t="s">
        <v>1076</v>
      </c>
      <c r="Q28" s="1" t="s">
        <v>1133</v>
      </c>
      <c r="R28" s="16">
        <v>83</v>
      </c>
      <c r="S28" s="13">
        <v>81</v>
      </c>
      <c r="T28" s="14">
        <v>82</v>
      </c>
      <c r="U28" s="14">
        <v>79</v>
      </c>
      <c r="V28" s="14">
        <v>78</v>
      </c>
      <c r="W28" s="14">
        <v>91</v>
      </c>
      <c r="X28" s="18">
        <f t="shared" si="0"/>
        <v>494</v>
      </c>
      <c r="Y28" s="19">
        <f t="shared" si="1"/>
        <v>78</v>
      </c>
      <c r="Z28" s="19">
        <f t="shared" si="2"/>
        <v>91</v>
      </c>
      <c r="AA28" s="25">
        <f t="shared" si="3"/>
        <v>325</v>
      </c>
      <c r="AB28" s="27">
        <f t="shared" si="4"/>
        <v>81.25</v>
      </c>
    </row>
    <row r="29" spans="1:28" ht="12.75">
      <c r="A29" s="60">
        <v>26</v>
      </c>
      <c r="B29" s="64" t="s">
        <v>591</v>
      </c>
      <c r="C29" s="65" t="s">
        <v>1211</v>
      </c>
      <c r="D29" s="65" t="s">
        <v>1091</v>
      </c>
      <c r="E29" s="80">
        <v>2005</v>
      </c>
      <c r="F29" s="80" t="s">
        <v>1132</v>
      </c>
      <c r="G29" s="145" t="s">
        <v>1120</v>
      </c>
      <c r="H29" s="65">
        <v>2</v>
      </c>
      <c r="I29" s="78">
        <v>0.1309</v>
      </c>
      <c r="J29" s="65">
        <v>6.3</v>
      </c>
      <c r="K29" s="65" t="s">
        <v>1286</v>
      </c>
      <c r="L29" s="80" t="s">
        <v>1092</v>
      </c>
      <c r="M29" s="65" t="s">
        <v>1138</v>
      </c>
      <c r="N29" s="65" t="s">
        <v>1211</v>
      </c>
      <c r="O29" s="65" t="s">
        <v>1090</v>
      </c>
      <c r="P29" s="1" t="s">
        <v>1093</v>
      </c>
      <c r="Q29" s="1" t="s">
        <v>1133</v>
      </c>
      <c r="R29" s="16">
        <v>80</v>
      </c>
      <c r="S29" s="13">
        <v>84</v>
      </c>
      <c r="T29" s="14">
        <v>77</v>
      </c>
      <c r="U29" s="14">
        <v>80</v>
      </c>
      <c r="V29" s="14">
        <v>90</v>
      </c>
      <c r="W29" s="14">
        <v>80</v>
      </c>
      <c r="X29" s="18">
        <f t="shared" si="0"/>
        <v>491</v>
      </c>
      <c r="Y29" s="19">
        <f t="shared" si="1"/>
        <v>77</v>
      </c>
      <c r="Z29" s="19">
        <f t="shared" si="2"/>
        <v>90</v>
      </c>
      <c r="AA29" s="25">
        <f t="shared" si="3"/>
        <v>324</v>
      </c>
      <c r="AB29" s="27">
        <f t="shared" si="4"/>
        <v>81</v>
      </c>
    </row>
    <row r="30" spans="1:28" ht="12.75">
      <c r="A30" s="60">
        <v>27</v>
      </c>
      <c r="B30" s="64" t="s">
        <v>592</v>
      </c>
      <c r="C30" s="65" t="s">
        <v>1206</v>
      </c>
      <c r="D30" s="65" t="s">
        <v>1208</v>
      </c>
      <c r="E30" s="80">
        <v>2006</v>
      </c>
      <c r="F30" s="80" t="s">
        <v>1187</v>
      </c>
      <c r="G30" s="80" t="s">
        <v>1120</v>
      </c>
      <c r="H30" s="93">
        <v>1.1</v>
      </c>
      <c r="I30" s="78">
        <v>0.139</v>
      </c>
      <c r="J30" s="92">
        <v>6.6</v>
      </c>
      <c r="K30" s="65" t="s">
        <v>1209</v>
      </c>
      <c r="L30" s="80" t="s">
        <v>1210</v>
      </c>
      <c r="M30" s="65" t="s">
        <v>1138</v>
      </c>
      <c r="N30" s="65" t="s">
        <v>1211</v>
      </c>
      <c r="O30" s="65" t="s">
        <v>1212</v>
      </c>
      <c r="P30" s="1" t="s">
        <v>1213</v>
      </c>
      <c r="Q30" s="1" t="s">
        <v>1133</v>
      </c>
      <c r="R30" s="15">
        <v>80</v>
      </c>
      <c r="S30" s="15">
        <v>83</v>
      </c>
      <c r="T30" s="14">
        <v>83</v>
      </c>
      <c r="U30" s="14">
        <v>80</v>
      </c>
      <c r="V30" s="14">
        <v>76</v>
      </c>
      <c r="W30" s="14">
        <v>78</v>
      </c>
      <c r="X30" s="18">
        <f t="shared" si="0"/>
        <v>480</v>
      </c>
      <c r="Y30" s="19">
        <f t="shared" si="1"/>
        <v>76</v>
      </c>
      <c r="Z30" s="19">
        <f t="shared" si="2"/>
        <v>83</v>
      </c>
      <c r="AA30" s="25">
        <f t="shared" si="3"/>
        <v>321</v>
      </c>
      <c r="AB30" s="27">
        <f t="shared" si="4"/>
        <v>80.25</v>
      </c>
    </row>
    <row r="31" spans="1:28" ht="12.75">
      <c r="A31" s="60">
        <v>28</v>
      </c>
      <c r="B31" s="64" t="s">
        <v>593</v>
      </c>
      <c r="C31" s="65" t="s">
        <v>1067</v>
      </c>
      <c r="D31" s="65" t="s">
        <v>1073</v>
      </c>
      <c r="E31" s="80">
        <v>2005</v>
      </c>
      <c r="F31" s="80" t="s">
        <v>1184</v>
      </c>
      <c r="G31" s="145" t="s">
        <v>1120</v>
      </c>
      <c r="H31" s="65">
        <v>1.8</v>
      </c>
      <c r="I31" s="78">
        <v>0.1345</v>
      </c>
      <c r="J31" s="92">
        <v>3.4</v>
      </c>
      <c r="K31" s="65" t="s">
        <v>1068</v>
      </c>
      <c r="L31" s="80" t="s">
        <v>1069</v>
      </c>
      <c r="M31" s="65" t="s">
        <v>1138</v>
      </c>
      <c r="N31" s="65" t="s">
        <v>1070</v>
      </c>
      <c r="O31" s="65" t="s">
        <v>1071</v>
      </c>
      <c r="P31" s="1" t="s">
        <v>1072</v>
      </c>
      <c r="Q31" s="1" t="s">
        <v>1133</v>
      </c>
      <c r="R31" s="16">
        <v>81</v>
      </c>
      <c r="S31" s="13">
        <v>78</v>
      </c>
      <c r="T31" s="14">
        <v>81</v>
      </c>
      <c r="U31" s="14">
        <v>78</v>
      </c>
      <c r="V31" s="14">
        <v>79</v>
      </c>
      <c r="W31" s="14">
        <v>75</v>
      </c>
      <c r="X31" s="18">
        <f t="shared" si="0"/>
        <v>472</v>
      </c>
      <c r="Y31" s="19">
        <f t="shared" si="1"/>
        <v>75</v>
      </c>
      <c r="Z31" s="19">
        <f t="shared" si="2"/>
        <v>81</v>
      </c>
      <c r="AA31" s="25">
        <f t="shared" si="3"/>
        <v>316</v>
      </c>
      <c r="AB31" s="27">
        <f t="shared" si="4"/>
        <v>79</v>
      </c>
    </row>
    <row r="32" spans="1:28" ht="12.75">
      <c r="A32" s="60">
        <v>29</v>
      </c>
      <c r="B32" s="64" t="s">
        <v>594</v>
      </c>
      <c r="C32" s="65" t="s">
        <v>1086</v>
      </c>
      <c r="D32" s="65" t="s">
        <v>972</v>
      </c>
      <c r="E32" s="80">
        <v>2006</v>
      </c>
      <c r="F32" s="80" t="s">
        <v>1322</v>
      </c>
      <c r="G32" s="145" t="s">
        <v>1120</v>
      </c>
      <c r="H32" s="65">
        <v>1.9</v>
      </c>
      <c r="I32" s="78">
        <v>0.127</v>
      </c>
      <c r="J32" s="65">
        <v>4</v>
      </c>
      <c r="K32" s="65" t="s">
        <v>1087</v>
      </c>
      <c r="L32" s="80" t="s">
        <v>1088</v>
      </c>
      <c r="M32" s="65" t="s">
        <v>1138</v>
      </c>
      <c r="N32" s="65" t="s">
        <v>1159</v>
      </c>
      <c r="O32" s="65" t="s">
        <v>1080</v>
      </c>
      <c r="P32" s="1" t="s">
        <v>1089</v>
      </c>
      <c r="Q32" s="1" t="s">
        <v>1133</v>
      </c>
      <c r="R32" s="16">
        <v>79</v>
      </c>
      <c r="S32" s="13">
        <v>84</v>
      </c>
      <c r="T32" s="14">
        <v>80</v>
      </c>
      <c r="U32" s="14">
        <v>79</v>
      </c>
      <c r="V32" s="14">
        <v>78</v>
      </c>
      <c r="W32" s="14">
        <v>78</v>
      </c>
      <c r="X32" s="18">
        <f t="shared" si="0"/>
        <v>478</v>
      </c>
      <c r="Y32" s="19">
        <f t="shared" si="1"/>
        <v>78</v>
      </c>
      <c r="Z32" s="19">
        <f t="shared" si="2"/>
        <v>84</v>
      </c>
      <c r="AA32" s="25">
        <f t="shared" si="3"/>
        <v>316</v>
      </c>
      <c r="AB32" s="27">
        <f t="shared" si="4"/>
        <v>79</v>
      </c>
    </row>
    <row r="33" spans="1:28" ht="12.75">
      <c r="A33" s="60">
        <v>30</v>
      </c>
      <c r="B33" s="64" t="s">
        <v>595</v>
      </c>
      <c r="C33" s="65" t="s">
        <v>1094</v>
      </c>
      <c r="D33" s="65" t="s">
        <v>1095</v>
      </c>
      <c r="E33" s="80">
        <v>2005</v>
      </c>
      <c r="F33" s="80" t="s">
        <v>1132</v>
      </c>
      <c r="G33" s="145" t="s">
        <v>1120</v>
      </c>
      <c r="H33" s="65">
        <v>1.2</v>
      </c>
      <c r="I33" s="78">
        <v>0.1189</v>
      </c>
      <c r="J33" s="92">
        <v>5.7</v>
      </c>
      <c r="K33" s="65" t="s">
        <v>1096</v>
      </c>
      <c r="L33" s="80" t="s">
        <v>1097</v>
      </c>
      <c r="M33" s="65" t="s">
        <v>1138</v>
      </c>
      <c r="N33" s="65" t="s">
        <v>1203</v>
      </c>
      <c r="O33" s="65" t="s">
        <v>1090</v>
      </c>
      <c r="P33" s="1" t="s">
        <v>1098</v>
      </c>
      <c r="Q33" s="1" t="s">
        <v>1133</v>
      </c>
      <c r="R33" s="16">
        <v>72</v>
      </c>
      <c r="S33" s="13">
        <v>78</v>
      </c>
      <c r="T33" s="14">
        <v>76</v>
      </c>
      <c r="U33" s="14">
        <v>70</v>
      </c>
      <c r="V33" s="14">
        <v>87</v>
      </c>
      <c r="W33" s="14">
        <v>78</v>
      </c>
      <c r="X33" s="18">
        <f t="shared" si="0"/>
        <v>461</v>
      </c>
      <c r="Y33" s="19">
        <f t="shared" si="1"/>
        <v>70</v>
      </c>
      <c r="Z33" s="19">
        <f t="shared" si="2"/>
        <v>87</v>
      </c>
      <c r="AA33" s="25">
        <f t="shared" si="3"/>
        <v>304</v>
      </c>
      <c r="AB33" s="27">
        <f t="shared" si="4"/>
        <v>76</v>
      </c>
    </row>
    <row r="34" spans="1:28" ht="13.5" thickBot="1">
      <c r="A34" s="60">
        <v>31</v>
      </c>
      <c r="B34" s="64" t="s">
        <v>596</v>
      </c>
      <c r="C34" s="65" t="s">
        <v>1009</v>
      </c>
      <c r="D34" s="65" t="s">
        <v>1010</v>
      </c>
      <c r="E34" s="80">
        <v>2006</v>
      </c>
      <c r="F34" s="80" t="s">
        <v>1132</v>
      </c>
      <c r="G34" s="145" t="s">
        <v>1120</v>
      </c>
      <c r="H34" s="65">
        <v>1.4</v>
      </c>
      <c r="I34" s="78">
        <v>0.1388</v>
      </c>
      <c r="J34" s="92">
        <v>6</v>
      </c>
      <c r="K34" s="65" t="s">
        <v>1011</v>
      </c>
      <c r="L34" s="80" t="s">
        <v>1012</v>
      </c>
      <c r="M34" s="65" t="s">
        <v>1138</v>
      </c>
      <c r="N34" s="65" t="s">
        <v>1013</v>
      </c>
      <c r="O34" s="65" t="s">
        <v>1014</v>
      </c>
      <c r="P34" s="1" t="s">
        <v>1015</v>
      </c>
      <c r="Q34" s="1" t="s">
        <v>1133</v>
      </c>
      <c r="R34" s="16">
        <v>73</v>
      </c>
      <c r="S34" s="13">
        <v>73</v>
      </c>
      <c r="T34" s="14">
        <v>75</v>
      </c>
      <c r="U34" s="14">
        <v>70</v>
      </c>
      <c r="V34" s="14">
        <v>77</v>
      </c>
      <c r="W34" s="14">
        <v>84</v>
      </c>
      <c r="X34" s="18">
        <f t="shared" si="0"/>
        <v>452</v>
      </c>
      <c r="Y34" s="19">
        <f t="shared" si="1"/>
        <v>70</v>
      </c>
      <c r="Z34" s="19">
        <f t="shared" si="2"/>
        <v>84</v>
      </c>
      <c r="AA34" s="25">
        <f t="shared" si="3"/>
        <v>298</v>
      </c>
      <c r="AB34" s="28">
        <f t="shared" si="4"/>
        <v>74.5</v>
      </c>
    </row>
    <row r="35" spans="8:14" ht="12.75">
      <c r="H35" s="1"/>
      <c r="I35" s="1"/>
      <c r="J35" s="1"/>
      <c r="K35" s="1"/>
      <c r="L35" s="11"/>
      <c r="M35" s="1"/>
      <c r="N35" s="1"/>
    </row>
    <row r="36" spans="8:14" ht="12.75">
      <c r="H36" s="1"/>
      <c r="I36" s="1"/>
      <c r="J36" s="1"/>
      <c r="K36" s="1"/>
      <c r="L36" s="11"/>
      <c r="M36" s="1"/>
      <c r="N3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D27" sqref="AD27"/>
    </sheetView>
  </sheetViews>
  <sheetFormatPr defaultColWidth="9.00390625" defaultRowHeight="12.75"/>
  <cols>
    <col min="1" max="1" width="4.875" style="0" customWidth="1"/>
    <col min="2" max="2" width="7.75390625" style="12" customWidth="1"/>
    <col min="3" max="3" width="37.125" style="0" bestFit="1" customWidth="1"/>
    <col min="4" max="4" width="24.75390625" style="0" bestFit="1" customWidth="1"/>
    <col min="5" max="5" width="6.625" style="12" bestFit="1" customWidth="1"/>
    <col min="6" max="6" width="9.75390625" style="12" bestFit="1" customWidth="1"/>
    <col min="7" max="7" width="7.00390625" style="12" hidden="1" customWidth="1"/>
    <col min="8" max="8" width="7.625" style="0" hidden="1" customWidth="1"/>
    <col min="9" max="9" width="8.125" style="0" hidden="1" customWidth="1"/>
    <col min="10" max="10" width="5.375" style="0" hidden="1" customWidth="1"/>
    <col min="11" max="11" width="10.00390625" style="0" hidden="1" customWidth="1"/>
    <col min="12" max="12" width="11.00390625" style="12" bestFit="1" customWidth="1"/>
    <col min="13" max="13" width="4.125" style="0" hidden="1" customWidth="1"/>
    <col min="14" max="14" width="21.25390625" style="0" hidden="1" customWidth="1"/>
    <col min="15" max="15" width="25.625" style="0" hidden="1" customWidth="1"/>
    <col min="16" max="16" width="8.875" style="0" hidden="1" customWidth="1"/>
    <col min="17" max="17" width="6.625" style="0" hidden="1" customWidth="1"/>
    <col min="18" max="18" width="6.375" style="0" hidden="1" customWidth="1"/>
    <col min="19" max="20" width="7.125" style="0" hidden="1" customWidth="1"/>
    <col min="21" max="21" width="0" style="0" hidden="1" customWidth="1"/>
    <col min="22" max="22" width="7.625" style="0" hidden="1" customWidth="1"/>
    <col min="23" max="23" width="10.75390625" style="0" hidden="1" customWidth="1"/>
    <col min="24" max="24" width="7.75390625" style="0" hidden="1" customWidth="1"/>
    <col min="25" max="25" width="0" style="0" hidden="1" customWidth="1"/>
    <col min="26" max="26" width="7.25390625" style="0" hidden="1" customWidth="1"/>
    <col min="27" max="27" width="7.00390625" style="0" hidden="1" customWidth="1"/>
    <col min="28" max="28" width="9.25390625" style="0" hidden="1" customWidth="1"/>
    <col min="29" max="29" width="4.875" style="0" bestFit="1" customWidth="1"/>
    <col min="30" max="30" width="13.875" style="0" bestFit="1" customWidth="1"/>
  </cols>
  <sheetData>
    <row r="1" spans="1:3" ht="15.75">
      <c r="A1" s="9" t="s">
        <v>786</v>
      </c>
      <c r="C1" s="172"/>
    </row>
    <row r="2" ht="13.5" thickBot="1"/>
    <row r="3" spans="1:30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74"/>
      <c r="H3" s="74"/>
      <c r="I3" s="74"/>
      <c r="J3" s="74"/>
      <c r="K3" s="74"/>
      <c r="L3" s="176" t="s">
        <v>752</v>
      </c>
      <c r="M3" s="74"/>
      <c r="N3" s="74"/>
      <c r="O3" s="74"/>
      <c r="P3" s="74"/>
      <c r="Q3" s="74"/>
      <c r="S3" s="75">
        <v>1</v>
      </c>
      <c r="T3" s="75">
        <v>2</v>
      </c>
      <c r="U3" s="75">
        <v>3</v>
      </c>
      <c r="V3" s="75">
        <v>4</v>
      </c>
      <c r="W3" s="108">
        <v>5</v>
      </c>
      <c r="X3" s="110">
        <v>6</v>
      </c>
      <c r="Y3" s="109" t="s">
        <v>1028</v>
      </c>
      <c r="Z3" s="75" t="s">
        <v>1029</v>
      </c>
      <c r="AA3" s="75" t="s">
        <v>1030</v>
      </c>
      <c r="AB3" s="62" t="s">
        <v>1031</v>
      </c>
      <c r="AC3" s="62" t="s">
        <v>1031</v>
      </c>
      <c r="AD3" s="96" t="s">
        <v>320</v>
      </c>
    </row>
    <row r="4" spans="1:30" ht="12.75">
      <c r="A4" s="54">
        <v>1</v>
      </c>
      <c r="B4" s="85" t="s">
        <v>360</v>
      </c>
      <c r="C4" s="71" t="s">
        <v>363</v>
      </c>
      <c r="D4" s="71" t="s">
        <v>1045</v>
      </c>
      <c r="E4" s="85">
        <v>2006</v>
      </c>
      <c r="F4" s="85" t="s">
        <v>1187</v>
      </c>
      <c r="G4" s="85" t="s">
        <v>605</v>
      </c>
      <c r="H4" s="71">
        <v>7.1</v>
      </c>
      <c r="I4" s="83">
        <v>0.125</v>
      </c>
      <c r="J4" s="179">
        <v>7.8</v>
      </c>
      <c r="K4" s="71" t="s">
        <v>1958</v>
      </c>
      <c r="L4" s="85" t="s">
        <v>1959</v>
      </c>
      <c r="M4" s="1" t="s">
        <v>1138</v>
      </c>
      <c r="N4" s="1" t="s">
        <v>1159</v>
      </c>
      <c r="O4" s="1" t="s">
        <v>1045</v>
      </c>
      <c r="P4" s="1" t="s">
        <v>1957</v>
      </c>
      <c r="Q4" s="1" t="s">
        <v>1133</v>
      </c>
      <c r="S4" s="29">
        <v>89</v>
      </c>
      <c r="T4" s="17">
        <v>91</v>
      </c>
      <c r="U4" s="18">
        <v>87</v>
      </c>
      <c r="V4" s="18">
        <v>88</v>
      </c>
      <c r="W4" s="18">
        <v>86</v>
      </c>
      <c r="X4" s="18">
        <v>91</v>
      </c>
      <c r="Y4" s="18">
        <f aca="true" t="shared" si="0" ref="Y4:Y19">S4+T4+U4+V4+W4+X4</f>
        <v>532</v>
      </c>
      <c r="Z4" s="19">
        <f aca="true" t="shared" si="1" ref="Z4:Z19">MIN(S4:X4)</f>
        <v>86</v>
      </c>
      <c r="AA4" s="19">
        <f aca="true" t="shared" si="2" ref="AA4:AA19">MAX(S4:X4)</f>
        <v>91</v>
      </c>
      <c r="AB4" s="25">
        <f aca="true" t="shared" si="3" ref="AB4:AB19">Y4-(Z4+AA4)</f>
        <v>355</v>
      </c>
      <c r="AC4" s="30">
        <f aca="true" t="shared" si="4" ref="AC4:AC19">AB4/4</f>
        <v>88.75</v>
      </c>
      <c r="AD4" t="s">
        <v>319</v>
      </c>
    </row>
    <row r="5" spans="1:30" ht="12.75">
      <c r="A5" s="60">
        <v>2</v>
      </c>
      <c r="B5" s="80" t="s">
        <v>361</v>
      </c>
      <c r="C5" s="65" t="s">
        <v>1939</v>
      </c>
      <c r="D5" s="65" t="s">
        <v>1214</v>
      </c>
      <c r="E5" s="80">
        <v>2006</v>
      </c>
      <c r="F5" s="80" t="s">
        <v>1187</v>
      </c>
      <c r="G5" s="80" t="s">
        <v>605</v>
      </c>
      <c r="H5" s="92">
        <v>6</v>
      </c>
      <c r="I5" s="78">
        <v>0.125</v>
      </c>
      <c r="J5" s="92">
        <v>5.7</v>
      </c>
      <c r="K5" s="65" t="s">
        <v>1940</v>
      </c>
      <c r="L5" s="80" t="s">
        <v>1941</v>
      </c>
      <c r="M5" s="1" t="s">
        <v>1138</v>
      </c>
      <c r="N5" s="1" t="s">
        <v>1203</v>
      </c>
      <c r="O5" s="1" t="s">
        <v>1214</v>
      </c>
      <c r="P5" s="1" t="s">
        <v>1938</v>
      </c>
      <c r="Q5" s="1" t="s">
        <v>1133</v>
      </c>
      <c r="S5" s="16">
        <v>92</v>
      </c>
      <c r="T5" s="13">
        <v>90</v>
      </c>
      <c r="U5" s="14">
        <v>87</v>
      </c>
      <c r="V5" s="14">
        <v>88</v>
      </c>
      <c r="W5" s="14">
        <v>78</v>
      </c>
      <c r="X5" s="14">
        <v>88</v>
      </c>
      <c r="Y5" s="18">
        <f t="shared" si="0"/>
        <v>523</v>
      </c>
      <c r="Z5" s="19">
        <f t="shared" si="1"/>
        <v>78</v>
      </c>
      <c r="AA5" s="19">
        <f t="shared" si="2"/>
        <v>92</v>
      </c>
      <c r="AB5" s="25">
        <f t="shared" si="3"/>
        <v>353</v>
      </c>
      <c r="AC5" s="27">
        <f t="shared" si="4"/>
        <v>88.25</v>
      </c>
      <c r="AD5" t="s">
        <v>321</v>
      </c>
    </row>
    <row r="6" spans="1:30" ht="12.75">
      <c r="A6" s="60">
        <v>3</v>
      </c>
      <c r="B6" s="80" t="s">
        <v>362</v>
      </c>
      <c r="C6" s="67" t="s">
        <v>369</v>
      </c>
      <c r="D6" s="65" t="s">
        <v>1943</v>
      </c>
      <c r="E6" s="80">
        <v>2002</v>
      </c>
      <c r="F6" s="80" t="s">
        <v>1184</v>
      </c>
      <c r="G6" s="80" t="s">
        <v>605</v>
      </c>
      <c r="H6" s="92">
        <v>6.2</v>
      </c>
      <c r="I6" s="78">
        <v>0.1215</v>
      </c>
      <c r="J6" s="92">
        <v>6.7</v>
      </c>
      <c r="K6" s="65" t="s">
        <v>68</v>
      </c>
      <c r="L6" s="80" t="s">
        <v>1944</v>
      </c>
      <c r="M6" s="1" t="s">
        <v>1138</v>
      </c>
      <c r="N6" s="1" t="s">
        <v>1927</v>
      </c>
      <c r="O6" s="1" t="s">
        <v>1945</v>
      </c>
      <c r="P6" s="1" t="s">
        <v>1942</v>
      </c>
      <c r="Q6" s="1" t="s">
        <v>1133</v>
      </c>
      <c r="S6" s="16">
        <v>82</v>
      </c>
      <c r="T6" s="13">
        <v>89</v>
      </c>
      <c r="U6" s="14">
        <v>85</v>
      </c>
      <c r="V6" s="14">
        <v>89</v>
      </c>
      <c r="W6" s="14">
        <v>86</v>
      </c>
      <c r="X6" s="14">
        <v>85</v>
      </c>
      <c r="Y6" s="18">
        <f t="shared" si="0"/>
        <v>516</v>
      </c>
      <c r="Z6" s="19">
        <f t="shared" si="1"/>
        <v>82</v>
      </c>
      <c r="AA6" s="19">
        <f t="shared" si="2"/>
        <v>89</v>
      </c>
      <c r="AB6" s="25">
        <f t="shared" si="3"/>
        <v>345</v>
      </c>
      <c r="AC6" s="27">
        <f t="shared" si="4"/>
        <v>86.25</v>
      </c>
      <c r="AD6" t="s">
        <v>322</v>
      </c>
    </row>
    <row r="7" spans="1:29" ht="12.75">
      <c r="A7" s="60">
        <v>4</v>
      </c>
      <c r="B7" s="80" t="s">
        <v>1951</v>
      </c>
      <c r="C7" s="65" t="s">
        <v>1952</v>
      </c>
      <c r="D7" s="65" t="s">
        <v>1953</v>
      </c>
      <c r="E7" s="80">
        <v>2006</v>
      </c>
      <c r="F7" s="80" t="s">
        <v>1187</v>
      </c>
      <c r="G7" s="80" t="s">
        <v>605</v>
      </c>
      <c r="H7" s="65">
        <v>7</v>
      </c>
      <c r="I7" s="78">
        <v>0.135</v>
      </c>
      <c r="J7" s="65">
        <v>6.1</v>
      </c>
      <c r="K7" s="65" t="s">
        <v>1954</v>
      </c>
      <c r="L7" s="80" t="s">
        <v>1955</v>
      </c>
      <c r="M7" s="1" t="s">
        <v>1138</v>
      </c>
      <c r="N7" s="1" t="s">
        <v>1956</v>
      </c>
      <c r="O7" s="1" t="s">
        <v>1953</v>
      </c>
      <c r="P7" s="1" t="s">
        <v>1951</v>
      </c>
      <c r="Q7" s="102" t="s">
        <v>1138</v>
      </c>
      <c r="S7" s="16">
        <v>95</v>
      </c>
      <c r="T7" s="13">
        <v>88</v>
      </c>
      <c r="U7" s="14">
        <v>77</v>
      </c>
      <c r="V7" s="14">
        <v>84</v>
      </c>
      <c r="W7" s="14">
        <v>84</v>
      </c>
      <c r="X7" s="14">
        <v>87</v>
      </c>
      <c r="Y7" s="18">
        <f t="shared" si="0"/>
        <v>515</v>
      </c>
      <c r="Z7" s="19">
        <f t="shared" si="1"/>
        <v>77</v>
      </c>
      <c r="AA7" s="19">
        <f t="shared" si="2"/>
        <v>95</v>
      </c>
      <c r="AB7" s="25">
        <f t="shared" si="3"/>
        <v>343</v>
      </c>
      <c r="AC7" s="27">
        <f t="shared" si="4"/>
        <v>85.75</v>
      </c>
    </row>
    <row r="8" spans="1:29" ht="12.75">
      <c r="A8" s="60">
        <v>5</v>
      </c>
      <c r="B8" s="80" t="s">
        <v>364</v>
      </c>
      <c r="C8" s="65" t="s">
        <v>1180</v>
      </c>
      <c r="D8" s="65" t="s">
        <v>1353</v>
      </c>
      <c r="E8" s="80">
        <v>2006</v>
      </c>
      <c r="F8" s="80" t="s">
        <v>1187</v>
      </c>
      <c r="G8" s="145" t="s">
        <v>605</v>
      </c>
      <c r="H8" s="65">
        <v>12.4</v>
      </c>
      <c r="I8" s="78">
        <v>0.117</v>
      </c>
      <c r="J8" s="92">
        <v>4.7</v>
      </c>
      <c r="K8" s="65" t="s">
        <v>1969</v>
      </c>
      <c r="L8" s="80" t="s">
        <v>1970</v>
      </c>
      <c r="M8" s="1" t="s">
        <v>1138</v>
      </c>
      <c r="N8" s="102" t="s">
        <v>1180</v>
      </c>
      <c r="O8" s="1" t="s">
        <v>1353</v>
      </c>
      <c r="P8" s="1" t="s">
        <v>1968</v>
      </c>
      <c r="Q8" s="1" t="s">
        <v>1133</v>
      </c>
      <c r="S8" s="16">
        <v>79</v>
      </c>
      <c r="T8" s="13">
        <v>91</v>
      </c>
      <c r="U8" s="14">
        <v>86</v>
      </c>
      <c r="V8" s="14">
        <v>90</v>
      </c>
      <c r="W8" s="14">
        <v>79</v>
      </c>
      <c r="X8" s="14">
        <v>87</v>
      </c>
      <c r="Y8" s="18">
        <f t="shared" si="0"/>
        <v>512</v>
      </c>
      <c r="Z8" s="19">
        <f t="shared" si="1"/>
        <v>79</v>
      </c>
      <c r="AA8" s="19">
        <f t="shared" si="2"/>
        <v>91</v>
      </c>
      <c r="AB8" s="25">
        <f t="shared" si="3"/>
        <v>342</v>
      </c>
      <c r="AC8" s="27">
        <f t="shared" si="4"/>
        <v>85.5</v>
      </c>
    </row>
    <row r="9" spans="1:29" ht="12.75">
      <c r="A9" s="60">
        <v>6</v>
      </c>
      <c r="B9" s="80" t="s">
        <v>365</v>
      </c>
      <c r="C9" s="65" t="s">
        <v>1947</v>
      </c>
      <c r="D9" s="65" t="s">
        <v>1948</v>
      </c>
      <c r="E9" s="80">
        <v>2004</v>
      </c>
      <c r="F9" s="80" t="s">
        <v>1132</v>
      </c>
      <c r="G9" s="80" t="s">
        <v>605</v>
      </c>
      <c r="H9" s="65">
        <v>6.4</v>
      </c>
      <c r="I9" s="78">
        <v>0.1176</v>
      </c>
      <c r="J9" s="92">
        <v>6.8</v>
      </c>
      <c r="K9" s="65" t="s">
        <v>1949</v>
      </c>
      <c r="L9" s="80" t="s">
        <v>1950</v>
      </c>
      <c r="M9" s="1" t="s">
        <v>1138</v>
      </c>
      <c r="N9" s="1" t="s">
        <v>1947</v>
      </c>
      <c r="O9" s="1" t="s">
        <v>1090</v>
      </c>
      <c r="P9" s="1" t="s">
        <v>1946</v>
      </c>
      <c r="Q9" s="1" t="s">
        <v>1133</v>
      </c>
      <c r="S9" s="16">
        <v>86</v>
      </c>
      <c r="T9" s="13">
        <v>92</v>
      </c>
      <c r="U9" s="14">
        <v>80</v>
      </c>
      <c r="V9" s="14">
        <v>87</v>
      </c>
      <c r="W9" s="14">
        <v>78</v>
      </c>
      <c r="X9" s="14">
        <v>85</v>
      </c>
      <c r="Y9" s="18">
        <f t="shared" si="0"/>
        <v>508</v>
      </c>
      <c r="Z9" s="19">
        <f t="shared" si="1"/>
        <v>78</v>
      </c>
      <c r="AA9" s="19">
        <f t="shared" si="2"/>
        <v>92</v>
      </c>
      <c r="AB9" s="25">
        <f t="shared" si="3"/>
        <v>338</v>
      </c>
      <c r="AC9" s="27">
        <f t="shared" si="4"/>
        <v>84.5</v>
      </c>
    </row>
    <row r="10" spans="1:29" ht="12.75">
      <c r="A10" s="60">
        <v>7</v>
      </c>
      <c r="B10" s="80" t="s">
        <v>366</v>
      </c>
      <c r="C10" s="65" t="s">
        <v>1965</v>
      </c>
      <c r="D10" s="65" t="s">
        <v>1966</v>
      </c>
      <c r="E10" s="80">
        <v>2006</v>
      </c>
      <c r="F10" s="80" t="s">
        <v>1187</v>
      </c>
      <c r="G10" s="80" t="s">
        <v>605</v>
      </c>
      <c r="H10" s="65">
        <v>8.6</v>
      </c>
      <c r="I10" s="78">
        <v>0.135</v>
      </c>
      <c r="J10" s="65">
        <v>7.4</v>
      </c>
      <c r="K10" s="65" t="s">
        <v>1033</v>
      </c>
      <c r="L10" s="80" t="s">
        <v>1967</v>
      </c>
      <c r="M10" s="1" t="s">
        <v>1138</v>
      </c>
      <c r="N10" s="1" t="s">
        <v>1168</v>
      </c>
      <c r="O10" s="1" t="s">
        <v>1045</v>
      </c>
      <c r="P10" s="1" t="s">
        <v>1964</v>
      </c>
      <c r="Q10" s="1" t="s">
        <v>1133</v>
      </c>
      <c r="S10" s="16">
        <v>88</v>
      </c>
      <c r="T10" s="13">
        <v>80</v>
      </c>
      <c r="U10" s="14">
        <v>79</v>
      </c>
      <c r="V10" s="14">
        <v>89</v>
      </c>
      <c r="W10" s="14">
        <v>85</v>
      </c>
      <c r="X10" s="14">
        <v>85</v>
      </c>
      <c r="Y10" s="18">
        <f t="shared" si="0"/>
        <v>506</v>
      </c>
      <c r="Z10" s="19">
        <f t="shared" si="1"/>
        <v>79</v>
      </c>
      <c r="AA10" s="19">
        <f t="shared" si="2"/>
        <v>89</v>
      </c>
      <c r="AB10" s="25">
        <f t="shared" si="3"/>
        <v>338</v>
      </c>
      <c r="AC10" s="27">
        <f t="shared" si="4"/>
        <v>84.5</v>
      </c>
    </row>
    <row r="11" spans="1:29" ht="12.75">
      <c r="A11" s="60">
        <v>8</v>
      </c>
      <c r="B11" s="80" t="s">
        <v>367</v>
      </c>
      <c r="C11" s="65" t="s">
        <v>1972</v>
      </c>
      <c r="D11" s="92" t="s">
        <v>1943</v>
      </c>
      <c r="E11" s="80">
        <v>2005</v>
      </c>
      <c r="F11" s="80" t="s">
        <v>1184</v>
      </c>
      <c r="G11" s="80" t="s">
        <v>605</v>
      </c>
      <c r="H11" s="92">
        <v>32</v>
      </c>
      <c r="I11" s="78">
        <v>0.1225</v>
      </c>
      <c r="J11" s="92">
        <v>4.8</v>
      </c>
      <c r="K11" s="65" t="s">
        <v>60</v>
      </c>
      <c r="L11" s="80" t="s">
        <v>1973</v>
      </c>
      <c r="M11" s="1" t="s">
        <v>1138</v>
      </c>
      <c r="N11" s="1" t="s">
        <v>1974</v>
      </c>
      <c r="O11" s="1" t="s">
        <v>1945</v>
      </c>
      <c r="P11" s="1" t="s">
        <v>1971</v>
      </c>
      <c r="Q11" s="1" t="s">
        <v>1133</v>
      </c>
      <c r="S11" s="16">
        <v>83</v>
      </c>
      <c r="T11" s="13">
        <v>89</v>
      </c>
      <c r="U11" s="14">
        <v>86</v>
      </c>
      <c r="V11" s="14">
        <v>87</v>
      </c>
      <c r="W11" s="14">
        <v>82</v>
      </c>
      <c r="X11" s="14">
        <v>79</v>
      </c>
      <c r="Y11" s="18">
        <f t="shared" si="0"/>
        <v>506</v>
      </c>
      <c r="Z11" s="19">
        <f t="shared" si="1"/>
        <v>79</v>
      </c>
      <c r="AA11" s="19">
        <f t="shared" si="2"/>
        <v>89</v>
      </c>
      <c r="AB11" s="25">
        <f t="shared" si="3"/>
        <v>338</v>
      </c>
      <c r="AC11" s="27">
        <f t="shared" si="4"/>
        <v>84.5</v>
      </c>
    </row>
    <row r="12" spans="1:29" ht="12.75">
      <c r="A12" s="60">
        <v>9</v>
      </c>
      <c r="B12" s="89" t="s">
        <v>597</v>
      </c>
      <c r="C12" s="67" t="s">
        <v>1980</v>
      </c>
      <c r="D12" s="67" t="s">
        <v>1245</v>
      </c>
      <c r="E12" s="80"/>
      <c r="F12" s="80" t="s">
        <v>1243</v>
      </c>
      <c r="G12" s="145" t="s">
        <v>605</v>
      </c>
      <c r="H12" s="92">
        <v>19</v>
      </c>
      <c r="I12" s="78">
        <v>0.0998</v>
      </c>
      <c r="J12" s="92">
        <v>5.54</v>
      </c>
      <c r="K12" s="65" t="s">
        <v>1981</v>
      </c>
      <c r="L12" s="80" t="s">
        <v>1982</v>
      </c>
      <c r="M12" s="1" t="s">
        <v>1138</v>
      </c>
      <c r="N12" s="1" t="s">
        <v>1983</v>
      </c>
      <c r="O12" s="1" t="s">
        <v>1244</v>
      </c>
      <c r="P12" s="1" t="s">
        <v>1979</v>
      </c>
      <c r="Q12" s="1" t="s">
        <v>1133</v>
      </c>
      <c r="S12" s="16">
        <v>83</v>
      </c>
      <c r="T12" s="13">
        <v>87</v>
      </c>
      <c r="U12" s="14">
        <v>82</v>
      </c>
      <c r="V12" s="14">
        <v>86</v>
      </c>
      <c r="W12" s="14">
        <v>82</v>
      </c>
      <c r="X12" s="14">
        <v>87</v>
      </c>
      <c r="Y12" s="18">
        <f t="shared" si="0"/>
        <v>507</v>
      </c>
      <c r="Z12" s="19">
        <f t="shared" si="1"/>
        <v>82</v>
      </c>
      <c r="AA12" s="19">
        <f t="shared" si="2"/>
        <v>87</v>
      </c>
      <c r="AB12" s="25">
        <f t="shared" si="3"/>
        <v>338</v>
      </c>
      <c r="AC12" s="27">
        <f t="shared" si="4"/>
        <v>84.5</v>
      </c>
    </row>
    <row r="13" spans="1:29" ht="12.75">
      <c r="A13" s="60">
        <v>10</v>
      </c>
      <c r="B13" s="80" t="s">
        <v>598</v>
      </c>
      <c r="C13" s="65" t="s">
        <v>1976</v>
      </c>
      <c r="D13" s="92" t="s">
        <v>1943</v>
      </c>
      <c r="E13" s="80">
        <v>2005</v>
      </c>
      <c r="F13" s="80" t="s">
        <v>1184</v>
      </c>
      <c r="G13" s="80" t="s">
        <v>605</v>
      </c>
      <c r="H13" s="92">
        <v>34</v>
      </c>
      <c r="I13" s="78">
        <v>0.1215</v>
      </c>
      <c r="J13" s="92">
        <v>5.2</v>
      </c>
      <c r="K13" s="65" t="s">
        <v>69</v>
      </c>
      <c r="L13" s="80" t="s">
        <v>1977</v>
      </c>
      <c r="M13" s="1" t="s">
        <v>1138</v>
      </c>
      <c r="N13" s="1" t="s">
        <v>1978</v>
      </c>
      <c r="O13" s="1" t="s">
        <v>1945</v>
      </c>
      <c r="P13" s="1" t="s">
        <v>1975</v>
      </c>
      <c r="Q13" s="1" t="s">
        <v>1133</v>
      </c>
      <c r="S13" s="16">
        <v>84</v>
      </c>
      <c r="T13" s="13">
        <v>88</v>
      </c>
      <c r="U13" s="14">
        <v>76</v>
      </c>
      <c r="V13" s="14">
        <v>84</v>
      </c>
      <c r="W13" s="14">
        <v>82</v>
      </c>
      <c r="X13" s="14">
        <v>82</v>
      </c>
      <c r="Y13" s="18">
        <f t="shared" si="0"/>
        <v>496</v>
      </c>
      <c r="Z13" s="19">
        <f t="shared" si="1"/>
        <v>76</v>
      </c>
      <c r="AA13" s="19">
        <f t="shared" si="2"/>
        <v>88</v>
      </c>
      <c r="AB13" s="25">
        <f t="shared" si="3"/>
        <v>332</v>
      </c>
      <c r="AC13" s="27">
        <f t="shared" si="4"/>
        <v>83</v>
      </c>
    </row>
    <row r="14" spans="1:29" ht="12.75">
      <c r="A14" s="60">
        <v>11</v>
      </c>
      <c r="B14" s="80" t="s">
        <v>599</v>
      </c>
      <c r="C14" s="67" t="s">
        <v>1921</v>
      </c>
      <c r="D14" s="65" t="s">
        <v>1228</v>
      </c>
      <c r="E14" s="80">
        <v>2006</v>
      </c>
      <c r="F14" s="80" t="s">
        <v>1197</v>
      </c>
      <c r="G14" s="80" t="s">
        <v>605</v>
      </c>
      <c r="H14" s="92">
        <v>5.16</v>
      </c>
      <c r="I14" s="78">
        <v>0.1385</v>
      </c>
      <c r="J14" s="92">
        <v>6.15</v>
      </c>
      <c r="K14" s="65" t="s">
        <v>70</v>
      </c>
      <c r="L14" s="80" t="s">
        <v>1922</v>
      </c>
      <c r="M14" s="1" t="s">
        <v>1138</v>
      </c>
      <c r="N14" s="1" t="s">
        <v>1180</v>
      </c>
      <c r="O14" s="1" t="s">
        <v>1238</v>
      </c>
      <c r="P14" s="1" t="s">
        <v>1920</v>
      </c>
      <c r="Q14" s="1" t="s">
        <v>1133</v>
      </c>
      <c r="S14" s="15">
        <v>82</v>
      </c>
      <c r="T14" s="15">
        <v>83</v>
      </c>
      <c r="U14" s="14">
        <v>83</v>
      </c>
      <c r="V14" s="14">
        <v>80</v>
      </c>
      <c r="W14" s="14">
        <v>78</v>
      </c>
      <c r="X14" s="14">
        <v>85</v>
      </c>
      <c r="Y14" s="18">
        <f t="shared" si="0"/>
        <v>491</v>
      </c>
      <c r="Z14" s="19">
        <f t="shared" si="1"/>
        <v>78</v>
      </c>
      <c r="AA14" s="19">
        <f t="shared" si="2"/>
        <v>85</v>
      </c>
      <c r="AB14" s="25">
        <f t="shared" si="3"/>
        <v>328</v>
      </c>
      <c r="AC14" s="27">
        <f t="shared" si="4"/>
        <v>82</v>
      </c>
    </row>
    <row r="15" spans="1:29" ht="12.75">
      <c r="A15" s="60">
        <v>12</v>
      </c>
      <c r="B15" s="80" t="s">
        <v>600</v>
      </c>
      <c r="C15" s="65" t="s">
        <v>1935</v>
      </c>
      <c r="D15" s="65" t="s">
        <v>749</v>
      </c>
      <c r="E15" s="80">
        <v>2004</v>
      </c>
      <c r="F15" s="80" t="s">
        <v>1285</v>
      </c>
      <c r="G15" s="80" t="s">
        <v>605</v>
      </c>
      <c r="H15" s="65">
        <v>5.98</v>
      </c>
      <c r="I15" s="78">
        <v>0.128</v>
      </c>
      <c r="J15" s="92">
        <v>6.08</v>
      </c>
      <c r="K15" s="65" t="s">
        <v>1936</v>
      </c>
      <c r="L15" s="80" t="s">
        <v>1937</v>
      </c>
      <c r="M15" s="1" t="s">
        <v>1138</v>
      </c>
      <c r="N15" s="1" t="s">
        <v>1927</v>
      </c>
      <c r="O15" s="1" t="s">
        <v>989</v>
      </c>
      <c r="P15" s="1" t="s">
        <v>1934</v>
      </c>
      <c r="Q15" s="1" t="s">
        <v>1133</v>
      </c>
      <c r="S15" s="16">
        <v>84</v>
      </c>
      <c r="T15" s="13">
        <v>85</v>
      </c>
      <c r="U15" s="14">
        <v>85</v>
      </c>
      <c r="V15" s="14">
        <v>82</v>
      </c>
      <c r="W15" s="14">
        <v>77</v>
      </c>
      <c r="X15" s="14">
        <v>75</v>
      </c>
      <c r="Y15" s="18">
        <f t="shared" si="0"/>
        <v>488</v>
      </c>
      <c r="Z15" s="19">
        <f t="shared" si="1"/>
        <v>75</v>
      </c>
      <c r="AA15" s="19">
        <f t="shared" si="2"/>
        <v>85</v>
      </c>
      <c r="AB15" s="25">
        <f t="shared" si="3"/>
        <v>328</v>
      </c>
      <c r="AC15" s="27">
        <f t="shared" si="4"/>
        <v>82</v>
      </c>
    </row>
    <row r="16" spans="1:29" ht="12.75">
      <c r="A16" s="60">
        <v>13</v>
      </c>
      <c r="B16" s="80" t="s">
        <v>601</v>
      </c>
      <c r="C16" s="65" t="s">
        <v>1924</v>
      </c>
      <c r="D16" s="65" t="s">
        <v>1207</v>
      </c>
      <c r="E16" s="80">
        <v>2005</v>
      </c>
      <c r="F16" s="80" t="s">
        <v>1187</v>
      </c>
      <c r="G16" s="80" t="s">
        <v>605</v>
      </c>
      <c r="H16" s="92">
        <v>5.3</v>
      </c>
      <c r="I16" s="78">
        <v>0.131</v>
      </c>
      <c r="J16" s="92">
        <v>6.4</v>
      </c>
      <c r="K16" s="65" t="s">
        <v>1925</v>
      </c>
      <c r="L16" s="80" t="s">
        <v>1926</v>
      </c>
      <c r="M16" s="1" t="s">
        <v>1138</v>
      </c>
      <c r="N16" s="1" t="s">
        <v>1927</v>
      </c>
      <c r="O16" s="1" t="s">
        <v>1207</v>
      </c>
      <c r="P16" s="1" t="s">
        <v>1923</v>
      </c>
      <c r="Q16" s="1" t="s">
        <v>1133</v>
      </c>
      <c r="S16" s="15">
        <v>85</v>
      </c>
      <c r="T16" s="15">
        <v>90</v>
      </c>
      <c r="U16" s="14">
        <v>77</v>
      </c>
      <c r="V16" s="14">
        <v>85</v>
      </c>
      <c r="W16" s="14">
        <v>80</v>
      </c>
      <c r="X16" s="14">
        <v>74</v>
      </c>
      <c r="Y16" s="18">
        <f t="shared" si="0"/>
        <v>491</v>
      </c>
      <c r="Z16" s="19">
        <f t="shared" si="1"/>
        <v>74</v>
      </c>
      <c r="AA16" s="19">
        <f t="shared" si="2"/>
        <v>90</v>
      </c>
      <c r="AB16" s="25">
        <f t="shared" si="3"/>
        <v>327</v>
      </c>
      <c r="AC16" s="27">
        <f t="shared" si="4"/>
        <v>81.75</v>
      </c>
    </row>
    <row r="17" spans="1:29" ht="12.75">
      <c r="A17" s="60">
        <v>14</v>
      </c>
      <c r="B17" s="80" t="s">
        <v>602</v>
      </c>
      <c r="C17" s="65" t="s">
        <v>1961</v>
      </c>
      <c r="D17" s="65" t="s">
        <v>1214</v>
      </c>
      <c r="E17" s="80">
        <v>2006</v>
      </c>
      <c r="F17" s="80" t="s">
        <v>1187</v>
      </c>
      <c r="G17" s="80" t="s">
        <v>605</v>
      </c>
      <c r="H17" s="92">
        <v>8.1</v>
      </c>
      <c r="I17" s="78">
        <v>0.131</v>
      </c>
      <c r="J17" s="92">
        <v>6.9</v>
      </c>
      <c r="K17" s="65" t="s">
        <v>1962</v>
      </c>
      <c r="L17" s="80" t="s">
        <v>1963</v>
      </c>
      <c r="M17" s="1" t="s">
        <v>1138</v>
      </c>
      <c r="N17" s="1" t="s">
        <v>1211</v>
      </c>
      <c r="O17" s="1" t="s">
        <v>1214</v>
      </c>
      <c r="P17" s="1" t="s">
        <v>1960</v>
      </c>
      <c r="Q17" s="1" t="s">
        <v>1133</v>
      </c>
      <c r="S17" s="16">
        <v>87</v>
      </c>
      <c r="T17" s="13">
        <v>89</v>
      </c>
      <c r="U17" s="14">
        <v>77</v>
      </c>
      <c r="V17" s="14">
        <v>82</v>
      </c>
      <c r="W17" s="14">
        <v>81</v>
      </c>
      <c r="X17" s="14">
        <v>69</v>
      </c>
      <c r="Y17" s="18">
        <f t="shared" si="0"/>
        <v>485</v>
      </c>
      <c r="Z17" s="19">
        <f t="shared" si="1"/>
        <v>69</v>
      </c>
      <c r="AA17" s="19">
        <f t="shared" si="2"/>
        <v>89</v>
      </c>
      <c r="AB17" s="25">
        <f t="shared" si="3"/>
        <v>327</v>
      </c>
      <c r="AC17" s="27">
        <f t="shared" si="4"/>
        <v>81.75</v>
      </c>
    </row>
    <row r="18" spans="1:29" ht="12.75">
      <c r="A18" s="60">
        <v>15</v>
      </c>
      <c r="B18" s="80" t="s">
        <v>603</v>
      </c>
      <c r="C18" s="65" t="s">
        <v>1917</v>
      </c>
      <c r="D18" s="65" t="s">
        <v>1083</v>
      </c>
      <c r="E18" s="80">
        <v>2006</v>
      </c>
      <c r="F18" s="80" t="s">
        <v>1187</v>
      </c>
      <c r="G18" s="80" t="s">
        <v>605</v>
      </c>
      <c r="H18" s="65">
        <v>5</v>
      </c>
      <c r="I18" s="78">
        <v>0.122</v>
      </c>
      <c r="J18" s="65">
        <v>6.9</v>
      </c>
      <c r="K18" s="65" t="s">
        <v>1872</v>
      </c>
      <c r="L18" s="80" t="s">
        <v>1918</v>
      </c>
      <c r="M18" s="1" t="s">
        <v>1138</v>
      </c>
      <c r="N18" s="1" t="s">
        <v>1919</v>
      </c>
      <c r="O18" s="1" t="s">
        <v>1083</v>
      </c>
      <c r="P18" s="1" t="s">
        <v>1916</v>
      </c>
      <c r="Q18" s="1" t="s">
        <v>1133</v>
      </c>
      <c r="S18" s="13">
        <v>79</v>
      </c>
      <c r="T18" s="13">
        <v>86</v>
      </c>
      <c r="U18" s="14">
        <v>81</v>
      </c>
      <c r="V18" s="14">
        <v>84</v>
      </c>
      <c r="W18" s="14">
        <v>80</v>
      </c>
      <c r="X18" s="14">
        <v>80</v>
      </c>
      <c r="Y18" s="18">
        <f t="shared" si="0"/>
        <v>490</v>
      </c>
      <c r="Z18" s="19">
        <f t="shared" si="1"/>
        <v>79</v>
      </c>
      <c r="AA18" s="19">
        <f t="shared" si="2"/>
        <v>86</v>
      </c>
      <c r="AB18" s="25">
        <f t="shared" si="3"/>
        <v>325</v>
      </c>
      <c r="AC18" s="27">
        <f t="shared" si="4"/>
        <v>81.25</v>
      </c>
    </row>
    <row r="19" spans="1:29" ht="13.5" thickBot="1">
      <c r="A19" s="63">
        <v>16</v>
      </c>
      <c r="B19" s="80" t="s">
        <v>604</v>
      </c>
      <c r="C19" s="65" t="s">
        <v>1929</v>
      </c>
      <c r="D19" s="65" t="s">
        <v>1930</v>
      </c>
      <c r="E19" s="80">
        <v>2000</v>
      </c>
      <c r="F19" s="80" t="s">
        <v>1132</v>
      </c>
      <c r="G19" s="80" t="s">
        <v>605</v>
      </c>
      <c r="H19" s="65">
        <v>5.4</v>
      </c>
      <c r="I19" s="78">
        <v>0.129</v>
      </c>
      <c r="J19" s="65">
        <v>7.7</v>
      </c>
      <c r="K19" s="65" t="s">
        <v>1931</v>
      </c>
      <c r="L19" s="80" t="s">
        <v>1932</v>
      </c>
      <c r="M19" s="1" t="s">
        <v>1138</v>
      </c>
      <c r="N19" s="1" t="s">
        <v>1933</v>
      </c>
      <c r="O19" s="1" t="s">
        <v>1090</v>
      </c>
      <c r="P19" s="1" t="s">
        <v>1928</v>
      </c>
      <c r="Q19" s="1" t="s">
        <v>1133</v>
      </c>
      <c r="S19" s="16">
        <v>78</v>
      </c>
      <c r="T19" s="13">
        <v>78</v>
      </c>
      <c r="U19" s="14">
        <v>80</v>
      </c>
      <c r="V19" s="14">
        <v>77</v>
      </c>
      <c r="W19" s="14">
        <v>64</v>
      </c>
      <c r="X19" s="14">
        <v>75</v>
      </c>
      <c r="Y19" s="18">
        <f t="shared" si="0"/>
        <v>452</v>
      </c>
      <c r="Z19" s="19">
        <f t="shared" si="1"/>
        <v>64</v>
      </c>
      <c r="AA19" s="19">
        <f t="shared" si="2"/>
        <v>80</v>
      </c>
      <c r="AB19" s="25">
        <f t="shared" si="3"/>
        <v>308</v>
      </c>
      <c r="AC19" s="28">
        <f t="shared" si="4"/>
        <v>77</v>
      </c>
    </row>
    <row r="38" ht="12.75">
      <c r="Q38" s="10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1"/>
  <sheetViews>
    <sheetView zoomScalePageLayoutView="0" workbookViewId="0" topLeftCell="A2">
      <selection activeCell="AC25" sqref="AC25"/>
    </sheetView>
  </sheetViews>
  <sheetFormatPr defaultColWidth="9.00390625" defaultRowHeight="12.75"/>
  <cols>
    <col min="1" max="1" width="3.625" style="0" customWidth="1"/>
    <col min="2" max="2" width="6.875" style="11" bestFit="1" customWidth="1"/>
    <col min="3" max="3" width="38.00390625" style="0" customWidth="1"/>
    <col min="4" max="4" width="28.625" style="0" bestFit="1" customWidth="1"/>
    <col min="5" max="5" width="6.625" style="12" bestFit="1" customWidth="1"/>
    <col min="6" max="6" width="10.625" style="12" customWidth="1"/>
    <col min="7" max="7" width="9.75390625" style="12" hidden="1" customWidth="1"/>
    <col min="8" max="8" width="0" style="0" hidden="1" customWidth="1"/>
    <col min="9" max="9" width="9.00390625" style="0" hidden="1" customWidth="1"/>
    <col min="10" max="10" width="6.25390625" style="0" hidden="1" customWidth="1"/>
    <col min="11" max="11" width="10.125" style="0" hidden="1" customWidth="1"/>
    <col min="12" max="12" width="12.375" style="195" bestFit="1" customWidth="1"/>
    <col min="13" max="13" width="4.875" style="0" hidden="1" customWidth="1"/>
    <col min="14" max="14" width="21.125" style="0" hidden="1" customWidth="1"/>
    <col min="15" max="15" width="11.75390625" style="0" hidden="1" customWidth="1"/>
    <col min="16" max="16" width="8.25390625" style="0" hidden="1" customWidth="1"/>
    <col min="17" max="17" width="6.625" style="0" hidden="1" customWidth="1"/>
    <col min="18" max="18" width="7.00390625" style="0" hidden="1" customWidth="1"/>
    <col min="19" max="19" width="6.375" style="0" hidden="1" customWidth="1"/>
    <col min="20" max="20" width="7.875" style="0" hidden="1" customWidth="1"/>
    <col min="21" max="21" width="9.75390625" style="0" hidden="1" customWidth="1"/>
    <col min="22" max="22" width="7.625" style="0" hidden="1" customWidth="1"/>
    <col min="23" max="23" width="7.25390625" style="0" hidden="1" customWidth="1"/>
    <col min="24" max="24" width="3.625" style="0" hidden="1" customWidth="1"/>
    <col min="25" max="25" width="5.125" style="0" hidden="1" customWidth="1"/>
    <col min="26" max="26" width="5.375" style="0" hidden="1" customWidth="1"/>
    <col min="27" max="27" width="7.875" style="0" hidden="1" customWidth="1"/>
    <col min="28" max="28" width="4.875" style="39" bestFit="1" customWidth="1"/>
    <col min="29" max="29" width="36.00390625" style="0" bestFit="1" customWidth="1"/>
  </cols>
  <sheetData>
    <row r="1" spans="1:4" ht="12.75">
      <c r="A1" s="9" t="s">
        <v>787</v>
      </c>
      <c r="D1" s="178"/>
    </row>
    <row r="2" ht="13.5" thickBot="1">
      <c r="B2" s="146"/>
    </row>
    <row r="3" spans="1:29" ht="13.5" thickBot="1">
      <c r="A3" s="76" t="s">
        <v>316</v>
      </c>
      <c r="B3" s="142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94"/>
      <c r="I3" s="94"/>
      <c r="J3" s="94"/>
      <c r="K3" s="94"/>
      <c r="L3" s="176" t="s">
        <v>752</v>
      </c>
      <c r="M3" s="94"/>
      <c r="N3" s="94"/>
      <c r="O3" s="95" t="s">
        <v>354</v>
      </c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23"/>
      <c r="AB3" s="31" t="s">
        <v>1031</v>
      </c>
      <c r="AC3" s="199" t="s">
        <v>320</v>
      </c>
    </row>
    <row r="4" spans="1:29" ht="12.75">
      <c r="A4" s="60">
        <v>1</v>
      </c>
      <c r="B4" s="80" t="s">
        <v>370</v>
      </c>
      <c r="C4" s="65" t="s">
        <v>1134</v>
      </c>
      <c r="D4" s="65" t="s">
        <v>1997</v>
      </c>
      <c r="E4" s="80">
        <v>2006</v>
      </c>
      <c r="F4" s="80" t="s">
        <v>1197</v>
      </c>
      <c r="G4" s="145" t="s">
        <v>2243</v>
      </c>
      <c r="H4" s="92">
        <v>3.6</v>
      </c>
      <c r="I4" s="78">
        <v>0.145</v>
      </c>
      <c r="J4" s="92">
        <v>5.6</v>
      </c>
      <c r="K4" s="65" t="s">
        <v>1357</v>
      </c>
      <c r="L4" s="196" t="s">
        <v>71</v>
      </c>
      <c r="M4" s="65" t="s">
        <v>1138</v>
      </c>
      <c r="N4" s="65" t="s">
        <v>1134</v>
      </c>
      <c r="O4" s="65" t="s">
        <v>1238</v>
      </c>
      <c r="P4" s="1" t="s">
        <v>1996</v>
      </c>
      <c r="Q4" s="1" t="s">
        <v>1133</v>
      </c>
      <c r="R4" s="16">
        <v>93</v>
      </c>
      <c r="S4" s="13">
        <v>88</v>
      </c>
      <c r="T4" s="14">
        <v>93</v>
      </c>
      <c r="U4" s="14">
        <v>91</v>
      </c>
      <c r="V4" s="14">
        <v>94</v>
      </c>
      <c r="W4" s="14">
        <v>90</v>
      </c>
      <c r="X4" s="18">
        <f>R4+S4+T4+U4+V4+W4</f>
        <v>549</v>
      </c>
      <c r="Y4" s="19">
        <f>MIN(R4:W4)</f>
        <v>88</v>
      </c>
      <c r="Z4" s="19">
        <f>MAX(R4:W4)</f>
        <v>94</v>
      </c>
      <c r="AA4" s="25">
        <f>X4-(Y4+Z4)</f>
        <v>367</v>
      </c>
      <c r="AB4" s="26">
        <f>AA4/4</f>
        <v>91.75</v>
      </c>
      <c r="AC4" s="194" t="s">
        <v>790</v>
      </c>
    </row>
    <row r="5" spans="1:29" ht="12.75">
      <c r="A5" s="60">
        <v>2</v>
      </c>
      <c r="B5" s="80" t="s">
        <v>371</v>
      </c>
      <c r="C5" s="65" t="s">
        <v>791</v>
      </c>
      <c r="D5" s="65" t="s">
        <v>749</v>
      </c>
      <c r="E5" s="80">
        <v>2005</v>
      </c>
      <c r="F5" s="80" t="s">
        <v>1285</v>
      </c>
      <c r="G5" s="145" t="s">
        <v>2243</v>
      </c>
      <c r="H5" s="65">
        <v>3.31</v>
      </c>
      <c r="I5" s="78">
        <v>0.144</v>
      </c>
      <c r="J5" s="65">
        <v>5.28</v>
      </c>
      <c r="K5" s="65" t="s">
        <v>2058</v>
      </c>
      <c r="L5" s="197" t="s">
        <v>2059</v>
      </c>
      <c r="M5" s="65" t="s">
        <v>1138</v>
      </c>
      <c r="N5" s="65" t="s">
        <v>173</v>
      </c>
      <c r="O5" s="65" t="s">
        <v>989</v>
      </c>
      <c r="P5" s="1" t="s">
        <v>2057</v>
      </c>
      <c r="Q5" s="1" t="s">
        <v>1133</v>
      </c>
      <c r="R5" s="16">
        <v>88</v>
      </c>
      <c r="S5" s="13">
        <v>91</v>
      </c>
      <c r="T5" s="14">
        <v>91</v>
      </c>
      <c r="U5" s="14">
        <v>91</v>
      </c>
      <c r="V5" s="14">
        <v>96</v>
      </c>
      <c r="W5" s="14">
        <v>94</v>
      </c>
      <c r="X5" s="18">
        <f>R5+S5+T5+U5+V5+W5</f>
        <v>551</v>
      </c>
      <c r="Y5" s="19">
        <f>MIN(R5:W5)</f>
        <v>88</v>
      </c>
      <c r="Z5" s="19">
        <f>MAX(R5:W5)</f>
        <v>96</v>
      </c>
      <c r="AA5" s="25">
        <f>X5-(Y5+Z5)</f>
        <v>367</v>
      </c>
      <c r="AB5" s="27">
        <f>AA5/4</f>
        <v>91.75</v>
      </c>
      <c r="AC5" s="194" t="s">
        <v>790</v>
      </c>
    </row>
    <row r="6" spans="1:29" ht="12.75">
      <c r="A6" s="60">
        <v>3</v>
      </c>
      <c r="B6" s="80" t="s">
        <v>372</v>
      </c>
      <c r="C6" s="65" t="s">
        <v>1989</v>
      </c>
      <c r="D6" s="65" t="s">
        <v>1280</v>
      </c>
      <c r="E6" s="80">
        <v>2006</v>
      </c>
      <c r="F6" s="80" t="s">
        <v>1281</v>
      </c>
      <c r="G6" s="145" t="s">
        <v>2243</v>
      </c>
      <c r="H6" s="65">
        <v>3.9</v>
      </c>
      <c r="I6" s="78">
        <v>0.135</v>
      </c>
      <c r="J6" s="92">
        <v>6</v>
      </c>
      <c r="K6" s="65" t="s">
        <v>1936</v>
      </c>
      <c r="L6" s="196" t="s">
        <v>80</v>
      </c>
      <c r="M6" s="65" t="s">
        <v>1138</v>
      </c>
      <c r="N6" s="65" t="s">
        <v>1990</v>
      </c>
      <c r="O6" s="65" t="s">
        <v>1283</v>
      </c>
      <c r="P6" s="1" t="s">
        <v>1988</v>
      </c>
      <c r="Q6" s="1" t="s">
        <v>1133</v>
      </c>
      <c r="R6" s="16">
        <v>93</v>
      </c>
      <c r="S6" s="13">
        <v>95</v>
      </c>
      <c r="T6" s="14">
        <v>85</v>
      </c>
      <c r="U6" s="14">
        <v>89</v>
      </c>
      <c r="V6" s="14">
        <v>89</v>
      </c>
      <c r="W6" s="14">
        <v>94</v>
      </c>
      <c r="X6" s="18">
        <f>R6+S6+T6+U6+V6+W6</f>
        <v>545</v>
      </c>
      <c r="Y6" s="19">
        <f>MIN(R6:W6)</f>
        <v>85</v>
      </c>
      <c r="Z6" s="19">
        <f>MAX(R6:W6)</f>
        <v>95</v>
      </c>
      <c r="AA6" s="25">
        <f>X6-(Y6+Z6)</f>
        <v>365</v>
      </c>
      <c r="AB6" s="27">
        <f>AA6/4</f>
        <v>91.25</v>
      </c>
      <c r="AC6" t="s">
        <v>321</v>
      </c>
    </row>
    <row r="7" spans="1:29" ht="12.75">
      <c r="A7" s="60">
        <v>4</v>
      </c>
      <c r="B7" s="80" t="s">
        <v>373</v>
      </c>
      <c r="C7" s="65" t="s">
        <v>368</v>
      </c>
      <c r="D7" s="65" t="s">
        <v>1280</v>
      </c>
      <c r="E7" s="80">
        <v>2005</v>
      </c>
      <c r="F7" s="80" t="s">
        <v>1281</v>
      </c>
      <c r="G7" s="145" t="s">
        <v>2243</v>
      </c>
      <c r="H7" s="65">
        <v>3.8</v>
      </c>
      <c r="I7" s="78">
        <v>0.135</v>
      </c>
      <c r="J7" s="92">
        <v>5.6</v>
      </c>
      <c r="K7" s="65" t="s">
        <v>2032</v>
      </c>
      <c r="L7" s="196" t="s">
        <v>1619</v>
      </c>
      <c r="M7" s="65" t="s">
        <v>1138</v>
      </c>
      <c r="N7" s="65" t="s">
        <v>2033</v>
      </c>
      <c r="O7" s="65" t="s">
        <v>1283</v>
      </c>
      <c r="P7" s="1" t="s">
        <v>2031</v>
      </c>
      <c r="Q7" s="5" t="s">
        <v>1133</v>
      </c>
      <c r="R7" s="16">
        <v>92</v>
      </c>
      <c r="S7" s="13">
        <v>92</v>
      </c>
      <c r="T7" s="14">
        <v>90</v>
      </c>
      <c r="U7" s="14">
        <v>86</v>
      </c>
      <c r="V7" s="14">
        <v>91</v>
      </c>
      <c r="W7" s="14">
        <v>96</v>
      </c>
      <c r="X7" s="18">
        <f>R7+S7+T7+U7+V7+W7</f>
        <v>547</v>
      </c>
      <c r="Y7" s="19">
        <f>MIN(R7:W7)</f>
        <v>86</v>
      </c>
      <c r="Z7" s="19">
        <f>MAX(R7:W7)</f>
        <v>96</v>
      </c>
      <c r="AA7" s="25">
        <f>X7-(Y7+Z7)</f>
        <v>365</v>
      </c>
      <c r="AB7" s="27">
        <f>AA7/4</f>
        <v>91.25</v>
      </c>
      <c r="AC7" t="s">
        <v>321</v>
      </c>
    </row>
    <row r="8" spans="1:29" ht="12.75">
      <c r="A8" s="60">
        <v>5</v>
      </c>
      <c r="B8" s="80" t="s">
        <v>374</v>
      </c>
      <c r="C8" s="65" t="s">
        <v>2028</v>
      </c>
      <c r="D8" s="65" t="s">
        <v>1280</v>
      </c>
      <c r="E8" s="80">
        <v>2005</v>
      </c>
      <c r="F8" s="80" t="s">
        <v>1281</v>
      </c>
      <c r="G8" s="145" t="s">
        <v>2243</v>
      </c>
      <c r="H8" s="65">
        <v>3.6</v>
      </c>
      <c r="I8" s="78">
        <v>0.135</v>
      </c>
      <c r="J8" s="92">
        <v>5.5</v>
      </c>
      <c r="K8" s="65" t="s">
        <v>2029</v>
      </c>
      <c r="L8" s="196" t="s">
        <v>1620</v>
      </c>
      <c r="M8" s="65" t="s">
        <v>1138</v>
      </c>
      <c r="N8" s="65" t="s">
        <v>2030</v>
      </c>
      <c r="O8" s="65" t="s">
        <v>1283</v>
      </c>
      <c r="P8" s="1" t="s">
        <v>2027</v>
      </c>
      <c r="Q8" s="1" t="s">
        <v>1133</v>
      </c>
      <c r="R8" s="16">
        <v>88</v>
      </c>
      <c r="S8" s="13">
        <v>90</v>
      </c>
      <c r="T8" s="14">
        <v>91</v>
      </c>
      <c r="U8" s="14">
        <v>83</v>
      </c>
      <c r="V8" s="14">
        <v>95</v>
      </c>
      <c r="W8" s="14">
        <v>94</v>
      </c>
      <c r="X8" s="18">
        <f>R8+S8+T8+U8+V8+W8</f>
        <v>541</v>
      </c>
      <c r="Y8" s="19">
        <f>MIN(R8:W8)</f>
        <v>83</v>
      </c>
      <c r="Z8" s="19">
        <f>MAX(R8:W8)</f>
        <v>95</v>
      </c>
      <c r="AA8" s="25">
        <f>X8-(Y8+Z8)</f>
        <v>363</v>
      </c>
      <c r="AB8" s="27">
        <f>AA8/4</f>
        <v>90.75</v>
      </c>
      <c r="AC8" t="s">
        <v>322</v>
      </c>
    </row>
    <row r="9" spans="1:28" ht="12.75">
      <c r="A9" s="60">
        <v>6</v>
      </c>
      <c r="B9" s="80" t="s">
        <v>375</v>
      </c>
      <c r="C9" s="65" t="s">
        <v>2119</v>
      </c>
      <c r="D9" s="65" t="s">
        <v>2120</v>
      </c>
      <c r="E9" s="80">
        <v>2003</v>
      </c>
      <c r="F9" s="80" t="s">
        <v>1132</v>
      </c>
      <c r="G9" s="145" t="s">
        <v>2243</v>
      </c>
      <c r="H9" s="65">
        <v>2.9</v>
      </c>
      <c r="I9" s="78">
        <v>0.1563</v>
      </c>
      <c r="J9" s="65">
        <v>5.5</v>
      </c>
      <c r="K9" s="65" t="s">
        <v>2121</v>
      </c>
      <c r="L9" s="197" t="s">
        <v>73</v>
      </c>
      <c r="M9" s="65" t="s">
        <v>1138</v>
      </c>
      <c r="N9" s="65" t="s">
        <v>2122</v>
      </c>
      <c r="O9" s="65" t="s">
        <v>1090</v>
      </c>
      <c r="P9" s="1" t="s">
        <v>2118</v>
      </c>
      <c r="Q9" s="1" t="s">
        <v>1133</v>
      </c>
      <c r="R9" s="16">
        <v>91</v>
      </c>
      <c r="S9" s="13">
        <v>87</v>
      </c>
      <c r="T9" s="14">
        <v>91</v>
      </c>
      <c r="U9" s="14">
        <v>90</v>
      </c>
      <c r="V9" s="14">
        <v>92</v>
      </c>
      <c r="W9" s="14">
        <f>R9+S9+T9+U9+V9</f>
        <v>451</v>
      </c>
      <c r="X9" s="24">
        <f>MIN(R9:V9)</f>
        <v>87</v>
      </c>
      <c r="Y9" s="19">
        <f>MAX(R9:V9)</f>
        <v>92</v>
      </c>
      <c r="Z9" s="37">
        <f>W9-(X9+Y9)</f>
        <v>272</v>
      </c>
      <c r="AA9" s="41">
        <f>Z9/3</f>
        <v>90.66666666666667</v>
      </c>
      <c r="AB9" s="45">
        <f>AA9</f>
        <v>90.66666666666667</v>
      </c>
    </row>
    <row r="10" spans="1:28" ht="12.75">
      <c r="A10" s="60">
        <v>7</v>
      </c>
      <c r="B10" s="80" t="s">
        <v>606</v>
      </c>
      <c r="C10" s="65" t="s">
        <v>2023</v>
      </c>
      <c r="D10" s="65" t="s">
        <v>2024</v>
      </c>
      <c r="E10" s="80">
        <v>2005</v>
      </c>
      <c r="F10" s="80" t="s">
        <v>1243</v>
      </c>
      <c r="G10" s="145" t="s">
        <v>2243</v>
      </c>
      <c r="H10" s="65">
        <v>1.5</v>
      </c>
      <c r="I10" s="78">
        <v>0.135</v>
      </c>
      <c r="J10" s="92">
        <v>5.1</v>
      </c>
      <c r="K10" s="65" t="s">
        <v>2025</v>
      </c>
      <c r="L10" s="196" t="s">
        <v>1621</v>
      </c>
      <c r="M10" s="65" t="s">
        <v>1138</v>
      </c>
      <c r="N10" s="65" t="s">
        <v>2026</v>
      </c>
      <c r="O10" s="65" t="s">
        <v>1244</v>
      </c>
      <c r="P10" s="1" t="s">
        <v>2022</v>
      </c>
      <c r="Q10" s="1" t="s">
        <v>1133</v>
      </c>
      <c r="R10" s="16">
        <v>87</v>
      </c>
      <c r="S10" s="13">
        <v>89</v>
      </c>
      <c r="T10" s="14">
        <v>88</v>
      </c>
      <c r="U10" s="14">
        <v>90</v>
      </c>
      <c r="V10" s="14">
        <v>91</v>
      </c>
      <c r="W10" s="14">
        <v>91</v>
      </c>
      <c r="X10" s="18">
        <f>R10+S10+T10+U10+V10+W10</f>
        <v>536</v>
      </c>
      <c r="Y10" s="19">
        <f>MIN(R10:W10)</f>
        <v>87</v>
      </c>
      <c r="Z10" s="19">
        <f>MAX(R10:W10)</f>
        <v>91</v>
      </c>
      <c r="AA10" s="25">
        <f>X10-(Y10+Z10)</f>
        <v>358</v>
      </c>
      <c r="AB10" s="27">
        <f>AA10/4</f>
        <v>89.5</v>
      </c>
    </row>
    <row r="11" spans="1:28" ht="12.75">
      <c r="A11" s="60">
        <v>8</v>
      </c>
      <c r="B11" s="80" t="s">
        <v>607</v>
      </c>
      <c r="C11" s="65" t="s">
        <v>2170</v>
      </c>
      <c r="D11" s="65" t="s">
        <v>1948</v>
      </c>
      <c r="E11" s="80">
        <v>2000</v>
      </c>
      <c r="F11" s="80" t="s">
        <v>1132</v>
      </c>
      <c r="G11" s="145" t="s">
        <v>2243</v>
      </c>
      <c r="H11" s="65">
        <v>2.1</v>
      </c>
      <c r="I11" s="78">
        <v>0.1301</v>
      </c>
      <c r="J11" s="65">
        <v>6</v>
      </c>
      <c r="K11" s="65" t="s">
        <v>2171</v>
      </c>
      <c r="L11" s="197" t="s">
        <v>72</v>
      </c>
      <c r="M11" s="65" t="s">
        <v>1386</v>
      </c>
      <c r="N11" s="65" t="s">
        <v>2172</v>
      </c>
      <c r="O11" s="65" t="s">
        <v>1090</v>
      </c>
      <c r="P11" s="1" t="s">
        <v>2169</v>
      </c>
      <c r="Q11" s="1" t="s">
        <v>1133</v>
      </c>
      <c r="R11" s="16">
        <v>93</v>
      </c>
      <c r="S11" s="13">
        <v>89</v>
      </c>
      <c r="T11" s="14">
        <v>81</v>
      </c>
      <c r="U11" s="14">
        <v>86</v>
      </c>
      <c r="V11" s="14">
        <v>94</v>
      </c>
      <c r="W11" s="14">
        <f>R11+S11+T11+U11+V11</f>
        <v>443</v>
      </c>
      <c r="X11" s="24">
        <f>MIN(R11:V11)</f>
        <v>81</v>
      </c>
      <c r="Y11" s="19">
        <f>MAX(R11:V11)</f>
        <v>94</v>
      </c>
      <c r="Z11" s="37">
        <f>W11-(X11+Y11)</f>
        <v>268</v>
      </c>
      <c r="AA11" s="41">
        <f>Z11/3</f>
        <v>89.33333333333333</v>
      </c>
      <c r="AB11" s="45">
        <f>AA11</f>
        <v>89.33333333333333</v>
      </c>
    </row>
    <row r="12" spans="1:28" ht="12.75">
      <c r="A12" s="60">
        <v>9</v>
      </c>
      <c r="B12" s="80" t="s">
        <v>608</v>
      </c>
      <c r="C12" s="65" t="s">
        <v>2003</v>
      </c>
      <c r="D12" s="65" t="s">
        <v>1264</v>
      </c>
      <c r="E12" s="80">
        <v>2005</v>
      </c>
      <c r="F12" s="80" t="s">
        <v>1243</v>
      </c>
      <c r="G12" s="145" t="s">
        <v>2243</v>
      </c>
      <c r="H12" s="65">
        <v>0.3</v>
      </c>
      <c r="I12" s="78">
        <v>0.132</v>
      </c>
      <c r="J12" s="92">
        <v>5.1</v>
      </c>
      <c r="K12" s="65" t="s">
        <v>1266</v>
      </c>
      <c r="L12" s="196" t="s">
        <v>2004</v>
      </c>
      <c r="M12" s="65" t="s">
        <v>1138</v>
      </c>
      <c r="N12" s="65" t="s">
        <v>1265</v>
      </c>
      <c r="O12" s="65" t="s">
        <v>1244</v>
      </c>
      <c r="P12" s="1" t="s">
        <v>2002</v>
      </c>
      <c r="Q12" s="1" t="s">
        <v>1133</v>
      </c>
      <c r="R12" s="16">
        <v>88</v>
      </c>
      <c r="S12" s="13">
        <v>93</v>
      </c>
      <c r="T12" s="14">
        <v>87</v>
      </c>
      <c r="U12" s="14">
        <v>82</v>
      </c>
      <c r="V12" s="14">
        <v>93</v>
      </c>
      <c r="W12" s="14">
        <v>88</v>
      </c>
      <c r="X12" s="18">
        <f>R12+S12+T12+U12+V12+W12</f>
        <v>531</v>
      </c>
      <c r="Y12" s="19">
        <f>MIN(R12:W12)</f>
        <v>82</v>
      </c>
      <c r="Z12" s="19">
        <f>MAX(R12:W12)</f>
        <v>93</v>
      </c>
      <c r="AA12" s="25">
        <f>X12-(Y12+Z12)</f>
        <v>356</v>
      </c>
      <c r="AB12" s="27">
        <f>AA12/4</f>
        <v>89</v>
      </c>
    </row>
    <row r="13" spans="1:28" ht="12.75">
      <c r="A13" s="60">
        <v>10</v>
      </c>
      <c r="B13" s="80" t="s">
        <v>609</v>
      </c>
      <c r="C13" s="65" t="s">
        <v>2134</v>
      </c>
      <c r="D13" s="65" t="s">
        <v>2065</v>
      </c>
      <c r="E13" s="80">
        <v>2002</v>
      </c>
      <c r="F13" s="80" t="s">
        <v>1243</v>
      </c>
      <c r="G13" s="145" t="s">
        <v>2243</v>
      </c>
      <c r="H13" s="65">
        <v>1.82</v>
      </c>
      <c r="I13" s="78">
        <v>0.13</v>
      </c>
      <c r="J13" s="92">
        <v>4.85</v>
      </c>
      <c r="K13" s="65" t="s">
        <v>2135</v>
      </c>
      <c r="L13" s="196" t="s">
        <v>2069</v>
      </c>
      <c r="M13" s="65" t="s">
        <v>1138</v>
      </c>
      <c r="N13" s="65" t="s">
        <v>2070</v>
      </c>
      <c r="O13" s="65" t="s">
        <v>1244</v>
      </c>
      <c r="P13" s="1" t="s">
        <v>2133</v>
      </c>
      <c r="Q13" s="1" t="s">
        <v>1133</v>
      </c>
      <c r="R13" s="16">
        <v>92</v>
      </c>
      <c r="S13" s="13">
        <v>92</v>
      </c>
      <c r="T13" s="14">
        <v>89</v>
      </c>
      <c r="U13" s="14">
        <v>86</v>
      </c>
      <c r="V13" s="14">
        <v>86</v>
      </c>
      <c r="W13" s="14">
        <f>R13+S13+T13+U13+V13</f>
        <v>445</v>
      </c>
      <c r="X13" s="24">
        <f>MIN(R13:V13)</f>
        <v>86</v>
      </c>
      <c r="Y13" s="19">
        <f>MAX(R13:V13)</f>
        <v>92</v>
      </c>
      <c r="Z13" s="37">
        <f>W13-(X13+Y13)</f>
        <v>267</v>
      </c>
      <c r="AA13" s="41">
        <f>Z13/3</f>
        <v>89</v>
      </c>
      <c r="AB13" s="45">
        <f>AA13</f>
        <v>89</v>
      </c>
    </row>
    <row r="14" spans="1:28" ht="12.75">
      <c r="A14" s="60">
        <v>11</v>
      </c>
      <c r="B14" s="80" t="s">
        <v>610</v>
      </c>
      <c r="C14" s="65" t="s">
        <v>2174</v>
      </c>
      <c r="D14" s="65" t="s">
        <v>1228</v>
      </c>
      <c r="E14" s="80">
        <v>1999</v>
      </c>
      <c r="F14" s="80" t="s">
        <v>1197</v>
      </c>
      <c r="G14" s="89" t="s">
        <v>2243</v>
      </c>
      <c r="H14" s="61">
        <v>2</v>
      </c>
      <c r="I14" s="78">
        <v>0.1245</v>
      </c>
      <c r="J14" s="67">
        <v>5.3</v>
      </c>
      <c r="K14" s="65" t="s">
        <v>2175</v>
      </c>
      <c r="L14" s="196" t="s">
        <v>2176</v>
      </c>
      <c r="M14" s="65" t="s">
        <v>1138</v>
      </c>
      <c r="N14" s="65" t="s">
        <v>1145</v>
      </c>
      <c r="O14" s="65" t="s">
        <v>2177</v>
      </c>
      <c r="P14" s="1" t="s">
        <v>2173</v>
      </c>
      <c r="Q14" s="1" t="s">
        <v>1133</v>
      </c>
      <c r="R14" s="16">
        <v>89</v>
      </c>
      <c r="S14" s="13">
        <v>82</v>
      </c>
      <c r="T14" s="14">
        <v>92</v>
      </c>
      <c r="U14" s="14">
        <v>86</v>
      </c>
      <c r="V14" s="14">
        <v>95</v>
      </c>
      <c r="W14" s="14">
        <f>R14+S14+T14+U14+V14</f>
        <v>444</v>
      </c>
      <c r="X14" s="24">
        <f>MIN(R14:V14)</f>
        <v>82</v>
      </c>
      <c r="Y14" s="19">
        <f>MAX(R14:V14)</f>
        <v>95</v>
      </c>
      <c r="Z14" s="37">
        <f>W14-(X14+Y14)</f>
        <v>267</v>
      </c>
      <c r="AA14" s="41">
        <f>Z14/3</f>
        <v>89</v>
      </c>
      <c r="AB14" s="45">
        <f>AA14</f>
        <v>89</v>
      </c>
    </row>
    <row r="15" spans="1:28" ht="12.75">
      <c r="A15" s="60">
        <v>12</v>
      </c>
      <c r="B15" s="80" t="s">
        <v>611</v>
      </c>
      <c r="C15" s="65" t="s">
        <v>2179</v>
      </c>
      <c r="D15" s="65" t="s">
        <v>2150</v>
      </c>
      <c r="E15" s="80">
        <v>1996</v>
      </c>
      <c r="F15" s="80" t="s">
        <v>1243</v>
      </c>
      <c r="G15" s="145" t="s">
        <v>2243</v>
      </c>
      <c r="H15" s="65">
        <v>2</v>
      </c>
      <c r="I15" s="78">
        <v>0.135</v>
      </c>
      <c r="J15" s="92">
        <v>3.5</v>
      </c>
      <c r="K15" s="65" t="s">
        <v>2180</v>
      </c>
      <c r="L15" s="196" t="s">
        <v>2181</v>
      </c>
      <c r="M15" s="65" t="s">
        <v>1138</v>
      </c>
      <c r="N15" s="65" t="s">
        <v>1265</v>
      </c>
      <c r="O15" s="65" t="s">
        <v>1244</v>
      </c>
      <c r="P15" s="1" t="s">
        <v>2178</v>
      </c>
      <c r="Q15" s="1" t="s">
        <v>1133</v>
      </c>
      <c r="R15" s="16">
        <v>95</v>
      </c>
      <c r="S15" s="13">
        <v>80</v>
      </c>
      <c r="T15" s="14">
        <v>86</v>
      </c>
      <c r="U15" s="14">
        <v>86</v>
      </c>
      <c r="V15" s="14">
        <v>95</v>
      </c>
      <c r="W15" s="14">
        <f>R15+S15+T15+U15+V15</f>
        <v>442</v>
      </c>
      <c r="X15" s="24">
        <f>MIN(R15:V15)</f>
        <v>80</v>
      </c>
      <c r="Y15" s="19">
        <f>MAX(R15:V15)</f>
        <v>95</v>
      </c>
      <c r="Z15" s="37">
        <f>W15-(X15+Y15)</f>
        <v>267</v>
      </c>
      <c r="AA15" s="41">
        <f>Z15/3</f>
        <v>89</v>
      </c>
      <c r="AB15" s="45">
        <f>AA15</f>
        <v>89</v>
      </c>
    </row>
    <row r="16" spans="1:28" ht="12.75">
      <c r="A16" s="60">
        <v>13</v>
      </c>
      <c r="B16" s="80" t="s">
        <v>612</v>
      </c>
      <c r="C16" s="65" t="s">
        <v>2055</v>
      </c>
      <c r="D16" s="65" t="s">
        <v>2024</v>
      </c>
      <c r="E16" s="80">
        <v>2005</v>
      </c>
      <c r="F16" s="80" t="s">
        <v>1243</v>
      </c>
      <c r="G16" s="145" t="s">
        <v>2243</v>
      </c>
      <c r="H16" s="65">
        <v>1.4</v>
      </c>
      <c r="I16" s="78">
        <v>0.1438</v>
      </c>
      <c r="J16" s="92">
        <v>5.25</v>
      </c>
      <c r="K16" s="65" t="s">
        <v>2056</v>
      </c>
      <c r="L16" s="196" t="s">
        <v>1622</v>
      </c>
      <c r="M16" s="65" t="s">
        <v>1138</v>
      </c>
      <c r="N16" s="65" t="s">
        <v>1134</v>
      </c>
      <c r="O16" s="65" t="s">
        <v>1244</v>
      </c>
      <c r="P16" s="1" t="s">
        <v>2054</v>
      </c>
      <c r="Q16" s="1" t="s">
        <v>1133</v>
      </c>
      <c r="R16" s="16">
        <v>85</v>
      </c>
      <c r="S16" s="13">
        <v>91</v>
      </c>
      <c r="T16" s="14">
        <v>89</v>
      </c>
      <c r="U16" s="14">
        <v>89</v>
      </c>
      <c r="V16" s="14">
        <v>89</v>
      </c>
      <c r="W16" s="14">
        <v>88</v>
      </c>
      <c r="X16" s="18">
        <f>R16+S16+T16+U16+V16+W16</f>
        <v>531</v>
      </c>
      <c r="Y16" s="19">
        <f>MIN(R16:W16)</f>
        <v>85</v>
      </c>
      <c r="Z16" s="19">
        <f>MAX(R16:W16)</f>
        <v>91</v>
      </c>
      <c r="AA16" s="25">
        <f>X16-(Y16+Z16)</f>
        <v>355</v>
      </c>
      <c r="AB16" s="27">
        <f>AA16/4</f>
        <v>88.75</v>
      </c>
    </row>
    <row r="17" spans="1:28" ht="12.75">
      <c r="A17" s="60">
        <v>14</v>
      </c>
      <c r="B17" s="80" t="s">
        <v>613</v>
      </c>
      <c r="C17" s="65" t="s">
        <v>2167</v>
      </c>
      <c r="D17" s="65" t="s">
        <v>1095</v>
      </c>
      <c r="E17" s="80">
        <v>2000</v>
      </c>
      <c r="F17" s="80" t="s">
        <v>1132</v>
      </c>
      <c r="G17" s="145" t="s">
        <v>2243</v>
      </c>
      <c r="H17" s="65">
        <v>1.6</v>
      </c>
      <c r="I17" s="78">
        <v>0.1298</v>
      </c>
      <c r="J17" s="65">
        <v>5.3</v>
      </c>
      <c r="K17" s="65" t="s">
        <v>1286</v>
      </c>
      <c r="L17" s="197" t="s">
        <v>1623</v>
      </c>
      <c r="M17" s="65" t="s">
        <v>1138</v>
      </c>
      <c r="N17" s="65" t="s">
        <v>2168</v>
      </c>
      <c r="O17" s="65" t="s">
        <v>1090</v>
      </c>
      <c r="P17" s="1" t="s">
        <v>2166</v>
      </c>
      <c r="Q17" s="1" t="s">
        <v>1133</v>
      </c>
      <c r="R17" s="16">
        <v>90</v>
      </c>
      <c r="S17" s="13">
        <v>83</v>
      </c>
      <c r="T17" s="14">
        <v>89</v>
      </c>
      <c r="U17" s="14">
        <v>87</v>
      </c>
      <c r="V17" s="14">
        <v>89</v>
      </c>
      <c r="W17" s="14">
        <f>R17+S17+T17+U17+V17</f>
        <v>438</v>
      </c>
      <c r="X17" s="24">
        <f>MIN(R17:V17)</f>
        <v>83</v>
      </c>
      <c r="Y17" s="19">
        <f>MAX(R17:V17)</f>
        <v>90</v>
      </c>
      <c r="Z17" s="37">
        <f>W17-(X17+Y17)</f>
        <v>265</v>
      </c>
      <c r="AA17" s="41">
        <f>Z17/3</f>
        <v>88.33333333333333</v>
      </c>
      <c r="AB17" s="45">
        <f>AA17</f>
        <v>88.33333333333333</v>
      </c>
    </row>
    <row r="18" spans="1:28" ht="12.75">
      <c r="A18" s="60">
        <v>15</v>
      </c>
      <c r="B18" s="80" t="s">
        <v>614</v>
      </c>
      <c r="C18" s="65" t="s">
        <v>2011</v>
      </c>
      <c r="D18" s="65" t="s">
        <v>2012</v>
      </c>
      <c r="E18" s="80">
        <v>2005</v>
      </c>
      <c r="F18" s="80" t="s">
        <v>1132</v>
      </c>
      <c r="G18" s="145" t="s">
        <v>2243</v>
      </c>
      <c r="H18" s="65">
        <v>1.3</v>
      </c>
      <c r="I18" s="78">
        <v>0.1333</v>
      </c>
      <c r="J18" s="65">
        <v>5.7</v>
      </c>
      <c r="K18" s="65" t="s">
        <v>1407</v>
      </c>
      <c r="L18" s="196" t="s">
        <v>1624</v>
      </c>
      <c r="M18" s="65" t="s">
        <v>1138</v>
      </c>
      <c r="N18" s="65" t="s">
        <v>1134</v>
      </c>
      <c r="O18" s="65" t="s">
        <v>1014</v>
      </c>
      <c r="P18" s="1" t="s">
        <v>2010</v>
      </c>
      <c r="Q18" s="1" t="s">
        <v>1133</v>
      </c>
      <c r="R18" s="16">
        <v>86</v>
      </c>
      <c r="S18" s="13">
        <v>82</v>
      </c>
      <c r="T18" s="14">
        <v>89</v>
      </c>
      <c r="U18" s="14">
        <v>87</v>
      </c>
      <c r="V18" s="14">
        <v>91</v>
      </c>
      <c r="W18" s="14">
        <v>89</v>
      </c>
      <c r="X18" s="18">
        <f>R18+S18+T18+U18+V18+W18</f>
        <v>524</v>
      </c>
      <c r="Y18" s="19">
        <f>MIN(R18:W18)</f>
        <v>82</v>
      </c>
      <c r="Z18" s="19">
        <f>MAX(R18:W18)</f>
        <v>91</v>
      </c>
      <c r="AA18" s="25">
        <f>X18-(Y18+Z18)</f>
        <v>351</v>
      </c>
      <c r="AB18" s="27">
        <f>AA18/4</f>
        <v>87.75</v>
      </c>
    </row>
    <row r="19" spans="1:28" ht="12.75">
      <c r="A19" s="60">
        <v>16</v>
      </c>
      <c r="B19" s="80" t="s">
        <v>615</v>
      </c>
      <c r="C19" s="65" t="s">
        <v>2101</v>
      </c>
      <c r="D19" s="65" t="s">
        <v>2102</v>
      </c>
      <c r="E19" s="80">
        <v>2003</v>
      </c>
      <c r="F19" s="80" t="s">
        <v>1132</v>
      </c>
      <c r="G19" s="145" t="s">
        <v>2243</v>
      </c>
      <c r="H19" s="65">
        <v>2.2</v>
      </c>
      <c r="I19" s="78">
        <v>0.1448</v>
      </c>
      <c r="J19" s="65">
        <v>5.2</v>
      </c>
      <c r="K19" s="65" t="s">
        <v>2103</v>
      </c>
      <c r="L19" s="196" t="s">
        <v>1625</v>
      </c>
      <c r="M19" s="65" t="s">
        <v>1138</v>
      </c>
      <c r="N19" s="65" t="s">
        <v>2104</v>
      </c>
      <c r="O19" s="65" t="s">
        <v>1014</v>
      </c>
      <c r="P19" s="1" t="s">
        <v>2100</v>
      </c>
      <c r="Q19" s="1" t="s">
        <v>1133</v>
      </c>
      <c r="R19" s="16">
        <v>89</v>
      </c>
      <c r="S19" s="13">
        <v>82</v>
      </c>
      <c r="T19" s="14">
        <v>84</v>
      </c>
      <c r="U19" s="14">
        <v>92</v>
      </c>
      <c r="V19" s="14">
        <v>90</v>
      </c>
      <c r="W19" s="14">
        <f>R19+S19+T19+U19+V19</f>
        <v>437</v>
      </c>
      <c r="X19" s="24">
        <f>MIN(R19:V19)</f>
        <v>82</v>
      </c>
      <c r="Y19" s="19">
        <f>MAX(R19:V19)</f>
        <v>92</v>
      </c>
      <c r="Z19" s="37">
        <f>W19-(X19+Y19)</f>
        <v>263</v>
      </c>
      <c r="AA19" s="41">
        <f>Z19/3</f>
        <v>87.66666666666667</v>
      </c>
      <c r="AB19" s="45">
        <f>AA19</f>
        <v>87.66666666666667</v>
      </c>
    </row>
    <row r="20" spans="1:28" ht="12.75">
      <c r="A20" s="60">
        <v>17</v>
      </c>
      <c r="B20" s="80" t="s">
        <v>616</v>
      </c>
      <c r="C20" s="65" t="s">
        <v>2127</v>
      </c>
      <c r="D20" s="65" t="s">
        <v>2127</v>
      </c>
      <c r="E20" s="80">
        <v>2001</v>
      </c>
      <c r="F20" s="80" t="s">
        <v>1184</v>
      </c>
      <c r="G20" s="145" t="s">
        <v>2243</v>
      </c>
      <c r="H20" s="65">
        <v>1.1</v>
      </c>
      <c r="I20" s="78">
        <v>0.129</v>
      </c>
      <c r="J20" s="65">
        <v>3</v>
      </c>
      <c r="K20" s="65" t="s">
        <v>2146</v>
      </c>
      <c r="L20" s="197" t="s">
        <v>1626</v>
      </c>
      <c r="M20" s="65" t="s">
        <v>1138</v>
      </c>
      <c r="N20" s="65" t="s">
        <v>2147</v>
      </c>
      <c r="O20" s="65" t="s">
        <v>1071</v>
      </c>
      <c r="P20" s="1" t="s">
        <v>2145</v>
      </c>
      <c r="Q20" s="1" t="s">
        <v>1133</v>
      </c>
      <c r="R20" s="16">
        <v>94</v>
      </c>
      <c r="S20" s="13">
        <v>89</v>
      </c>
      <c r="T20" s="14">
        <v>89</v>
      </c>
      <c r="U20" s="14">
        <v>84</v>
      </c>
      <c r="V20" s="14">
        <v>85</v>
      </c>
      <c r="W20" s="14">
        <f>R20+S20+T20+U20+V20</f>
        <v>441</v>
      </c>
      <c r="X20" s="24">
        <f>MIN(R20:V20)</f>
        <v>84</v>
      </c>
      <c r="Y20" s="19">
        <f>MAX(R20:V20)</f>
        <v>94</v>
      </c>
      <c r="Z20" s="37">
        <f>W20-(X20+Y20)</f>
        <v>263</v>
      </c>
      <c r="AA20" s="41">
        <f>Z20/3</f>
        <v>87.66666666666667</v>
      </c>
      <c r="AB20" s="45">
        <f>AA20</f>
        <v>87.66666666666667</v>
      </c>
    </row>
    <row r="21" spans="1:28" ht="12.75">
      <c r="A21" s="60">
        <v>18</v>
      </c>
      <c r="B21" s="80" t="s">
        <v>617</v>
      </c>
      <c r="C21" s="65" t="s">
        <v>1902</v>
      </c>
      <c r="D21" s="92" t="s">
        <v>2014</v>
      </c>
      <c r="E21" s="80">
        <v>2005</v>
      </c>
      <c r="F21" s="80" t="s">
        <v>2015</v>
      </c>
      <c r="G21" s="80" t="s">
        <v>2243</v>
      </c>
      <c r="H21" s="92">
        <v>2.9</v>
      </c>
      <c r="I21" s="78">
        <v>0.1336</v>
      </c>
      <c r="J21" s="92">
        <v>4.9</v>
      </c>
      <c r="K21" s="65" t="s">
        <v>2016</v>
      </c>
      <c r="L21" s="196" t="s">
        <v>2017</v>
      </c>
      <c r="M21" s="65" t="s">
        <v>1138</v>
      </c>
      <c r="N21" s="65" t="s">
        <v>1902</v>
      </c>
      <c r="O21" s="65" t="s">
        <v>2018</v>
      </c>
      <c r="P21" s="1" t="s">
        <v>2013</v>
      </c>
      <c r="Q21" s="1" t="s">
        <v>1185</v>
      </c>
      <c r="R21" s="16">
        <v>83</v>
      </c>
      <c r="S21" s="13">
        <v>85</v>
      </c>
      <c r="T21" s="14">
        <v>91</v>
      </c>
      <c r="U21" s="14">
        <v>82</v>
      </c>
      <c r="V21" s="14">
        <v>93</v>
      </c>
      <c r="W21" s="14">
        <v>90</v>
      </c>
      <c r="X21" s="18">
        <f>R21+S21+T21+U21+V21+W21</f>
        <v>524</v>
      </c>
      <c r="Y21" s="19">
        <f>MIN(R21:W21)</f>
        <v>82</v>
      </c>
      <c r="Z21" s="19">
        <f>MAX(R21:W21)</f>
        <v>93</v>
      </c>
      <c r="AA21" s="25">
        <f>X21-(Y21+Z21)</f>
        <v>349</v>
      </c>
      <c r="AB21" s="27">
        <f>AA21/4</f>
        <v>87.25</v>
      </c>
    </row>
    <row r="22" spans="1:28" ht="12.75">
      <c r="A22" s="60">
        <v>19</v>
      </c>
      <c r="B22" s="80" t="s">
        <v>618</v>
      </c>
      <c r="C22" s="65" t="s">
        <v>2040</v>
      </c>
      <c r="D22" s="65" t="s">
        <v>2041</v>
      </c>
      <c r="E22" s="89">
        <v>2005</v>
      </c>
      <c r="F22" s="80" t="s">
        <v>1243</v>
      </c>
      <c r="G22" s="145" t="s">
        <v>2243</v>
      </c>
      <c r="H22" s="65">
        <v>2.2</v>
      </c>
      <c r="I22" s="78">
        <v>0.141</v>
      </c>
      <c r="J22" s="92">
        <v>5.3</v>
      </c>
      <c r="K22" s="65" t="s">
        <v>2042</v>
      </c>
      <c r="L22" s="196" t="s">
        <v>1627</v>
      </c>
      <c r="M22" s="65" t="s">
        <v>1138</v>
      </c>
      <c r="N22" s="65" t="s">
        <v>2043</v>
      </c>
      <c r="O22" s="65" t="s">
        <v>2044</v>
      </c>
      <c r="P22" s="1" t="s">
        <v>2039</v>
      </c>
      <c r="Q22" s="1" t="s">
        <v>1133</v>
      </c>
      <c r="R22" s="16">
        <v>80</v>
      </c>
      <c r="S22" s="13">
        <v>90</v>
      </c>
      <c r="T22" s="14">
        <v>89</v>
      </c>
      <c r="U22" s="14">
        <v>90</v>
      </c>
      <c r="V22" s="14">
        <v>83</v>
      </c>
      <c r="W22" s="14">
        <v>87</v>
      </c>
      <c r="X22" s="18">
        <f>R22+S22+T22+U22+V22+W22</f>
        <v>519</v>
      </c>
      <c r="Y22" s="19">
        <f>MIN(R22:W22)</f>
        <v>80</v>
      </c>
      <c r="Z22" s="19">
        <f>MAX(R22:W22)</f>
        <v>90</v>
      </c>
      <c r="AA22" s="25">
        <f>X22-(Y22+Z22)</f>
        <v>349</v>
      </c>
      <c r="AB22" s="27">
        <f>AA22/4</f>
        <v>87.25</v>
      </c>
    </row>
    <row r="23" spans="1:28" ht="12.75">
      <c r="A23" s="60">
        <v>20</v>
      </c>
      <c r="B23" s="80" t="s">
        <v>619</v>
      </c>
      <c r="C23" s="65" t="s">
        <v>1145</v>
      </c>
      <c r="D23" s="65" t="s">
        <v>1280</v>
      </c>
      <c r="E23" s="80">
        <v>2006</v>
      </c>
      <c r="F23" s="80" t="s">
        <v>1281</v>
      </c>
      <c r="G23" s="145" t="s">
        <v>2243</v>
      </c>
      <c r="H23" s="65">
        <v>2.2</v>
      </c>
      <c r="I23" s="78">
        <v>0.135</v>
      </c>
      <c r="J23" s="92">
        <v>5.6</v>
      </c>
      <c r="K23" s="65" t="s">
        <v>1992</v>
      </c>
      <c r="L23" s="196" t="s">
        <v>82</v>
      </c>
      <c r="M23" s="65" t="s">
        <v>1138</v>
      </c>
      <c r="N23" s="65" t="s">
        <v>1145</v>
      </c>
      <c r="O23" s="65" t="s">
        <v>1283</v>
      </c>
      <c r="P23" s="1" t="s">
        <v>1991</v>
      </c>
      <c r="Q23" s="1" t="s">
        <v>1133</v>
      </c>
      <c r="R23" s="16">
        <v>84</v>
      </c>
      <c r="S23" s="13">
        <v>84</v>
      </c>
      <c r="T23" s="14">
        <v>90</v>
      </c>
      <c r="U23" s="14">
        <v>90</v>
      </c>
      <c r="V23" s="14">
        <v>83</v>
      </c>
      <c r="W23" s="14">
        <v>91</v>
      </c>
      <c r="X23" s="18">
        <f>R23+S23+T23+U23+V23+W23</f>
        <v>522</v>
      </c>
      <c r="Y23" s="19">
        <f>MIN(R23:W23)</f>
        <v>83</v>
      </c>
      <c r="Z23" s="19">
        <f>MAX(R23:W23)</f>
        <v>91</v>
      </c>
      <c r="AA23" s="25">
        <f>X23-(Y23+Z23)</f>
        <v>348</v>
      </c>
      <c r="AB23" s="27">
        <f>AA23/4</f>
        <v>87</v>
      </c>
    </row>
    <row r="24" spans="1:28" ht="12.75">
      <c r="A24" s="60">
        <v>21</v>
      </c>
      <c r="B24" s="80" t="s">
        <v>620</v>
      </c>
      <c r="C24" s="65" t="s">
        <v>2046</v>
      </c>
      <c r="D24" s="65" t="s">
        <v>749</v>
      </c>
      <c r="E24" s="80">
        <v>2005</v>
      </c>
      <c r="F24" s="80" t="s">
        <v>1285</v>
      </c>
      <c r="G24" s="145" t="s">
        <v>2243</v>
      </c>
      <c r="H24" s="65">
        <v>3.79</v>
      </c>
      <c r="I24" s="78">
        <v>0.141</v>
      </c>
      <c r="J24" s="65">
        <v>5.07</v>
      </c>
      <c r="K24" s="65" t="s">
        <v>2047</v>
      </c>
      <c r="L24" s="197" t="s">
        <v>2048</v>
      </c>
      <c r="M24" s="65" t="s">
        <v>1138</v>
      </c>
      <c r="N24" s="65" t="s">
        <v>2049</v>
      </c>
      <c r="O24" s="65" t="s">
        <v>989</v>
      </c>
      <c r="P24" s="1" t="s">
        <v>2045</v>
      </c>
      <c r="Q24" s="1" t="s">
        <v>1133</v>
      </c>
      <c r="R24" s="16">
        <v>88</v>
      </c>
      <c r="S24" s="13">
        <v>86</v>
      </c>
      <c r="T24" s="14">
        <v>81</v>
      </c>
      <c r="U24" s="14">
        <v>91</v>
      </c>
      <c r="V24" s="14">
        <v>92</v>
      </c>
      <c r="W24" s="14">
        <v>83</v>
      </c>
      <c r="X24" s="18">
        <f>R24+S24+T24+U24+V24+W24</f>
        <v>521</v>
      </c>
      <c r="Y24" s="19">
        <f>MIN(R24:W24)</f>
        <v>81</v>
      </c>
      <c r="Z24" s="19">
        <f>MAX(R24:W24)</f>
        <v>92</v>
      </c>
      <c r="AA24" s="25">
        <f>X24-(Y24+Z24)</f>
        <v>348</v>
      </c>
      <c r="AB24" s="27">
        <f>AA24/4</f>
        <v>87</v>
      </c>
    </row>
    <row r="25" spans="1:28" ht="12.75">
      <c r="A25" s="60">
        <v>22</v>
      </c>
      <c r="B25" s="80" t="s">
        <v>621</v>
      </c>
      <c r="C25" s="65" t="s">
        <v>2124</v>
      </c>
      <c r="D25" s="65" t="s">
        <v>2000</v>
      </c>
      <c r="E25" s="80">
        <v>2002</v>
      </c>
      <c r="F25" s="80" t="s">
        <v>970</v>
      </c>
      <c r="G25" s="145" t="s">
        <v>2243</v>
      </c>
      <c r="H25" s="65">
        <v>1.9</v>
      </c>
      <c r="I25" s="78">
        <v>0.125</v>
      </c>
      <c r="J25" s="65"/>
      <c r="K25" s="65" t="s">
        <v>2125</v>
      </c>
      <c r="L25" s="196" t="s">
        <v>1628</v>
      </c>
      <c r="M25" s="65" t="s">
        <v>1138</v>
      </c>
      <c r="N25" s="65" t="s">
        <v>1145</v>
      </c>
      <c r="O25" s="65" t="s">
        <v>1021</v>
      </c>
      <c r="P25" s="1" t="s">
        <v>2123</v>
      </c>
      <c r="Q25" s="1" t="s">
        <v>1133</v>
      </c>
      <c r="R25" s="29">
        <v>94</v>
      </c>
      <c r="S25" s="17">
        <v>83</v>
      </c>
      <c r="T25" s="18">
        <v>82</v>
      </c>
      <c r="U25" s="18">
        <v>92</v>
      </c>
      <c r="V25" s="18">
        <v>86</v>
      </c>
      <c r="W25" s="18">
        <f>R25+S25+T25+U25+V25</f>
        <v>437</v>
      </c>
      <c r="X25" s="19">
        <f>MIN(R25:V25)</f>
        <v>82</v>
      </c>
      <c r="Y25" s="19">
        <f>MAX(R25:V25)</f>
        <v>94</v>
      </c>
      <c r="Z25" s="37">
        <f>W25-(X25+Y25)</f>
        <v>261</v>
      </c>
      <c r="AA25" s="42">
        <f>Z25/3</f>
        <v>87</v>
      </c>
      <c r="AB25" s="45">
        <f>AA25</f>
        <v>87</v>
      </c>
    </row>
    <row r="26" spans="1:28" ht="12.75">
      <c r="A26" s="60">
        <v>23</v>
      </c>
      <c r="B26" s="80" t="s">
        <v>622</v>
      </c>
      <c r="C26" s="65" t="s">
        <v>2227</v>
      </c>
      <c r="D26" s="65" t="s">
        <v>2208</v>
      </c>
      <c r="E26" s="80">
        <v>2004</v>
      </c>
      <c r="F26" s="80" t="s">
        <v>970</v>
      </c>
      <c r="G26" s="145" t="s">
        <v>2243</v>
      </c>
      <c r="H26" s="65">
        <v>2</v>
      </c>
      <c r="I26" s="78">
        <v>0.132</v>
      </c>
      <c r="J26" s="65"/>
      <c r="K26" s="65" t="s">
        <v>2228</v>
      </c>
      <c r="L26" s="197" t="s">
        <v>1633</v>
      </c>
      <c r="M26" s="65" t="s">
        <v>1138</v>
      </c>
      <c r="N26" s="65" t="s">
        <v>1134</v>
      </c>
      <c r="O26" s="65" t="s">
        <v>1021</v>
      </c>
      <c r="P26" s="1" t="s">
        <v>2226</v>
      </c>
      <c r="Q26" s="1" t="s">
        <v>1133</v>
      </c>
      <c r="R26" s="16">
        <v>76</v>
      </c>
      <c r="S26" s="13">
        <v>93</v>
      </c>
      <c r="T26" s="14">
        <v>83</v>
      </c>
      <c r="U26" s="14">
        <v>92</v>
      </c>
      <c r="V26" s="14">
        <v>86</v>
      </c>
      <c r="W26" s="18">
        <f>R26+S26+T26+U26+V26</f>
        <v>430</v>
      </c>
      <c r="X26" s="19">
        <f>MIN(R26:V26)</f>
        <v>76</v>
      </c>
      <c r="Y26" s="19">
        <f>MAX(R26:V26)</f>
        <v>93</v>
      </c>
      <c r="Z26" s="37">
        <f>W26-(X26+Y26)</f>
        <v>261</v>
      </c>
      <c r="AA26" s="42">
        <f>Z26/3</f>
        <v>87</v>
      </c>
      <c r="AB26" s="45">
        <f>AA26</f>
        <v>87</v>
      </c>
    </row>
    <row r="27" spans="1:28" ht="12.75">
      <c r="A27" s="60">
        <v>24</v>
      </c>
      <c r="B27" s="80" t="s">
        <v>623</v>
      </c>
      <c r="C27" s="65" t="s">
        <v>1994</v>
      </c>
      <c r="D27" s="65" t="s">
        <v>1353</v>
      </c>
      <c r="E27" s="80">
        <v>2006</v>
      </c>
      <c r="F27" s="80" t="s">
        <v>1187</v>
      </c>
      <c r="G27" s="145" t="s">
        <v>2243</v>
      </c>
      <c r="H27" s="65">
        <v>0.8</v>
      </c>
      <c r="I27" s="78">
        <v>0.143</v>
      </c>
      <c r="J27" s="92">
        <v>4.3</v>
      </c>
      <c r="K27" s="65" t="s">
        <v>1995</v>
      </c>
      <c r="L27" s="196" t="s">
        <v>1630</v>
      </c>
      <c r="M27" s="65" t="s">
        <v>1138</v>
      </c>
      <c r="N27" s="65" t="s">
        <v>1177</v>
      </c>
      <c r="O27" s="65" t="s">
        <v>1353</v>
      </c>
      <c r="P27" s="1" t="s">
        <v>1993</v>
      </c>
      <c r="Q27" s="1" t="s">
        <v>1133</v>
      </c>
      <c r="R27" s="16">
        <v>75</v>
      </c>
      <c r="S27" s="13">
        <v>85</v>
      </c>
      <c r="T27" s="14">
        <v>88</v>
      </c>
      <c r="U27" s="14">
        <v>88</v>
      </c>
      <c r="V27" s="14">
        <v>86</v>
      </c>
      <c r="W27" s="18">
        <v>89</v>
      </c>
      <c r="X27" s="40">
        <f>R27+S27+T27+U27+V27+W27</f>
        <v>511</v>
      </c>
      <c r="Y27" s="19">
        <f>MIN(R27:W27)</f>
        <v>75</v>
      </c>
      <c r="Z27" s="19">
        <f>MAX(R27:W27)</f>
        <v>89</v>
      </c>
      <c r="AA27" s="43">
        <f>X27-(Y27+Z27)</f>
        <v>347</v>
      </c>
      <c r="AB27" s="27">
        <f>AA27/4</f>
        <v>86.75</v>
      </c>
    </row>
    <row r="28" spans="1:28" ht="12.75">
      <c r="A28" s="60">
        <v>25</v>
      </c>
      <c r="B28" s="80" t="s">
        <v>624</v>
      </c>
      <c r="C28" s="65" t="s">
        <v>2020</v>
      </c>
      <c r="D28" s="65" t="s">
        <v>1353</v>
      </c>
      <c r="E28" s="80">
        <v>2005</v>
      </c>
      <c r="F28" s="80" t="s">
        <v>1187</v>
      </c>
      <c r="G28" s="145" t="s">
        <v>2243</v>
      </c>
      <c r="H28" s="65">
        <v>1.2</v>
      </c>
      <c r="I28" s="78">
        <v>0.135</v>
      </c>
      <c r="J28" s="92">
        <v>4.6</v>
      </c>
      <c r="K28" s="65" t="s">
        <v>2021</v>
      </c>
      <c r="L28" s="196" t="s">
        <v>1629</v>
      </c>
      <c r="M28" s="65" t="s">
        <v>1138</v>
      </c>
      <c r="N28" s="65" t="s">
        <v>1226</v>
      </c>
      <c r="O28" s="65" t="s">
        <v>1353</v>
      </c>
      <c r="P28" s="1" t="s">
        <v>2019</v>
      </c>
      <c r="Q28" s="1" t="s">
        <v>1133</v>
      </c>
      <c r="R28" s="16">
        <v>84</v>
      </c>
      <c r="S28" s="13">
        <v>87</v>
      </c>
      <c r="T28" s="14">
        <v>84</v>
      </c>
      <c r="U28" s="14">
        <v>86</v>
      </c>
      <c r="V28" s="14">
        <v>91</v>
      </c>
      <c r="W28" s="18">
        <v>90</v>
      </c>
      <c r="X28" s="40">
        <f>R28+S28+T28+U28+V28+W28</f>
        <v>522</v>
      </c>
      <c r="Y28" s="19">
        <f>MIN(R28:W28)</f>
        <v>84</v>
      </c>
      <c r="Z28" s="19">
        <f>MAX(R28:W28)</f>
        <v>91</v>
      </c>
      <c r="AA28" s="43">
        <f>X28-(Y28+Z28)</f>
        <v>347</v>
      </c>
      <c r="AB28" s="27">
        <f>AA28/4</f>
        <v>86.75</v>
      </c>
    </row>
    <row r="29" spans="1:28" ht="12.75">
      <c r="A29" s="60">
        <v>26</v>
      </c>
      <c r="B29" s="80" t="s">
        <v>625</v>
      </c>
      <c r="C29" s="65" t="s">
        <v>1989</v>
      </c>
      <c r="D29" s="65" t="s">
        <v>2061</v>
      </c>
      <c r="E29" s="80">
        <v>2005</v>
      </c>
      <c r="F29" s="80" t="s">
        <v>1352</v>
      </c>
      <c r="G29" s="145" t="s">
        <v>2243</v>
      </c>
      <c r="H29" s="65">
        <v>2</v>
      </c>
      <c r="I29" s="78">
        <v>0.151</v>
      </c>
      <c r="J29" s="92">
        <v>5.2</v>
      </c>
      <c r="K29" s="65" t="s">
        <v>2062</v>
      </c>
      <c r="L29" s="196">
        <v>2106</v>
      </c>
      <c r="M29" s="65" t="s">
        <v>1138</v>
      </c>
      <c r="N29" s="65" t="s">
        <v>1989</v>
      </c>
      <c r="O29" s="65" t="s">
        <v>1554</v>
      </c>
      <c r="P29" s="1" t="s">
        <v>2060</v>
      </c>
      <c r="Q29" s="1" t="s">
        <v>1133</v>
      </c>
      <c r="R29" s="16">
        <v>86</v>
      </c>
      <c r="S29" s="13">
        <v>85</v>
      </c>
      <c r="T29" s="14">
        <v>92</v>
      </c>
      <c r="U29" s="14">
        <v>87</v>
      </c>
      <c r="V29" s="14">
        <v>79</v>
      </c>
      <c r="W29" s="18">
        <v>89</v>
      </c>
      <c r="X29" s="40">
        <f>R29+S29+T29+U29+V29+W29</f>
        <v>518</v>
      </c>
      <c r="Y29" s="19">
        <f>MIN(R29:W29)</f>
        <v>79</v>
      </c>
      <c r="Z29" s="19">
        <f>MAX(R29:W29)</f>
        <v>92</v>
      </c>
      <c r="AA29" s="43">
        <f>X29-(Y29+Z29)</f>
        <v>347</v>
      </c>
      <c r="AB29" s="27">
        <f>AA29/4</f>
        <v>86.75</v>
      </c>
    </row>
    <row r="30" spans="1:28" ht="12.75">
      <c r="A30" s="60">
        <v>27</v>
      </c>
      <c r="B30" s="80" t="s">
        <v>626</v>
      </c>
      <c r="C30" s="65" t="s">
        <v>2214</v>
      </c>
      <c r="D30" s="92" t="s">
        <v>2215</v>
      </c>
      <c r="E30" s="80">
        <v>2004</v>
      </c>
      <c r="F30" s="80" t="s">
        <v>1197</v>
      </c>
      <c r="G30" s="80" t="s">
        <v>2243</v>
      </c>
      <c r="H30" s="92">
        <v>2.5</v>
      </c>
      <c r="I30" s="78">
        <v>0.13</v>
      </c>
      <c r="J30" s="92">
        <v>5.2</v>
      </c>
      <c r="K30" s="65" t="s">
        <v>2216</v>
      </c>
      <c r="L30" s="196" t="s">
        <v>2217</v>
      </c>
      <c r="M30" s="65" t="s">
        <v>1138</v>
      </c>
      <c r="N30" s="65" t="s">
        <v>1145</v>
      </c>
      <c r="O30" s="65" t="s">
        <v>2218</v>
      </c>
      <c r="P30" s="1" t="s">
        <v>2213</v>
      </c>
      <c r="Q30" s="1" t="s">
        <v>1133</v>
      </c>
      <c r="R30" s="16">
        <v>87</v>
      </c>
      <c r="S30" s="13">
        <v>88</v>
      </c>
      <c r="T30" s="14">
        <v>83</v>
      </c>
      <c r="U30" s="14">
        <v>86</v>
      </c>
      <c r="V30" s="14">
        <v>87</v>
      </c>
      <c r="W30" s="18">
        <f aca="true" t="shared" si="0" ref="W30:W36">R30+S30+T30+U30+V30</f>
        <v>431</v>
      </c>
      <c r="X30" s="19">
        <f aca="true" t="shared" si="1" ref="X30:X36">MIN(R30:V30)</f>
        <v>83</v>
      </c>
      <c r="Y30" s="19">
        <f aca="true" t="shared" si="2" ref="Y30:Y36">MAX(R30:V30)</f>
        <v>88</v>
      </c>
      <c r="Z30" s="37">
        <f aca="true" t="shared" si="3" ref="Z30:Z36">W30-(X30+Y30)</f>
        <v>260</v>
      </c>
      <c r="AA30" s="42">
        <f aca="true" t="shared" si="4" ref="AA30:AA36">Z30/3</f>
        <v>86.66666666666667</v>
      </c>
      <c r="AB30" s="45">
        <f aca="true" t="shared" si="5" ref="AB30:AB36">AA30</f>
        <v>86.66666666666667</v>
      </c>
    </row>
    <row r="31" spans="1:28" ht="12.75">
      <c r="A31" s="60">
        <v>28</v>
      </c>
      <c r="B31" s="80" t="s">
        <v>627</v>
      </c>
      <c r="C31" s="65" t="s">
        <v>2064</v>
      </c>
      <c r="D31" s="65" t="s">
        <v>2065</v>
      </c>
      <c r="E31" s="80">
        <v>2003</v>
      </c>
      <c r="F31" s="80" t="s">
        <v>1243</v>
      </c>
      <c r="G31" s="145" t="s">
        <v>2243</v>
      </c>
      <c r="H31" s="65">
        <v>1.54</v>
      </c>
      <c r="I31" s="78">
        <v>0.135</v>
      </c>
      <c r="J31" s="92">
        <v>4.8</v>
      </c>
      <c r="K31" s="65" t="s">
        <v>2068</v>
      </c>
      <c r="L31" s="196" t="s">
        <v>2069</v>
      </c>
      <c r="M31" s="65" t="s">
        <v>1138</v>
      </c>
      <c r="N31" s="65" t="s">
        <v>2070</v>
      </c>
      <c r="O31" s="65" t="s">
        <v>1244</v>
      </c>
      <c r="P31" s="1" t="s">
        <v>2063</v>
      </c>
      <c r="Q31" s="1" t="s">
        <v>1133</v>
      </c>
      <c r="R31" s="13">
        <v>72</v>
      </c>
      <c r="S31" s="13">
        <v>86</v>
      </c>
      <c r="T31" s="14">
        <v>86</v>
      </c>
      <c r="U31" s="14">
        <v>90</v>
      </c>
      <c r="V31" s="14">
        <v>87</v>
      </c>
      <c r="W31" s="18">
        <f t="shared" si="0"/>
        <v>421</v>
      </c>
      <c r="X31" s="19">
        <f t="shared" si="1"/>
        <v>72</v>
      </c>
      <c r="Y31" s="19">
        <f t="shared" si="2"/>
        <v>90</v>
      </c>
      <c r="Z31" s="37">
        <f t="shared" si="3"/>
        <v>259</v>
      </c>
      <c r="AA31" s="42">
        <f t="shared" si="4"/>
        <v>86.33333333333333</v>
      </c>
      <c r="AB31" s="45">
        <f t="shared" si="5"/>
        <v>86.33333333333333</v>
      </c>
    </row>
    <row r="32" spans="1:28" ht="12.75">
      <c r="A32" s="60">
        <v>29</v>
      </c>
      <c r="B32" s="80" t="s">
        <v>628</v>
      </c>
      <c r="C32" s="65" t="s">
        <v>2087</v>
      </c>
      <c r="D32" s="65" t="s">
        <v>2088</v>
      </c>
      <c r="E32" s="80">
        <v>2003</v>
      </c>
      <c r="F32" s="80" t="s">
        <v>1285</v>
      </c>
      <c r="G32" s="145" t="s">
        <v>2243</v>
      </c>
      <c r="H32" s="65">
        <v>2.24</v>
      </c>
      <c r="I32" s="78">
        <v>0.14</v>
      </c>
      <c r="J32" s="92">
        <v>5.31</v>
      </c>
      <c r="K32" s="65" t="s">
        <v>2089</v>
      </c>
      <c r="L32" s="196" t="s">
        <v>1644</v>
      </c>
      <c r="M32" s="65" t="s">
        <v>1138</v>
      </c>
      <c r="N32" s="65" t="s">
        <v>2090</v>
      </c>
      <c r="O32" s="65" t="s">
        <v>1283</v>
      </c>
      <c r="P32" s="1" t="s">
        <v>2086</v>
      </c>
      <c r="Q32" s="1" t="s">
        <v>1133</v>
      </c>
      <c r="R32" s="16">
        <v>87</v>
      </c>
      <c r="S32" s="13">
        <v>86</v>
      </c>
      <c r="T32" s="14">
        <v>82</v>
      </c>
      <c r="U32" s="14">
        <v>86</v>
      </c>
      <c r="V32" s="14">
        <v>87</v>
      </c>
      <c r="W32" s="18">
        <f t="shared" si="0"/>
        <v>428</v>
      </c>
      <c r="X32" s="19">
        <f t="shared" si="1"/>
        <v>82</v>
      </c>
      <c r="Y32" s="19">
        <f t="shared" si="2"/>
        <v>87</v>
      </c>
      <c r="Z32" s="37">
        <f t="shared" si="3"/>
        <v>259</v>
      </c>
      <c r="AA32" s="42">
        <f t="shared" si="4"/>
        <v>86.33333333333333</v>
      </c>
      <c r="AB32" s="45">
        <f t="shared" si="5"/>
        <v>86.33333333333333</v>
      </c>
    </row>
    <row r="33" spans="1:28" ht="12.75">
      <c r="A33" s="60">
        <v>30</v>
      </c>
      <c r="B33" s="80" t="s">
        <v>629</v>
      </c>
      <c r="C33" s="65" t="s">
        <v>2162</v>
      </c>
      <c r="D33" s="65" t="s">
        <v>2158</v>
      </c>
      <c r="E33" s="80">
        <v>2000</v>
      </c>
      <c r="F33" s="80" t="s">
        <v>1243</v>
      </c>
      <c r="G33" s="145" t="s">
        <v>2243</v>
      </c>
      <c r="H33" s="65">
        <v>2.1</v>
      </c>
      <c r="I33" s="78">
        <v>0.1296</v>
      </c>
      <c r="J33" s="65"/>
      <c r="K33" s="65" t="s">
        <v>2163</v>
      </c>
      <c r="L33" s="196" t="s">
        <v>2164</v>
      </c>
      <c r="M33" s="65" t="s">
        <v>1138</v>
      </c>
      <c r="N33" s="65" t="s">
        <v>2165</v>
      </c>
      <c r="O33" s="65" t="s">
        <v>1244</v>
      </c>
      <c r="P33" s="1" t="s">
        <v>2161</v>
      </c>
      <c r="Q33" s="1" t="s">
        <v>1133</v>
      </c>
      <c r="R33" s="16">
        <v>89</v>
      </c>
      <c r="S33" s="13">
        <v>79</v>
      </c>
      <c r="T33" s="14">
        <v>89</v>
      </c>
      <c r="U33" s="14">
        <v>81</v>
      </c>
      <c r="V33" s="14">
        <v>90</v>
      </c>
      <c r="W33" s="18">
        <f t="shared" si="0"/>
        <v>428</v>
      </c>
      <c r="X33" s="19">
        <f t="shared" si="1"/>
        <v>79</v>
      </c>
      <c r="Y33" s="19">
        <f t="shared" si="2"/>
        <v>90</v>
      </c>
      <c r="Z33" s="37">
        <f t="shared" si="3"/>
        <v>259</v>
      </c>
      <c r="AA33" s="42">
        <f t="shared" si="4"/>
        <v>86.33333333333333</v>
      </c>
      <c r="AB33" s="45">
        <f t="shared" si="5"/>
        <v>86.33333333333333</v>
      </c>
    </row>
    <row r="34" spans="1:28" ht="12.75">
      <c r="A34" s="60">
        <v>31</v>
      </c>
      <c r="B34" s="80" t="s">
        <v>630</v>
      </c>
      <c r="C34" s="65" t="s">
        <v>2183</v>
      </c>
      <c r="D34" s="65" t="s">
        <v>2184</v>
      </c>
      <c r="E34" s="80">
        <v>1986</v>
      </c>
      <c r="F34" s="80" t="s">
        <v>2185</v>
      </c>
      <c r="G34" s="145" t="s">
        <v>2243</v>
      </c>
      <c r="H34" s="65">
        <v>1.1</v>
      </c>
      <c r="I34" s="78">
        <v>0.107</v>
      </c>
      <c r="J34" s="65">
        <v>6.1</v>
      </c>
      <c r="K34" s="65" t="s">
        <v>1637</v>
      </c>
      <c r="L34" s="197" t="s">
        <v>2186</v>
      </c>
      <c r="M34" s="65" t="s">
        <v>1138</v>
      </c>
      <c r="N34" s="65" t="s">
        <v>2187</v>
      </c>
      <c r="O34" s="65" t="s">
        <v>2188</v>
      </c>
      <c r="P34" s="1" t="s">
        <v>2182</v>
      </c>
      <c r="Q34" s="1" t="s">
        <v>1138</v>
      </c>
      <c r="R34" s="16">
        <v>89</v>
      </c>
      <c r="S34" s="13">
        <v>79</v>
      </c>
      <c r="T34" s="14">
        <v>84</v>
      </c>
      <c r="U34" s="14">
        <v>86</v>
      </c>
      <c r="V34" s="14">
        <v>91</v>
      </c>
      <c r="W34" s="18">
        <f t="shared" si="0"/>
        <v>429</v>
      </c>
      <c r="X34" s="19">
        <f t="shared" si="1"/>
        <v>79</v>
      </c>
      <c r="Y34" s="19">
        <f t="shared" si="2"/>
        <v>91</v>
      </c>
      <c r="Z34" s="37">
        <f t="shared" si="3"/>
        <v>259</v>
      </c>
      <c r="AA34" s="42">
        <f t="shared" si="4"/>
        <v>86.33333333333333</v>
      </c>
      <c r="AB34" s="45">
        <f t="shared" si="5"/>
        <v>86.33333333333333</v>
      </c>
    </row>
    <row r="35" spans="1:28" ht="12.75">
      <c r="A35" s="60">
        <v>32</v>
      </c>
      <c r="B35" s="80" t="s">
        <v>631</v>
      </c>
      <c r="C35" s="65" t="s">
        <v>2167</v>
      </c>
      <c r="D35" s="65" t="s">
        <v>1288</v>
      </c>
      <c r="E35" s="80">
        <v>2003</v>
      </c>
      <c r="F35" s="80" t="s">
        <v>1132</v>
      </c>
      <c r="G35" s="145" t="s">
        <v>2243</v>
      </c>
      <c r="H35" s="65">
        <v>1.7</v>
      </c>
      <c r="I35" s="78">
        <v>0.1259</v>
      </c>
      <c r="J35" s="92">
        <v>5.6</v>
      </c>
      <c r="K35" s="65" t="s">
        <v>2270</v>
      </c>
      <c r="L35" s="196" t="s">
        <v>1645</v>
      </c>
      <c r="M35" s="65" t="s">
        <v>1138</v>
      </c>
      <c r="N35" s="65" t="s">
        <v>2271</v>
      </c>
      <c r="O35" s="65" t="s">
        <v>1287</v>
      </c>
      <c r="P35" s="1" t="s">
        <v>2269</v>
      </c>
      <c r="Q35" s="1" t="s">
        <v>1133</v>
      </c>
      <c r="R35" s="16">
        <v>89</v>
      </c>
      <c r="S35" s="13">
        <v>88</v>
      </c>
      <c r="T35" s="14">
        <v>84</v>
      </c>
      <c r="U35" s="14">
        <v>87</v>
      </c>
      <c r="V35" s="14">
        <v>79</v>
      </c>
      <c r="W35" s="18">
        <f t="shared" si="0"/>
        <v>427</v>
      </c>
      <c r="X35" s="19">
        <f t="shared" si="1"/>
        <v>79</v>
      </c>
      <c r="Y35" s="19">
        <f t="shared" si="2"/>
        <v>89</v>
      </c>
      <c r="Z35" s="37">
        <f t="shared" si="3"/>
        <v>259</v>
      </c>
      <c r="AA35" s="42">
        <f t="shared" si="4"/>
        <v>86.33333333333333</v>
      </c>
      <c r="AB35" s="45">
        <f t="shared" si="5"/>
        <v>86.33333333333333</v>
      </c>
    </row>
    <row r="36" spans="1:28" ht="12.75">
      <c r="A36" s="60">
        <v>33</v>
      </c>
      <c r="B36" s="80" t="s">
        <v>632</v>
      </c>
      <c r="C36" s="65" t="s">
        <v>2280</v>
      </c>
      <c r="D36" s="65" t="s">
        <v>2281</v>
      </c>
      <c r="E36" s="80">
        <v>2003</v>
      </c>
      <c r="F36" s="80" t="s">
        <v>1197</v>
      </c>
      <c r="G36" s="80" t="s">
        <v>2243</v>
      </c>
      <c r="H36" s="92">
        <v>3.7</v>
      </c>
      <c r="I36" s="78">
        <v>0.1335</v>
      </c>
      <c r="J36" s="92">
        <v>5.2</v>
      </c>
      <c r="K36" s="65" t="s">
        <v>2282</v>
      </c>
      <c r="L36" s="196">
        <v>6269</v>
      </c>
      <c r="M36" s="65" t="s">
        <v>1138</v>
      </c>
      <c r="N36" s="65" t="s">
        <v>2283</v>
      </c>
      <c r="O36" s="65" t="s">
        <v>2218</v>
      </c>
      <c r="P36" s="1" t="s">
        <v>2279</v>
      </c>
      <c r="Q36" s="1" t="s">
        <v>1133</v>
      </c>
      <c r="R36" s="16">
        <v>85</v>
      </c>
      <c r="S36" s="13">
        <v>96</v>
      </c>
      <c r="T36" s="14">
        <v>88</v>
      </c>
      <c r="U36" s="14">
        <v>86</v>
      </c>
      <c r="V36" s="14">
        <v>84</v>
      </c>
      <c r="W36" s="18">
        <f t="shared" si="0"/>
        <v>439</v>
      </c>
      <c r="X36" s="19">
        <f t="shared" si="1"/>
        <v>84</v>
      </c>
      <c r="Y36" s="19">
        <f t="shared" si="2"/>
        <v>96</v>
      </c>
      <c r="Z36" s="37">
        <f t="shared" si="3"/>
        <v>259</v>
      </c>
      <c r="AA36" s="42">
        <f t="shared" si="4"/>
        <v>86.33333333333333</v>
      </c>
      <c r="AB36" s="45">
        <f t="shared" si="5"/>
        <v>86.33333333333333</v>
      </c>
    </row>
    <row r="37" spans="1:28" ht="12.75">
      <c r="A37" s="60">
        <v>34</v>
      </c>
      <c r="B37" s="80" t="s">
        <v>633</v>
      </c>
      <c r="C37" s="65" t="s">
        <v>1999</v>
      </c>
      <c r="D37" s="65" t="s">
        <v>2000</v>
      </c>
      <c r="E37" s="80">
        <v>2005</v>
      </c>
      <c r="F37" s="80" t="s">
        <v>970</v>
      </c>
      <c r="G37" s="145" t="s">
        <v>2243</v>
      </c>
      <c r="H37" s="65">
        <v>3</v>
      </c>
      <c r="I37" s="78">
        <v>0.115</v>
      </c>
      <c r="J37" s="65"/>
      <c r="K37" s="65" t="s">
        <v>2001</v>
      </c>
      <c r="L37" s="196" t="s">
        <v>1631</v>
      </c>
      <c r="M37" s="65" t="s">
        <v>1138</v>
      </c>
      <c r="N37" s="65" t="s">
        <v>1134</v>
      </c>
      <c r="O37" s="65" t="s">
        <v>1021</v>
      </c>
      <c r="P37" s="1" t="s">
        <v>1998</v>
      </c>
      <c r="Q37" s="1" t="s">
        <v>1133</v>
      </c>
      <c r="R37" s="16">
        <v>86</v>
      </c>
      <c r="S37" s="13">
        <v>91</v>
      </c>
      <c r="T37" s="14">
        <v>79</v>
      </c>
      <c r="U37" s="14">
        <v>89</v>
      </c>
      <c r="V37" s="14">
        <v>91</v>
      </c>
      <c r="W37" s="18">
        <v>79</v>
      </c>
      <c r="X37" s="40">
        <f>R37+S37+T37+U37+V37+W37</f>
        <v>515</v>
      </c>
      <c r="Y37" s="19">
        <f>MIN(R37:W37)</f>
        <v>79</v>
      </c>
      <c r="Z37" s="19">
        <f>MAX(R37:W37)</f>
        <v>91</v>
      </c>
      <c r="AA37" s="43">
        <f>X37-(Y37+Z37)</f>
        <v>345</v>
      </c>
      <c r="AB37" s="27">
        <f>AA37/4</f>
        <v>86.25</v>
      </c>
    </row>
    <row r="38" spans="1:28" ht="12.75">
      <c r="A38" s="60">
        <v>35</v>
      </c>
      <c r="B38" s="80" t="s">
        <v>634</v>
      </c>
      <c r="C38" s="65" t="s">
        <v>2072</v>
      </c>
      <c r="D38" s="65" t="s">
        <v>2073</v>
      </c>
      <c r="E38" s="80">
        <v>2003</v>
      </c>
      <c r="F38" s="80" t="s">
        <v>1243</v>
      </c>
      <c r="G38" s="145" t="s">
        <v>2243</v>
      </c>
      <c r="H38" s="65">
        <v>2.1</v>
      </c>
      <c r="I38" s="78">
        <v>0.135</v>
      </c>
      <c r="J38" s="65">
        <v>4.9</v>
      </c>
      <c r="K38" s="65" t="s">
        <v>1643</v>
      </c>
      <c r="L38" s="196" t="s">
        <v>1646</v>
      </c>
      <c r="M38" s="65" t="s">
        <v>1138</v>
      </c>
      <c r="N38" s="65" t="s">
        <v>2074</v>
      </c>
      <c r="O38" s="65" t="s">
        <v>2075</v>
      </c>
      <c r="P38" s="1" t="s">
        <v>2071</v>
      </c>
      <c r="Q38" s="1" t="s">
        <v>1133</v>
      </c>
      <c r="R38" s="15">
        <v>87</v>
      </c>
      <c r="S38" s="15">
        <v>86</v>
      </c>
      <c r="T38" s="14">
        <v>90</v>
      </c>
      <c r="U38" s="14">
        <v>85</v>
      </c>
      <c r="V38" s="14">
        <v>82</v>
      </c>
      <c r="W38" s="18">
        <f>R38+S38+T38+U38+V38</f>
        <v>430</v>
      </c>
      <c r="X38" s="19">
        <f>MIN(R38:V38)</f>
        <v>82</v>
      </c>
      <c r="Y38" s="19">
        <f>MAX(R38:V38)</f>
        <v>90</v>
      </c>
      <c r="Z38" s="37">
        <f>W38-(X38+Y38)</f>
        <v>258</v>
      </c>
      <c r="AA38" s="42">
        <f>Z38/3</f>
        <v>86</v>
      </c>
      <c r="AB38" s="45">
        <f>AA38</f>
        <v>86</v>
      </c>
    </row>
    <row r="39" spans="1:28" ht="12.75">
      <c r="A39" s="60">
        <v>36</v>
      </c>
      <c r="B39" s="80" t="s">
        <v>635</v>
      </c>
      <c r="C39" s="65" t="s">
        <v>2083</v>
      </c>
      <c r="D39" s="65" t="s">
        <v>2024</v>
      </c>
      <c r="E39" s="80">
        <v>2003</v>
      </c>
      <c r="F39" s="80" t="s">
        <v>1243</v>
      </c>
      <c r="G39" s="145" t="s">
        <v>2243</v>
      </c>
      <c r="H39" s="65">
        <v>1.3</v>
      </c>
      <c r="I39" s="78">
        <v>0.1375</v>
      </c>
      <c r="J39" s="92">
        <v>5.55</v>
      </c>
      <c r="K39" s="65" t="s">
        <v>2084</v>
      </c>
      <c r="L39" s="196" t="s">
        <v>2085</v>
      </c>
      <c r="M39" s="65" t="s">
        <v>1138</v>
      </c>
      <c r="N39" s="65" t="s">
        <v>1145</v>
      </c>
      <c r="O39" s="65" t="s">
        <v>1244</v>
      </c>
      <c r="P39" s="1" t="s">
        <v>2082</v>
      </c>
      <c r="Q39" s="1" t="s">
        <v>1133</v>
      </c>
      <c r="R39" s="16">
        <v>84</v>
      </c>
      <c r="S39" s="13">
        <v>78</v>
      </c>
      <c r="T39" s="14">
        <v>89</v>
      </c>
      <c r="U39" s="14">
        <v>92</v>
      </c>
      <c r="V39" s="14">
        <v>85</v>
      </c>
      <c r="W39" s="18">
        <f>R39+S39+T39+U39+V39</f>
        <v>428</v>
      </c>
      <c r="X39" s="19">
        <f>MIN(R39:V39)</f>
        <v>78</v>
      </c>
      <c r="Y39" s="19">
        <f>MAX(R39:V39)</f>
        <v>92</v>
      </c>
      <c r="Z39" s="37">
        <f>W39-(X39+Y39)</f>
        <v>258</v>
      </c>
      <c r="AA39" s="42">
        <f>Z39/3</f>
        <v>86</v>
      </c>
      <c r="AB39" s="45">
        <f>AA39</f>
        <v>86</v>
      </c>
    </row>
    <row r="40" spans="1:28" ht="12.75">
      <c r="A40" s="60">
        <v>37</v>
      </c>
      <c r="B40" s="80" t="s">
        <v>636</v>
      </c>
      <c r="C40" s="65" t="s">
        <v>2262</v>
      </c>
      <c r="D40" s="65" t="s">
        <v>2088</v>
      </c>
      <c r="E40" s="80">
        <v>2004</v>
      </c>
      <c r="F40" s="80" t="s">
        <v>1285</v>
      </c>
      <c r="G40" s="145" t="s">
        <v>2243</v>
      </c>
      <c r="H40" s="98">
        <v>1.59</v>
      </c>
      <c r="I40" s="78">
        <v>0.151</v>
      </c>
      <c r="J40" s="92">
        <v>3.55</v>
      </c>
      <c r="K40" s="65" t="s">
        <v>2263</v>
      </c>
      <c r="L40" s="196">
        <v>786203</v>
      </c>
      <c r="M40" s="65" t="s">
        <v>1138</v>
      </c>
      <c r="N40" s="65" t="s">
        <v>1149</v>
      </c>
      <c r="O40" s="65" t="s">
        <v>1283</v>
      </c>
      <c r="P40" s="1" t="s">
        <v>2261</v>
      </c>
      <c r="Q40" s="5" t="s">
        <v>1133</v>
      </c>
      <c r="R40" s="16">
        <v>85</v>
      </c>
      <c r="S40" s="13">
        <v>88</v>
      </c>
      <c r="T40" s="14">
        <v>83</v>
      </c>
      <c r="U40" s="14">
        <v>91</v>
      </c>
      <c r="V40" s="14">
        <v>85</v>
      </c>
      <c r="W40" s="18">
        <f>R40+S40+T40+U40+V40</f>
        <v>432</v>
      </c>
      <c r="X40" s="19">
        <f>MIN(R40:V40)</f>
        <v>83</v>
      </c>
      <c r="Y40" s="19">
        <f>MAX(R40:V40)</f>
        <v>91</v>
      </c>
      <c r="Z40" s="37">
        <f>W40-(X40+Y40)</f>
        <v>258</v>
      </c>
      <c r="AA40" s="42">
        <f>Z40/3</f>
        <v>86</v>
      </c>
      <c r="AB40" s="45">
        <f>AA40</f>
        <v>86</v>
      </c>
    </row>
    <row r="41" spans="1:28" ht="12.75">
      <c r="A41" s="60">
        <v>38</v>
      </c>
      <c r="B41" s="80" t="s">
        <v>637</v>
      </c>
      <c r="C41" s="65" t="s">
        <v>2035</v>
      </c>
      <c r="D41" s="65" t="s">
        <v>2036</v>
      </c>
      <c r="E41" s="80">
        <v>2005</v>
      </c>
      <c r="F41" s="80" t="s">
        <v>1322</v>
      </c>
      <c r="G41" s="145" t="s">
        <v>2243</v>
      </c>
      <c r="H41" s="65">
        <v>3.2</v>
      </c>
      <c r="I41" s="78">
        <v>0.1373</v>
      </c>
      <c r="J41" s="92">
        <v>5.8</v>
      </c>
      <c r="K41" s="65" t="s">
        <v>2037</v>
      </c>
      <c r="L41" s="196" t="s">
        <v>1632</v>
      </c>
      <c r="M41" s="65" t="s">
        <v>1138</v>
      </c>
      <c r="N41" s="65" t="s">
        <v>2038</v>
      </c>
      <c r="O41" s="65" t="s">
        <v>2036</v>
      </c>
      <c r="P41" s="1" t="s">
        <v>2034</v>
      </c>
      <c r="Q41" s="1"/>
      <c r="R41" s="16">
        <v>78</v>
      </c>
      <c r="S41" s="13">
        <v>95</v>
      </c>
      <c r="T41" s="14">
        <v>86</v>
      </c>
      <c r="U41" s="14">
        <v>89</v>
      </c>
      <c r="V41" s="14">
        <v>82</v>
      </c>
      <c r="W41" s="18">
        <v>86</v>
      </c>
      <c r="X41" s="40">
        <f>R41+S41+T41+U41+V41+W41</f>
        <v>516</v>
      </c>
      <c r="Y41" s="19">
        <f>MIN(R41:W41)</f>
        <v>78</v>
      </c>
      <c r="Z41" s="19">
        <f>MAX(R41:W41)</f>
        <v>95</v>
      </c>
      <c r="AA41" s="43">
        <f>X41-(Y41+Z41)</f>
        <v>343</v>
      </c>
      <c r="AB41" s="27">
        <f>AA41/4</f>
        <v>85.75</v>
      </c>
    </row>
    <row r="42" spans="1:28" ht="12.75">
      <c r="A42" s="60">
        <v>39</v>
      </c>
      <c r="B42" s="80" t="s">
        <v>638</v>
      </c>
      <c r="C42" s="65" t="s">
        <v>2092</v>
      </c>
      <c r="D42" s="65" t="s">
        <v>749</v>
      </c>
      <c r="E42" s="80">
        <v>2003</v>
      </c>
      <c r="F42" s="80" t="s">
        <v>1285</v>
      </c>
      <c r="G42" s="145" t="s">
        <v>2243</v>
      </c>
      <c r="H42" s="65">
        <v>3.59</v>
      </c>
      <c r="I42" s="78">
        <v>0.141</v>
      </c>
      <c r="J42" s="65">
        <v>5.44</v>
      </c>
      <c r="K42" s="65" t="s">
        <v>2093</v>
      </c>
      <c r="L42" s="197" t="s">
        <v>2094</v>
      </c>
      <c r="M42" s="65" t="s">
        <v>1138</v>
      </c>
      <c r="N42" s="65" t="s">
        <v>2095</v>
      </c>
      <c r="O42" s="65" t="s">
        <v>989</v>
      </c>
      <c r="P42" s="1" t="s">
        <v>2091</v>
      </c>
      <c r="Q42" s="1" t="s">
        <v>1133</v>
      </c>
      <c r="R42" s="16">
        <v>89</v>
      </c>
      <c r="S42" s="13">
        <v>86</v>
      </c>
      <c r="T42" s="14">
        <v>91</v>
      </c>
      <c r="U42" s="14">
        <v>82</v>
      </c>
      <c r="V42" s="14">
        <v>81</v>
      </c>
      <c r="W42" s="18">
        <f>R42+S42+T42+U42+V42</f>
        <v>429</v>
      </c>
      <c r="X42" s="19">
        <f>MIN(R42:V42)</f>
        <v>81</v>
      </c>
      <c r="Y42" s="19">
        <f>MAX(R42:V42)</f>
        <v>91</v>
      </c>
      <c r="Z42" s="37">
        <f>W42-(X42+Y42)</f>
        <v>257</v>
      </c>
      <c r="AA42" s="42">
        <f>Z42/3</f>
        <v>85.66666666666667</v>
      </c>
      <c r="AB42" s="45">
        <f>AA42</f>
        <v>85.66666666666667</v>
      </c>
    </row>
    <row r="43" spans="1:28" ht="12.75">
      <c r="A43" s="60" t="s">
        <v>1634</v>
      </c>
      <c r="B43" s="80" t="s">
        <v>639</v>
      </c>
      <c r="C43" s="65" t="s">
        <v>2097</v>
      </c>
      <c r="D43" s="92" t="s">
        <v>1186</v>
      </c>
      <c r="E43" s="80">
        <v>2003</v>
      </c>
      <c r="F43" s="80" t="s">
        <v>1187</v>
      </c>
      <c r="G43" s="80" t="s">
        <v>2243</v>
      </c>
      <c r="H43" s="92">
        <v>1.1</v>
      </c>
      <c r="I43" s="78">
        <v>0.142</v>
      </c>
      <c r="J43" s="92">
        <v>5.3</v>
      </c>
      <c r="K43" s="65" t="s">
        <v>2098</v>
      </c>
      <c r="L43" s="196" t="s">
        <v>1635</v>
      </c>
      <c r="M43" s="65" t="s">
        <v>1138</v>
      </c>
      <c r="N43" s="65" t="s">
        <v>2099</v>
      </c>
      <c r="O43" s="65" t="s">
        <v>1186</v>
      </c>
      <c r="P43" s="1" t="s">
        <v>2096</v>
      </c>
      <c r="Q43" s="1" t="s">
        <v>1133</v>
      </c>
      <c r="R43" s="16">
        <v>89</v>
      </c>
      <c r="S43" s="13">
        <v>83</v>
      </c>
      <c r="T43" s="14">
        <v>85</v>
      </c>
      <c r="U43" s="14">
        <v>85</v>
      </c>
      <c r="V43" s="14">
        <v>87</v>
      </c>
      <c r="W43" s="18">
        <f>R43+S43+T43+U43+V43</f>
        <v>429</v>
      </c>
      <c r="X43" s="19">
        <f>MIN(R43:V43)</f>
        <v>83</v>
      </c>
      <c r="Y43" s="19">
        <f>MAX(R43:V43)</f>
        <v>89</v>
      </c>
      <c r="Z43" s="37">
        <f>W43-(X43+Y43)</f>
        <v>257</v>
      </c>
      <c r="AA43" s="42">
        <f>Z43/3</f>
        <v>85.66666666666667</v>
      </c>
      <c r="AB43" s="45">
        <f>AA43</f>
        <v>85.66666666666667</v>
      </c>
    </row>
    <row r="44" spans="1:28" ht="12.75">
      <c r="A44" s="60">
        <v>41</v>
      </c>
      <c r="B44" s="80" t="s">
        <v>640</v>
      </c>
      <c r="C44" s="65" t="s">
        <v>2126</v>
      </c>
      <c r="D44" s="65" t="s">
        <v>2127</v>
      </c>
      <c r="E44" s="80">
        <v>2002</v>
      </c>
      <c r="F44" s="80" t="s">
        <v>1184</v>
      </c>
      <c r="G44" s="145" t="s">
        <v>2243</v>
      </c>
      <c r="H44" s="65">
        <v>1.9</v>
      </c>
      <c r="I44" s="78">
        <v>0.125</v>
      </c>
      <c r="J44" s="65">
        <v>5.6</v>
      </c>
      <c r="K44" s="65" t="s">
        <v>89</v>
      </c>
      <c r="L44" s="197" t="s">
        <v>90</v>
      </c>
      <c r="M44" s="65" t="s">
        <v>1133</v>
      </c>
      <c r="N44" s="65"/>
      <c r="O44" s="65" t="s">
        <v>1071</v>
      </c>
      <c r="P44" s="1" t="s">
        <v>2128</v>
      </c>
      <c r="Q44" s="1" t="s">
        <v>1133</v>
      </c>
      <c r="R44" s="16">
        <v>90</v>
      </c>
      <c r="S44" s="13">
        <v>80</v>
      </c>
      <c r="T44" s="14">
        <v>85</v>
      </c>
      <c r="U44" s="14">
        <v>82</v>
      </c>
      <c r="V44" s="14">
        <v>90</v>
      </c>
      <c r="W44" s="18">
        <f>R44+S44+T44+U44+V44</f>
        <v>427</v>
      </c>
      <c r="X44" s="19">
        <f>MIN(R44:V44)</f>
        <v>80</v>
      </c>
      <c r="Y44" s="19">
        <f>MAX(R44:V44)</f>
        <v>90</v>
      </c>
      <c r="Z44" s="37">
        <f>W44-(X44+Y44)</f>
        <v>257</v>
      </c>
      <c r="AA44" s="42">
        <f>Z44/3</f>
        <v>85.66666666666667</v>
      </c>
      <c r="AB44" s="45">
        <f>AA44</f>
        <v>85.66666666666667</v>
      </c>
    </row>
    <row r="45" spans="1:28" ht="12.75">
      <c r="A45" s="60">
        <v>42</v>
      </c>
      <c r="B45" s="80" t="s">
        <v>641</v>
      </c>
      <c r="C45" s="65" t="s">
        <v>1985</v>
      </c>
      <c r="D45" s="65" t="s">
        <v>1264</v>
      </c>
      <c r="E45" s="80">
        <v>2006</v>
      </c>
      <c r="F45" s="80" t="s">
        <v>1243</v>
      </c>
      <c r="G45" s="145" t="s">
        <v>2243</v>
      </c>
      <c r="H45" s="65">
        <v>1.3</v>
      </c>
      <c r="I45" s="78">
        <v>0.135</v>
      </c>
      <c r="J45" s="92">
        <v>5.25</v>
      </c>
      <c r="K45" s="65" t="s">
        <v>1986</v>
      </c>
      <c r="L45" s="196" t="s">
        <v>1987</v>
      </c>
      <c r="M45" s="65" t="s">
        <v>1138</v>
      </c>
      <c r="N45" s="65" t="s">
        <v>1265</v>
      </c>
      <c r="O45" s="65" t="s">
        <v>1244</v>
      </c>
      <c r="P45" s="1" t="s">
        <v>1984</v>
      </c>
      <c r="Q45" s="1" t="s">
        <v>1133</v>
      </c>
      <c r="R45" s="16">
        <v>81</v>
      </c>
      <c r="S45" s="13">
        <v>86</v>
      </c>
      <c r="T45" s="14">
        <v>85</v>
      </c>
      <c r="U45" s="14">
        <v>80</v>
      </c>
      <c r="V45" s="14">
        <v>93</v>
      </c>
      <c r="W45" s="18">
        <v>90</v>
      </c>
      <c r="X45" s="40">
        <f>R45+S45+T45+U45+V45+W45</f>
        <v>515</v>
      </c>
      <c r="Y45" s="19">
        <f>MIN(R45:W45)</f>
        <v>80</v>
      </c>
      <c r="Z45" s="19">
        <f>MAX(R45:W45)</f>
        <v>93</v>
      </c>
      <c r="AA45" s="43">
        <f>X45-(Y45+Z45)</f>
        <v>342</v>
      </c>
      <c r="AB45" s="27">
        <f>AA45/4</f>
        <v>85.5</v>
      </c>
    </row>
    <row r="46" spans="1:28" ht="12.75">
      <c r="A46" s="60">
        <v>43</v>
      </c>
      <c r="B46" s="80" t="s">
        <v>642</v>
      </c>
      <c r="C46" s="65" t="s">
        <v>792</v>
      </c>
      <c r="D46" s="65" t="s">
        <v>2106</v>
      </c>
      <c r="E46" s="80">
        <v>2003</v>
      </c>
      <c r="F46" s="80" t="s">
        <v>1184</v>
      </c>
      <c r="G46" s="145" t="s">
        <v>2243</v>
      </c>
      <c r="H46" s="65">
        <v>1.95</v>
      </c>
      <c r="I46" s="78">
        <v>0.147</v>
      </c>
      <c r="J46" s="65">
        <v>3.85</v>
      </c>
      <c r="K46" s="65" t="s">
        <v>2107</v>
      </c>
      <c r="L46" s="196" t="s">
        <v>1650</v>
      </c>
      <c r="M46" s="65" t="s">
        <v>1138</v>
      </c>
      <c r="N46" s="65" t="s">
        <v>2108</v>
      </c>
      <c r="O46" s="65" t="s">
        <v>2109</v>
      </c>
      <c r="P46" s="1" t="s">
        <v>2105</v>
      </c>
      <c r="Q46" s="1" t="s">
        <v>1138</v>
      </c>
      <c r="R46" s="16">
        <v>88</v>
      </c>
      <c r="S46" s="13">
        <v>80</v>
      </c>
      <c r="T46" s="14">
        <v>86</v>
      </c>
      <c r="U46" s="14">
        <v>86</v>
      </c>
      <c r="V46" s="14">
        <v>84</v>
      </c>
      <c r="W46" s="18">
        <f aca="true" t="shared" si="6" ref="W46:W51">R46+S46+T46+U46+V46</f>
        <v>424</v>
      </c>
      <c r="X46" s="19">
        <f aca="true" t="shared" si="7" ref="X46:X51">MIN(R46:V46)</f>
        <v>80</v>
      </c>
      <c r="Y46" s="19">
        <f aca="true" t="shared" si="8" ref="Y46:Y51">MAX(R46:V46)</f>
        <v>88</v>
      </c>
      <c r="Z46" s="37">
        <f aca="true" t="shared" si="9" ref="Z46:Z51">W46-(X46+Y46)</f>
        <v>256</v>
      </c>
      <c r="AA46" s="42">
        <f aca="true" t="shared" si="10" ref="AA46:AA51">Z46/3</f>
        <v>85.33333333333333</v>
      </c>
      <c r="AB46" s="45">
        <f aca="true" t="shared" si="11" ref="AB46:AB51">AA46</f>
        <v>85.33333333333333</v>
      </c>
    </row>
    <row r="47" spans="1:29" s="115" customFormat="1" ht="12.75">
      <c r="A47" s="105">
        <v>44</v>
      </c>
      <c r="B47" s="133" t="s">
        <v>643</v>
      </c>
      <c r="C47" s="106" t="s">
        <v>2115</v>
      </c>
      <c r="D47" s="106" t="s">
        <v>2116</v>
      </c>
      <c r="E47" s="133">
        <v>2003</v>
      </c>
      <c r="F47" s="133" t="s">
        <v>1184</v>
      </c>
      <c r="G47" s="133" t="s">
        <v>2243</v>
      </c>
      <c r="H47" s="106">
        <v>2.6</v>
      </c>
      <c r="I47" s="128">
        <v>0.149</v>
      </c>
      <c r="J47" s="106">
        <v>3.85</v>
      </c>
      <c r="K47" s="106" t="s">
        <v>1642</v>
      </c>
      <c r="L47" s="198" t="s">
        <v>313</v>
      </c>
      <c r="M47" s="106" t="s">
        <v>1138</v>
      </c>
      <c r="N47" s="106" t="s">
        <v>2117</v>
      </c>
      <c r="O47" s="106" t="s">
        <v>2109</v>
      </c>
      <c r="P47" s="113" t="s">
        <v>2114</v>
      </c>
      <c r="Q47" s="113" t="s">
        <v>1138</v>
      </c>
      <c r="R47" s="117">
        <v>87</v>
      </c>
      <c r="S47" s="118">
        <v>79</v>
      </c>
      <c r="T47" s="119">
        <v>92</v>
      </c>
      <c r="U47" s="119">
        <v>80</v>
      </c>
      <c r="V47" s="119">
        <v>89</v>
      </c>
      <c r="W47" s="120">
        <f t="shared" si="6"/>
        <v>427</v>
      </c>
      <c r="X47" s="121">
        <f t="shared" si="7"/>
        <v>79</v>
      </c>
      <c r="Y47" s="121">
        <f t="shared" si="8"/>
        <v>92</v>
      </c>
      <c r="Z47" s="121">
        <f t="shared" si="9"/>
        <v>256</v>
      </c>
      <c r="AA47" s="138">
        <f t="shared" si="10"/>
        <v>85.33333333333333</v>
      </c>
      <c r="AB47" s="139">
        <f t="shared" si="11"/>
        <v>85.33333333333333</v>
      </c>
      <c r="AC47" s="193" t="s">
        <v>401</v>
      </c>
    </row>
    <row r="48" spans="1:28" ht="12.75">
      <c r="A48" s="60">
        <v>45</v>
      </c>
      <c r="B48" s="80" t="s">
        <v>644</v>
      </c>
      <c r="C48" s="65" t="s">
        <v>1073</v>
      </c>
      <c r="D48" s="65" t="s">
        <v>1073</v>
      </c>
      <c r="E48" s="80">
        <v>2002</v>
      </c>
      <c r="F48" s="80" t="s">
        <v>1184</v>
      </c>
      <c r="G48" s="145" t="s">
        <v>2243</v>
      </c>
      <c r="H48" s="65">
        <v>1.2</v>
      </c>
      <c r="I48" s="78">
        <v>0.135</v>
      </c>
      <c r="J48" s="65">
        <v>3.3</v>
      </c>
      <c r="K48" s="65" t="s">
        <v>2137</v>
      </c>
      <c r="L48" s="197" t="s">
        <v>2138</v>
      </c>
      <c r="M48" s="65" t="s">
        <v>1138</v>
      </c>
      <c r="N48" s="65" t="s">
        <v>2081</v>
      </c>
      <c r="O48" s="65" t="s">
        <v>1071</v>
      </c>
      <c r="P48" s="1" t="s">
        <v>2136</v>
      </c>
      <c r="Q48" s="1" t="s">
        <v>1133</v>
      </c>
      <c r="R48" s="16">
        <v>89</v>
      </c>
      <c r="S48" s="13">
        <v>77</v>
      </c>
      <c r="T48" s="14">
        <v>89</v>
      </c>
      <c r="U48" s="14">
        <v>79</v>
      </c>
      <c r="V48" s="14">
        <v>88</v>
      </c>
      <c r="W48" s="18">
        <f t="shared" si="6"/>
        <v>422</v>
      </c>
      <c r="X48" s="19">
        <f t="shared" si="7"/>
        <v>77</v>
      </c>
      <c r="Y48" s="19">
        <f t="shared" si="8"/>
        <v>89</v>
      </c>
      <c r="Z48" s="37">
        <f t="shared" si="9"/>
        <v>256</v>
      </c>
      <c r="AA48" s="42">
        <f t="shared" si="10"/>
        <v>85.33333333333333</v>
      </c>
      <c r="AB48" s="45">
        <f t="shared" si="11"/>
        <v>85.33333333333333</v>
      </c>
    </row>
    <row r="49" spans="1:28" ht="12.75">
      <c r="A49" s="60">
        <v>46</v>
      </c>
      <c r="B49" s="80" t="s">
        <v>645</v>
      </c>
      <c r="C49" s="65" t="s">
        <v>2140</v>
      </c>
      <c r="D49" s="65" t="s">
        <v>2141</v>
      </c>
      <c r="E49" s="80">
        <v>2001</v>
      </c>
      <c r="F49" s="80" t="s">
        <v>1197</v>
      </c>
      <c r="G49" s="145" t="s">
        <v>2243</v>
      </c>
      <c r="H49" s="92">
        <v>3.9</v>
      </c>
      <c r="I49" s="78">
        <v>0.1218</v>
      </c>
      <c r="J49" s="92">
        <v>4.8</v>
      </c>
      <c r="K49" s="65" t="s">
        <v>2142</v>
      </c>
      <c r="L49" s="196" t="s">
        <v>2143</v>
      </c>
      <c r="M49" s="65" t="s">
        <v>1138</v>
      </c>
      <c r="N49" s="65" t="s">
        <v>2144</v>
      </c>
      <c r="O49" s="65" t="s">
        <v>1238</v>
      </c>
      <c r="P49" s="1" t="s">
        <v>2139</v>
      </c>
      <c r="Q49" s="1" t="s">
        <v>1133</v>
      </c>
      <c r="R49" s="16">
        <v>88</v>
      </c>
      <c r="S49" s="13">
        <v>86</v>
      </c>
      <c r="T49" s="14">
        <v>82</v>
      </c>
      <c r="U49" s="14">
        <v>82</v>
      </c>
      <c r="V49" s="14">
        <v>91</v>
      </c>
      <c r="W49" s="18">
        <f t="shared" si="6"/>
        <v>429</v>
      </c>
      <c r="X49" s="19">
        <f t="shared" si="7"/>
        <v>82</v>
      </c>
      <c r="Y49" s="19">
        <f t="shared" si="8"/>
        <v>91</v>
      </c>
      <c r="Z49" s="37">
        <f t="shared" si="9"/>
        <v>256</v>
      </c>
      <c r="AA49" s="42">
        <f t="shared" si="10"/>
        <v>85.33333333333333</v>
      </c>
      <c r="AB49" s="45">
        <f t="shared" si="11"/>
        <v>85.33333333333333</v>
      </c>
    </row>
    <row r="50" spans="1:28" ht="12.75">
      <c r="A50" s="60">
        <v>47</v>
      </c>
      <c r="B50" s="80" t="s">
        <v>646</v>
      </c>
      <c r="C50" s="65" t="s">
        <v>2149</v>
      </c>
      <c r="D50" s="65" t="s">
        <v>2150</v>
      </c>
      <c r="E50" s="80">
        <v>2001</v>
      </c>
      <c r="F50" s="80" t="s">
        <v>1243</v>
      </c>
      <c r="G50" s="145" t="s">
        <v>2243</v>
      </c>
      <c r="H50" s="65">
        <v>2</v>
      </c>
      <c r="I50" s="78">
        <v>0.135</v>
      </c>
      <c r="J50" s="92">
        <v>3.5</v>
      </c>
      <c r="K50" s="65" t="s">
        <v>2151</v>
      </c>
      <c r="L50" s="196" t="s">
        <v>1647</v>
      </c>
      <c r="M50" s="65" t="s">
        <v>1138</v>
      </c>
      <c r="N50" s="65" t="s">
        <v>1265</v>
      </c>
      <c r="O50" s="65" t="s">
        <v>1244</v>
      </c>
      <c r="P50" s="1" t="s">
        <v>2148</v>
      </c>
      <c r="Q50" s="1" t="s">
        <v>1133</v>
      </c>
      <c r="R50" s="16">
        <v>91</v>
      </c>
      <c r="S50" s="13">
        <v>84</v>
      </c>
      <c r="T50" s="14">
        <v>80</v>
      </c>
      <c r="U50" s="14">
        <v>81</v>
      </c>
      <c r="V50" s="14">
        <v>92</v>
      </c>
      <c r="W50" s="18">
        <f t="shared" si="6"/>
        <v>428</v>
      </c>
      <c r="X50" s="19">
        <f t="shared" si="7"/>
        <v>80</v>
      </c>
      <c r="Y50" s="19">
        <f t="shared" si="8"/>
        <v>92</v>
      </c>
      <c r="Z50" s="37">
        <f t="shared" si="9"/>
        <v>256</v>
      </c>
      <c r="AA50" s="42">
        <f t="shared" si="10"/>
        <v>85.33333333333333</v>
      </c>
      <c r="AB50" s="45">
        <f t="shared" si="11"/>
        <v>85.33333333333333</v>
      </c>
    </row>
    <row r="51" spans="1:28" ht="12.75">
      <c r="A51" s="60">
        <v>48</v>
      </c>
      <c r="B51" s="80" t="s">
        <v>647</v>
      </c>
      <c r="C51" s="65" t="s">
        <v>2230</v>
      </c>
      <c r="D51" s="65" t="s">
        <v>1099</v>
      </c>
      <c r="E51" s="80">
        <v>2004</v>
      </c>
      <c r="F51" s="80" t="s">
        <v>1187</v>
      </c>
      <c r="G51" s="145" t="s">
        <v>2243</v>
      </c>
      <c r="H51" s="65">
        <v>1</v>
      </c>
      <c r="I51" s="78">
        <v>0.133</v>
      </c>
      <c r="J51" s="65">
        <v>4.7</v>
      </c>
      <c r="K51" s="65" t="s">
        <v>2231</v>
      </c>
      <c r="L51" s="197" t="s">
        <v>2232</v>
      </c>
      <c r="M51" s="65" t="s">
        <v>1138</v>
      </c>
      <c r="N51" s="65" t="s">
        <v>2233</v>
      </c>
      <c r="O51" s="65" t="s">
        <v>1102</v>
      </c>
      <c r="P51" s="1" t="s">
        <v>2229</v>
      </c>
      <c r="Q51" s="1" t="s">
        <v>1133</v>
      </c>
      <c r="R51" s="16">
        <v>89</v>
      </c>
      <c r="S51" s="13">
        <v>88</v>
      </c>
      <c r="T51" s="14">
        <v>75</v>
      </c>
      <c r="U51" s="14">
        <v>85</v>
      </c>
      <c r="V51" s="14">
        <v>83</v>
      </c>
      <c r="W51" s="18">
        <f t="shared" si="6"/>
        <v>420</v>
      </c>
      <c r="X51" s="19">
        <f t="shared" si="7"/>
        <v>75</v>
      </c>
      <c r="Y51" s="19">
        <f t="shared" si="8"/>
        <v>89</v>
      </c>
      <c r="Z51" s="37">
        <f t="shared" si="9"/>
        <v>256</v>
      </c>
      <c r="AA51" s="42">
        <f t="shared" si="10"/>
        <v>85.33333333333333</v>
      </c>
      <c r="AB51" s="45">
        <f t="shared" si="11"/>
        <v>85.33333333333333</v>
      </c>
    </row>
    <row r="52" spans="1:28" ht="12.75">
      <c r="A52" s="60">
        <v>49</v>
      </c>
      <c r="B52" s="80" t="s">
        <v>648</v>
      </c>
      <c r="C52" s="65" t="s">
        <v>2051</v>
      </c>
      <c r="D52" s="65" t="s">
        <v>2024</v>
      </c>
      <c r="E52" s="80">
        <v>2005</v>
      </c>
      <c r="F52" s="80" t="s">
        <v>1243</v>
      </c>
      <c r="G52" s="145" t="s">
        <v>2243</v>
      </c>
      <c r="H52" s="65">
        <v>1.4</v>
      </c>
      <c r="I52" s="78">
        <v>0.1423</v>
      </c>
      <c r="J52" s="92">
        <v>5.55</v>
      </c>
      <c r="K52" s="65" t="s">
        <v>2052</v>
      </c>
      <c r="L52" s="196" t="s">
        <v>2053</v>
      </c>
      <c r="M52" s="65" t="s">
        <v>1138</v>
      </c>
      <c r="N52" s="65" t="s">
        <v>1989</v>
      </c>
      <c r="O52" s="65" t="s">
        <v>1244</v>
      </c>
      <c r="P52" s="1" t="s">
        <v>2050</v>
      </c>
      <c r="Q52" s="1" t="s">
        <v>1133</v>
      </c>
      <c r="R52" s="16">
        <v>84</v>
      </c>
      <c r="S52" s="13">
        <v>80</v>
      </c>
      <c r="T52" s="14">
        <v>91</v>
      </c>
      <c r="U52" s="14">
        <v>85</v>
      </c>
      <c r="V52" s="14">
        <v>82</v>
      </c>
      <c r="W52" s="18">
        <v>89</v>
      </c>
      <c r="X52" s="18">
        <f>R52+S52+T52+U52+V52+W52</f>
        <v>511</v>
      </c>
      <c r="Y52" s="24">
        <f>MIN(R52:W52)</f>
        <v>80</v>
      </c>
      <c r="Z52" s="24">
        <f>MAX(R52:W52)</f>
        <v>91</v>
      </c>
      <c r="AA52" s="44">
        <f>X52-(Y52+Z52)</f>
        <v>340</v>
      </c>
      <c r="AB52" s="27">
        <f>AA52/4</f>
        <v>85</v>
      </c>
    </row>
    <row r="53" spans="1:28" ht="12.75">
      <c r="A53" s="60">
        <v>50</v>
      </c>
      <c r="B53" s="80" t="s">
        <v>649</v>
      </c>
      <c r="C53" s="65" t="s">
        <v>2220</v>
      </c>
      <c r="D53" s="65" t="s">
        <v>2078</v>
      </c>
      <c r="E53" s="80">
        <v>2004</v>
      </c>
      <c r="F53" s="80" t="s">
        <v>1184</v>
      </c>
      <c r="G53" s="145" t="s">
        <v>2243</v>
      </c>
      <c r="H53" s="65">
        <v>2</v>
      </c>
      <c r="I53" s="78">
        <v>0.1305</v>
      </c>
      <c r="J53" s="65">
        <v>3</v>
      </c>
      <c r="K53" s="65" t="s">
        <v>2221</v>
      </c>
      <c r="L53" s="197" t="s">
        <v>1651</v>
      </c>
      <c r="M53" s="65" t="s">
        <v>1138</v>
      </c>
      <c r="N53" s="65" t="s">
        <v>2081</v>
      </c>
      <c r="O53" s="65" t="s">
        <v>1071</v>
      </c>
      <c r="P53" s="1" t="s">
        <v>2219</v>
      </c>
      <c r="Q53" s="1" t="s">
        <v>1133</v>
      </c>
      <c r="R53" s="29">
        <v>88</v>
      </c>
      <c r="S53" s="17">
        <v>93</v>
      </c>
      <c r="T53" s="18">
        <v>84</v>
      </c>
      <c r="U53" s="18">
        <v>83</v>
      </c>
      <c r="V53" s="18">
        <v>83</v>
      </c>
      <c r="W53" s="18">
        <f aca="true" t="shared" si="12" ref="W53:W60">R53+S53+T53+U53+V53</f>
        <v>431</v>
      </c>
      <c r="X53" s="19">
        <f aca="true" t="shared" si="13" ref="X53:X60">MIN(R53:V53)</f>
        <v>83</v>
      </c>
      <c r="Y53" s="19">
        <f aca="true" t="shared" si="14" ref="Y53:Y60">MAX(R53:V53)</f>
        <v>93</v>
      </c>
      <c r="Z53" s="37">
        <f aca="true" t="shared" si="15" ref="Z53:Z60">W53-(X53+Y53)</f>
        <v>255</v>
      </c>
      <c r="AA53" s="42">
        <f aca="true" t="shared" si="16" ref="AA53:AA60">Z53/3</f>
        <v>85</v>
      </c>
      <c r="AB53" s="45">
        <f aca="true" t="shared" si="17" ref="AB53:AB60">AA53</f>
        <v>85</v>
      </c>
    </row>
    <row r="54" spans="1:28" ht="12.75">
      <c r="A54" s="60">
        <v>51</v>
      </c>
      <c r="B54" s="80" t="s">
        <v>650</v>
      </c>
      <c r="C54" s="65" t="s">
        <v>2238</v>
      </c>
      <c r="D54" s="65" t="s">
        <v>1264</v>
      </c>
      <c r="E54" s="80">
        <v>2004</v>
      </c>
      <c r="F54" s="80" t="s">
        <v>1243</v>
      </c>
      <c r="G54" s="145" t="s">
        <v>2243</v>
      </c>
      <c r="H54" s="65">
        <v>1.2</v>
      </c>
      <c r="I54" s="78">
        <v>0.134</v>
      </c>
      <c r="J54" s="92">
        <v>5.1</v>
      </c>
      <c r="K54" s="65" t="s">
        <v>2239</v>
      </c>
      <c r="L54" s="196" t="s">
        <v>2004</v>
      </c>
      <c r="M54" s="65" t="s">
        <v>1138</v>
      </c>
      <c r="N54" s="65" t="s">
        <v>1265</v>
      </c>
      <c r="O54" s="65" t="s">
        <v>1244</v>
      </c>
      <c r="P54" s="1" t="s">
        <v>2237</v>
      </c>
      <c r="Q54" s="1" t="s">
        <v>1133</v>
      </c>
      <c r="R54" s="16">
        <v>90</v>
      </c>
      <c r="S54" s="13">
        <v>83</v>
      </c>
      <c r="T54" s="14">
        <v>86</v>
      </c>
      <c r="U54" s="14">
        <v>85</v>
      </c>
      <c r="V54" s="14">
        <v>84</v>
      </c>
      <c r="W54" s="18">
        <f t="shared" si="12"/>
        <v>428</v>
      </c>
      <c r="X54" s="19">
        <f t="shared" si="13"/>
        <v>83</v>
      </c>
      <c r="Y54" s="19">
        <f t="shared" si="14"/>
        <v>90</v>
      </c>
      <c r="Z54" s="37">
        <f t="shared" si="15"/>
        <v>255</v>
      </c>
      <c r="AA54" s="42">
        <f t="shared" si="16"/>
        <v>85</v>
      </c>
      <c r="AB54" s="45">
        <f t="shared" si="17"/>
        <v>85</v>
      </c>
    </row>
    <row r="55" spans="1:28" ht="12.75">
      <c r="A55" s="60">
        <v>52</v>
      </c>
      <c r="B55" s="80" t="s">
        <v>651</v>
      </c>
      <c r="C55" s="65" t="s">
        <v>2111</v>
      </c>
      <c r="D55" s="65" t="s">
        <v>749</v>
      </c>
      <c r="E55" s="80">
        <v>2003</v>
      </c>
      <c r="F55" s="80" t="s">
        <v>1285</v>
      </c>
      <c r="G55" s="145" t="s">
        <v>2243</v>
      </c>
      <c r="H55" s="65">
        <v>3.47</v>
      </c>
      <c r="I55" s="78">
        <v>0.147</v>
      </c>
      <c r="J55" s="65">
        <v>5.35</v>
      </c>
      <c r="K55" s="65" t="s">
        <v>2112</v>
      </c>
      <c r="L55" s="197" t="s">
        <v>2113</v>
      </c>
      <c r="M55" s="65" t="s">
        <v>1138</v>
      </c>
      <c r="N55" s="65" t="s">
        <v>1149</v>
      </c>
      <c r="O55" s="65" t="s">
        <v>989</v>
      </c>
      <c r="P55" s="1" t="s">
        <v>2110</v>
      </c>
      <c r="Q55" s="1" t="s">
        <v>1133</v>
      </c>
      <c r="R55" s="16">
        <v>84</v>
      </c>
      <c r="S55" s="13">
        <v>69</v>
      </c>
      <c r="T55" s="14">
        <v>90</v>
      </c>
      <c r="U55" s="14">
        <v>84</v>
      </c>
      <c r="V55" s="14">
        <v>86</v>
      </c>
      <c r="W55" s="18">
        <f t="shared" si="12"/>
        <v>413</v>
      </c>
      <c r="X55" s="19">
        <f t="shared" si="13"/>
        <v>69</v>
      </c>
      <c r="Y55" s="19">
        <f t="shared" si="14"/>
        <v>90</v>
      </c>
      <c r="Z55" s="37">
        <f t="shared" si="15"/>
        <v>254</v>
      </c>
      <c r="AA55" s="42">
        <f t="shared" si="16"/>
        <v>84.66666666666667</v>
      </c>
      <c r="AB55" s="45">
        <f t="shared" si="17"/>
        <v>84.66666666666667</v>
      </c>
    </row>
    <row r="56" spans="1:28" ht="12.75">
      <c r="A56" s="60">
        <v>53</v>
      </c>
      <c r="B56" s="80" t="s">
        <v>652</v>
      </c>
      <c r="C56" s="65" t="s">
        <v>2130</v>
      </c>
      <c r="D56" s="65" t="s">
        <v>1073</v>
      </c>
      <c r="E56" s="80">
        <v>2002</v>
      </c>
      <c r="F56" s="80" t="s">
        <v>1184</v>
      </c>
      <c r="G56" s="145" t="s">
        <v>2243</v>
      </c>
      <c r="H56" s="65">
        <v>1.5</v>
      </c>
      <c r="I56" s="78">
        <v>0.129</v>
      </c>
      <c r="J56" s="65">
        <v>3.3</v>
      </c>
      <c r="K56" s="65" t="s">
        <v>2131</v>
      </c>
      <c r="L56" s="197" t="s">
        <v>2132</v>
      </c>
      <c r="M56" s="65" t="s">
        <v>1138</v>
      </c>
      <c r="N56" s="65" t="s">
        <v>2081</v>
      </c>
      <c r="O56" s="65" t="s">
        <v>1071</v>
      </c>
      <c r="P56" s="1" t="s">
        <v>2129</v>
      </c>
      <c r="Q56" s="1" t="s">
        <v>1133</v>
      </c>
      <c r="R56" s="16">
        <v>89</v>
      </c>
      <c r="S56" s="13">
        <v>76</v>
      </c>
      <c r="T56" s="14">
        <v>82</v>
      </c>
      <c r="U56" s="14">
        <v>87</v>
      </c>
      <c r="V56" s="14">
        <v>85</v>
      </c>
      <c r="W56" s="18">
        <f t="shared" si="12"/>
        <v>419</v>
      </c>
      <c r="X56" s="19">
        <f t="shared" si="13"/>
        <v>76</v>
      </c>
      <c r="Y56" s="19">
        <f t="shared" si="14"/>
        <v>89</v>
      </c>
      <c r="Z56" s="37">
        <f t="shared" si="15"/>
        <v>254</v>
      </c>
      <c r="AA56" s="42">
        <f t="shared" si="16"/>
        <v>84.66666666666667</v>
      </c>
      <c r="AB56" s="45">
        <f t="shared" si="17"/>
        <v>84.66666666666667</v>
      </c>
    </row>
    <row r="57" spans="1:28" ht="12.75">
      <c r="A57" s="60">
        <v>54</v>
      </c>
      <c r="B57" s="80" t="s">
        <v>653</v>
      </c>
      <c r="C57" s="65" t="s">
        <v>2153</v>
      </c>
      <c r="D57" s="65" t="s">
        <v>2036</v>
      </c>
      <c r="E57" s="80">
        <v>2001</v>
      </c>
      <c r="F57" s="80" t="s">
        <v>1322</v>
      </c>
      <c r="G57" s="145" t="s">
        <v>2243</v>
      </c>
      <c r="H57" s="65">
        <v>3.2</v>
      </c>
      <c r="I57" s="78">
        <v>0.1436</v>
      </c>
      <c r="J57" s="92">
        <v>5.8</v>
      </c>
      <c r="K57" s="65" t="s">
        <v>2154</v>
      </c>
      <c r="L57" s="196" t="s">
        <v>1648</v>
      </c>
      <c r="M57" s="65" t="s">
        <v>1138</v>
      </c>
      <c r="N57" s="65" t="s">
        <v>2155</v>
      </c>
      <c r="O57" s="65" t="s">
        <v>2036</v>
      </c>
      <c r="P57" s="1" t="s">
        <v>2152</v>
      </c>
      <c r="Q57" s="102" t="s">
        <v>1133</v>
      </c>
      <c r="R57" s="16">
        <v>93</v>
      </c>
      <c r="S57" s="13">
        <v>78</v>
      </c>
      <c r="T57" s="14">
        <v>80</v>
      </c>
      <c r="U57" s="14">
        <v>84</v>
      </c>
      <c r="V57" s="14">
        <v>90</v>
      </c>
      <c r="W57" s="18">
        <f t="shared" si="12"/>
        <v>425</v>
      </c>
      <c r="X57" s="19">
        <f t="shared" si="13"/>
        <v>78</v>
      </c>
      <c r="Y57" s="19">
        <f t="shared" si="14"/>
        <v>93</v>
      </c>
      <c r="Z57" s="37">
        <f t="shared" si="15"/>
        <v>254</v>
      </c>
      <c r="AA57" s="42">
        <f t="shared" si="16"/>
        <v>84.66666666666667</v>
      </c>
      <c r="AB57" s="45">
        <f t="shared" si="17"/>
        <v>84.66666666666667</v>
      </c>
    </row>
    <row r="58" spans="1:28" ht="12.75">
      <c r="A58" s="60">
        <v>55</v>
      </c>
      <c r="B58" s="80" t="s">
        <v>2292</v>
      </c>
      <c r="C58" s="65" t="s">
        <v>2293</v>
      </c>
      <c r="D58" s="65" t="s">
        <v>2249</v>
      </c>
      <c r="E58" s="80">
        <v>2003</v>
      </c>
      <c r="F58" s="81" t="s">
        <v>970</v>
      </c>
      <c r="G58" s="81" t="s">
        <v>2243</v>
      </c>
      <c r="H58" s="65">
        <v>3.8</v>
      </c>
      <c r="I58" s="78">
        <v>0.136</v>
      </c>
      <c r="J58" s="65">
        <v>6.8</v>
      </c>
      <c r="K58" s="65" t="s">
        <v>83</v>
      </c>
      <c r="L58" s="196" t="s">
        <v>84</v>
      </c>
      <c r="M58" s="65" t="s">
        <v>1138</v>
      </c>
      <c r="N58" s="65" t="s">
        <v>85</v>
      </c>
      <c r="O58" s="65" t="s">
        <v>1021</v>
      </c>
      <c r="P58" s="1"/>
      <c r="Q58" s="102" t="s">
        <v>86</v>
      </c>
      <c r="R58" s="16">
        <v>80</v>
      </c>
      <c r="S58" s="13">
        <v>83</v>
      </c>
      <c r="T58" s="14">
        <v>87</v>
      </c>
      <c r="U58" s="14">
        <v>86</v>
      </c>
      <c r="V58" s="14">
        <v>85</v>
      </c>
      <c r="W58" s="18">
        <f t="shared" si="12"/>
        <v>421</v>
      </c>
      <c r="X58" s="19">
        <f t="shared" si="13"/>
        <v>80</v>
      </c>
      <c r="Y58" s="19">
        <f t="shared" si="14"/>
        <v>87</v>
      </c>
      <c r="Z58" s="37">
        <f t="shared" si="15"/>
        <v>254</v>
      </c>
      <c r="AA58" s="42">
        <f t="shared" si="16"/>
        <v>84.66666666666667</v>
      </c>
      <c r="AB58" s="45">
        <f t="shared" si="17"/>
        <v>84.66666666666667</v>
      </c>
    </row>
    <row r="59" spans="1:28" ht="12.75">
      <c r="A59" s="60">
        <v>56</v>
      </c>
      <c r="B59" s="80" t="s">
        <v>654</v>
      </c>
      <c r="C59" s="65" t="s">
        <v>2077</v>
      </c>
      <c r="D59" s="65" t="s">
        <v>2078</v>
      </c>
      <c r="E59" s="80">
        <v>2003</v>
      </c>
      <c r="F59" s="80" t="s">
        <v>1184</v>
      </c>
      <c r="G59" s="145" t="s">
        <v>2243</v>
      </c>
      <c r="H59" s="65">
        <v>2</v>
      </c>
      <c r="I59" s="78">
        <v>0.136</v>
      </c>
      <c r="J59" s="65">
        <v>3.5</v>
      </c>
      <c r="K59" s="65" t="s">
        <v>2079</v>
      </c>
      <c r="L59" s="197" t="s">
        <v>2080</v>
      </c>
      <c r="M59" s="65" t="s">
        <v>1138</v>
      </c>
      <c r="N59" s="65" t="s">
        <v>2081</v>
      </c>
      <c r="O59" s="65" t="s">
        <v>1071</v>
      </c>
      <c r="P59" s="1" t="s">
        <v>2076</v>
      </c>
      <c r="Q59" s="1" t="s">
        <v>1133</v>
      </c>
      <c r="R59" s="15">
        <v>86</v>
      </c>
      <c r="S59" s="15">
        <v>76</v>
      </c>
      <c r="T59" s="14">
        <v>85</v>
      </c>
      <c r="U59" s="14">
        <v>81</v>
      </c>
      <c r="V59" s="14">
        <v>85</v>
      </c>
      <c r="W59" s="18">
        <f t="shared" si="12"/>
        <v>413</v>
      </c>
      <c r="X59" s="19">
        <f t="shared" si="13"/>
        <v>76</v>
      </c>
      <c r="Y59" s="19">
        <f t="shared" si="14"/>
        <v>86</v>
      </c>
      <c r="Z59" s="37">
        <f t="shared" si="15"/>
        <v>251</v>
      </c>
      <c r="AA59" s="42">
        <f t="shared" si="16"/>
        <v>83.66666666666667</v>
      </c>
      <c r="AB59" s="45">
        <f t="shared" si="17"/>
        <v>83.66666666666667</v>
      </c>
    </row>
    <row r="60" spans="1:28" ht="12.75">
      <c r="A60" s="60">
        <v>57</v>
      </c>
      <c r="B60" s="80" t="s">
        <v>655</v>
      </c>
      <c r="C60" s="65" t="s">
        <v>2190</v>
      </c>
      <c r="D60" s="65" t="s">
        <v>1997</v>
      </c>
      <c r="E60" s="80">
        <v>2005</v>
      </c>
      <c r="F60" s="80" t="s">
        <v>1197</v>
      </c>
      <c r="G60" s="145" t="s">
        <v>2243</v>
      </c>
      <c r="H60" s="65">
        <v>3.8</v>
      </c>
      <c r="I60" s="78">
        <v>0.135</v>
      </c>
      <c r="J60" s="65">
        <v>5.4</v>
      </c>
      <c r="K60" s="65" t="s">
        <v>87</v>
      </c>
      <c r="L60" s="196" t="s">
        <v>88</v>
      </c>
      <c r="M60" s="65" t="s">
        <v>1138</v>
      </c>
      <c r="N60" s="65" t="s">
        <v>1145</v>
      </c>
      <c r="O60" s="65" t="s">
        <v>1238</v>
      </c>
      <c r="P60" s="1" t="s">
        <v>2189</v>
      </c>
      <c r="Q60" s="1"/>
      <c r="R60" s="13">
        <v>85</v>
      </c>
      <c r="S60" s="13">
        <v>87</v>
      </c>
      <c r="T60" s="14">
        <v>82</v>
      </c>
      <c r="U60" s="14">
        <v>84</v>
      </c>
      <c r="V60" s="14">
        <v>82</v>
      </c>
      <c r="W60" s="18">
        <f t="shared" si="12"/>
        <v>420</v>
      </c>
      <c r="X60" s="19">
        <f t="shared" si="13"/>
        <v>82</v>
      </c>
      <c r="Y60" s="19">
        <f t="shared" si="14"/>
        <v>87</v>
      </c>
      <c r="Z60" s="37">
        <f t="shared" si="15"/>
        <v>251</v>
      </c>
      <c r="AA60" s="42">
        <f t="shared" si="16"/>
        <v>83.66666666666667</v>
      </c>
      <c r="AB60" s="45">
        <f t="shared" si="17"/>
        <v>83.66666666666667</v>
      </c>
    </row>
    <row r="61" spans="1:29" s="115" customFormat="1" ht="12.75">
      <c r="A61" s="105">
        <v>58</v>
      </c>
      <c r="B61" s="133" t="s">
        <v>656</v>
      </c>
      <c r="C61" s="106" t="s">
        <v>2006</v>
      </c>
      <c r="D61" s="106" t="s">
        <v>2007</v>
      </c>
      <c r="E61" s="133">
        <v>2005</v>
      </c>
      <c r="F61" s="133" t="s">
        <v>1184</v>
      </c>
      <c r="G61" s="133" t="s">
        <v>2243</v>
      </c>
      <c r="H61" s="106">
        <v>0.5</v>
      </c>
      <c r="I61" s="128">
        <v>0.132</v>
      </c>
      <c r="J61" s="106">
        <v>4.2</v>
      </c>
      <c r="K61" s="106" t="s">
        <v>2008</v>
      </c>
      <c r="L61" s="198" t="s">
        <v>313</v>
      </c>
      <c r="M61" s="106" t="s">
        <v>1138</v>
      </c>
      <c r="N61" s="106" t="s">
        <v>1149</v>
      </c>
      <c r="O61" s="106" t="s">
        <v>2009</v>
      </c>
      <c r="P61" s="113" t="s">
        <v>2005</v>
      </c>
      <c r="Q61" s="113" t="s">
        <v>1133</v>
      </c>
      <c r="R61" s="117">
        <v>78</v>
      </c>
      <c r="S61" s="118">
        <v>90</v>
      </c>
      <c r="T61" s="119">
        <v>83</v>
      </c>
      <c r="U61" s="119">
        <v>82</v>
      </c>
      <c r="V61" s="119">
        <v>81</v>
      </c>
      <c r="W61" s="120">
        <v>86</v>
      </c>
      <c r="X61" s="140">
        <f>R61+S61+T61+U61+V61+W61</f>
        <v>500</v>
      </c>
      <c r="Y61" s="121">
        <f>MIN(R61:W61)</f>
        <v>78</v>
      </c>
      <c r="Z61" s="121">
        <f>MAX(R61:W61)</f>
        <v>90</v>
      </c>
      <c r="AA61" s="141">
        <f>X61-(Y61+Z61)</f>
        <v>332</v>
      </c>
      <c r="AB61" s="123">
        <f>AA61/4</f>
        <v>83</v>
      </c>
      <c r="AC61" s="193" t="s">
        <v>401</v>
      </c>
    </row>
    <row r="62" spans="1:28" ht="12.75">
      <c r="A62" s="60">
        <v>59</v>
      </c>
      <c r="B62" s="80" t="s">
        <v>657</v>
      </c>
      <c r="C62" s="65" t="s">
        <v>1134</v>
      </c>
      <c r="D62" s="65" t="s">
        <v>1077</v>
      </c>
      <c r="E62" s="80">
        <v>2005</v>
      </c>
      <c r="F62" s="80" t="s">
        <v>1352</v>
      </c>
      <c r="G62" s="145" t="s">
        <v>2243</v>
      </c>
      <c r="H62" s="65">
        <v>2</v>
      </c>
      <c r="I62" s="78">
        <v>0.13</v>
      </c>
      <c r="J62" s="65">
        <v>5</v>
      </c>
      <c r="K62" s="65" t="s">
        <v>2195</v>
      </c>
      <c r="L62" s="197" t="s">
        <v>2196</v>
      </c>
      <c r="M62" s="65" t="s">
        <v>1138</v>
      </c>
      <c r="N62" s="65" t="s">
        <v>1134</v>
      </c>
      <c r="O62" s="65" t="s">
        <v>1080</v>
      </c>
      <c r="P62" s="1" t="s">
        <v>2194</v>
      </c>
      <c r="Q62" s="1" t="s">
        <v>1133</v>
      </c>
      <c r="R62" s="16">
        <v>81</v>
      </c>
      <c r="S62" s="13">
        <v>91</v>
      </c>
      <c r="T62" s="14">
        <v>73</v>
      </c>
      <c r="U62" s="14">
        <v>86</v>
      </c>
      <c r="V62" s="14">
        <v>82</v>
      </c>
      <c r="W62" s="18">
        <f aca="true" t="shared" si="18" ref="W62:W81">R62+S62+T62+U62+V62</f>
        <v>413</v>
      </c>
      <c r="X62" s="19">
        <f aca="true" t="shared" si="19" ref="X62:X81">MIN(R62:V62)</f>
        <v>73</v>
      </c>
      <c r="Y62" s="19">
        <f aca="true" t="shared" si="20" ref="Y62:Y81">MAX(R62:V62)</f>
        <v>91</v>
      </c>
      <c r="Z62" s="37">
        <f aca="true" t="shared" si="21" ref="Z62:Z81">W62-(X62+Y62)</f>
        <v>249</v>
      </c>
      <c r="AA62" s="42">
        <f aca="true" t="shared" si="22" ref="AA62:AA81">Z62/3</f>
        <v>83</v>
      </c>
      <c r="AB62" s="45">
        <f aca="true" t="shared" si="23" ref="AB62:AB81">AA62</f>
        <v>83</v>
      </c>
    </row>
    <row r="63" spans="1:28" ht="12.75">
      <c r="A63" s="60">
        <v>60</v>
      </c>
      <c r="B63" s="80" t="s">
        <v>658</v>
      </c>
      <c r="C63" s="65" t="s">
        <v>2157</v>
      </c>
      <c r="D63" s="65" t="s">
        <v>2158</v>
      </c>
      <c r="E63" s="80">
        <v>2000</v>
      </c>
      <c r="F63" s="80" t="s">
        <v>1243</v>
      </c>
      <c r="G63" s="145" t="s">
        <v>2243</v>
      </c>
      <c r="H63" s="65">
        <v>1.1</v>
      </c>
      <c r="I63" s="78">
        <v>0.1296</v>
      </c>
      <c r="J63" s="65">
        <v>4</v>
      </c>
      <c r="K63" s="65" t="s">
        <v>2159</v>
      </c>
      <c r="L63" s="196" t="s">
        <v>1649</v>
      </c>
      <c r="M63" s="65" t="s">
        <v>1138</v>
      </c>
      <c r="N63" s="65" t="s">
        <v>2160</v>
      </c>
      <c r="O63" s="65" t="s">
        <v>1244</v>
      </c>
      <c r="P63" s="1" t="s">
        <v>2156</v>
      </c>
      <c r="Q63" s="1" t="s">
        <v>1133</v>
      </c>
      <c r="R63" s="16">
        <v>89</v>
      </c>
      <c r="S63" s="13">
        <v>76</v>
      </c>
      <c r="T63" s="14">
        <v>81</v>
      </c>
      <c r="U63" s="14">
        <v>81</v>
      </c>
      <c r="V63" s="14">
        <v>86</v>
      </c>
      <c r="W63" s="18">
        <f t="shared" si="18"/>
        <v>413</v>
      </c>
      <c r="X63" s="19">
        <f t="shared" si="19"/>
        <v>76</v>
      </c>
      <c r="Y63" s="19">
        <f t="shared" si="20"/>
        <v>89</v>
      </c>
      <c r="Z63" s="37">
        <f t="shared" si="21"/>
        <v>248</v>
      </c>
      <c r="AA63" s="42">
        <f t="shared" si="22"/>
        <v>82.66666666666667</v>
      </c>
      <c r="AB63" s="45">
        <f t="shared" si="23"/>
        <v>82.66666666666667</v>
      </c>
    </row>
    <row r="64" spans="1:28" ht="12.75">
      <c r="A64" s="60">
        <v>61</v>
      </c>
      <c r="B64" s="80" t="s">
        <v>659</v>
      </c>
      <c r="C64" s="65" t="s">
        <v>2201</v>
      </c>
      <c r="D64" s="65" t="s">
        <v>2202</v>
      </c>
      <c r="E64" s="80">
        <v>2004</v>
      </c>
      <c r="F64" s="80" t="s">
        <v>1197</v>
      </c>
      <c r="G64" s="145" t="s">
        <v>2243</v>
      </c>
      <c r="H64" s="92">
        <v>3.9</v>
      </c>
      <c r="I64" s="78">
        <v>0.1255</v>
      </c>
      <c r="J64" s="67">
        <v>5.4</v>
      </c>
      <c r="K64" s="65" t="s">
        <v>2203</v>
      </c>
      <c r="L64" s="196" t="s">
        <v>2204</v>
      </c>
      <c r="M64" s="65" t="s">
        <v>1138</v>
      </c>
      <c r="N64" s="65" t="s">
        <v>2205</v>
      </c>
      <c r="O64" s="65" t="s">
        <v>1238</v>
      </c>
      <c r="P64" s="1" t="s">
        <v>2200</v>
      </c>
      <c r="Q64" s="1" t="s">
        <v>1133</v>
      </c>
      <c r="R64" s="16">
        <v>86</v>
      </c>
      <c r="S64" s="13">
        <v>75</v>
      </c>
      <c r="T64" s="14">
        <v>80</v>
      </c>
      <c r="U64" s="14">
        <v>82</v>
      </c>
      <c r="V64" s="14">
        <v>93</v>
      </c>
      <c r="W64" s="18">
        <f t="shared" si="18"/>
        <v>416</v>
      </c>
      <c r="X64" s="19">
        <f t="shared" si="19"/>
        <v>75</v>
      </c>
      <c r="Y64" s="19">
        <f t="shared" si="20"/>
        <v>93</v>
      </c>
      <c r="Z64" s="37">
        <f t="shared" si="21"/>
        <v>248</v>
      </c>
      <c r="AA64" s="42">
        <f t="shared" si="22"/>
        <v>82.66666666666667</v>
      </c>
      <c r="AB64" s="45">
        <f t="shared" si="23"/>
        <v>82.66666666666667</v>
      </c>
    </row>
    <row r="65" spans="1:28" ht="12.75">
      <c r="A65" s="60">
        <v>62</v>
      </c>
      <c r="B65" s="80" t="s">
        <v>660</v>
      </c>
      <c r="C65" s="65" t="s">
        <v>1226</v>
      </c>
      <c r="D65" s="65" t="s">
        <v>1099</v>
      </c>
      <c r="E65" s="80">
        <v>2004</v>
      </c>
      <c r="F65" s="80" t="s">
        <v>1187</v>
      </c>
      <c r="G65" s="145" t="s">
        <v>2243</v>
      </c>
      <c r="H65" s="65">
        <v>1.7</v>
      </c>
      <c r="I65" s="78">
        <v>0.133</v>
      </c>
      <c r="J65" s="65">
        <v>4.7</v>
      </c>
      <c r="K65" s="65" t="s">
        <v>2235</v>
      </c>
      <c r="L65" s="197" t="s">
        <v>2236</v>
      </c>
      <c r="M65" s="65" t="s">
        <v>1138</v>
      </c>
      <c r="N65" s="65" t="s">
        <v>1226</v>
      </c>
      <c r="O65" s="65" t="s">
        <v>1102</v>
      </c>
      <c r="P65" s="1" t="s">
        <v>2234</v>
      </c>
      <c r="Q65" s="1" t="s">
        <v>1133</v>
      </c>
      <c r="R65" s="16">
        <v>77</v>
      </c>
      <c r="S65" s="13">
        <v>84</v>
      </c>
      <c r="T65" s="14">
        <v>76</v>
      </c>
      <c r="U65" s="14">
        <v>86</v>
      </c>
      <c r="V65" s="14">
        <v>88</v>
      </c>
      <c r="W65" s="18">
        <f t="shared" si="18"/>
        <v>411</v>
      </c>
      <c r="X65" s="19">
        <f t="shared" si="19"/>
        <v>76</v>
      </c>
      <c r="Y65" s="19">
        <f t="shared" si="20"/>
        <v>88</v>
      </c>
      <c r="Z65" s="37">
        <f t="shared" si="21"/>
        <v>247</v>
      </c>
      <c r="AA65" s="42">
        <f t="shared" si="22"/>
        <v>82.33333333333333</v>
      </c>
      <c r="AB65" s="45">
        <f t="shared" si="23"/>
        <v>82.33333333333333</v>
      </c>
    </row>
    <row r="66" spans="1:28" ht="12.75">
      <c r="A66" s="60">
        <v>63</v>
      </c>
      <c r="B66" s="80" t="s">
        <v>661</v>
      </c>
      <c r="C66" s="65" t="s">
        <v>2212</v>
      </c>
      <c r="D66" s="65" t="s">
        <v>971</v>
      </c>
      <c r="E66" s="80">
        <v>2004</v>
      </c>
      <c r="F66" s="80" t="s">
        <v>970</v>
      </c>
      <c r="G66" s="145" t="s">
        <v>2243</v>
      </c>
      <c r="H66" s="65">
        <v>2</v>
      </c>
      <c r="I66" s="78">
        <v>0.129</v>
      </c>
      <c r="J66" s="65">
        <v>5.32</v>
      </c>
      <c r="K66" s="65" t="s">
        <v>2137</v>
      </c>
      <c r="L66" s="196" t="s">
        <v>1652</v>
      </c>
      <c r="M66" s="65" t="s">
        <v>1138</v>
      </c>
      <c r="N66" s="65" t="s">
        <v>1145</v>
      </c>
      <c r="O66" s="65" t="s">
        <v>1021</v>
      </c>
      <c r="P66" s="1" t="s">
        <v>2211</v>
      </c>
      <c r="Q66" s="1" t="s">
        <v>1133</v>
      </c>
      <c r="R66" s="16">
        <v>72</v>
      </c>
      <c r="S66" s="13">
        <v>88</v>
      </c>
      <c r="T66" s="14">
        <v>84</v>
      </c>
      <c r="U66" s="14">
        <v>79</v>
      </c>
      <c r="V66" s="14">
        <v>83</v>
      </c>
      <c r="W66" s="18">
        <f t="shared" si="18"/>
        <v>406</v>
      </c>
      <c r="X66" s="19">
        <f t="shared" si="19"/>
        <v>72</v>
      </c>
      <c r="Y66" s="19">
        <f t="shared" si="20"/>
        <v>88</v>
      </c>
      <c r="Z66" s="37">
        <f t="shared" si="21"/>
        <v>246</v>
      </c>
      <c r="AA66" s="42">
        <f t="shared" si="22"/>
        <v>82</v>
      </c>
      <c r="AB66" s="45">
        <f t="shared" si="23"/>
        <v>82</v>
      </c>
    </row>
    <row r="67" spans="1:28" ht="12.75">
      <c r="A67" s="60">
        <v>64</v>
      </c>
      <c r="B67" s="80" t="s">
        <v>662</v>
      </c>
      <c r="C67" s="65" t="s">
        <v>2241</v>
      </c>
      <c r="D67" s="65" t="s">
        <v>2242</v>
      </c>
      <c r="E67" s="80">
        <v>2004</v>
      </c>
      <c r="F67" s="80" t="s">
        <v>1187</v>
      </c>
      <c r="G67" s="80" t="s">
        <v>2243</v>
      </c>
      <c r="H67" s="65">
        <v>1.3</v>
      </c>
      <c r="I67" s="78">
        <v>0.134</v>
      </c>
      <c r="J67" s="65">
        <v>4.9</v>
      </c>
      <c r="K67" s="65" t="s">
        <v>1555</v>
      </c>
      <c r="L67" s="196" t="s">
        <v>2244</v>
      </c>
      <c r="M67" s="65" t="s">
        <v>1133</v>
      </c>
      <c r="N67" s="65" t="s">
        <v>2245</v>
      </c>
      <c r="O67" s="65" t="s">
        <v>2246</v>
      </c>
      <c r="P67" s="1" t="s">
        <v>2240</v>
      </c>
      <c r="Q67" s="1" t="s">
        <v>1321</v>
      </c>
      <c r="R67" s="16">
        <v>85</v>
      </c>
      <c r="S67" s="13">
        <v>84</v>
      </c>
      <c r="T67" s="14">
        <v>74</v>
      </c>
      <c r="U67" s="14">
        <v>79</v>
      </c>
      <c r="V67" s="14">
        <v>83</v>
      </c>
      <c r="W67" s="18">
        <f t="shared" si="18"/>
        <v>405</v>
      </c>
      <c r="X67" s="19">
        <f t="shared" si="19"/>
        <v>74</v>
      </c>
      <c r="Y67" s="19">
        <f t="shared" si="20"/>
        <v>85</v>
      </c>
      <c r="Z67" s="37">
        <f t="shared" si="21"/>
        <v>246</v>
      </c>
      <c r="AA67" s="42">
        <f t="shared" si="22"/>
        <v>82</v>
      </c>
      <c r="AB67" s="45">
        <f t="shared" si="23"/>
        <v>82</v>
      </c>
    </row>
    <row r="68" spans="1:28" ht="12.75">
      <c r="A68" s="60">
        <v>65</v>
      </c>
      <c r="B68" s="80" t="s">
        <v>663</v>
      </c>
      <c r="C68" s="65" t="s">
        <v>2252</v>
      </c>
      <c r="D68" s="65" t="s">
        <v>2253</v>
      </c>
      <c r="E68" s="80">
        <v>2004</v>
      </c>
      <c r="F68" s="80" t="s">
        <v>970</v>
      </c>
      <c r="G68" s="145" t="s">
        <v>2243</v>
      </c>
      <c r="H68" s="65">
        <v>2</v>
      </c>
      <c r="I68" s="78">
        <v>0.14</v>
      </c>
      <c r="J68" s="65">
        <v>5.63</v>
      </c>
      <c r="K68" s="65" t="s">
        <v>2254</v>
      </c>
      <c r="L68" s="196" t="s">
        <v>1653</v>
      </c>
      <c r="M68" s="65" t="s">
        <v>1138</v>
      </c>
      <c r="N68" s="65" t="s">
        <v>1145</v>
      </c>
      <c r="O68" s="65" t="s">
        <v>1021</v>
      </c>
      <c r="P68" s="1" t="s">
        <v>2251</v>
      </c>
      <c r="Q68" s="1" t="s">
        <v>1133</v>
      </c>
      <c r="R68" s="16">
        <v>84</v>
      </c>
      <c r="S68" s="13">
        <v>85</v>
      </c>
      <c r="T68" s="14">
        <v>74</v>
      </c>
      <c r="U68" s="14">
        <v>79</v>
      </c>
      <c r="V68" s="14">
        <v>83</v>
      </c>
      <c r="W68" s="18">
        <f t="shared" si="18"/>
        <v>405</v>
      </c>
      <c r="X68" s="19">
        <f t="shared" si="19"/>
        <v>74</v>
      </c>
      <c r="Y68" s="19">
        <f t="shared" si="20"/>
        <v>85</v>
      </c>
      <c r="Z68" s="37">
        <f t="shared" si="21"/>
        <v>246</v>
      </c>
      <c r="AA68" s="42">
        <f t="shared" si="22"/>
        <v>82</v>
      </c>
      <c r="AB68" s="45">
        <f t="shared" si="23"/>
        <v>82</v>
      </c>
    </row>
    <row r="69" spans="1:28" ht="12.75">
      <c r="A69" s="60">
        <v>66</v>
      </c>
      <c r="B69" s="80" t="s">
        <v>664</v>
      </c>
      <c r="C69" s="65" t="s">
        <v>2256</v>
      </c>
      <c r="D69" s="65" t="s">
        <v>789</v>
      </c>
      <c r="E69" s="80">
        <v>2004</v>
      </c>
      <c r="F69" s="80" t="s">
        <v>1184</v>
      </c>
      <c r="G69" s="145" t="s">
        <v>2243</v>
      </c>
      <c r="H69" s="65">
        <v>2.2</v>
      </c>
      <c r="I69" s="78">
        <v>0.141</v>
      </c>
      <c r="J69" s="65">
        <v>3.95</v>
      </c>
      <c r="K69" s="65" t="s">
        <v>1641</v>
      </c>
      <c r="L69" s="196" t="s">
        <v>2257</v>
      </c>
      <c r="M69" s="65" t="s">
        <v>1138</v>
      </c>
      <c r="N69" s="65" t="s">
        <v>2258</v>
      </c>
      <c r="O69" s="65" t="s">
        <v>2109</v>
      </c>
      <c r="P69" s="1" t="s">
        <v>2255</v>
      </c>
      <c r="Q69" s="1" t="s">
        <v>1138</v>
      </c>
      <c r="R69" s="16">
        <v>90</v>
      </c>
      <c r="S69" s="13">
        <v>85</v>
      </c>
      <c r="T69" s="14">
        <v>74</v>
      </c>
      <c r="U69" s="14">
        <v>83</v>
      </c>
      <c r="V69" s="14">
        <v>78</v>
      </c>
      <c r="W69" s="18">
        <f t="shared" si="18"/>
        <v>410</v>
      </c>
      <c r="X69" s="19">
        <f t="shared" si="19"/>
        <v>74</v>
      </c>
      <c r="Y69" s="19">
        <f t="shared" si="20"/>
        <v>90</v>
      </c>
      <c r="Z69" s="37">
        <f t="shared" si="21"/>
        <v>246</v>
      </c>
      <c r="AA69" s="42">
        <f t="shared" si="22"/>
        <v>82</v>
      </c>
      <c r="AB69" s="45">
        <f t="shared" si="23"/>
        <v>82</v>
      </c>
    </row>
    <row r="70" spans="1:28" ht="12.75">
      <c r="A70" s="60">
        <v>67</v>
      </c>
      <c r="B70" s="80" t="s">
        <v>665</v>
      </c>
      <c r="C70" s="65" t="s">
        <v>2207</v>
      </c>
      <c r="D70" s="65" t="s">
        <v>2208</v>
      </c>
      <c r="E70" s="80">
        <v>2004</v>
      </c>
      <c r="F70" s="80" t="s">
        <v>970</v>
      </c>
      <c r="G70" s="145" t="s">
        <v>2243</v>
      </c>
      <c r="H70" s="65">
        <v>2</v>
      </c>
      <c r="I70" s="78">
        <v>0.126</v>
      </c>
      <c r="J70" s="65">
        <v>5</v>
      </c>
      <c r="K70" s="65" t="s">
        <v>2209</v>
      </c>
      <c r="L70" s="16" t="s">
        <v>2210</v>
      </c>
      <c r="M70" s="65" t="s">
        <v>1138</v>
      </c>
      <c r="N70" s="65" t="s">
        <v>1134</v>
      </c>
      <c r="O70" s="65" t="s">
        <v>1021</v>
      </c>
      <c r="P70" s="1" t="s">
        <v>2206</v>
      </c>
      <c r="Q70" s="1" t="s">
        <v>1133</v>
      </c>
      <c r="R70" s="16">
        <v>83</v>
      </c>
      <c r="S70" s="13">
        <v>81</v>
      </c>
      <c r="T70" s="14">
        <v>74</v>
      </c>
      <c r="U70" s="14">
        <v>81</v>
      </c>
      <c r="V70" s="14">
        <v>84</v>
      </c>
      <c r="W70" s="18">
        <f t="shared" si="18"/>
        <v>403</v>
      </c>
      <c r="X70" s="19">
        <f t="shared" si="19"/>
        <v>74</v>
      </c>
      <c r="Y70" s="19">
        <f t="shared" si="20"/>
        <v>84</v>
      </c>
      <c r="Z70" s="37">
        <f t="shared" si="21"/>
        <v>245</v>
      </c>
      <c r="AA70" s="42">
        <f t="shared" si="22"/>
        <v>81.66666666666667</v>
      </c>
      <c r="AB70" s="45">
        <f t="shared" si="23"/>
        <v>81.66666666666667</v>
      </c>
    </row>
    <row r="71" spans="1:28" ht="12.75">
      <c r="A71" s="60">
        <v>68</v>
      </c>
      <c r="B71" s="80" t="s">
        <v>666</v>
      </c>
      <c r="C71" s="65" t="s">
        <v>2223</v>
      </c>
      <c r="D71" s="65" t="s">
        <v>2224</v>
      </c>
      <c r="E71" s="80">
        <v>2004</v>
      </c>
      <c r="F71" s="80" t="s">
        <v>1184</v>
      </c>
      <c r="G71" s="145" t="s">
        <v>2243</v>
      </c>
      <c r="H71" s="65">
        <v>0.1</v>
      </c>
      <c r="I71" s="78">
        <v>0.1308</v>
      </c>
      <c r="J71" s="92">
        <v>3.4</v>
      </c>
      <c r="K71" s="65" t="s">
        <v>1640</v>
      </c>
      <c r="L71" s="196">
        <v>3322</v>
      </c>
      <c r="M71" s="65" t="s">
        <v>1138</v>
      </c>
      <c r="N71" s="65" t="s">
        <v>2225</v>
      </c>
      <c r="O71" s="65" t="s">
        <v>2224</v>
      </c>
      <c r="P71" s="1" t="s">
        <v>2222</v>
      </c>
      <c r="Q71" s="1" t="s">
        <v>1133</v>
      </c>
      <c r="R71" s="16">
        <v>82</v>
      </c>
      <c r="S71" s="13">
        <v>85</v>
      </c>
      <c r="T71" s="14">
        <v>80</v>
      </c>
      <c r="U71" s="14">
        <v>83</v>
      </c>
      <c r="V71" s="14">
        <v>79</v>
      </c>
      <c r="W71" s="18">
        <f t="shared" si="18"/>
        <v>409</v>
      </c>
      <c r="X71" s="19">
        <f t="shared" si="19"/>
        <v>79</v>
      </c>
      <c r="Y71" s="19">
        <f t="shared" si="20"/>
        <v>85</v>
      </c>
      <c r="Z71" s="37">
        <f t="shared" si="21"/>
        <v>245</v>
      </c>
      <c r="AA71" s="42">
        <f t="shared" si="22"/>
        <v>81.66666666666667</v>
      </c>
      <c r="AB71" s="45">
        <f t="shared" si="23"/>
        <v>81.66666666666667</v>
      </c>
    </row>
    <row r="72" spans="1:28" ht="12.75">
      <c r="A72" s="60">
        <v>69</v>
      </c>
      <c r="B72" s="80" t="s">
        <v>667</v>
      </c>
      <c r="C72" s="65" t="s">
        <v>2285</v>
      </c>
      <c r="D72" s="65" t="s">
        <v>2286</v>
      </c>
      <c r="E72" s="80">
        <v>2003</v>
      </c>
      <c r="F72" s="80" t="s">
        <v>1184</v>
      </c>
      <c r="G72" s="145" t="s">
        <v>2243</v>
      </c>
      <c r="H72" s="65">
        <v>2</v>
      </c>
      <c r="I72" s="78">
        <v>0.1337</v>
      </c>
      <c r="J72" s="65">
        <v>3.05</v>
      </c>
      <c r="K72" s="65" t="s">
        <v>1639</v>
      </c>
      <c r="L72" s="196" t="s">
        <v>2287</v>
      </c>
      <c r="M72" s="65" t="s">
        <v>1138</v>
      </c>
      <c r="N72" s="65" t="s">
        <v>1134</v>
      </c>
      <c r="O72" s="65" t="s">
        <v>2288</v>
      </c>
      <c r="P72" s="1" t="s">
        <v>2284</v>
      </c>
      <c r="Q72" s="1" t="s">
        <v>1133</v>
      </c>
      <c r="R72" s="16">
        <v>76</v>
      </c>
      <c r="S72" s="13">
        <v>85</v>
      </c>
      <c r="T72" s="14">
        <v>82</v>
      </c>
      <c r="U72" s="14">
        <v>90</v>
      </c>
      <c r="V72" s="14">
        <v>78</v>
      </c>
      <c r="W72" s="18">
        <f t="shared" si="18"/>
        <v>411</v>
      </c>
      <c r="X72" s="19">
        <f t="shared" si="19"/>
        <v>76</v>
      </c>
      <c r="Y72" s="19">
        <f t="shared" si="20"/>
        <v>90</v>
      </c>
      <c r="Z72" s="37">
        <f t="shared" si="21"/>
        <v>245</v>
      </c>
      <c r="AA72" s="42">
        <f t="shared" si="22"/>
        <v>81.66666666666667</v>
      </c>
      <c r="AB72" s="45">
        <f t="shared" si="23"/>
        <v>81.66666666666667</v>
      </c>
    </row>
    <row r="73" spans="1:28" ht="12.75">
      <c r="A73" s="60">
        <v>70</v>
      </c>
      <c r="B73" s="80" t="s">
        <v>668</v>
      </c>
      <c r="C73" s="65" t="s">
        <v>2290</v>
      </c>
      <c r="D73" s="65" t="s">
        <v>1264</v>
      </c>
      <c r="E73" s="80">
        <v>2003</v>
      </c>
      <c r="F73" s="80" t="s">
        <v>1243</v>
      </c>
      <c r="G73" s="145" t="s">
        <v>2243</v>
      </c>
      <c r="H73" s="65">
        <v>1.4</v>
      </c>
      <c r="I73" s="78">
        <v>0.134</v>
      </c>
      <c r="J73" s="92">
        <v>5.43</v>
      </c>
      <c r="K73" s="65" t="s">
        <v>2291</v>
      </c>
      <c r="L73" s="196" t="s">
        <v>2004</v>
      </c>
      <c r="M73" s="65" t="s">
        <v>1138</v>
      </c>
      <c r="N73" s="65" t="s">
        <v>1265</v>
      </c>
      <c r="O73" s="65" t="s">
        <v>1244</v>
      </c>
      <c r="P73" s="1" t="s">
        <v>2289</v>
      </c>
      <c r="Q73" s="1" t="s">
        <v>1133</v>
      </c>
      <c r="R73" s="16">
        <v>79</v>
      </c>
      <c r="S73" s="13">
        <v>96</v>
      </c>
      <c r="T73" s="14">
        <v>80</v>
      </c>
      <c r="U73" s="14">
        <v>85</v>
      </c>
      <c r="V73" s="14">
        <v>76</v>
      </c>
      <c r="W73" s="18">
        <f t="shared" si="18"/>
        <v>416</v>
      </c>
      <c r="X73" s="19">
        <f t="shared" si="19"/>
        <v>76</v>
      </c>
      <c r="Y73" s="19">
        <f t="shared" si="20"/>
        <v>96</v>
      </c>
      <c r="Z73" s="37">
        <f t="shared" si="21"/>
        <v>244</v>
      </c>
      <c r="AA73" s="42">
        <f t="shared" si="22"/>
        <v>81.33333333333333</v>
      </c>
      <c r="AB73" s="45">
        <f t="shared" si="23"/>
        <v>81.33333333333333</v>
      </c>
    </row>
    <row r="74" spans="1:28" ht="12.75">
      <c r="A74" s="60">
        <v>71</v>
      </c>
      <c r="B74" s="80" t="s">
        <v>669</v>
      </c>
      <c r="C74" s="65" t="s">
        <v>2273</v>
      </c>
      <c r="D74" s="65" t="s">
        <v>2150</v>
      </c>
      <c r="E74" s="80">
        <v>2003</v>
      </c>
      <c r="F74" s="80" t="s">
        <v>1243</v>
      </c>
      <c r="G74" s="145" t="s">
        <v>2243</v>
      </c>
      <c r="H74" s="65">
        <v>2</v>
      </c>
      <c r="I74" s="78">
        <v>0.13</v>
      </c>
      <c r="J74" s="92">
        <v>3.5</v>
      </c>
      <c r="K74" s="65" t="s">
        <v>2274</v>
      </c>
      <c r="L74" s="196" t="s">
        <v>2275</v>
      </c>
      <c r="M74" s="65" t="s">
        <v>1138</v>
      </c>
      <c r="N74" s="65" t="s">
        <v>1265</v>
      </c>
      <c r="O74" s="65" t="s">
        <v>1244</v>
      </c>
      <c r="P74" s="1" t="s">
        <v>2272</v>
      </c>
      <c r="Q74" s="1" t="s">
        <v>1133</v>
      </c>
      <c r="R74" s="16">
        <v>83</v>
      </c>
      <c r="S74" s="13">
        <v>95</v>
      </c>
      <c r="T74" s="14">
        <v>83</v>
      </c>
      <c r="U74" s="14">
        <v>75</v>
      </c>
      <c r="V74" s="14">
        <v>77</v>
      </c>
      <c r="W74" s="18">
        <f t="shared" si="18"/>
        <v>413</v>
      </c>
      <c r="X74" s="19">
        <f t="shared" si="19"/>
        <v>75</v>
      </c>
      <c r="Y74" s="19">
        <f t="shared" si="20"/>
        <v>95</v>
      </c>
      <c r="Z74" s="37">
        <f t="shared" si="21"/>
        <v>243</v>
      </c>
      <c r="AA74" s="42">
        <f t="shared" si="22"/>
        <v>81</v>
      </c>
      <c r="AB74" s="45">
        <f t="shared" si="23"/>
        <v>81</v>
      </c>
    </row>
    <row r="75" spans="1:28" ht="12.75">
      <c r="A75" s="60">
        <v>72</v>
      </c>
      <c r="B75" s="80" t="s">
        <v>670</v>
      </c>
      <c r="C75" s="65" t="s">
        <v>2248</v>
      </c>
      <c r="D75" s="65" t="s">
        <v>2249</v>
      </c>
      <c r="E75" s="80">
        <v>2004</v>
      </c>
      <c r="F75" s="80" t="s">
        <v>970</v>
      </c>
      <c r="G75" s="145" t="s">
        <v>2243</v>
      </c>
      <c r="H75" s="65">
        <v>2</v>
      </c>
      <c r="I75" s="78">
        <v>0.134</v>
      </c>
      <c r="J75" s="65">
        <v>5.72</v>
      </c>
      <c r="K75" s="65" t="s">
        <v>2250</v>
      </c>
      <c r="L75" s="196" t="s">
        <v>1654</v>
      </c>
      <c r="M75" s="65" t="s">
        <v>1138</v>
      </c>
      <c r="N75" s="65" t="s">
        <v>1134</v>
      </c>
      <c r="O75" s="65" t="s">
        <v>1021</v>
      </c>
      <c r="P75" s="1" t="s">
        <v>2247</v>
      </c>
      <c r="Q75" s="1" t="s">
        <v>1133</v>
      </c>
      <c r="R75" s="16">
        <v>81</v>
      </c>
      <c r="S75" s="13">
        <v>89</v>
      </c>
      <c r="T75" s="14">
        <v>86</v>
      </c>
      <c r="U75" s="14">
        <v>75</v>
      </c>
      <c r="V75" s="14">
        <v>74</v>
      </c>
      <c r="W75" s="18">
        <f t="shared" si="18"/>
        <v>405</v>
      </c>
      <c r="X75" s="19">
        <f t="shared" si="19"/>
        <v>74</v>
      </c>
      <c r="Y75" s="19">
        <f t="shared" si="20"/>
        <v>89</v>
      </c>
      <c r="Z75" s="37">
        <f t="shared" si="21"/>
        <v>242</v>
      </c>
      <c r="AA75" s="42">
        <f t="shared" si="22"/>
        <v>80.66666666666667</v>
      </c>
      <c r="AB75" s="45">
        <f t="shared" si="23"/>
        <v>80.66666666666667</v>
      </c>
    </row>
    <row r="76" spans="1:28" ht="12.75">
      <c r="A76" s="60">
        <v>73</v>
      </c>
      <c r="B76" s="80" t="s">
        <v>671</v>
      </c>
      <c r="C76" s="65" t="s">
        <v>1989</v>
      </c>
      <c r="D76" s="65" t="s">
        <v>1077</v>
      </c>
      <c r="E76" s="80">
        <v>2005</v>
      </c>
      <c r="F76" s="80" t="s">
        <v>1352</v>
      </c>
      <c r="G76" s="145" t="s">
        <v>2243</v>
      </c>
      <c r="H76" s="65">
        <v>2.4</v>
      </c>
      <c r="I76" s="78">
        <v>0.127</v>
      </c>
      <c r="J76" s="65">
        <v>5</v>
      </c>
      <c r="K76" s="65" t="s">
        <v>2198</v>
      </c>
      <c r="L76" s="197" t="s">
        <v>2199</v>
      </c>
      <c r="M76" s="65" t="s">
        <v>1138</v>
      </c>
      <c r="N76" s="65" t="s">
        <v>1989</v>
      </c>
      <c r="O76" s="65" t="s">
        <v>1080</v>
      </c>
      <c r="P76" s="1" t="s">
        <v>2197</v>
      </c>
      <c r="Q76" s="1" t="s">
        <v>1133</v>
      </c>
      <c r="R76" s="16">
        <v>72</v>
      </c>
      <c r="S76" s="13">
        <v>79</v>
      </c>
      <c r="T76" s="14">
        <v>94</v>
      </c>
      <c r="U76" s="14">
        <v>80</v>
      </c>
      <c r="V76" s="14">
        <v>80</v>
      </c>
      <c r="W76" s="18">
        <f t="shared" si="18"/>
        <v>405</v>
      </c>
      <c r="X76" s="19">
        <f t="shared" si="19"/>
        <v>72</v>
      </c>
      <c r="Y76" s="19">
        <f t="shared" si="20"/>
        <v>94</v>
      </c>
      <c r="Z76" s="37">
        <f t="shared" si="21"/>
        <v>239</v>
      </c>
      <c r="AA76" s="42">
        <f t="shared" si="22"/>
        <v>79.66666666666667</v>
      </c>
      <c r="AB76" s="45">
        <f t="shared" si="23"/>
        <v>79.66666666666667</v>
      </c>
    </row>
    <row r="77" spans="1:28" ht="12.75">
      <c r="A77" s="60">
        <v>74</v>
      </c>
      <c r="B77" s="80" t="s">
        <v>672</v>
      </c>
      <c r="C77" s="65" t="s">
        <v>2006</v>
      </c>
      <c r="D77" s="65" t="s">
        <v>788</v>
      </c>
      <c r="E77" s="80">
        <v>2005</v>
      </c>
      <c r="F77" s="80" t="s">
        <v>1184</v>
      </c>
      <c r="G77" s="145" t="s">
        <v>2243</v>
      </c>
      <c r="H77" s="65">
        <v>1</v>
      </c>
      <c r="I77" s="78">
        <v>0.12</v>
      </c>
      <c r="J77" s="65">
        <v>4</v>
      </c>
      <c r="K77" s="65" t="s">
        <v>1638</v>
      </c>
      <c r="L77" s="196" t="s">
        <v>1655</v>
      </c>
      <c r="M77" s="65" t="s">
        <v>1138</v>
      </c>
      <c r="N77" s="65" t="s">
        <v>1149</v>
      </c>
      <c r="O77" s="65" t="s">
        <v>2075</v>
      </c>
      <c r="P77" s="1" t="s">
        <v>2193</v>
      </c>
      <c r="Q77" s="1" t="s">
        <v>1133</v>
      </c>
      <c r="R77" s="15">
        <v>84</v>
      </c>
      <c r="S77" s="15">
        <v>82</v>
      </c>
      <c r="T77" s="14">
        <v>73</v>
      </c>
      <c r="U77" s="14">
        <v>76</v>
      </c>
      <c r="V77" s="14">
        <v>79</v>
      </c>
      <c r="W77" s="18">
        <f t="shared" si="18"/>
        <v>394</v>
      </c>
      <c r="X77" s="19">
        <f t="shared" si="19"/>
        <v>73</v>
      </c>
      <c r="Y77" s="19">
        <f t="shared" si="20"/>
        <v>84</v>
      </c>
      <c r="Z77" s="37">
        <f t="shared" si="21"/>
        <v>237</v>
      </c>
      <c r="AA77" s="42">
        <f t="shared" si="22"/>
        <v>79</v>
      </c>
      <c r="AB77" s="45">
        <f t="shared" si="23"/>
        <v>79</v>
      </c>
    </row>
    <row r="78" spans="1:28" ht="12.75">
      <c r="A78" s="60">
        <v>75</v>
      </c>
      <c r="B78" s="80" t="s">
        <v>673</v>
      </c>
      <c r="C78" s="65" t="s">
        <v>2277</v>
      </c>
      <c r="D78" s="65" t="s">
        <v>1288</v>
      </c>
      <c r="E78" s="80">
        <v>2003</v>
      </c>
      <c r="F78" s="80" t="s">
        <v>1132</v>
      </c>
      <c r="G78" s="145" t="s">
        <v>2243</v>
      </c>
      <c r="H78" s="65">
        <v>1.7</v>
      </c>
      <c r="I78" s="78">
        <v>0.13</v>
      </c>
      <c r="J78" s="92">
        <v>5.7</v>
      </c>
      <c r="K78" s="65" t="s">
        <v>1936</v>
      </c>
      <c r="L78" s="196" t="s">
        <v>1656</v>
      </c>
      <c r="M78" s="65" t="s">
        <v>1138</v>
      </c>
      <c r="N78" s="65" t="s">
        <v>2278</v>
      </c>
      <c r="O78" s="65" t="s">
        <v>1287</v>
      </c>
      <c r="P78" s="1" t="s">
        <v>2276</v>
      </c>
      <c r="Q78" s="1" t="s">
        <v>1133</v>
      </c>
      <c r="R78" s="16">
        <v>69</v>
      </c>
      <c r="S78" s="13">
        <v>83</v>
      </c>
      <c r="T78" s="14">
        <v>78</v>
      </c>
      <c r="U78" s="14">
        <v>83</v>
      </c>
      <c r="V78" s="14">
        <v>74</v>
      </c>
      <c r="W78" s="18">
        <f t="shared" si="18"/>
        <v>387</v>
      </c>
      <c r="X78" s="19">
        <f t="shared" si="19"/>
        <v>69</v>
      </c>
      <c r="Y78" s="19">
        <f t="shared" si="20"/>
        <v>83</v>
      </c>
      <c r="Z78" s="37">
        <f t="shared" si="21"/>
        <v>235</v>
      </c>
      <c r="AA78" s="42">
        <f t="shared" si="22"/>
        <v>78.33333333333333</v>
      </c>
      <c r="AB78" s="45">
        <f t="shared" si="23"/>
        <v>78.33333333333333</v>
      </c>
    </row>
    <row r="79" spans="1:28" ht="12.75">
      <c r="A79" s="60">
        <v>76</v>
      </c>
      <c r="B79" s="80" t="s">
        <v>674</v>
      </c>
      <c r="C79" s="65" t="s">
        <v>2192</v>
      </c>
      <c r="D79" s="65" t="s">
        <v>788</v>
      </c>
      <c r="E79" s="80">
        <v>2005</v>
      </c>
      <c r="F79" s="80" t="s">
        <v>1184</v>
      </c>
      <c r="G79" s="145" t="s">
        <v>2243</v>
      </c>
      <c r="H79" s="65">
        <v>3</v>
      </c>
      <c r="I79" s="78">
        <v>0.12</v>
      </c>
      <c r="J79" s="65">
        <v>6.2</v>
      </c>
      <c r="K79" s="65" t="s">
        <v>1637</v>
      </c>
      <c r="L79" s="196" t="s">
        <v>1466</v>
      </c>
      <c r="M79" s="65" t="s">
        <v>1138</v>
      </c>
      <c r="N79" s="65" t="s">
        <v>1149</v>
      </c>
      <c r="O79" s="65" t="s">
        <v>2075</v>
      </c>
      <c r="P79" s="1" t="s">
        <v>2191</v>
      </c>
      <c r="Q79" s="1" t="s">
        <v>1133</v>
      </c>
      <c r="R79" s="15">
        <v>80</v>
      </c>
      <c r="S79" s="15">
        <v>83</v>
      </c>
      <c r="T79" s="14">
        <v>76</v>
      </c>
      <c r="U79" s="14">
        <v>75</v>
      </c>
      <c r="V79" s="14">
        <v>76</v>
      </c>
      <c r="W79" s="18">
        <f t="shared" si="18"/>
        <v>390</v>
      </c>
      <c r="X79" s="19">
        <f t="shared" si="19"/>
        <v>75</v>
      </c>
      <c r="Y79" s="19">
        <f t="shared" si="20"/>
        <v>83</v>
      </c>
      <c r="Z79" s="37">
        <f t="shared" si="21"/>
        <v>232</v>
      </c>
      <c r="AA79" s="42">
        <f t="shared" si="22"/>
        <v>77.33333333333333</v>
      </c>
      <c r="AB79" s="45">
        <f t="shared" si="23"/>
        <v>77.33333333333333</v>
      </c>
    </row>
    <row r="80" spans="1:29" s="115" customFormat="1" ht="12.75">
      <c r="A80" s="105">
        <v>77</v>
      </c>
      <c r="B80" s="133" t="s">
        <v>675</v>
      </c>
      <c r="C80" s="106" t="s">
        <v>2265</v>
      </c>
      <c r="D80" s="106" t="s">
        <v>2266</v>
      </c>
      <c r="E80" s="133">
        <v>2004</v>
      </c>
      <c r="F80" s="133" t="s">
        <v>1184</v>
      </c>
      <c r="G80" s="133" t="s">
        <v>2243</v>
      </c>
      <c r="H80" s="106">
        <v>0.2</v>
      </c>
      <c r="I80" s="128">
        <v>0.127</v>
      </c>
      <c r="J80" s="106">
        <v>3.3</v>
      </c>
      <c r="K80" s="106" t="s">
        <v>2267</v>
      </c>
      <c r="L80" s="198" t="s">
        <v>313</v>
      </c>
      <c r="M80" s="106" t="s">
        <v>1138</v>
      </c>
      <c r="N80" s="106" t="s">
        <v>2268</v>
      </c>
      <c r="O80" s="106" t="s">
        <v>1126</v>
      </c>
      <c r="P80" s="113" t="s">
        <v>2264</v>
      </c>
      <c r="Q80" s="113" t="s">
        <v>1133</v>
      </c>
      <c r="R80" s="117">
        <v>75</v>
      </c>
      <c r="S80" s="118">
        <v>91</v>
      </c>
      <c r="T80" s="119">
        <v>82</v>
      </c>
      <c r="U80" s="119">
        <v>72</v>
      </c>
      <c r="V80" s="119">
        <v>74</v>
      </c>
      <c r="W80" s="120">
        <f t="shared" si="18"/>
        <v>394</v>
      </c>
      <c r="X80" s="121">
        <f t="shared" si="19"/>
        <v>72</v>
      </c>
      <c r="Y80" s="121">
        <f t="shared" si="20"/>
        <v>91</v>
      </c>
      <c r="Z80" s="121">
        <f t="shared" si="21"/>
        <v>231</v>
      </c>
      <c r="AA80" s="138">
        <f t="shared" si="22"/>
        <v>77</v>
      </c>
      <c r="AB80" s="139">
        <f t="shared" si="23"/>
        <v>77</v>
      </c>
      <c r="AC80" s="193" t="s">
        <v>401</v>
      </c>
    </row>
    <row r="81" spans="1:29" s="115" customFormat="1" ht="13.5" thickBot="1">
      <c r="A81" s="105">
        <v>78</v>
      </c>
      <c r="B81" s="133" t="s">
        <v>676</v>
      </c>
      <c r="C81" s="106" t="s">
        <v>793</v>
      </c>
      <c r="D81" s="106" t="s">
        <v>794</v>
      </c>
      <c r="E81" s="133">
        <v>2004</v>
      </c>
      <c r="F81" s="133" t="s">
        <v>1184</v>
      </c>
      <c r="G81" s="133" t="s">
        <v>2243</v>
      </c>
      <c r="H81" s="106">
        <v>2.6</v>
      </c>
      <c r="I81" s="128">
        <v>0.149</v>
      </c>
      <c r="J81" s="106">
        <v>3.85</v>
      </c>
      <c r="K81" s="106" t="s">
        <v>1636</v>
      </c>
      <c r="L81" s="198" t="s">
        <v>313</v>
      </c>
      <c r="M81" s="106" t="s">
        <v>1138</v>
      </c>
      <c r="N81" s="106" t="s">
        <v>2260</v>
      </c>
      <c r="O81" s="106" t="s">
        <v>2109</v>
      </c>
      <c r="P81" s="113" t="s">
        <v>2259</v>
      </c>
      <c r="Q81" s="113" t="s">
        <v>1138</v>
      </c>
      <c r="R81" s="117">
        <v>65</v>
      </c>
      <c r="S81" s="118">
        <v>81</v>
      </c>
      <c r="T81" s="119">
        <v>72</v>
      </c>
      <c r="U81" s="119">
        <v>82</v>
      </c>
      <c r="V81" s="119">
        <v>74</v>
      </c>
      <c r="W81" s="120">
        <f t="shared" si="18"/>
        <v>374</v>
      </c>
      <c r="X81" s="152">
        <f t="shared" si="19"/>
        <v>65</v>
      </c>
      <c r="Y81" s="152">
        <f t="shared" si="20"/>
        <v>82</v>
      </c>
      <c r="Z81" s="152">
        <f t="shared" si="21"/>
        <v>227</v>
      </c>
      <c r="AA81" s="153">
        <f t="shared" si="22"/>
        <v>75.66666666666667</v>
      </c>
      <c r="AB81" s="154">
        <f t="shared" si="23"/>
        <v>75.66666666666667</v>
      </c>
      <c r="AC81" s="193" t="s">
        <v>401</v>
      </c>
    </row>
    <row r="82" spans="8:17" ht="12.75">
      <c r="H82" s="1"/>
      <c r="I82" s="1"/>
      <c r="J82" s="1"/>
      <c r="K82" s="1"/>
      <c r="M82" s="1"/>
      <c r="N82" s="1"/>
      <c r="O82" s="1"/>
      <c r="P82" s="1"/>
      <c r="Q82" s="1"/>
    </row>
    <row r="83" spans="8:17" ht="12.75">
      <c r="H83" s="1"/>
      <c r="I83" s="1"/>
      <c r="J83" s="1"/>
      <c r="K83" s="1"/>
      <c r="M83" s="1"/>
      <c r="N83" s="1"/>
      <c r="O83" s="1"/>
      <c r="P83" s="1"/>
      <c r="Q83" s="1"/>
    </row>
    <row r="84" spans="8:17" ht="12.75">
      <c r="H84" s="1"/>
      <c r="I84" s="1"/>
      <c r="J84" s="1"/>
      <c r="K84" s="1"/>
      <c r="M84" s="1"/>
      <c r="N84" s="1"/>
      <c r="O84" s="1"/>
      <c r="P84" s="1"/>
      <c r="Q84" s="1"/>
    </row>
    <row r="85" spans="8:17" ht="12.75">
      <c r="H85" s="1"/>
      <c r="I85" s="1"/>
      <c r="J85" s="1"/>
      <c r="K85" s="1"/>
      <c r="M85" s="1"/>
      <c r="N85" s="1"/>
      <c r="O85" s="1"/>
      <c r="P85" s="1"/>
      <c r="Q85" s="1"/>
    </row>
    <row r="86" spans="8:17" ht="12.75">
      <c r="H86" s="1"/>
      <c r="I86" s="1"/>
      <c r="J86" s="1"/>
      <c r="K86" s="1"/>
      <c r="M86" s="1"/>
      <c r="N86" s="1"/>
      <c r="O86" s="1"/>
      <c r="P86" s="1"/>
      <c r="Q86" s="1"/>
    </row>
    <row r="87" spans="8:17" ht="12.75">
      <c r="H87" s="1"/>
      <c r="I87" s="1"/>
      <c r="J87" s="1"/>
      <c r="K87" s="1"/>
      <c r="M87" s="1"/>
      <c r="N87" s="1"/>
      <c r="O87" s="1"/>
      <c r="P87" s="1"/>
      <c r="Q87" s="1"/>
    </row>
    <row r="88" spans="8:17" ht="12.75">
      <c r="H88" s="1"/>
      <c r="I88" s="1"/>
      <c r="J88" s="1"/>
      <c r="K88" s="1"/>
      <c r="M88" s="1"/>
      <c r="N88" s="1"/>
      <c r="O88" s="1"/>
      <c r="P88" s="1"/>
      <c r="Q88" s="1"/>
    </row>
    <row r="89" spans="8:17" ht="12.75">
      <c r="H89" s="1"/>
      <c r="I89" s="1"/>
      <c r="J89" s="1"/>
      <c r="K89" s="1"/>
      <c r="M89" s="1"/>
      <c r="N89" s="1"/>
      <c r="O89" s="1"/>
      <c r="P89" s="1"/>
      <c r="Q89" s="1"/>
    </row>
    <row r="90" spans="8:17" ht="12.75">
      <c r="H90" s="1"/>
      <c r="I90" s="1"/>
      <c r="J90" s="1"/>
      <c r="K90" s="1"/>
      <c r="M90" s="1"/>
      <c r="N90" s="1"/>
      <c r="O90" s="1"/>
      <c r="P90" s="1"/>
      <c r="Q90" s="1"/>
    </row>
    <row r="91" spans="8:17" ht="12.75">
      <c r="H91" s="1"/>
      <c r="I91" s="1"/>
      <c r="J91" s="1"/>
      <c r="K91" s="1"/>
      <c r="M91" s="1"/>
      <c r="N91" s="1"/>
      <c r="O91" s="1"/>
      <c r="P91" s="1"/>
      <c r="Q91" s="1"/>
    </row>
  </sheetData>
  <sheetProtection/>
  <printOptions/>
  <pageMargins left="0.17" right="0.16" top="0.25" bottom="0.16" header="0.4921259845" footer="0.4921259845"/>
  <pageSetup horizontalDpi="600" verticalDpi="600" orientation="landscape" paperSize="9" r:id="rId1"/>
  <ignoredErrors>
    <ignoredError sqref="AB9:AB11 AB16:AB17 AB18 AB37 AB41 AB45 AB52 AB61" formula="1"/>
    <ignoredError sqref="L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F29" sqref="AF29"/>
    </sheetView>
  </sheetViews>
  <sheetFormatPr defaultColWidth="9.00390625" defaultRowHeight="12.75"/>
  <cols>
    <col min="1" max="1" width="4.875" style="0" bestFit="1" customWidth="1"/>
    <col min="2" max="2" width="9.125" style="12" customWidth="1"/>
    <col min="3" max="3" width="30.00390625" style="0" bestFit="1" customWidth="1"/>
    <col min="4" max="4" width="30.875" style="0" customWidth="1"/>
    <col min="5" max="5" width="6.625" style="12" bestFit="1" customWidth="1"/>
    <col min="6" max="6" width="9.625" style="0" hidden="1" customWidth="1"/>
    <col min="7" max="7" width="7.00390625" style="12" hidden="1" customWidth="1"/>
    <col min="8" max="8" width="10.25390625" style="0" hidden="1" customWidth="1"/>
    <col min="9" max="9" width="11.125" style="0" hidden="1" customWidth="1"/>
    <col min="10" max="10" width="8.75390625" style="0" hidden="1" customWidth="1"/>
    <col min="11" max="11" width="8.375" style="0" hidden="1" customWidth="1"/>
    <col min="12" max="12" width="10.00390625" style="12" bestFit="1" customWidth="1"/>
    <col min="13" max="13" width="7.375" style="0" hidden="1" customWidth="1"/>
    <col min="14" max="14" width="17.00390625" style="0" hidden="1" customWidth="1"/>
    <col min="15" max="15" width="23.125" style="0" hidden="1" customWidth="1"/>
    <col min="16" max="16" width="8.75390625" style="0" hidden="1" customWidth="1"/>
    <col min="17" max="17" width="4.00390625" style="0" hidden="1" customWidth="1"/>
    <col min="18" max="25" width="2.75390625" style="0" hidden="1" customWidth="1"/>
    <col min="26" max="26" width="5.75390625" style="0" hidden="1" customWidth="1"/>
    <col min="27" max="27" width="5.25390625" style="0" hidden="1" customWidth="1"/>
    <col min="28" max="28" width="5.00390625" style="0" hidden="1" customWidth="1"/>
    <col min="29" max="29" width="3.625" style="0" hidden="1" customWidth="1"/>
    <col min="30" max="30" width="9.125" style="12" customWidth="1"/>
    <col min="31" max="31" width="13.875" style="0" bestFit="1" customWidth="1"/>
  </cols>
  <sheetData>
    <row r="1" spans="1:3" ht="15.75">
      <c r="A1" s="9" t="s">
        <v>795</v>
      </c>
      <c r="C1" s="172"/>
    </row>
    <row r="2" ht="13.5" thickBot="1"/>
    <row r="3" spans="1:31" ht="13.5" thickBot="1">
      <c r="A3" s="76" t="s">
        <v>316</v>
      </c>
      <c r="B3" s="77" t="s">
        <v>314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94"/>
      <c r="I3" s="94"/>
      <c r="J3" s="94"/>
      <c r="K3" s="94"/>
      <c r="L3" s="176" t="s">
        <v>752</v>
      </c>
      <c r="M3" s="94"/>
      <c r="N3" s="94"/>
      <c r="O3" s="95" t="s">
        <v>354</v>
      </c>
      <c r="P3" s="94"/>
      <c r="Q3" s="94"/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23"/>
      <c r="AB3" s="31" t="s">
        <v>1031</v>
      </c>
      <c r="AC3" s="31" t="s">
        <v>320</v>
      </c>
      <c r="AD3" s="95" t="s">
        <v>1031</v>
      </c>
      <c r="AE3" s="95" t="s">
        <v>320</v>
      </c>
    </row>
    <row r="4" spans="1:31" ht="12.75">
      <c r="A4" s="54">
        <v>1</v>
      </c>
      <c r="B4" s="70" t="s">
        <v>376</v>
      </c>
      <c r="C4" s="71" t="s">
        <v>1127</v>
      </c>
      <c r="D4" s="71" t="s">
        <v>380</v>
      </c>
      <c r="E4" s="85">
        <v>2004</v>
      </c>
      <c r="F4" s="71" t="s">
        <v>1285</v>
      </c>
      <c r="G4" s="85" t="s">
        <v>1124</v>
      </c>
      <c r="H4" s="71">
        <v>5.04</v>
      </c>
      <c r="I4" s="83">
        <v>0.137</v>
      </c>
      <c r="J4" s="71">
        <v>5.56</v>
      </c>
      <c r="K4" s="71" t="s">
        <v>1128</v>
      </c>
      <c r="L4" s="177" t="s">
        <v>1129</v>
      </c>
      <c r="M4" s="71" t="s">
        <v>1138</v>
      </c>
      <c r="N4" s="71" t="s">
        <v>1130</v>
      </c>
      <c r="O4" s="71" t="s">
        <v>381</v>
      </c>
      <c r="P4" s="1" t="s">
        <v>1125</v>
      </c>
      <c r="Q4" s="1" t="s">
        <v>1133</v>
      </c>
      <c r="R4" s="29">
        <v>84</v>
      </c>
      <c r="S4" s="17">
        <v>89</v>
      </c>
      <c r="T4" s="18">
        <v>96</v>
      </c>
      <c r="U4" s="18">
        <v>94</v>
      </c>
      <c r="V4" s="18">
        <v>86</v>
      </c>
      <c r="W4" s="18">
        <v>89</v>
      </c>
      <c r="X4" s="18">
        <v>86</v>
      </c>
      <c r="Y4" s="18">
        <v>86</v>
      </c>
      <c r="Z4" s="18">
        <f aca="true" t="shared" si="0" ref="Z4:Z18">R4+S4+T4+U4+V4+W4+X4+Y4</f>
        <v>710</v>
      </c>
      <c r="AA4" s="24">
        <f aca="true" t="shared" si="1" ref="AA4:AA18">MIN(R4:Y4)</f>
        <v>84</v>
      </c>
      <c r="AB4" s="24">
        <f aca="true" t="shared" si="2" ref="AB4:AB18">MAX(R4:Y4)</f>
        <v>96</v>
      </c>
      <c r="AC4" s="25">
        <f aca="true" t="shared" si="3" ref="AC4:AC18">Z4-(AA4+AB4)</f>
        <v>530</v>
      </c>
      <c r="AD4" s="30">
        <f aca="true" t="shared" si="4" ref="AD4:AD18">AC4/6</f>
        <v>88.33333333333333</v>
      </c>
      <c r="AE4" t="s">
        <v>319</v>
      </c>
    </row>
    <row r="5" spans="1:31" ht="12.75">
      <c r="A5" s="60">
        <v>2</v>
      </c>
      <c r="B5" s="64" t="s">
        <v>377</v>
      </c>
      <c r="C5" s="65" t="s">
        <v>382</v>
      </c>
      <c r="D5" s="65" t="s">
        <v>383</v>
      </c>
      <c r="E5" s="80">
        <v>2004</v>
      </c>
      <c r="F5" s="65" t="s">
        <v>1243</v>
      </c>
      <c r="G5" s="145" t="s">
        <v>1124</v>
      </c>
      <c r="H5" s="65">
        <v>6.85</v>
      </c>
      <c r="I5" s="78">
        <v>0.126</v>
      </c>
      <c r="J5" s="92">
        <v>4.68</v>
      </c>
      <c r="K5" s="65" t="s">
        <v>1260</v>
      </c>
      <c r="L5" s="80" t="s">
        <v>1261</v>
      </c>
      <c r="M5" s="65" t="s">
        <v>1138</v>
      </c>
      <c r="N5" s="65" t="s">
        <v>1262</v>
      </c>
      <c r="O5" s="65" t="s">
        <v>3</v>
      </c>
      <c r="P5" s="1" t="s">
        <v>1263</v>
      </c>
      <c r="Q5" s="1" t="s">
        <v>1133</v>
      </c>
      <c r="R5" s="16">
        <v>69</v>
      </c>
      <c r="S5" s="13">
        <v>90</v>
      </c>
      <c r="T5" s="14">
        <v>93</v>
      </c>
      <c r="U5" s="14">
        <v>92</v>
      </c>
      <c r="V5" s="14">
        <v>85</v>
      </c>
      <c r="W5" s="14">
        <v>84</v>
      </c>
      <c r="X5" s="14">
        <v>82</v>
      </c>
      <c r="Y5" s="14">
        <v>81</v>
      </c>
      <c r="Z5" s="18">
        <f t="shared" si="0"/>
        <v>676</v>
      </c>
      <c r="AA5" s="24">
        <f t="shared" si="1"/>
        <v>69</v>
      </c>
      <c r="AB5" s="24">
        <f t="shared" si="2"/>
        <v>93</v>
      </c>
      <c r="AC5" s="25">
        <f t="shared" si="3"/>
        <v>514</v>
      </c>
      <c r="AD5" s="27">
        <f t="shared" si="4"/>
        <v>85.66666666666667</v>
      </c>
      <c r="AE5" t="s">
        <v>321</v>
      </c>
    </row>
    <row r="6" spans="1:31" ht="12.75">
      <c r="A6" s="60">
        <v>3</v>
      </c>
      <c r="B6" s="64" t="s">
        <v>378</v>
      </c>
      <c r="C6" s="65" t="s">
        <v>384</v>
      </c>
      <c r="D6" s="65" t="s">
        <v>359</v>
      </c>
      <c r="E6" s="80">
        <v>2006</v>
      </c>
      <c r="F6" s="65" t="s">
        <v>1187</v>
      </c>
      <c r="G6" s="80" t="s">
        <v>1124</v>
      </c>
      <c r="H6" s="92">
        <v>6.8</v>
      </c>
      <c r="I6" s="78">
        <v>0.139</v>
      </c>
      <c r="J6" s="92">
        <v>4.8</v>
      </c>
      <c r="K6" s="65" t="s">
        <v>1215</v>
      </c>
      <c r="L6" s="80" t="s">
        <v>1216</v>
      </c>
      <c r="M6" s="65" t="s">
        <v>1138</v>
      </c>
      <c r="N6" s="65" t="s">
        <v>1177</v>
      </c>
      <c r="O6" s="65" t="s">
        <v>1214</v>
      </c>
      <c r="P6" s="1" t="s">
        <v>1217</v>
      </c>
      <c r="Q6" s="1" t="s">
        <v>1133</v>
      </c>
      <c r="R6" s="16">
        <v>84</v>
      </c>
      <c r="S6" s="13">
        <v>83</v>
      </c>
      <c r="T6" s="14">
        <v>89</v>
      </c>
      <c r="U6" s="14">
        <v>87</v>
      </c>
      <c r="V6" s="14">
        <v>85</v>
      </c>
      <c r="W6" s="14">
        <v>88</v>
      </c>
      <c r="X6" s="14">
        <v>86</v>
      </c>
      <c r="Y6" s="14">
        <v>80</v>
      </c>
      <c r="Z6" s="18">
        <f t="shared" si="0"/>
        <v>682</v>
      </c>
      <c r="AA6" s="24">
        <f t="shared" si="1"/>
        <v>80</v>
      </c>
      <c r="AB6" s="24">
        <f t="shared" si="2"/>
        <v>89</v>
      </c>
      <c r="AC6" s="25">
        <f t="shared" si="3"/>
        <v>513</v>
      </c>
      <c r="AD6" s="27">
        <f t="shared" si="4"/>
        <v>85.5</v>
      </c>
      <c r="AE6" t="s">
        <v>322</v>
      </c>
    </row>
    <row r="7" spans="1:31" ht="12.75">
      <c r="A7" s="60">
        <v>4</v>
      </c>
      <c r="B7" s="64" t="s">
        <v>379</v>
      </c>
      <c r="C7" s="65" t="s">
        <v>1134</v>
      </c>
      <c r="D7" s="65" t="s">
        <v>385</v>
      </c>
      <c r="E7" s="80">
        <v>2003</v>
      </c>
      <c r="F7" s="65" t="s">
        <v>1135</v>
      </c>
      <c r="G7" s="80" t="s">
        <v>1124</v>
      </c>
      <c r="H7" s="65">
        <v>5.72</v>
      </c>
      <c r="I7" s="97">
        <v>0.129</v>
      </c>
      <c r="J7" s="65">
        <v>5.62</v>
      </c>
      <c r="K7" s="65" t="s">
        <v>1136</v>
      </c>
      <c r="L7" s="80" t="s">
        <v>1137</v>
      </c>
      <c r="M7" s="65" t="s">
        <v>1138</v>
      </c>
      <c r="N7" s="65" t="s">
        <v>1134</v>
      </c>
      <c r="O7" s="65" t="s">
        <v>387</v>
      </c>
      <c r="P7" s="1" t="s">
        <v>1140</v>
      </c>
      <c r="Q7" s="1" t="s">
        <v>1133</v>
      </c>
      <c r="R7" s="16">
        <v>81</v>
      </c>
      <c r="S7" s="13">
        <v>91</v>
      </c>
      <c r="T7" s="14">
        <v>88</v>
      </c>
      <c r="U7" s="14">
        <v>93</v>
      </c>
      <c r="V7" s="14">
        <v>84</v>
      </c>
      <c r="W7" s="14">
        <v>87</v>
      </c>
      <c r="X7" s="14">
        <v>79</v>
      </c>
      <c r="Y7" s="14">
        <v>82</v>
      </c>
      <c r="Z7" s="18">
        <f t="shared" si="0"/>
        <v>685</v>
      </c>
      <c r="AA7" s="24">
        <f t="shared" si="1"/>
        <v>79</v>
      </c>
      <c r="AB7" s="24">
        <f t="shared" si="2"/>
        <v>93</v>
      </c>
      <c r="AC7" s="25">
        <f t="shared" si="3"/>
        <v>513</v>
      </c>
      <c r="AD7" s="27">
        <f t="shared" si="4"/>
        <v>85.5</v>
      </c>
      <c r="AE7" t="s">
        <v>322</v>
      </c>
    </row>
    <row r="8" spans="1:31" ht="12.75">
      <c r="A8" s="60">
        <v>5</v>
      </c>
      <c r="B8" s="64" t="s">
        <v>386</v>
      </c>
      <c r="C8" s="65" t="s">
        <v>1145</v>
      </c>
      <c r="D8" s="65" t="s">
        <v>385</v>
      </c>
      <c r="E8" s="80">
        <v>2002</v>
      </c>
      <c r="F8" s="65" t="s">
        <v>1135</v>
      </c>
      <c r="G8" s="80" t="s">
        <v>1124</v>
      </c>
      <c r="H8" s="65">
        <v>5.32</v>
      </c>
      <c r="I8" s="78">
        <v>0.131</v>
      </c>
      <c r="J8" s="65">
        <v>5.85</v>
      </c>
      <c r="K8" s="65" t="s">
        <v>1146</v>
      </c>
      <c r="L8" s="80" t="s">
        <v>1147</v>
      </c>
      <c r="M8" s="65" t="s">
        <v>1138</v>
      </c>
      <c r="N8" s="65" t="s">
        <v>1178</v>
      </c>
      <c r="O8" s="65" t="s">
        <v>387</v>
      </c>
      <c r="P8" s="1" t="s">
        <v>1148</v>
      </c>
      <c r="Q8" s="1" t="s">
        <v>1133</v>
      </c>
      <c r="R8" s="16">
        <v>86</v>
      </c>
      <c r="S8" s="13">
        <v>89</v>
      </c>
      <c r="T8" s="14">
        <v>92</v>
      </c>
      <c r="U8" s="14">
        <v>80</v>
      </c>
      <c r="V8" s="14">
        <v>85</v>
      </c>
      <c r="W8" s="14">
        <v>88</v>
      </c>
      <c r="X8" s="14">
        <v>79</v>
      </c>
      <c r="Y8" s="14">
        <v>85</v>
      </c>
      <c r="Z8" s="18">
        <f t="shared" si="0"/>
        <v>684</v>
      </c>
      <c r="AA8" s="24">
        <f t="shared" si="1"/>
        <v>79</v>
      </c>
      <c r="AB8" s="24">
        <f t="shared" si="2"/>
        <v>92</v>
      </c>
      <c r="AC8" s="25">
        <f t="shared" si="3"/>
        <v>513</v>
      </c>
      <c r="AD8" s="27">
        <f t="shared" si="4"/>
        <v>85.5</v>
      </c>
      <c r="AE8" t="s">
        <v>322</v>
      </c>
    </row>
    <row r="9" spans="1:30" ht="12.75">
      <c r="A9" s="60">
        <v>6</v>
      </c>
      <c r="B9" s="64" t="s">
        <v>388</v>
      </c>
      <c r="C9" s="65" t="s">
        <v>1149</v>
      </c>
      <c r="D9" s="65" t="s">
        <v>385</v>
      </c>
      <c r="E9" s="80">
        <v>2002</v>
      </c>
      <c r="F9" s="65" t="s">
        <v>1135</v>
      </c>
      <c r="G9" s="80" t="s">
        <v>1124</v>
      </c>
      <c r="H9" s="65">
        <v>6.48</v>
      </c>
      <c r="I9" s="78">
        <v>0.135</v>
      </c>
      <c r="J9" s="65">
        <v>6.15</v>
      </c>
      <c r="K9" s="65" t="s">
        <v>1150</v>
      </c>
      <c r="L9" s="80" t="s">
        <v>1151</v>
      </c>
      <c r="M9" s="65" t="s">
        <v>1138</v>
      </c>
      <c r="N9" s="65" t="s">
        <v>1149</v>
      </c>
      <c r="O9" s="65" t="s">
        <v>387</v>
      </c>
      <c r="P9" s="1" t="s">
        <v>1152</v>
      </c>
      <c r="Q9" s="8" t="s">
        <v>1133</v>
      </c>
      <c r="R9" s="16">
        <v>74</v>
      </c>
      <c r="S9" s="13">
        <v>85</v>
      </c>
      <c r="T9" s="14">
        <v>97</v>
      </c>
      <c r="U9" s="14">
        <v>95</v>
      </c>
      <c r="V9" s="14">
        <v>84</v>
      </c>
      <c r="W9" s="14">
        <v>83</v>
      </c>
      <c r="X9" s="14">
        <v>79</v>
      </c>
      <c r="Y9" s="14">
        <v>85</v>
      </c>
      <c r="Z9" s="18">
        <f t="shared" si="0"/>
        <v>682</v>
      </c>
      <c r="AA9" s="24">
        <f t="shared" si="1"/>
        <v>74</v>
      </c>
      <c r="AB9" s="24">
        <f t="shared" si="2"/>
        <v>97</v>
      </c>
      <c r="AC9" s="25">
        <f t="shared" si="3"/>
        <v>511</v>
      </c>
      <c r="AD9" s="27">
        <f t="shared" si="4"/>
        <v>85.16666666666667</v>
      </c>
    </row>
    <row r="10" spans="1:30" ht="12.75">
      <c r="A10" s="60">
        <v>7</v>
      </c>
      <c r="B10" s="64" t="s">
        <v>389</v>
      </c>
      <c r="C10" s="65" t="s">
        <v>1141</v>
      </c>
      <c r="D10" s="65" t="s">
        <v>385</v>
      </c>
      <c r="E10" s="80">
        <v>2002</v>
      </c>
      <c r="F10" s="65" t="s">
        <v>1135</v>
      </c>
      <c r="G10" s="80" t="s">
        <v>1124</v>
      </c>
      <c r="H10" s="65">
        <v>7.02</v>
      </c>
      <c r="I10" s="78">
        <v>0.134</v>
      </c>
      <c r="J10" s="65">
        <v>6.07</v>
      </c>
      <c r="K10" s="65" t="s">
        <v>1142</v>
      </c>
      <c r="L10" s="80" t="s">
        <v>1143</v>
      </c>
      <c r="M10" s="65" t="s">
        <v>1138</v>
      </c>
      <c r="N10" s="65" t="s">
        <v>1179</v>
      </c>
      <c r="O10" s="65" t="s">
        <v>387</v>
      </c>
      <c r="P10" s="1" t="s">
        <v>1144</v>
      </c>
      <c r="Q10" s="1" t="s">
        <v>1133</v>
      </c>
      <c r="R10" s="16">
        <v>78</v>
      </c>
      <c r="S10" s="13">
        <v>90</v>
      </c>
      <c r="T10" s="14">
        <v>94</v>
      </c>
      <c r="U10" s="14">
        <v>89</v>
      </c>
      <c r="V10" s="14">
        <v>84</v>
      </c>
      <c r="W10" s="14">
        <v>82</v>
      </c>
      <c r="X10" s="14">
        <v>80</v>
      </c>
      <c r="Y10" s="14">
        <v>82</v>
      </c>
      <c r="Z10" s="18">
        <f t="shared" si="0"/>
        <v>679</v>
      </c>
      <c r="AA10" s="24">
        <f t="shared" si="1"/>
        <v>78</v>
      </c>
      <c r="AB10" s="24">
        <f t="shared" si="2"/>
        <v>94</v>
      </c>
      <c r="AC10" s="25">
        <f t="shared" si="3"/>
        <v>507</v>
      </c>
      <c r="AD10" s="27">
        <f t="shared" si="4"/>
        <v>84.5</v>
      </c>
    </row>
    <row r="11" spans="1:30" ht="12.75">
      <c r="A11" s="60">
        <v>8</v>
      </c>
      <c r="B11" s="64" t="s">
        <v>390</v>
      </c>
      <c r="C11" s="65" t="s">
        <v>1223</v>
      </c>
      <c r="D11" s="65" t="s">
        <v>359</v>
      </c>
      <c r="E11" s="80">
        <v>2006</v>
      </c>
      <c r="F11" s="65" t="s">
        <v>1187</v>
      </c>
      <c r="G11" s="80" t="s">
        <v>1124</v>
      </c>
      <c r="H11" s="92">
        <v>5.8</v>
      </c>
      <c r="I11" s="78">
        <v>0.136</v>
      </c>
      <c r="J11" s="92">
        <v>4.6</v>
      </c>
      <c r="K11" s="65" t="s">
        <v>1224</v>
      </c>
      <c r="L11" s="80" t="s">
        <v>1225</v>
      </c>
      <c r="M11" s="65" t="s">
        <v>1138</v>
      </c>
      <c r="N11" s="65" t="s">
        <v>1226</v>
      </c>
      <c r="O11" s="65" t="s">
        <v>1214</v>
      </c>
      <c r="P11" s="1" t="s">
        <v>1227</v>
      </c>
      <c r="Q11" s="1" t="s">
        <v>1133</v>
      </c>
      <c r="R11" s="16">
        <v>78</v>
      </c>
      <c r="S11" s="13">
        <v>89</v>
      </c>
      <c r="T11" s="14">
        <v>93</v>
      </c>
      <c r="U11" s="14">
        <v>85</v>
      </c>
      <c r="V11" s="14">
        <v>86</v>
      </c>
      <c r="W11" s="14">
        <v>87</v>
      </c>
      <c r="X11" s="14">
        <v>80</v>
      </c>
      <c r="Y11" s="14">
        <v>79</v>
      </c>
      <c r="Z11" s="18">
        <f t="shared" si="0"/>
        <v>677</v>
      </c>
      <c r="AA11" s="24">
        <f t="shared" si="1"/>
        <v>78</v>
      </c>
      <c r="AB11" s="24">
        <f t="shared" si="2"/>
        <v>93</v>
      </c>
      <c r="AC11" s="25">
        <f t="shared" si="3"/>
        <v>506</v>
      </c>
      <c r="AD11" s="27">
        <f t="shared" si="4"/>
        <v>84.33333333333333</v>
      </c>
    </row>
    <row r="12" spans="1:30" ht="12.75">
      <c r="A12" s="60">
        <v>9</v>
      </c>
      <c r="B12" s="64" t="s">
        <v>391</v>
      </c>
      <c r="C12" s="65" t="s">
        <v>1218</v>
      </c>
      <c r="D12" s="65" t="s">
        <v>359</v>
      </c>
      <c r="E12" s="80">
        <v>2006</v>
      </c>
      <c r="F12" s="65" t="s">
        <v>1187</v>
      </c>
      <c r="G12" s="80" t="s">
        <v>1124</v>
      </c>
      <c r="H12" s="92">
        <v>5.5</v>
      </c>
      <c r="I12" s="78">
        <v>0.134</v>
      </c>
      <c r="J12" s="92">
        <v>4.3</v>
      </c>
      <c r="K12" s="65" t="s">
        <v>1219</v>
      </c>
      <c r="L12" s="80" t="s">
        <v>1220</v>
      </c>
      <c r="M12" s="65" t="s">
        <v>1138</v>
      </c>
      <c r="N12" s="65" t="s">
        <v>1221</v>
      </c>
      <c r="O12" s="65" t="s">
        <v>1214</v>
      </c>
      <c r="P12" s="1" t="s">
        <v>1222</v>
      </c>
      <c r="Q12" s="1" t="s">
        <v>1133</v>
      </c>
      <c r="R12" s="16">
        <v>74</v>
      </c>
      <c r="S12" s="13">
        <v>85</v>
      </c>
      <c r="T12" s="14">
        <v>92</v>
      </c>
      <c r="U12" s="14">
        <v>88</v>
      </c>
      <c r="V12" s="14">
        <v>86</v>
      </c>
      <c r="W12" s="14">
        <v>86</v>
      </c>
      <c r="X12" s="14">
        <v>79</v>
      </c>
      <c r="Y12" s="14">
        <v>81</v>
      </c>
      <c r="Z12" s="18">
        <f t="shared" si="0"/>
        <v>671</v>
      </c>
      <c r="AA12" s="24">
        <f t="shared" si="1"/>
        <v>74</v>
      </c>
      <c r="AB12" s="24">
        <f t="shared" si="2"/>
        <v>92</v>
      </c>
      <c r="AC12" s="25">
        <f t="shared" si="3"/>
        <v>505</v>
      </c>
      <c r="AD12" s="27">
        <f t="shared" si="4"/>
        <v>84.16666666666667</v>
      </c>
    </row>
    <row r="13" spans="1:30" ht="12.75">
      <c r="A13" s="60">
        <v>10</v>
      </c>
      <c r="B13" s="64" t="s">
        <v>392</v>
      </c>
      <c r="C13" s="65" t="s">
        <v>1134</v>
      </c>
      <c r="D13" s="65" t="s">
        <v>385</v>
      </c>
      <c r="E13" s="80">
        <v>2002</v>
      </c>
      <c r="F13" s="65" t="s">
        <v>1135</v>
      </c>
      <c r="G13" s="80" t="s">
        <v>1124</v>
      </c>
      <c r="H13" s="65">
        <v>5.9</v>
      </c>
      <c r="I13" s="78">
        <v>0.127</v>
      </c>
      <c r="J13" s="65">
        <v>5.85</v>
      </c>
      <c r="K13" s="65" t="s">
        <v>1194</v>
      </c>
      <c r="L13" s="80" t="s">
        <v>1153</v>
      </c>
      <c r="M13" s="65" t="s">
        <v>1138</v>
      </c>
      <c r="N13" s="65" t="s">
        <v>1134</v>
      </c>
      <c r="O13" s="65" t="s">
        <v>1139</v>
      </c>
      <c r="P13" s="1" t="s">
        <v>1154</v>
      </c>
      <c r="Q13" s="1" t="s">
        <v>1133</v>
      </c>
      <c r="R13" s="16">
        <v>81</v>
      </c>
      <c r="S13" s="13">
        <v>79</v>
      </c>
      <c r="T13" s="14">
        <v>93</v>
      </c>
      <c r="U13" s="14">
        <v>88</v>
      </c>
      <c r="V13" s="14">
        <v>83</v>
      </c>
      <c r="W13" s="14">
        <v>85</v>
      </c>
      <c r="X13" s="14">
        <v>82</v>
      </c>
      <c r="Y13" s="14">
        <v>85</v>
      </c>
      <c r="Z13" s="18">
        <f t="shared" si="0"/>
        <v>676</v>
      </c>
      <c r="AA13" s="24">
        <f t="shared" si="1"/>
        <v>79</v>
      </c>
      <c r="AB13" s="24">
        <f t="shared" si="2"/>
        <v>93</v>
      </c>
      <c r="AC13" s="25">
        <f t="shared" si="3"/>
        <v>504</v>
      </c>
      <c r="AD13" s="27">
        <f t="shared" si="4"/>
        <v>84</v>
      </c>
    </row>
    <row r="14" spans="1:30" ht="12.75">
      <c r="A14" s="60">
        <v>11</v>
      </c>
      <c r="B14" s="64" t="s">
        <v>393</v>
      </c>
      <c r="C14" s="65" t="s">
        <v>1246</v>
      </c>
      <c r="D14" s="65" t="s">
        <v>383</v>
      </c>
      <c r="E14" s="80">
        <v>2001</v>
      </c>
      <c r="F14" s="65" t="s">
        <v>1243</v>
      </c>
      <c r="G14" s="145" t="s">
        <v>1124</v>
      </c>
      <c r="H14" s="92">
        <v>4.76</v>
      </c>
      <c r="I14" s="78">
        <v>0.125</v>
      </c>
      <c r="J14" s="92">
        <v>4.91</v>
      </c>
      <c r="K14" s="65" t="s">
        <v>1247</v>
      </c>
      <c r="L14" s="80" t="s">
        <v>1248</v>
      </c>
      <c r="M14" s="65" t="s">
        <v>1138</v>
      </c>
      <c r="N14" s="65" t="s">
        <v>1249</v>
      </c>
      <c r="O14" s="65" t="s">
        <v>1244</v>
      </c>
      <c r="P14" s="1" t="s">
        <v>1250</v>
      </c>
      <c r="Q14" s="1" t="s">
        <v>1133</v>
      </c>
      <c r="R14" s="16">
        <v>81</v>
      </c>
      <c r="S14" s="13">
        <v>85</v>
      </c>
      <c r="T14" s="14">
        <v>89</v>
      </c>
      <c r="U14" s="14">
        <v>85</v>
      </c>
      <c r="V14" s="14">
        <v>85</v>
      </c>
      <c r="W14" s="14">
        <v>82</v>
      </c>
      <c r="X14" s="14">
        <v>79</v>
      </c>
      <c r="Y14" s="14">
        <v>86</v>
      </c>
      <c r="Z14" s="18">
        <f t="shared" si="0"/>
        <v>672</v>
      </c>
      <c r="AA14" s="24">
        <f t="shared" si="1"/>
        <v>79</v>
      </c>
      <c r="AB14" s="24">
        <f t="shared" si="2"/>
        <v>89</v>
      </c>
      <c r="AC14" s="25">
        <f t="shared" si="3"/>
        <v>504</v>
      </c>
      <c r="AD14" s="27">
        <f t="shared" si="4"/>
        <v>84</v>
      </c>
    </row>
    <row r="15" spans="1:30" ht="12.75">
      <c r="A15" s="60">
        <v>12</v>
      </c>
      <c r="B15" s="64" t="s">
        <v>394</v>
      </c>
      <c r="C15" s="65" t="s">
        <v>1255</v>
      </c>
      <c r="D15" s="65" t="s">
        <v>398</v>
      </c>
      <c r="E15" s="80">
        <v>2005</v>
      </c>
      <c r="F15" s="65" t="s">
        <v>1243</v>
      </c>
      <c r="G15" s="145" t="s">
        <v>1124</v>
      </c>
      <c r="H15" s="65">
        <v>5.7</v>
      </c>
      <c r="I15" s="78">
        <v>0.1337</v>
      </c>
      <c r="J15" s="92">
        <v>6.05</v>
      </c>
      <c r="K15" s="65" t="s">
        <v>1256</v>
      </c>
      <c r="L15" s="80" t="s">
        <v>1257</v>
      </c>
      <c r="M15" s="65" t="s">
        <v>1138</v>
      </c>
      <c r="N15" s="65" t="s">
        <v>1258</v>
      </c>
      <c r="O15" s="65" t="s">
        <v>1244</v>
      </c>
      <c r="P15" s="1" t="s">
        <v>1259</v>
      </c>
      <c r="Q15" s="1" t="s">
        <v>1133</v>
      </c>
      <c r="R15" s="16">
        <v>69</v>
      </c>
      <c r="S15" s="13">
        <v>85</v>
      </c>
      <c r="T15" s="14">
        <v>90</v>
      </c>
      <c r="U15" s="14">
        <v>87</v>
      </c>
      <c r="V15" s="14">
        <v>86</v>
      </c>
      <c r="W15" s="14">
        <v>84</v>
      </c>
      <c r="X15" s="14">
        <v>78</v>
      </c>
      <c r="Y15" s="14">
        <v>82</v>
      </c>
      <c r="Z15" s="18">
        <f t="shared" si="0"/>
        <v>661</v>
      </c>
      <c r="AA15" s="24">
        <f t="shared" si="1"/>
        <v>69</v>
      </c>
      <c r="AB15" s="24">
        <f t="shared" si="2"/>
        <v>90</v>
      </c>
      <c r="AC15" s="25">
        <f t="shared" si="3"/>
        <v>502</v>
      </c>
      <c r="AD15" s="27">
        <f t="shared" si="4"/>
        <v>83.66666666666667</v>
      </c>
    </row>
    <row r="16" spans="1:30" ht="12.75">
      <c r="A16" s="60">
        <v>13</v>
      </c>
      <c r="B16" s="64" t="s">
        <v>395</v>
      </c>
      <c r="C16" s="65" t="s">
        <v>1239</v>
      </c>
      <c r="D16" s="65" t="s">
        <v>399</v>
      </c>
      <c r="E16" s="80">
        <v>2006</v>
      </c>
      <c r="F16" s="65" t="s">
        <v>1197</v>
      </c>
      <c r="G16" s="145" t="s">
        <v>1124</v>
      </c>
      <c r="H16" s="92">
        <v>4.57</v>
      </c>
      <c r="I16" s="78">
        <v>0.1271</v>
      </c>
      <c r="J16" s="92">
        <v>5.02</v>
      </c>
      <c r="K16" s="65" t="s">
        <v>79</v>
      </c>
      <c r="L16" s="80" t="s">
        <v>1240</v>
      </c>
      <c r="M16" s="65" t="s">
        <v>1138</v>
      </c>
      <c r="N16" s="65" t="s">
        <v>1241</v>
      </c>
      <c r="O16" s="65" t="s">
        <v>1238</v>
      </c>
      <c r="P16" s="1" t="s">
        <v>1242</v>
      </c>
      <c r="Q16" s="1" t="s">
        <v>1133</v>
      </c>
      <c r="R16" s="16">
        <v>84</v>
      </c>
      <c r="S16" s="13">
        <v>83</v>
      </c>
      <c r="T16" s="14">
        <v>84</v>
      </c>
      <c r="U16" s="14">
        <v>87</v>
      </c>
      <c r="V16" s="14">
        <v>83</v>
      </c>
      <c r="W16" s="14">
        <v>82</v>
      </c>
      <c r="X16" s="14">
        <v>74</v>
      </c>
      <c r="Y16" s="14">
        <v>82</v>
      </c>
      <c r="Z16" s="18">
        <f t="shared" si="0"/>
        <v>659</v>
      </c>
      <c r="AA16" s="24">
        <f t="shared" si="1"/>
        <v>74</v>
      </c>
      <c r="AB16" s="24">
        <f t="shared" si="2"/>
        <v>87</v>
      </c>
      <c r="AC16" s="25">
        <f t="shared" si="3"/>
        <v>498</v>
      </c>
      <c r="AD16" s="27">
        <f t="shared" si="4"/>
        <v>83</v>
      </c>
    </row>
    <row r="17" spans="1:30" ht="12.75">
      <c r="A17" s="60">
        <v>14</v>
      </c>
      <c r="B17" s="64" t="s">
        <v>396</v>
      </c>
      <c r="C17" s="65" t="s">
        <v>1149</v>
      </c>
      <c r="D17" s="65" t="s">
        <v>385</v>
      </c>
      <c r="E17" s="80">
        <v>2003</v>
      </c>
      <c r="F17" s="65" t="s">
        <v>1135</v>
      </c>
      <c r="G17" s="80" t="s">
        <v>1124</v>
      </c>
      <c r="H17" s="65">
        <v>6.68</v>
      </c>
      <c r="I17" s="78">
        <v>0.13</v>
      </c>
      <c r="J17" s="65">
        <v>5.85</v>
      </c>
      <c r="K17" s="65" t="s">
        <v>1195</v>
      </c>
      <c r="L17" s="80" t="s">
        <v>1155</v>
      </c>
      <c r="M17" s="65" t="s">
        <v>1138</v>
      </c>
      <c r="N17" s="65" t="s">
        <v>1149</v>
      </c>
      <c r="O17" s="65" t="s">
        <v>1139</v>
      </c>
      <c r="P17" s="1" t="s">
        <v>1156</v>
      </c>
      <c r="Q17" s="1" t="s">
        <v>1133</v>
      </c>
      <c r="R17" s="16">
        <v>84</v>
      </c>
      <c r="S17" s="13">
        <v>88</v>
      </c>
      <c r="T17" s="14">
        <v>80</v>
      </c>
      <c r="U17" s="14">
        <v>81</v>
      </c>
      <c r="V17" s="14">
        <v>82</v>
      </c>
      <c r="W17" s="14">
        <v>80</v>
      </c>
      <c r="X17" s="14">
        <v>86</v>
      </c>
      <c r="Y17" s="14">
        <v>83</v>
      </c>
      <c r="Z17" s="18">
        <f t="shared" si="0"/>
        <v>664</v>
      </c>
      <c r="AA17" s="24">
        <f t="shared" si="1"/>
        <v>80</v>
      </c>
      <c r="AB17" s="24">
        <f t="shared" si="2"/>
        <v>88</v>
      </c>
      <c r="AC17" s="25">
        <f t="shared" si="3"/>
        <v>496</v>
      </c>
      <c r="AD17" s="27">
        <f t="shared" si="4"/>
        <v>82.66666666666667</v>
      </c>
    </row>
    <row r="18" spans="1:30" ht="13.5" thickBot="1">
      <c r="A18" s="60">
        <v>15</v>
      </c>
      <c r="B18" s="64" t="s">
        <v>397</v>
      </c>
      <c r="C18" s="65" t="s">
        <v>778</v>
      </c>
      <c r="D18" s="65" t="s">
        <v>398</v>
      </c>
      <c r="E18" s="80">
        <v>2005</v>
      </c>
      <c r="F18" s="65" t="s">
        <v>1243</v>
      </c>
      <c r="G18" s="145" t="s">
        <v>1124</v>
      </c>
      <c r="H18" s="65">
        <v>6</v>
      </c>
      <c r="I18" s="78">
        <v>0.131</v>
      </c>
      <c r="J18" s="92">
        <v>4.69</v>
      </c>
      <c r="K18" s="65" t="s">
        <v>1251</v>
      </c>
      <c r="L18" s="80" t="s">
        <v>1252</v>
      </c>
      <c r="M18" s="65" t="s">
        <v>1138</v>
      </c>
      <c r="N18" s="65" t="s">
        <v>1253</v>
      </c>
      <c r="O18" s="65" t="s">
        <v>1244</v>
      </c>
      <c r="P18" s="1" t="s">
        <v>1254</v>
      </c>
      <c r="Q18" s="1" t="s">
        <v>1133</v>
      </c>
      <c r="R18" s="16">
        <v>69</v>
      </c>
      <c r="S18" s="13">
        <v>85</v>
      </c>
      <c r="T18" s="14">
        <v>80</v>
      </c>
      <c r="U18" s="14">
        <v>73</v>
      </c>
      <c r="V18" s="14">
        <v>79</v>
      </c>
      <c r="W18" s="14">
        <v>83</v>
      </c>
      <c r="X18" s="14">
        <v>75</v>
      </c>
      <c r="Y18" s="14">
        <v>81</v>
      </c>
      <c r="Z18" s="18">
        <f t="shared" si="0"/>
        <v>625</v>
      </c>
      <c r="AA18" s="24">
        <f t="shared" si="1"/>
        <v>69</v>
      </c>
      <c r="AB18" s="24">
        <f t="shared" si="2"/>
        <v>85</v>
      </c>
      <c r="AC18" s="25">
        <f t="shared" si="3"/>
        <v>471</v>
      </c>
      <c r="AD18" s="28">
        <f t="shared" si="4"/>
        <v>78.5</v>
      </c>
    </row>
    <row r="19" spans="8:11" ht="12.75">
      <c r="H19" s="1"/>
      <c r="I19" s="1"/>
      <c r="J19" s="1"/>
      <c r="K19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E14" sqref="AE14"/>
    </sheetView>
  </sheetViews>
  <sheetFormatPr defaultColWidth="9.00390625" defaultRowHeight="12.75"/>
  <cols>
    <col min="1" max="1" width="4.875" style="0" bestFit="1" customWidth="1"/>
    <col min="2" max="2" width="6.75390625" style="12" customWidth="1"/>
    <col min="3" max="3" width="26.875" style="0" customWidth="1"/>
    <col min="4" max="4" width="28.25390625" style="0" customWidth="1"/>
    <col min="5" max="5" width="6.625" style="12" bestFit="1" customWidth="1"/>
    <col min="6" max="6" width="10.00390625" style="12" customWidth="1"/>
    <col min="7" max="7" width="5.125" style="12" hidden="1" customWidth="1"/>
    <col min="8" max="8" width="7.375" style="0" hidden="1" customWidth="1"/>
    <col min="9" max="9" width="9.00390625" style="0" hidden="1" customWidth="1"/>
    <col min="10" max="10" width="7.625" style="0" hidden="1" customWidth="1"/>
    <col min="11" max="11" width="10.875" style="0" hidden="1" customWidth="1"/>
    <col min="12" max="12" width="10.375" style="12" customWidth="1"/>
    <col min="13" max="13" width="4.375" style="0" hidden="1" customWidth="1"/>
    <col min="14" max="14" width="18.125" style="0" hidden="1" customWidth="1"/>
    <col min="15" max="15" width="23.625" style="0" hidden="1" customWidth="1"/>
    <col min="16" max="16" width="7.125" style="0" hidden="1" customWidth="1"/>
    <col min="17" max="17" width="5.75390625" style="0" hidden="1" customWidth="1"/>
    <col min="18" max="25" width="2.75390625" style="0" hidden="1" customWidth="1"/>
    <col min="26" max="26" width="5.75390625" style="0" hidden="1" customWidth="1"/>
    <col min="27" max="27" width="5.25390625" style="0" hidden="1" customWidth="1"/>
    <col min="28" max="28" width="5.00390625" style="0" hidden="1" customWidth="1"/>
    <col min="29" max="29" width="3.625" style="0" hidden="1" customWidth="1"/>
    <col min="30" max="30" width="5.25390625" style="12" customWidth="1"/>
    <col min="31" max="31" width="35.75390625" style="0" bestFit="1" customWidth="1"/>
  </cols>
  <sheetData>
    <row r="1" spans="1:3" ht="15.75">
      <c r="A1" s="9" t="s">
        <v>796</v>
      </c>
      <c r="C1" s="172"/>
    </row>
    <row r="2" ht="13.5" thickBot="1"/>
    <row r="3" spans="1:31" ht="13.5" thickBot="1">
      <c r="A3" s="76" t="s">
        <v>316</v>
      </c>
      <c r="B3" s="77" t="s">
        <v>406</v>
      </c>
      <c r="C3" s="74" t="s">
        <v>317</v>
      </c>
      <c r="D3" s="74" t="s">
        <v>315</v>
      </c>
      <c r="E3" s="74" t="s">
        <v>318</v>
      </c>
      <c r="F3" s="74" t="s">
        <v>400</v>
      </c>
      <c r="G3" s="144"/>
      <c r="H3" s="94"/>
      <c r="I3" s="101"/>
      <c r="J3" s="101"/>
      <c r="K3" s="101"/>
      <c r="L3" s="176" t="s">
        <v>752</v>
      </c>
      <c r="M3" s="101"/>
      <c r="N3" s="101"/>
      <c r="O3" s="95" t="s">
        <v>354</v>
      </c>
      <c r="P3" s="94"/>
      <c r="Q3" s="94"/>
      <c r="R3" s="20">
        <v>1</v>
      </c>
      <c r="S3" s="21">
        <v>2</v>
      </c>
      <c r="T3" s="21">
        <v>3</v>
      </c>
      <c r="U3" s="21">
        <v>4</v>
      </c>
      <c r="V3" s="21">
        <v>5</v>
      </c>
      <c r="W3" s="21">
        <v>6</v>
      </c>
      <c r="X3" s="22" t="s">
        <v>1028</v>
      </c>
      <c r="Y3" s="22" t="s">
        <v>1029</v>
      </c>
      <c r="Z3" s="22" t="s">
        <v>1030</v>
      </c>
      <c r="AA3" s="23"/>
      <c r="AB3" s="31" t="s">
        <v>1031</v>
      </c>
      <c r="AC3" s="31" t="s">
        <v>320</v>
      </c>
      <c r="AD3" s="95" t="s">
        <v>1031</v>
      </c>
      <c r="AE3" s="95" t="s">
        <v>320</v>
      </c>
    </row>
    <row r="4" spans="1:31" s="115" customFormat="1" ht="12.75">
      <c r="A4" s="156">
        <v>1</v>
      </c>
      <c r="B4" s="157" t="s">
        <v>801</v>
      </c>
      <c r="C4" s="158" t="s">
        <v>803</v>
      </c>
      <c r="D4" s="106" t="s">
        <v>1356</v>
      </c>
      <c r="E4" s="159">
        <v>2006</v>
      </c>
      <c r="F4" s="159" t="s">
        <v>177</v>
      </c>
      <c r="G4" s="159" t="s">
        <v>697</v>
      </c>
      <c r="H4" s="158">
        <v>8.1</v>
      </c>
      <c r="I4" s="160">
        <v>0.118</v>
      </c>
      <c r="J4" s="158">
        <v>5.2</v>
      </c>
      <c r="K4" s="158" t="s">
        <v>1360</v>
      </c>
      <c r="L4" s="174" t="s">
        <v>1361</v>
      </c>
      <c r="M4" s="158" t="s">
        <v>1138</v>
      </c>
      <c r="N4" s="158" t="s">
        <v>1350</v>
      </c>
      <c r="O4" s="158" t="s">
        <v>1356</v>
      </c>
      <c r="P4" s="113" t="s">
        <v>1362</v>
      </c>
      <c r="Q4" s="113" t="s">
        <v>1321</v>
      </c>
      <c r="R4" s="161">
        <v>75</v>
      </c>
      <c r="S4" s="162">
        <v>94</v>
      </c>
      <c r="T4" s="120">
        <v>87</v>
      </c>
      <c r="U4" s="120">
        <v>92</v>
      </c>
      <c r="V4" s="120">
        <v>87</v>
      </c>
      <c r="W4" s="120">
        <v>86</v>
      </c>
      <c r="X4" s="120">
        <v>84</v>
      </c>
      <c r="Y4" s="120">
        <v>85</v>
      </c>
      <c r="Z4" s="120">
        <f aca="true" t="shared" si="0" ref="Z4:Z26">R4+S4+T4+U4+V4+W4+X4+Y4</f>
        <v>690</v>
      </c>
      <c r="AA4" s="152">
        <f aca="true" t="shared" si="1" ref="AA4:AA26">MIN(R4:Y4)</f>
        <v>75</v>
      </c>
      <c r="AB4" s="152">
        <f aca="true" t="shared" si="2" ref="AB4:AB26">MAX(R4:Y4)</f>
        <v>94</v>
      </c>
      <c r="AC4" s="122">
        <f aca="true" t="shared" si="3" ref="AC4:AC26">Z4-(AA4+AB4)</f>
        <v>521</v>
      </c>
      <c r="AD4" s="163">
        <f aca="true" t="shared" si="4" ref="AD4:AD26">AC4/6</f>
        <v>86.83333333333333</v>
      </c>
      <c r="AE4" s="115" t="s">
        <v>401</v>
      </c>
    </row>
    <row r="5" spans="1:31" ht="12.75">
      <c r="A5" s="60">
        <v>2</v>
      </c>
      <c r="B5" s="64" t="s">
        <v>802</v>
      </c>
      <c r="C5" s="65" t="s">
        <v>806</v>
      </c>
      <c r="D5" s="65" t="s">
        <v>1186</v>
      </c>
      <c r="E5" s="80">
        <v>2006</v>
      </c>
      <c r="F5" s="80" t="s">
        <v>1187</v>
      </c>
      <c r="G5" s="80" t="s">
        <v>697</v>
      </c>
      <c r="H5" s="65">
        <v>11.1</v>
      </c>
      <c r="I5" s="78">
        <v>0.121</v>
      </c>
      <c r="J5" s="65">
        <v>6.7</v>
      </c>
      <c r="K5" s="65" t="s">
        <v>1189</v>
      </c>
      <c r="L5" s="80" t="s">
        <v>1196</v>
      </c>
      <c r="M5" s="65" t="s">
        <v>1185</v>
      </c>
      <c r="N5" s="65" t="s">
        <v>1190</v>
      </c>
      <c r="O5" s="65" t="s">
        <v>81</v>
      </c>
      <c r="P5" s="1" t="s">
        <v>1188</v>
      </c>
      <c r="Q5" s="1" t="s">
        <v>1191</v>
      </c>
      <c r="R5" s="29">
        <v>77</v>
      </c>
      <c r="S5" s="17">
        <v>85</v>
      </c>
      <c r="T5" s="18">
        <v>89</v>
      </c>
      <c r="U5" s="18">
        <v>91</v>
      </c>
      <c r="V5" s="18">
        <v>86</v>
      </c>
      <c r="W5" s="18">
        <v>83</v>
      </c>
      <c r="X5" s="18">
        <v>87</v>
      </c>
      <c r="Y5" s="18">
        <v>84</v>
      </c>
      <c r="Z5" s="18">
        <f t="shared" si="0"/>
        <v>682</v>
      </c>
      <c r="AA5" s="24">
        <f t="shared" si="1"/>
        <v>77</v>
      </c>
      <c r="AB5" s="24">
        <f t="shared" si="2"/>
        <v>91</v>
      </c>
      <c r="AC5" s="25">
        <f t="shared" si="3"/>
        <v>514</v>
      </c>
      <c r="AD5" s="27">
        <f t="shared" si="4"/>
        <v>85.66666666666667</v>
      </c>
      <c r="AE5" s="7" t="s">
        <v>319</v>
      </c>
    </row>
    <row r="6" spans="1:31" ht="12.75">
      <c r="A6" s="60">
        <v>3</v>
      </c>
      <c r="B6" s="64" t="s">
        <v>804</v>
      </c>
      <c r="C6" s="65" t="s">
        <v>805</v>
      </c>
      <c r="D6" s="65" t="s">
        <v>748</v>
      </c>
      <c r="E6" s="80">
        <v>2006</v>
      </c>
      <c r="F6" s="80" t="s">
        <v>1132</v>
      </c>
      <c r="G6" s="80" t="s">
        <v>697</v>
      </c>
      <c r="H6" s="65">
        <v>1</v>
      </c>
      <c r="I6" s="78">
        <v>0.1263</v>
      </c>
      <c r="J6" s="65">
        <v>6.1</v>
      </c>
      <c r="K6" s="65" t="s">
        <v>928</v>
      </c>
      <c r="L6" s="171" t="s">
        <v>91</v>
      </c>
      <c r="M6" s="65" t="s">
        <v>1185</v>
      </c>
      <c r="N6" s="65" t="s">
        <v>1134</v>
      </c>
      <c r="O6" s="65" t="s">
        <v>808</v>
      </c>
      <c r="P6" s="1" t="s">
        <v>929</v>
      </c>
      <c r="Q6" s="1" t="s">
        <v>1133</v>
      </c>
      <c r="R6" s="15">
        <v>86</v>
      </c>
      <c r="S6" s="15">
        <v>86</v>
      </c>
      <c r="T6" s="14">
        <v>95</v>
      </c>
      <c r="U6" s="14">
        <v>90</v>
      </c>
      <c r="V6" s="14">
        <v>86</v>
      </c>
      <c r="W6" s="14">
        <v>83</v>
      </c>
      <c r="X6" s="14">
        <v>75</v>
      </c>
      <c r="Y6" s="14">
        <v>80</v>
      </c>
      <c r="Z6" s="18">
        <f t="shared" si="0"/>
        <v>681</v>
      </c>
      <c r="AA6" s="24">
        <f t="shared" si="1"/>
        <v>75</v>
      </c>
      <c r="AB6" s="24">
        <f t="shared" si="2"/>
        <v>95</v>
      </c>
      <c r="AC6" s="25">
        <f t="shared" si="3"/>
        <v>511</v>
      </c>
      <c r="AD6" s="27">
        <f t="shared" si="4"/>
        <v>85.16666666666667</v>
      </c>
      <c r="AE6" t="s">
        <v>321</v>
      </c>
    </row>
    <row r="7" spans="1:31" ht="12.75">
      <c r="A7" s="60">
        <v>4</v>
      </c>
      <c r="B7" s="64" t="s">
        <v>677</v>
      </c>
      <c r="C7" s="65" t="s">
        <v>807</v>
      </c>
      <c r="D7" s="65" t="s">
        <v>1234</v>
      </c>
      <c r="E7" s="80">
        <v>2006</v>
      </c>
      <c r="F7" s="80" t="s">
        <v>1197</v>
      </c>
      <c r="G7" s="80" t="s">
        <v>697</v>
      </c>
      <c r="H7" s="65">
        <v>8.6</v>
      </c>
      <c r="I7" s="78">
        <v>0.125</v>
      </c>
      <c r="J7" s="65">
        <v>6.3</v>
      </c>
      <c r="K7" s="65" t="s">
        <v>1235</v>
      </c>
      <c r="L7" s="80" t="s">
        <v>1236</v>
      </c>
      <c r="M7" s="65" t="s">
        <v>1185</v>
      </c>
      <c r="N7" s="65" t="s">
        <v>1145</v>
      </c>
      <c r="O7" s="65" t="s">
        <v>1232</v>
      </c>
      <c r="P7" s="1" t="s">
        <v>1237</v>
      </c>
      <c r="Q7" s="1" t="s">
        <v>1191</v>
      </c>
      <c r="R7" s="16">
        <v>76</v>
      </c>
      <c r="S7" s="13">
        <v>91</v>
      </c>
      <c r="T7" s="14">
        <v>87</v>
      </c>
      <c r="U7" s="14">
        <v>85</v>
      </c>
      <c r="V7" s="14">
        <v>83</v>
      </c>
      <c r="W7" s="14">
        <v>86</v>
      </c>
      <c r="X7" s="14">
        <v>84</v>
      </c>
      <c r="Y7" s="14">
        <v>85</v>
      </c>
      <c r="Z7" s="18">
        <f t="shared" si="0"/>
        <v>677</v>
      </c>
      <c r="AA7" s="24">
        <f t="shared" si="1"/>
        <v>76</v>
      </c>
      <c r="AB7" s="24">
        <f t="shared" si="2"/>
        <v>91</v>
      </c>
      <c r="AC7" s="25">
        <f t="shared" si="3"/>
        <v>510</v>
      </c>
      <c r="AD7" s="27">
        <v>85.2</v>
      </c>
      <c r="AE7" t="s">
        <v>321</v>
      </c>
    </row>
    <row r="8" spans="1:31" s="115" customFormat="1" ht="12.75">
      <c r="A8" s="105">
        <v>5</v>
      </c>
      <c r="B8" s="124" t="s">
        <v>678</v>
      </c>
      <c r="C8" s="106" t="s">
        <v>1355</v>
      </c>
      <c r="D8" s="106" t="s">
        <v>1356</v>
      </c>
      <c r="E8" s="133">
        <v>2006</v>
      </c>
      <c r="F8" s="133" t="s">
        <v>177</v>
      </c>
      <c r="G8" s="133" t="s">
        <v>697</v>
      </c>
      <c r="H8" s="106">
        <v>8.8</v>
      </c>
      <c r="I8" s="128">
        <v>0.102</v>
      </c>
      <c r="J8" s="106">
        <v>6</v>
      </c>
      <c r="K8" s="106" t="s">
        <v>1357</v>
      </c>
      <c r="L8" s="173" t="s">
        <v>1358</v>
      </c>
      <c r="M8" s="106" t="s">
        <v>1138</v>
      </c>
      <c r="N8" s="106" t="s">
        <v>1351</v>
      </c>
      <c r="O8" s="106" t="s">
        <v>1356</v>
      </c>
      <c r="P8" s="113" t="s">
        <v>1359</v>
      </c>
      <c r="Q8" s="113" t="s">
        <v>1321</v>
      </c>
      <c r="R8" s="117">
        <v>85</v>
      </c>
      <c r="S8" s="118">
        <v>87</v>
      </c>
      <c r="T8" s="119">
        <v>91</v>
      </c>
      <c r="U8" s="119">
        <v>77</v>
      </c>
      <c r="V8" s="119">
        <v>80</v>
      </c>
      <c r="W8" s="119">
        <v>86</v>
      </c>
      <c r="X8" s="119">
        <v>85</v>
      </c>
      <c r="Y8" s="119">
        <v>86</v>
      </c>
      <c r="Z8" s="120">
        <f t="shared" si="0"/>
        <v>677</v>
      </c>
      <c r="AA8" s="152">
        <f t="shared" si="1"/>
        <v>77</v>
      </c>
      <c r="AB8" s="152">
        <f t="shared" si="2"/>
        <v>91</v>
      </c>
      <c r="AC8" s="122">
        <f t="shared" si="3"/>
        <v>509</v>
      </c>
      <c r="AD8" s="123">
        <f t="shared" si="4"/>
        <v>84.83333333333333</v>
      </c>
      <c r="AE8" s="115" t="s">
        <v>401</v>
      </c>
    </row>
    <row r="9" spans="1:31" s="115" customFormat="1" ht="12.75">
      <c r="A9" s="105">
        <v>6</v>
      </c>
      <c r="B9" s="124" t="s">
        <v>679</v>
      </c>
      <c r="C9" s="106" t="s">
        <v>1363</v>
      </c>
      <c r="D9" s="106" t="s">
        <v>1356</v>
      </c>
      <c r="E9" s="133">
        <v>2006</v>
      </c>
      <c r="F9" s="133" t="s">
        <v>177</v>
      </c>
      <c r="G9" s="133" t="s">
        <v>697</v>
      </c>
      <c r="H9" s="106">
        <v>11.5</v>
      </c>
      <c r="I9" s="164">
        <v>0.122</v>
      </c>
      <c r="J9" s="165">
        <v>5.9</v>
      </c>
      <c r="K9" s="106" t="s">
        <v>1364</v>
      </c>
      <c r="L9" s="173" t="s">
        <v>1365</v>
      </c>
      <c r="M9" s="106" t="s">
        <v>1185</v>
      </c>
      <c r="N9" s="106" t="s">
        <v>1315</v>
      </c>
      <c r="O9" s="106" t="s">
        <v>1356</v>
      </c>
      <c r="P9" s="113" t="s">
        <v>1366</v>
      </c>
      <c r="Q9" s="113" t="s">
        <v>1321</v>
      </c>
      <c r="R9" s="117">
        <v>77</v>
      </c>
      <c r="S9" s="118">
        <v>89</v>
      </c>
      <c r="T9" s="119">
        <v>87</v>
      </c>
      <c r="U9" s="119">
        <v>89</v>
      </c>
      <c r="V9" s="119">
        <v>82</v>
      </c>
      <c r="W9" s="119">
        <v>87</v>
      </c>
      <c r="X9" s="119">
        <v>82</v>
      </c>
      <c r="Y9" s="119">
        <v>82</v>
      </c>
      <c r="Z9" s="120">
        <f t="shared" si="0"/>
        <v>675</v>
      </c>
      <c r="AA9" s="152">
        <f t="shared" si="1"/>
        <v>77</v>
      </c>
      <c r="AB9" s="152">
        <f t="shared" si="2"/>
        <v>89</v>
      </c>
      <c r="AC9" s="122">
        <f t="shared" si="3"/>
        <v>509</v>
      </c>
      <c r="AD9" s="123">
        <f t="shared" si="4"/>
        <v>84.83333333333333</v>
      </c>
      <c r="AE9" s="115" t="s">
        <v>401</v>
      </c>
    </row>
    <row r="10" spans="1:31" ht="12.75">
      <c r="A10" s="60">
        <v>7</v>
      </c>
      <c r="B10" s="64" t="s">
        <v>680</v>
      </c>
      <c r="C10" s="65" t="s">
        <v>1354</v>
      </c>
      <c r="D10" s="65" t="s">
        <v>1318</v>
      </c>
      <c r="E10" s="80">
        <v>2006</v>
      </c>
      <c r="F10" s="80" t="s">
        <v>177</v>
      </c>
      <c r="G10" s="80" t="s">
        <v>697</v>
      </c>
      <c r="H10" s="65">
        <v>12.4</v>
      </c>
      <c r="I10" s="78">
        <v>0.1128</v>
      </c>
      <c r="J10" s="65">
        <v>7.9</v>
      </c>
      <c r="K10" s="65" t="s">
        <v>1319</v>
      </c>
      <c r="L10" s="171" t="s">
        <v>1304</v>
      </c>
      <c r="M10" s="65" t="s">
        <v>1185</v>
      </c>
      <c r="N10" s="65" t="s">
        <v>1305</v>
      </c>
      <c r="O10" s="65" t="s">
        <v>1316</v>
      </c>
      <c r="P10" s="1" t="s">
        <v>1320</v>
      </c>
      <c r="Q10" s="1" t="s">
        <v>1321</v>
      </c>
      <c r="R10" s="16">
        <v>82</v>
      </c>
      <c r="S10" s="13">
        <v>90</v>
      </c>
      <c r="T10" s="14">
        <v>92</v>
      </c>
      <c r="U10" s="14">
        <v>87</v>
      </c>
      <c r="V10" s="14">
        <v>84</v>
      </c>
      <c r="W10" s="14">
        <v>81</v>
      </c>
      <c r="X10" s="14">
        <v>81</v>
      </c>
      <c r="Y10" s="14">
        <v>83</v>
      </c>
      <c r="Z10" s="18">
        <f t="shared" si="0"/>
        <v>680</v>
      </c>
      <c r="AA10" s="24">
        <f t="shared" si="1"/>
        <v>81</v>
      </c>
      <c r="AB10" s="24">
        <f t="shared" si="2"/>
        <v>92</v>
      </c>
      <c r="AC10" s="25">
        <f t="shared" si="3"/>
        <v>507</v>
      </c>
      <c r="AD10" s="27">
        <f t="shared" si="4"/>
        <v>84.5</v>
      </c>
      <c r="AE10" t="s">
        <v>322</v>
      </c>
    </row>
    <row r="11" spans="1:30" ht="12.75">
      <c r="A11" s="60">
        <v>8</v>
      </c>
      <c r="B11" s="64" t="s">
        <v>681</v>
      </c>
      <c r="C11" s="65" t="s">
        <v>973</v>
      </c>
      <c r="D11" s="65" t="s">
        <v>974</v>
      </c>
      <c r="E11" s="80">
        <v>2006</v>
      </c>
      <c r="F11" s="80" t="s">
        <v>177</v>
      </c>
      <c r="G11" s="80" t="s">
        <v>697</v>
      </c>
      <c r="H11" s="65">
        <v>17.2</v>
      </c>
      <c r="I11" s="78">
        <v>0.1328</v>
      </c>
      <c r="J11" s="65">
        <v>5.7</v>
      </c>
      <c r="K11" s="65" t="s">
        <v>975</v>
      </c>
      <c r="L11" s="171" t="s">
        <v>976</v>
      </c>
      <c r="M11" s="65" t="s">
        <v>1185</v>
      </c>
      <c r="N11" s="65" t="s">
        <v>1305</v>
      </c>
      <c r="O11" s="65" t="s">
        <v>969</v>
      </c>
      <c r="P11" s="1" t="s">
        <v>977</v>
      </c>
      <c r="Q11" s="1" t="s">
        <v>1133</v>
      </c>
      <c r="R11" s="16">
        <v>85</v>
      </c>
      <c r="S11" s="13">
        <v>79</v>
      </c>
      <c r="T11" s="14">
        <v>98</v>
      </c>
      <c r="U11" s="14">
        <v>89</v>
      </c>
      <c r="V11" s="14">
        <v>87</v>
      </c>
      <c r="W11" s="14">
        <v>82</v>
      </c>
      <c r="X11" s="14">
        <v>81</v>
      </c>
      <c r="Y11" s="14">
        <v>77</v>
      </c>
      <c r="Z11" s="18">
        <f t="shared" si="0"/>
        <v>678</v>
      </c>
      <c r="AA11" s="24">
        <f t="shared" si="1"/>
        <v>77</v>
      </c>
      <c r="AB11" s="24">
        <f t="shared" si="2"/>
        <v>98</v>
      </c>
      <c r="AC11" s="25">
        <f t="shared" si="3"/>
        <v>503</v>
      </c>
      <c r="AD11" s="27">
        <f t="shared" si="4"/>
        <v>83.83333333333333</v>
      </c>
    </row>
    <row r="12" spans="1:30" ht="12.75">
      <c r="A12" s="60">
        <v>9</v>
      </c>
      <c r="B12" s="64" t="s">
        <v>682</v>
      </c>
      <c r="C12" s="65" t="s">
        <v>978</v>
      </c>
      <c r="D12" s="65" t="s">
        <v>960</v>
      </c>
      <c r="E12" s="80">
        <v>2005</v>
      </c>
      <c r="F12" s="80" t="s">
        <v>177</v>
      </c>
      <c r="G12" s="80" t="s">
        <v>697</v>
      </c>
      <c r="H12" s="65">
        <v>2.8</v>
      </c>
      <c r="I12" s="78">
        <v>0.1214</v>
      </c>
      <c r="J12" s="65">
        <v>6.9</v>
      </c>
      <c r="K12" s="65" t="s">
        <v>979</v>
      </c>
      <c r="L12" s="171" t="s">
        <v>980</v>
      </c>
      <c r="M12" s="65" t="s">
        <v>1185</v>
      </c>
      <c r="N12" s="65" t="s">
        <v>1305</v>
      </c>
      <c r="O12" s="65" t="s">
        <v>981</v>
      </c>
      <c r="P12" s="1" t="s">
        <v>982</v>
      </c>
      <c r="Q12" s="10" t="s">
        <v>1138</v>
      </c>
      <c r="R12" s="16">
        <v>86</v>
      </c>
      <c r="S12" s="13">
        <v>81</v>
      </c>
      <c r="T12" s="14">
        <v>94</v>
      </c>
      <c r="U12" s="14">
        <v>89</v>
      </c>
      <c r="V12" s="14">
        <v>86</v>
      </c>
      <c r="W12" s="14">
        <v>78</v>
      </c>
      <c r="X12" s="14">
        <v>82</v>
      </c>
      <c r="Y12" s="14">
        <v>78</v>
      </c>
      <c r="Z12" s="18">
        <f t="shared" si="0"/>
        <v>674</v>
      </c>
      <c r="AA12" s="24">
        <f t="shared" si="1"/>
        <v>78</v>
      </c>
      <c r="AB12" s="24">
        <f t="shared" si="2"/>
        <v>94</v>
      </c>
      <c r="AC12" s="25">
        <f t="shared" si="3"/>
        <v>502</v>
      </c>
      <c r="AD12" s="27">
        <f t="shared" si="4"/>
        <v>83.66666666666667</v>
      </c>
    </row>
    <row r="13" spans="1:30" ht="12.75">
      <c r="A13" s="60">
        <v>10</v>
      </c>
      <c r="B13" s="64" t="s">
        <v>683</v>
      </c>
      <c r="C13" s="65" t="s">
        <v>925</v>
      </c>
      <c r="D13" s="65" t="s">
        <v>904</v>
      </c>
      <c r="E13" s="80">
        <v>2006</v>
      </c>
      <c r="F13" s="80" t="s">
        <v>177</v>
      </c>
      <c r="G13" s="80" t="s">
        <v>697</v>
      </c>
      <c r="H13" s="65">
        <v>18</v>
      </c>
      <c r="I13" s="78">
        <v>0.12300000000000001</v>
      </c>
      <c r="J13" s="65">
        <v>7</v>
      </c>
      <c r="K13" s="65" t="s">
        <v>921</v>
      </c>
      <c r="L13" s="171" t="s">
        <v>926</v>
      </c>
      <c r="M13" s="65" t="s">
        <v>1185</v>
      </c>
      <c r="N13" s="65" t="s">
        <v>927</v>
      </c>
      <c r="O13" s="65" t="s">
        <v>907</v>
      </c>
      <c r="P13" s="1" t="s">
        <v>930</v>
      </c>
      <c r="Q13" s="10" t="s">
        <v>1185</v>
      </c>
      <c r="R13" s="16">
        <v>67</v>
      </c>
      <c r="S13" s="13">
        <v>85</v>
      </c>
      <c r="T13" s="14">
        <v>88</v>
      </c>
      <c r="U13" s="14">
        <v>88</v>
      </c>
      <c r="V13" s="14">
        <v>80</v>
      </c>
      <c r="W13" s="14">
        <v>80</v>
      </c>
      <c r="X13" s="14">
        <v>84</v>
      </c>
      <c r="Y13" s="14">
        <v>83</v>
      </c>
      <c r="Z13" s="18">
        <f t="shared" si="0"/>
        <v>655</v>
      </c>
      <c r="AA13" s="24">
        <f t="shared" si="1"/>
        <v>67</v>
      </c>
      <c r="AB13" s="24">
        <f t="shared" si="2"/>
        <v>88</v>
      </c>
      <c r="AC13" s="25">
        <f t="shared" si="3"/>
        <v>500</v>
      </c>
      <c r="AD13" s="27">
        <f t="shared" si="4"/>
        <v>83.33333333333333</v>
      </c>
    </row>
    <row r="14" spans="1:30" ht="12.75">
      <c r="A14" s="60">
        <v>11</v>
      </c>
      <c r="B14" s="64" t="s">
        <v>684</v>
      </c>
      <c r="C14" s="65" t="s">
        <v>920</v>
      </c>
      <c r="D14" s="65" t="s">
        <v>904</v>
      </c>
      <c r="E14" s="80">
        <v>2006</v>
      </c>
      <c r="F14" s="80" t="s">
        <v>177</v>
      </c>
      <c r="G14" s="80" t="s">
        <v>697</v>
      </c>
      <c r="H14" s="65">
        <v>27.7</v>
      </c>
      <c r="I14" s="78">
        <v>0.118</v>
      </c>
      <c r="J14" s="65">
        <v>5.9</v>
      </c>
      <c r="K14" s="65" t="s">
        <v>921</v>
      </c>
      <c r="L14" s="171" t="s">
        <v>922</v>
      </c>
      <c r="M14" s="65" t="s">
        <v>1185</v>
      </c>
      <c r="N14" s="65" t="s">
        <v>923</v>
      </c>
      <c r="O14" s="65" t="s">
        <v>907</v>
      </c>
      <c r="P14" s="1" t="s">
        <v>924</v>
      </c>
      <c r="Q14" s="10" t="s">
        <v>1185</v>
      </c>
      <c r="R14" s="16">
        <v>87</v>
      </c>
      <c r="S14" s="13">
        <v>80</v>
      </c>
      <c r="T14" s="14">
        <v>97</v>
      </c>
      <c r="U14" s="14">
        <v>84</v>
      </c>
      <c r="V14" s="14">
        <v>84</v>
      </c>
      <c r="W14" s="14">
        <v>78</v>
      </c>
      <c r="X14" s="14">
        <v>86</v>
      </c>
      <c r="Y14" s="14">
        <v>77</v>
      </c>
      <c r="Z14" s="18">
        <f t="shared" si="0"/>
        <v>673</v>
      </c>
      <c r="AA14" s="24">
        <f t="shared" si="1"/>
        <v>77</v>
      </c>
      <c r="AB14" s="24">
        <f t="shared" si="2"/>
        <v>97</v>
      </c>
      <c r="AC14" s="25">
        <f t="shared" si="3"/>
        <v>499</v>
      </c>
      <c r="AD14" s="27">
        <f t="shared" si="4"/>
        <v>83.16666666666667</v>
      </c>
    </row>
    <row r="15" spans="1:30" ht="12.75">
      <c r="A15" s="60">
        <v>12</v>
      </c>
      <c r="B15" s="64" t="s">
        <v>685</v>
      </c>
      <c r="C15" s="65" t="s">
        <v>1000</v>
      </c>
      <c r="D15" s="65" t="s">
        <v>1001</v>
      </c>
      <c r="E15" s="80">
        <v>2006</v>
      </c>
      <c r="F15" s="80" t="s">
        <v>177</v>
      </c>
      <c r="G15" s="80" t="s">
        <v>697</v>
      </c>
      <c r="H15" s="65">
        <v>5.6</v>
      </c>
      <c r="I15" s="78">
        <v>0.124</v>
      </c>
      <c r="J15" s="65">
        <v>6.4</v>
      </c>
      <c r="K15" s="65" t="s">
        <v>1311</v>
      </c>
      <c r="L15" s="171" t="s">
        <v>1002</v>
      </c>
      <c r="M15" s="65" t="s">
        <v>1185</v>
      </c>
      <c r="N15" s="65" t="s">
        <v>1145</v>
      </c>
      <c r="O15" s="65" t="s">
        <v>1003</v>
      </c>
      <c r="P15" s="1" t="s">
        <v>1004</v>
      </c>
      <c r="Q15" s="1" t="s">
        <v>1133</v>
      </c>
      <c r="R15" s="16">
        <v>80</v>
      </c>
      <c r="S15" s="13">
        <v>84</v>
      </c>
      <c r="T15" s="14">
        <v>81</v>
      </c>
      <c r="U15" s="14">
        <v>94</v>
      </c>
      <c r="V15" s="14">
        <v>85</v>
      </c>
      <c r="W15" s="14">
        <v>83</v>
      </c>
      <c r="X15" s="14">
        <v>80</v>
      </c>
      <c r="Y15" s="14">
        <v>85</v>
      </c>
      <c r="Z15" s="18">
        <f t="shared" si="0"/>
        <v>672</v>
      </c>
      <c r="AA15" s="24">
        <f t="shared" si="1"/>
        <v>80</v>
      </c>
      <c r="AB15" s="24">
        <f t="shared" si="2"/>
        <v>94</v>
      </c>
      <c r="AC15" s="25">
        <f t="shared" si="3"/>
        <v>498</v>
      </c>
      <c r="AD15" s="27">
        <f t="shared" si="4"/>
        <v>83</v>
      </c>
    </row>
    <row r="16" spans="1:30" ht="12.75">
      <c r="A16" s="60">
        <v>13</v>
      </c>
      <c r="B16" s="64" t="s">
        <v>686</v>
      </c>
      <c r="C16" s="65" t="s">
        <v>931</v>
      </c>
      <c r="D16" s="65" t="s">
        <v>932</v>
      </c>
      <c r="E16" s="80">
        <v>2006</v>
      </c>
      <c r="F16" s="80" t="s">
        <v>1184</v>
      </c>
      <c r="G16" s="80" t="s">
        <v>697</v>
      </c>
      <c r="H16" s="65">
        <v>0.2</v>
      </c>
      <c r="I16" s="78">
        <v>0.124</v>
      </c>
      <c r="J16" s="65">
        <v>3.3</v>
      </c>
      <c r="K16" s="65" t="s">
        <v>933</v>
      </c>
      <c r="L16" s="80">
        <v>20720</v>
      </c>
      <c r="M16" s="65" t="s">
        <v>1138</v>
      </c>
      <c r="N16" s="65" t="s">
        <v>934</v>
      </c>
      <c r="O16" s="65" t="s">
        <v>1126</v>
      </c>
      <c r="P16" s="1" t="s">
        <v>935</v>
      </c>
      <c r="Q16" s="1" t="s">
        <v>1133</v>
      </c>
      <c r="R16" s="13">
        <v>83</v>
      </c>
      <c r="S16" s="13">
        <v>82</v>
      </c>
      <c r="T16" s="14">
        <v>83</v>
      </c>
      <c r="U16" s="14">
        <v>83</v>
      </c>
      <c r="V16" s="14">
        <v>83</v>
      </c>
      <c r="W16" s="14">
        <v>87</v>
      </c>
      <c r="X16" s="14">
        <v>79</v>
      </c>
      <c r="Y16" s="14">
        <v>78</v>
      </c>
      <c r="Z16" s="18">
        <f t="shared" si="0"/>
        <v>658</v>
      </c>
      <c r="AA16" s="24">
        <f t="shared" si="1"/>
        <v>78</v>
      </c>
      <c r="AB16" s="24">
        <f t="shared" si="2"/>
        <v>87</v>
      </c>
      <c r="AC16" s="25">
        <f t="shared" si="3"/>
        <v>493</v>
      </c>
      <c r="AD16" s="27">
        <f t="shared" si="4"/>
        <v>82.16666666666667</v>
      </c>
    </row>
    <row r="17" spans="1:30" ht="12.75">
      <c r="A17" s="60">
        <v>14</v>
      </c>
      <c r="B17" s="64" t="s">
        <v>687</v>
      </c>
      <c r="C17" s="65" t="s">
        <v>983</v>
      </c>
      <c r="D17" s="65" t="s">
        <v>984</v>
      </c>
      <c r="E17" s="80">
        <v>2006</v>
      </c>
      <c r="F17" s="80" t="s">
        <v>1187</v>
      </c>
      <c r="G17" s="80" t="s">
        <v>697</v>
      </c>
      <c r="H17" s="65">
        <v>4.4</v>
      </c>
      <c r="I17" s="78">
        <v>0.131</v>
      </c>
      <c r="J17" s="65">
        <v>6.1</v>
      </c>
      <c r="K17" s="65" t="s">
        <v>1189</v>
      </c>
      <c r="L17" s="171" t="s">
        <v>985</v>
      </c>
      <c r="M17" s="65" t="s">
        <v>1185</v>
      </c>
      <c r="N17" s="65" t="s">
        <v>1145</v>
      </c>
      <c r="O17" s="65" t="s">
        <v>986</v>
      </c>
      <c r="P17" s="1" t="s">
        <v>987</v>
      </c>
      <c r="Q17" s="1" t="s">
        <v>1133</v>
      </c>
      <c r="R17" s="16">
        <v>82</v>
      </c>
      <c r="S17" s="13">
        <v>81</v>
      </c>
      <c r="T17" s="14">
        <v>86</v>
      </c>
      <c r="U17" s="14">
        <v>84</v>
      </c>
      <c r="V17" s="14">
        <v>83</v>
      </c>
      <c r="W17" s="14">
        <v>78</v>
      </c>
      <c r="X17" s="14">
        <v>78</v>
      </c>
      <c r="Y17" s="14">
        <v>84</v>
      </c>
      <c r="Z17" s="18">
        <f t="shared" si="0"/>
        <v>656</v>
      </c>
      <c r="AA17" s="24">
        <f t="shared" si="1"/>
        <v>78</v>
      </c>
      <c r="AB17" s="24">
        <f t="shared" si="2"/>
        <v>86</v>
      </c>
      <c r="AC17" s="25">
        <f t="shared" si="3"/>
        <v>492</v>
      </c>
      <c r="AD17" s="27">
        <f t="shared" si="4"/>
        <v>82</v>
      </c>
    </row>
    <row r="18" spans="1:30" ht="12.75">
      <c r="A18" s="60">
        <v>15</v>
      </c>
      <c r="B18" s="64" t="s">
        <v>688</v>
      </c>
      <c r="C18" s="65" t="s">
        <v>915</v>
      </c>
      <c r="D18" s="65" t="s">
        <v>904</v>
      </c>
      <c r="E18" s="80">
        <v>2006</v>
      </c>
      <c r="F18" s="80" t="s">
        <v>177</v>
      </c>
      <c r="G18" s="80" t="s">
        <v>697</v>
      </c>
      <c r="H18" s="65">
        <v>37.9</v>
      </c>
      <c r="I18" s="78">
        <v>0.11</v>
      </c>
      <c r="J18" s="65">
        <v>6.2</v>
      </c>
      <c r="K18" s="65" t="s">
        <v>916</v>
      </c>
      <c r="L18" s="171" t="s">
        <v>917</v>
      </c>
      <c r="M18" s="65" t="s">
        <v>1185</v>
      </c>
      <c r="N18" s="65" t="s">
        <v>918</v>
      </c>
      <c r="O18" s="65" t="s">
        <v>907</v>
      </c>
      <c r="P18" s="1" t="s">
        <v>919</v>
      </c>
      <c r="Q18" s="10" t="s">
        <v>1185</v>
      </c>
      <c r="R18" s="16">
        <v>80</v>
      </c>
      <c r="S18" s="13">
        <v>84</v>
      </c>
      <c r="T18" s="14">
        <v>82</v>
      </c>
      <c r="U18" s="14">
        <v>92</v>
      </c>
      <c r="V18" s="14">
        <v>81</v>
      </c>
      <c r="W18" s="14">
        <v>81</v>
      </c>
      <c r="X18" s="14">
        <v>82</v>
      </c>
      <c r="Y18" s="14">
        <v>82</v>
      </c>
      <c r="Z18" s="18">
        <f t="shared" si="0"/>
        <v>664</v>
      </c>
      <c r="AA18" s="24">
        <f t="shared" si="1"/>
        <v>80</v>
      </c>
      <c r="AB18" s="24">
        <f t="shared" si="2"/>
        <v>92</v>
      </c>
      <c r="AC18" s="25">
        <f t="shared" si="3"/>
        <v>492</v>
      </c>
      <c r="AD18" s="27">
        <f t="shared" si="4"/>
        <v>82</v>
      </c>
    </row>
    <row r="19" spans="1:30" ht="12.75">
      <c r="A19" s="60">
        <v>16</v>
      </c>
      <c r="B19" s="64" t="s">
        <v>689</v>
      </c>
      <c r="C19" s="65" t="s">
        <v>912</v>
      </c>
      <c r="D19" s="65" t="s">
        <v>867</v>
      </c>
      <c r="E19" s="80">
        <v>2006</v>
      </c>
      <c r="F19" s="80" t="s">
        <v>177</v>
      </c>
      <c r="G19" s="80" t="s">
        <v>697</v>
      </c>
      <c r="H19" s="65">
        <v>29.9</v>
      </c>
      <c r="I19" s="78">
        <v>0.121</v>
      </c>
      <c r="J19" s="65">
        <v>6.3</v>
      </c>
      <c r="K19" s="65" t="s">
        <v>1346</v>
      </c>
      <c r="L19" s="171" t="s">
        <v>913</v>
      </c>
      <c r="M19" s="65" t="s">
        <v>1185</v>
      </c>
      <c r="N19" s="65" t="s">
        <v>873</v>
      </c>
      <c r="O19" s="65" t="s">
        <v>868</v>
      </c>
      <c r="P19" s="1" t="s">
        <v>914</v>
      </c>
      <c r="Q19" s="10" t="s">
        <v>1185</v>
      </c>
      <c r="R19" s="16">
        <v>81</v>
      </c>
      <c r="S19" s="13">
        <v>87</v>
      </c>
      <c r="T19" s="14">
        <v>90</v>
      </c>
      <c r="U19" s="14">
        <v>77</v>
      </c>
      <c r="V19" s="14">
        <v>85</v>
      </c>
      <c r="W19" s="14">
        <v>74</v>
      </c>
      <c r="X19" s="14">
        <v>82</v>
      </c>
      <c r="Y19" s="14">
        <v>78</v>
      </c>
      <c r="Z19" s="18">
        <f t="shared" si="0"/>
        <v>654</v>
      </c>
      <c r="AA19" s="24">
        <f t="shared" si="1"/>
        <v>74</v>
      </c>
      <c r="AB19" s="24">
        <f t="shared" si="2"/>
        <v>90</v>
      </c>
      <c r="AC19" s="25">
        <f t="shared" si="3"/>
        <v>490</v>
      </c>
      <c r="AD19" s="27">
        <f t="shared" si="4"/>
        <v>81.66666666666667</v>
      </c>
    </row>
    <row r="20" spans="1:30" ht="12.75">
      <c r="A20" s="60">
        <v>17</v>
      </c>
      <c r="B20" s="64" t="s">
        <v>690</v>
      </c>
      <c r="C20" s="65" t="s">
        <v>990</v>
      </c>
      <c r="D20" s="65" t="s">
        <v>988</v>
      </c>
      <c r="E20" s="80">
        <v>2005</v>
      </c>
      <c r="F20" s="80" t="s">
        <v>1285</v>
      </c>
      <c r="G20" s="80" t="s">
        <v>697</v>
      </c>
      <c r="H20" s="65">
        <v>12.35</v>
      </c>
      <c r="I20" s="78">
        <v>0.133</v>
      </c>
      <c r="J20" s="65">
        <v>6.41</v>
      </c>
      <c r="K20" s="65" t="s">
        <v>991</v>
      </c>
      <c r="L20" s="171" t="s">
        <v>992</v>
      </c>
      <c r="M20" s="65" t="s">
        <v>1185</v>
      </c>
      <c r="N20" s="65" t="s">
        <v>1145</v>
      </c>
      <c r="O20" s="65" t="s">
        <v>989</v>
      </c>
      <c r="P20" s="1" t="s">
        <v>993</v>
      </c>
      <c r="Q20" s="1" t="s">
        <v>1133</v>
      </c>
      <c r="R20" s="16">
        <v>65</v>
      </c>
      <c r="S20" s="13">
        <v>91</v>
      </c>
      <c r="T20" s="14">
        <v>95</v>
      </c>
      <c r="U20" s="14">
        <v>79</v>
      </c>
      <c r="V20" s="14">
        <v>78</v>
      </c>
      <c r="W20" s="14">
        <v>79</v>
      </c>
      <c r="X20" s="14">
        <v>83</v>
      </c>
      <c r="Y20" s="14">
        <v>78</v>
      </c>
      <c r="Z20" s="18">
        <f t="shared" si="0"/>
        <v>648</v>
      </c>
      <c r="AA20" s="24">
        <f t="shared" si="1"/>
        <v>65</v>
      </c>
      <c r="AB20" s="24">
        <f t="shared" si="2"/>
        <v>95</v>
      </c>
      <c r="AC20" s="25">
        <f t="shared" si="3"/>
        <v>488</v>
      </c>
      <c r="AD20" s="27">
        <f t="shared" si="4"/>
        <v>81.33333333333333</v>
      </c>
    </row>
    <row r="21" spans="1:30" ht="12.75">
      <c r="A21" s="60">
        <v>18</v>
      </c>
      <c r="B21" s="64" t="s">
        <v>691</v>
      </c>
      <c r="C21" s="65" t="s">
        <v>1267</v>
      </c>
      <c r="D21" s="65" t="s">
        <v>1264</v>
      </c>
      <c r="E21" s="80">
        <v>2006</v>
      </c>
      <c r="F21" s="80" t="s">
        <v>1243</v>
      </c>
      <c r="G21" s="80" t="s">
        <v>697</v>
      </c>
      <c r="H21" s="65">
        <v>1</v>
      </c>
      <c r="I21" s="78">
        <v>0.133</v>
      </c>
      <c r="J21" s="65">
        <v>6.04</v>
      </c>
      <c r="K21" s="65" t="s">
        <v>1268</v>
      </c>
      <c r="L21" s="171" t="s">
        <v>1269</v>
      </c>
      <c r="M21" s="65" t="s">
        <v>1185</v>
      </c>
      <c r="N21" s="65" t="s">
        <v>1265</v>
      </c>
      <c r="O21" s="65" t="s">
        <v>1244</v>
      </c>
      <c r="P21" s="1" t="s">
        <v>1270</v>
      </c>
      <c r="Q21" s="1" t="s">
        <v>1308</v>
      </c>
      <c r="R21" s="13">
        <v>79</v>
      </c>
      <c r="S21" s="13">
        <v>83</v>
      </c>
      <c r="T21" s="14">
        <v>79</v>
      </c>
      <c r="U21" s="14">
        <v>77</v>
      </c>
      <c r="V21" s="14">
        <v>81</v>
      </c>
      <c r="W21" s="14">
        <v>85</v>
      </c>
      <c r="X21" s="14">
        <v>73</v>
      </c>
      <c r="Y21" s="14">
        <v>81</v>
      </c>
      <c r="Z21" s="18">
        <f t="shared" si="0"/>
        <v>638</v>
      </c>
      <c r="AA21" s="24">
        <f t="shared" si="1"/>
        <v>73</v>
      </c>
      <c r="AB21" s="24">
        <f t="shared" si="2"/>
        <v>85</v>
      </c>
      <c r="AC21" s="25">
        <f t="shared" si="3"/>
        <v>480</v>
      </c>
      <c r="AD21" s="27">
        <f t="shared" si="4"/>
        <v>80</v>
      </c>
    </row>
    <row r="22" spans="1:30" ht="12.75">
      <c r="A22" s="60">
        <v>19</v>
      </c>
      <c r="B22" s="64" t="s">
        <v>692</v>
      </c>
      <c r="C22" s="65" t="s">
        <v>1312</v>
      </c>
      <c r="D22" s="65" t="s">
        <v>1318</v>
      </c>
      <c r="E22" s="80">
        <v>2006</v>
      </c>
      <c r="F22" s="80" t="s">
        <v>177</v>
      </c>
      <c r="G22" s="80" t="s">
        <v>697</v>
      </c>
      <c r="H22" s="65">
        <v>10</v>
      </c>
      <c r="I22" s="78">
        <v>0.1178</v>
      </c>
      <c r="J22" s="65">
        <v>7.5</v>
      </c>
      <c r="K22" s="65" t="s">
        <v>1313</v>
      </c>
      <c r="L22" s="171" t="s">
        <v>1314</v>
      </c>
      <c r="M22" s="65" t="s">
        <v>1185</v>
      </c>
      <c r="N22" s="65" t="s">
        <v>1315</v>
      </c>
      <c r="O22" s="65" t="s">
        <v>1316</v>
      </c>
      <c r="P22" s="1" t="s">
        <v>1317</v>
      </c>
      <c r="Q22" s="1" t="s">
        <v>1321</v>
      </c>
      <c r="R22" s="16">
        <v>67</v>
      </c>
      <c r="S22" s="13">
        <v>89</v>
      </c>
      <c r="T22" s="14">
        <v>78</v>
      </c>
      <c r="U22" s="14">
        <v>93</v>
      </c>
      <c r="V22" s="14">
        <v>82</v>
      </c>
      <c r="W22" s="14">
        <v>76</v>
      </c>
      <c r="X22" s="14">
        <v>77</v>
      </c>
      <c r="Y22" s="14">
        <v>74</v>
      </c>
      <c r="Z22" s="18">
        <f t="shared" si="0"/>
        <v>636</v>
      </c>
      <c r="AA22" s="24">
        <f t="shared" si="1"/>
        <v>67</v>
      </c>
      <c r="AB22" s="24">
        <f t="shared" si="2"/>
        <v>93</v>
      </c>
      <c r="AC22" s="25">
        <f t="shared" si="3"/>
        <v>476</v>
      </c>
      <c r="AD22" s="27">
        <f t="shared" si="4"/>
        <v>79.33333333333333</v>
      </c>
    </row>
    <row r="23" spans="1:30" ht="12.75">
      <c r="A23" s="60">
        <v>20</v>
      </c>
      <c r="B23" s="64" t="s">
        <v>693</v>
      </c>
      <c r="C23" s="65" t="s">
        <v>994</v>
      </c>
      <c r="D23" s="65" t="s">
        <v>995</v>
      </c>
      <c r="E23" s="80">
        <v>2005</v>
      </c>
      <c r="F23" s="80" t="s">
        <v>1184</v>
      </c>
      <c r="G23" s="80" t="s">
        <v>697</v>
      </c>
      <c r="H23" s="65">
        <v>1.8</v>
      </c>
      <c r="I23" s="78">
        <v>0.132</v>
      </c>
      <c r="J23" s="65">
        <v>2.7</v>
      </c>
      <c r="K23" s="65" t="s">
        <v>996</v>
      </c>
      <c r="L23" s="171" t="s">
        <v>997</v>
      </c>
      <c r="M23" s="65" t="s">
        <v>1185</v>
      </c>
      <c r="N23" s="65" t="s">
        <v>1134</v>
      </c>
      <c r="O23" s="65" t="s">
        <v>998</v>
      </c>
      <c r="P23" s="1" t="s">
        <v>999</v>
      </c>
      <c r="Q23" s="1" t="s">
        <v>1133</v>
      </c>
      <c r="R23" s="15">
        <v>80</v>
      </c>
      <c r="S23" s="15">
        <v>83</v>
      </c>
      <c r="T23" s="14">
        <v>74</v>
      </c>
      <c r="U23" s="14">
        <v>75</v>
      </c>
      <c r="V23" s="14">
        <v>78</v>
      </c>
      <c r="W23" s="14">
        <v>87</v>
      </c>
      <c r="X23" s="14">
        <v>77</v>
      </c>
      <c r="Y23" s="14">
        <v>81</v>
      </c>
      <c r="Z23" s="18">
        <f t="shared" si="0"/>
        <v>635</v>
      </c>
      <c r="AA23" s="24">
        <f t="shared" si="1"/>
        <v>74</v>
      </c>
      <c r="AB23" s="24">
        <f t="shared" si="2"/>
        <v>87</v>
      </c>
      <c r="AC23" s="25">
        <f t="shared" si="3"/>
        <v>474</v>
      </c>
      <c r="AD23" s="27">
        <f t="shared" si="4"/>
        <v>79</v>
      </c>
    </row>
    <row r="24" spans="1:30" ht="12.75">
      <c r="A24" s="60">
        <v>21</v>
      </c>
      <c r="B24" s="64" t="s">
        <v>694</v>
      </c>
      <c r="C24" s="65" t="s">
        <v>1229</v>
      </c>
      <c r="D24" s="65" t="s">
        <v>1230</v>
      </c>
      <c r="E24" s="80">
        <v>2005</v>
      </c>
      <c r="F24" s="80" t="s">
        <v>1197</v>
      </c>
      <c r="G24" s="80" t="s">
        <v>697</v>
      </c>
      <c r="H24" s="65">
        <v>2.1</v>
      </c>
      <c r="I24" s="78">
        <v>0.1318</v>
      </c>
      <c r="J24" s="65">
        <v>5.6</v>
      </c>
      <c r="K24" s="65" t="s">
        <v>1174</v>
      </c>
      <c r="L24" s="80" t="s">
        <v>1231</v>
      </c>
      <c r="M24" s="65" t="s">
        <v>1185</v>
      </c>
      <c r="N24" s="65" t="s">
        <v>1145</v>
      </c>
      <c r="O24" s="65" t="s">
        <v>1232</v>
      </c>
      <c r="P24" s="1" t="s">
        <v>1233</v>
      </c>
      <c r="Q24" s="1" t="s">
        <v>1191</v>
      </c>
      <c r="R24" s="16">
        <v>65</v>
      </c>
      <c r="S24" s="13">
        <v>89</v>
      </c>
      <c r="T24" s="14">
        <v>70</v>
      </c>
      <c r="U24" s="14">
        <v>81</v>
      </c>
      <c r="V24" s="14">
        <v>81</v>
      </c>
      <c r="W24" s="14">
        <v>82</v>
      </c>
      <c r="X24" s="14">
        <v>73</v>
      </c>
      <c r="Y24" s="14">
        <v>80</v>
      </c>
      <c r="Z24" s="18">
        <f t="shared" si="0"/>
        <v>621</v>
      </c>
      <c r="AA24" s="24">
        <f t="shared" si="1"/>
        <v>65</v>
      </c>
      <c r="AB24" s="24">
        <f t="shared" si="2"/>
        <v>89</v>
      </c>
      <c r="AC24" s="25">
        <f t="shared" si="3"/>
        <v>467</v>
      </c>
      <c r="AD24" s="27">
        <f t="shared" si="4"/>
        <v>77.83333333333333</v>
      </c>
    </row>
    <row r="25" spans="1:31" s="115" customFormat="1" ht="12.75">
      <c r="A25" s="105">
        <v>22</v>
      </c>
      <c r="B25" s="124" t="s">
        <v>695</v>
      </c>
      <c r="C25" s="106" t="s">
        <v>1302</v>
      </c>
      <c r="D25" s="106" t="s">
        <v>1290</v>
      </c>
      <c r="E25" s="133">
        <v>2006</v>
      </c>
      <c r="F25" s="133" t="s">
        <v>177</v>
      </c>
      <c r="G25" s="133" t="s">
        <v>697</v>
      </c>
      <c r="H25" s="106">
        <v>11</v>
      </c>
      <c r="I25" s="128">
        <v>0.115</v>
      </c>
      <c r="J25" s="106">
        <v>6.2</v>
      </c>
      <c r="K25" s="106" t="s">
        <v>1303</v>
      </c>
      <c r="L25" s="173" t="s">
        <v>1304</v>
      </c>
      <c r="M25" s="106" t="s">
        <v>1138</v>
      </c>
      <c r="N25" s="106" t="s">
        <v>1305</v>
      </c>
      <c r="O25" s="106" t="s">
        <v>1290</v>
      </c>
      <c r="P25" s="113" t="s">
        <v>1306</v>
      </c>
      <c r="Q25" s="155" t="s">
        <v>1307</v>
      </c>
      <c r="R25" s="117">
        <v>80</v>
      </c>
      <c r="S25" s="118">
        <v>83</v>
      </c>
      <c r="T25" s="119">
        <v>78</v>
      </c>
      <c r="U25" s="119">
        <v>80</v>
      </c>
      <c r="V25" s="119">
        <v>76</v>
      </c>
      <c r="W25" s="119">
        <v>74</v>
      </c>
      <c r="X25" s="119">
        <v>74</v>
      </c>
      <c r="Y25" s="119">
        <v>76</v>
      </c>
      <c r="Z25" s="120">
        <f t="shared" si="0"/>
        <v>621</v>
      </c>
      <c r="AA25" s="152">
        <f t="shared" si="1"/>
        <v>74</v>
      </c>
      <c r="AB25" s="152">
        <f t="shared" si="2"/>
        <v>83</v>
      </c>
      <c r="AC25" s="122">
        <f t="shared" si="3"/>
        <v>464</v>
      </c>
      <c r="AD25" s="123">
        <f t="shared" si="4"/>
        <v>77.33333333333333</v>
      </c>
      <c r="AE25" s="115" t="s">
        <v>401</v>
      </c>
    </row>
    <row r="26" spans="1:30" ht="12.75">
      <c r="A26" s="60">
        <v>23</v>
      </c>
      <c r="B26" s="64" t="s">
        <v>696</v>
      </c>
      <c r="C26" s="65" t="s">
        <v>1367</v>
      </c>
      <c r="D26" s="65" t="s">
        <v>1368</v>
      </c>
      <c r="E26" s="80">
        <v>2005</v>
      </c>
      <c r="F26" s="80" t="s">
        <v>177</v>
      </c>
      <c r="G26" s="80" t="s">
        <v>697</v>
      </c>
      <c r="H26" s="65">
        <v>32.2</v>
      </c>
      <c r="I26" s="78">
        <v>0.1114</v>
      </c>
      <c r="J26" s="65">
        <v>6.4</v>
      </c>
      <c r="K26" s="65" t="s">
        <v>1369</v>
      </c>
      <c r="L26" s="171" t="s">
        <v>1370</v>
      </c>
      <c r="M26" s="65" t="s">
        <v>1185</v>
      </c>
      <c r="N26" s="65" t="s">
        <v>1305</v>
      </c>
      <c r="O26" s="65" t="s">
        <v>1371</v>
      </c>
      <c r="P26" s="1" t="s">
        <v>1372</v>
      </c>
      <c r="Q26" s="10" t="s">
        <v>1185</v>
      </c>
      <c r="R26" s="16">
        <v>54</v>
      </c>
      <c r="S26" s="13">
        <v>74</v>
      </c>
      <c r="T26" s="14">
        <v>64</v>
      </c>
      <c r="U26" s="14">
        <v>79</v>
      </c>
      <c r="V26" s="14">
        <v>76</v>
      </c>
      <c r="W26" s="14">
        <v>63</v>
      </c>
      <c r="X26" s="14">
        <v>67</v>
      </c>
      <c r="Y26" s="14">
        <v>72</v>
      </c>
      <c r="Z26" s="18">
        <f t="shared" si="0"/>
        <v>549</v>
      </c>
      <c r="AA26" s="24">
        <f t="shared" si="1"/>
        <v>54</v>
      </c>
      <c r="AB26" s="24">
        <f t="shared" si="2"/>
        <v>79</v>
      </c>
      <c r="AC26" s="25">
        <f t="shared" si="3"/>
        <v>416</v>
      </c>
      <c r="AD26" s="27">
        <f t="shared" si="4"/>
        <v>69.33333333333333</v>
      </c>
    </row>
  </sheetData>
  <sheetProtection/>
  <printOptions/>
  <pageMargins left="0.47" right="0.45" top="0.984251969" bottom="0.984251969" header="0.4921259845" footer="0.4921259845"/>
  <pageSetup horizontalDpi="600" verticalDpi="600" orientation="landscape" paperSize="9" r:id="rId1"/>
  <ignoredErrors>
    <ignoredError sqref="L4 L8:L9 L11:L12 L15 L19 L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Luboš Bárta</dc:creator>
  <cp:keywords/>
  <dc:description/>
  <cp:lastModifiedBy>Pavel Krška</cp:lastModifiedBy>
  <cp:lastPrinted>2007-05-10T03:10:01Z</cp:lastPrinted>
  <dcterms:created xsi:type="dcterms:W3CDTF">2005-07-25T17:09:05Z</dcterms:created>
  <dcterms:modified xsi:type="dcterms:W3CDTF">2007-05-11T09:32:33Z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-1041271209</vt:i4>
  </property>
  <property fmtid="{D5CDD505-2E9C-101B-9397-08002B2CF9AE}" pid="3" name="_EmailSubject">
    <vt:lpwstr/>
  </property>
  <property fmtid="{D5CDD505-2E9C-101B-9397-08002B2CF9AE}" pid="4" name="_AuthorEmail">
    <vt:lpwstr>info@moravskysommelier.cz</vt:lpwstr>
  </property>
  <property fmtid="{D5CDD505-2E9C-101B-9397-08002B2CF9AE}" pid="5" name="_AuthorEmailDisplayName">
    <vt:lpwstr>Libor Nazarcuk</vt:lpwstr>
  </property>
  <property fmtid="{D5CDD505-2E9C-101B-9397-08002B2CF9AE}" pid="6" name="_ReviewingToolsShownOnce">
    <vt:lpwstr/>
  </property>
</Properties>
</file>