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455" windowWidth="19320" windowHeight="4065" firstSheet="2" activeTab="8"/>
  </bookViews>
  <sheets>
    <sheet name="kategorie A1" sheetId="1" r:id="rId1"/>
    <sheet name="kategorie A2" sheetId="2" r:id="rId2"/>
    <sheet name="kategorie A3" sheetId="3" r:id="rId3"/>
    <sheet name="kategorie A4" sheetId="4" r:id="rId4"/>
    <sheet name="kategorie B1" sheetId="5" r:id="rId5"/>
    <sheet name="kategorie B2" sheetId="6" r:id="rId6"/>
    <sheet name="kategorie B3" sheetId="7" r:id="rId7"/>
    <sheet name="kategorie B4" sheetId="8" r:id="rId8"/>
    <sheet name="kategorie C" sheetId="9" r:id="rId9"/>
    <sheet name="kategorie D" sheetId="10" r:id="rId10"/>
    <sheet name="kategorie E" sheetId="11" r:id="rId11"/>
    <sheet name="kategorie F" sheetId="12" r:id="rId12"/>
  </sheets>
  <definedNames>
    <definedName name="_xlnm._FilterDatabase" localSheetId="10" hidden="1">'kategorie E'!$D$1:$D$29</definedName>
  </definedNames>
  <calcPr fullCalcOnLoad="1"/>
</workbook>
</file>

<file path=xl/sharedStrings.xml><?xml version="1.0" encoding="utf-8"?>
<sst xmlns="http://schemas.openxmlformats.org/spreadsheetml/2006/main" count="2325" uniqueCount="1266">
  <si>
    <t>pořadí</t>
  </si>
  <si>
    <t>číslo vzorku</t>
  </si>
  <si>
    <t>víno</t>
  </si>
  <si>
    <t>výrobce</t>
  </si>
  <si>
    <t>ročník</t>
  </si>
  <si>
    <t>země</t>
  </si>
  <si>
    <t>kat.</t>
  </si>
  <si>
    <t>cukr</t>
  </si>
  <si>
    <t>č. šarže</t>
  </si>
  <si>
    <t>součet</t>
  </si>
  <si>
    <t>nejmíň</t>
  </si>
  <si>
    <t>nejvíc</t>
  </si>
  <si>
    <t>body</t>
  </si>
  <si>
    <t>ocenění</t>
  </si>
  <si>
    <t>Vinselekt Michlovský Rakvice</t>
  </si>
  <si>
    <t>Chardonnay, pozdní sběr</t>
  </si>
  <si>
    <t>Víno Blatel</t>
  </si>
  <si>
    <t>Mikrosvín Mikulov</t>
  </si>
  <si>
    <t>A4 / 1</t>
  </si>
  <si>
    <t>A4 / 2</t>
  </si>
  <si>
    <t>A4 / 3</t>
  </si>
  <si>
    <t>A4 / 4</t>
  </si>
  <si>
    <t>A4 / 6</t>
  </si>
  <si>
    <t>A4 / 7</t>
  </si>
  <si>
    <t>B1 / 1</t>
  </si>
  <si>
    <t>B1 / 2</t>
  </si>
  <si>
    <t>B1 / 3</t>
  </si>
  <si>
    <t>B1 / 4</t>
  </si>
  <si>
    <t>B1 / 5</t>
  </si>
  <si>
    <t>B1 / 6</t>
  </si>
  <si>
    <t>B1 / 7</t>
  </si>
  <si>
    <t>B1 / 8</t>
  </si>
  <si>
    <t>B1 / 10</t>
  </si>
  <si>
    <t>B1 / 11</t>
  </si>
  <si>
    <t>B1 / 12</t>
  </si>
  <si>
    <t>B1 / 13</t>
  </si>
  <si>
    <t>B1 / 14</t>
  </si>
  <si>
    <t>B1 / 15</t>
  </si>
  <si>
    <t>B1 / 16</t>
  </si>
  <si>
    <t>B1 / 17</t>
  </si>
  <si>
    <t>B1 / 18</t>
  </si>
  <si>
    <t>B1 / 19</t>
  </si>
  <si>
    <t>B1 / 20</t>
  </si>
  <si>
    <t>B1 / 21</t>
  </si>
  <si>
    <t>B1 / 22</t>
  </si>
  <si>
    <t>B1 / 23</t>
  </si>
  <si>
    <t>B2 / 1</t>
  </si>
  <si>
    <t>B2 / 2</t>
  </si>
  <si>
    <t>B2 / 3</t>
  </si>
  <si>
    <t>B2 / 4</t>
  </si>
  <si>
    <t>B2 / 5</t>
  </si>
  <si>
    <t>B2 / 6</t>
  </si>
  <si>
    <t>B2 / 7</t>
  </si>
  <si>
    <t>B2 / 8</t>
  </si>
  <si>
    <t>B2 / 9</t>
  </si>
  <si>
    <t>B2 / 10</t>
  </si>
  <si>
    <t>B2 / 11</t>
  </si>
  <si>
    <t>B2 / 13</t>
  </si>
  <si>
    <t>B3 / 1</t>
  </si>
  <si>
    <t>B3 / 2</t>
  </si>
  <si>
    <t>B3 / 3</t>
  </si>
  <si>
    <t>B3 / 4</t>
  </si>
  <si>
    <t>B3 / 5</t>
  </si>
  <si>
    <t>B3 / 6</t>
  </si>
  <si>
    <t>B3 / 7</t>
  </si>
  <si>
    <t>B3 / 8</t>
  </si>
  <si>
    <t>B3 / 9</t>
  </si>
  <si>
    <t>B3 / 10</t>
  </si>
  <si>
    <t>B3 / 11</t>
  </si>
  <si>
    <t>B3 / 12</t>
  </si>
  <si>
    <t>B3 / 13</t>
  </si>
  <si>
    <t>B3 / 14</t>
  </si>
  <si>
    <t>B3 / 15</t>
  </si>
  <si>
    <t>B3 / 16</t>
  </si>
  <si>
    <t>B3 / 17</t>
  </si>
  <si>
    <t>B3 / 18</t>
  </si>
  <si>
    <t>B3 / 19</t>
  </si>
  <si>
    <t>B3 / 20</t>
  </si>
  <si>
    <t>B3 / 21</t>
  </si>
  <si>
    <t>B3 / 22</t>
  </si>
  <si>
    <t>B4 / 1</t>
  </si>
  <si>
    <t>B4 / 2</t>
  </si>
  <si>
    <t>B4 / 3</t>
  </si>
  <si>
    <t>B4 / 4</t>
  </si>
  <si>
    <t>B4 / 5</t>
  </si>
  <si>
    <t>B4 / 6</t>
  </si>
  <si>
    <t>B4 / 7</t>
  </si>
  <si>
    <t>B4 / 8</t>
  </si>
  <si>
    <t>B4 / 9</t>
  </si>
  <si>
    <t>B4 / 10</t>
  </si>
  <si>
    <t>B4 / 11</t>
  </si>
  <si>
    <t>B4 / 12</t>
  </si>
  <si>
    <t>C / 1</t>
  </si>
  <si>
    <t>C / 2</t>
  </si>
  <si>
    <t>C / 3</t>
  </si>
  <si>
    <t>C / 4</t>
  </si>
  <si>
    <t>C / 5</t>
  </si>
  <si>
    <t>C / 6</t>
  </si>
  <si>
    <t>C / 7</t>
  </si>
  <si>
    <t>C / 8</t>
  </si>
  <si>
    <t>C / 9</t>
  </si>
  <si>
    <t>C / 10</t>
  </si>
  <si>
    <t>C / 11</t>
  </si>
  <si>
    <t>C / 12</t>
  </si>
  <si>
    <t>C / 13</t>
  </si>
  <si>
    <t>C / 14</t>
  </si>
  <si>
    <t>C / 15</t>
  </si>
  <si>
    <t>C / 16</t>
  </si>
  <si>
    <t>C / 17</t>
  </si>
  <si>
    <t>C / 18</t>
  </si>
  <si>
    <t>C / 19</t>
  </si>
  <si>
    <t>C / 20</t>
  </si>
  <si>
    <t>D / 1</t>
  </si>
  <si>
    <t>D / 2</t>
  </si>
  <si>
    <t>D / 3</t>
  </si>
  <si>
    <t>D / 4</t>
  </si>
  <si>
    <t>D / 5</t>
  </si>
  <si>
    <t>D / 6</t>
  </si>
  <si>
    <t>D / 7</t>
  </si>
  <si>
    <t>D / 8</t>
  </si>
  <si>
    <t>D / 9</t>
  </si>
  <si>
    <t>D / 10</t>
  </si>
  <si>
    <t>D / 11</t>
  </si>
  <si>
    <t>D / 12</t>
  </si>
  <si>
    <t>D / 13</t>
  </si>
  <si>
    <t>D / 14</t>
  </si>
  <si>
    <t>D / 15</t>
  </si>
  <si>
    <t>D / 16</t>
  </si>
  <si>
    <t>D / 17</t>
  </si>
  <si>
    <t>D / 18</t>
  </si>
  <si>
    <t>D / 19</t>
  </si>
  <si>
    <t>D / 20</t>
  </si>
  <si>
    <t>D / 21</t>
  </si>
  <si>
    <t>D / 22</t>
  </si>
  <si>
    <t>D / 23</t>
  </si>
  <si>
    <t>D / 24</t>
  </si>
  <si>
    <t>E / 1</t>
  </si>
  <si>
    <t>E / 2</t>
  </si>
  <si>
    <t>E / 3</t>
  </si>
  <si>
    <t>E / 4</t>
  </si>
  <si>
    <t>E / 5</t>
  </si>
  <si>
    <t>E / 6</t>
  </si>
  <si>
    <t>E / 7</t>
  </si>
  <si>
    <t>E / 8</t>
  </si>
  <si>
    <t>E / 9</t>
  </si>
  <si>
    <t>E / 10</t>
  </si>
  <si>
    <t>E / 11</t>
  </si>
  <si>
    <t>E / 12</t>
  </si>
  <si>
    <t>E / 13</t>
  </si>
  <si>
    <t>E / 14</t>
  </si>
  <si>
    <t>E / 15</t>
  </si>
  <si>
    <t>E / 16</t>
  </si>
  <si>
    <t>E / 17</t>
  </si>
  <si>
    <t>E / 18</t>
  </si>
  <si>
    <t>E / 19</t>
  </si>
  <si>
    <t>E / 20</t>
  </si>
  <si>
    <t>E / 21</t>
  </si>
  <si>
    <t>E / 22</t>
  </si>
  <si>
    <t>E / 23</t>
  </si>
  <si>
    <t>E / 24</t>
  </si>
  <si>
    <t>F / 1</t>
  </si>
  <si>
    <t>F / 2</t>
  </si>
  <si>
    <t>A1 / 1</t>
  </si>
  <si>
    <t>A1 / 2</t>
  </si>
  <si>
    <t>A1 / 3</t>
  </si>
  <si>
    <t>A1 / 4</t>
  </si>
  <si>
    <t>A1 / 5</t>
  </si>
  <si>
    <t>A1 / 6</t>
  </si>
  <si>
    <t>A1 / 7</t>
  </si>
  <si>
    <t>A1 / 8</t>
  </si>
  <si>
    <t>A1 / 9</t>
  </si>
  <si>
    <t>A1 / 10</t>
  </si>
  <si>
    <t>A1 / 11</t>
  </si>
  <si>
    <t>A1 / 12</t>
  </si>
  <si>
    <t>A1 / 13</t>
  </si>
  <si>
    <t>A1 / 14</t>
  </si>
  <si>
    <t>A1 / 15</t>
  </si>
  <si>
    <t>A1 / 16</t>
  </si>
  <si>
    <t>A1 / 17</t>
  </si>
  <si>
    <t>A1 / 18</t>
  </si>
  <si>
    <t>A1 / 19</t>
  </si>
  <si>
    <t>A1 / 20</t>
  </si>
  <si>
    <t>A1 / 21</t>
  </si>
  <si>
    <t>A1 / 22</t>
  </si>
  <si>
    <t>A1 / 23</t>
  </si>
  <si>
    <t>A1 / 24</t>
  </si>
  <si>
    <t>A2 / 1</t>
  </si>
  <si>
    <t>A2 / 2</t>
  </si>
  <si>
    <t>A2 / 3</t>
  </si>
  <si>
    <t>A2 / 4</t>
  </si>
  <si>
    <t>A2 / 5</t>
  </si>
  <si>
    <t>A2 / 6</t>
  </si>
  <si>
    <t>A2 / 7</t>
  </si>
  <si>
    <t>A2 / 8</t>
  </si>
  <si>
    <t>A2 / 9</t>
  </si>
  <si>
    <t>A2 / 10</t>
  </si>
  <si>
    <t>A2 / 11</t>
  </si>
  <si>
    <t>A2 / 12</t>
  </si>
  <si>
    <t>A2 / 13</t>
  </si>
  <si>
    <t>A2 / 14</t>
  </si>
  <si>
    <t>A2 / 15</t>
  </si>
  <si>
    <t>A2 / 16</t>
  </si>
  <si>
    <t>A2 / 17</t>
  </si>
  <si>
    <t>A2 / 18</t>
  </si>
  <si>
    <t>A2 / 19</t>
  </si>
  <si>
    <t>A2 / 20</t>
  </si>
  <si>
    <t>A2 / 21</t>
  </si>
  <si>
    <t>A3 / 1</t>
  </si>
  <si>
    <t>A3 / 2</t>
  </si>
  <si>
    <t>A3 / 3</t>
  </si>
  <si>
    <t>A3 / 4</t>
  </si>
  <si>
    <t>A3 / 5</t>
  </si>
  <si>
    <t>A3 / 6</t>
  </si>
  <si>
    <t>A3 / 7</t>
  </si>
  <si>
    <t>A3 / 8</t>
  </si>
  <si>
    <t>A3 / 9</t>
  </si>
  <si>
    <t>A3 / 10</t>
  </si>
  <si>
    <t>A3 / 11</t>
  </si>
  <si>
    <t>A3 / 12</t>
  </si>
  <si>
    <t>A3 / 13</t>
  </si>
  <si>
    <t>A3 / 14</t>
  </si>
  <si>
    <t>A3 / 15</t>
  </si>
  <si>
    <t>A3 / 16</t>
  </si>
  <si>
    <t>A3 / 17</t>
  </si>
  <si>
    <t>A3 / 18</t>
  </si>
  <si>
    <t>A3 / 19</t>
  </si>
  <si>
    <t>A3 / 20</t>
  </si>
  <si>
    <t>A3 / 21</t>
  </si>
  <si>
    <t>A3 / 22</t>
  </si>
  <si>
    <t>A3 / 23</t>
  </si>
  <si>
    <t>CR</t>
  </si>
  <si>
    <t>Maďarsko</t>
  </si>
  <si>
    <t>Furmint selection</t>
  </si>
  <si>
    <t>L7128</t>
  </si>
  <si>
    <t>L7134</t>
  </si>
  <si>
    <t>Chardonnay</t>
  </si>
  <si>
    <t>L5150</t>
  </si>
  <si>
    <t>Fetesca Neagra</t>
  </si>
  <si>
    <t>Rumunsko</t>
  </si>
  <si>
    <t>L8036</t>
  </si>
  <si>
    <t>Cherry Tree Hill Pinot Noir</t>
  </si>
  <si>
    <t>L7089</t>
  </si>
  <si>
    <t>Cherry Tree Hill Merlot</t>
  </si>
  <si>
    <t>L5088</t>
  </si>
  <si>
    <t>L7298</t>
  </si>
  <si>
    <t>Pinot Noir special/reserve</t>
  </si>
  <si>
    <t>L7333</t>
  </si>
  <si>
    <t>Pinot Noir reserve</t>
  </si>
  <si>
    <t>L8031</t>
  </si>
  <si>
    <t>Tokaji Muškát Blanc selection</t>
  </si>
  <si>
    <t>Vinhos Justino Henriques</t>
  </si>
  <si>
    <t>Portugal</t>
  </si>
  <si>
    <t>L803126</t>
  </si>
  <si>
    <t>NM 05</t>
  </si>
  <si>
    <t>Alfred Fischer</t>
  </si>
  <si>
    <t>Rakousko</t>
  </si>
  <si>
    <t>E8061/07</t>
  </si>
  <si>
    <t>E2660/07</t>
  </si>
  <si>
    <t>E8634/07</t>
  </si>
  <si>
    <t>STEPHANUS riesling sekt</t>
  </si>
  <si>
    <t>L5101</t>
  </si>
  <si>
    <t>L5102</t>
  </si>
  <si>
    <t>L5103</t>
  </si>
  <si>
    <t>Víno Blatel a.s.</t>
  </si>
  <si>
    <t>SOARE Sekt a.s.</t>
  </si>
  <si>
    <t>L18063 053</t>
  </si>
  <si>
    <t>L17131 004</t>
  </si>
  <si>
    <t>L17131 053</t>
  </si>
  <si>
    <t>L17297 013</t>
  </si>
  <si>
    <t>Francie</t>
  </si>
  <si>
    <t>Doňa Bernarda</t>
  </si>
  <si>
    <t>Chile</t>
  </si>
  <si>
    <t>Sauvignon Kolaus IGT</t>
  </si>
  <si>
    <t>Itálie</t>
  </si>
  <si>
    <t>LKSV407</t>
  </si>
  <si>
    <t>Ing. L.dvořáček</t>
  </si>
  <si>
    <t>Ing.L.Dvořáček</t>
  </si>
  <si>
    <t>0 1</t>
  </si>
  <si>
    <t>0 4</t>
  </si>
  <si>
    <t>0 2</t>
  </si>
  <si>
    <t>Chardonnay-výběr z bobulí</t>
  </si>
  <si>
    <t>Chardonnay KOSHER-pozdní sběr</t>
  </si>
  <si>
    <t>0 5</t>
  </si>
  <si>
    <t>Kerner výběr z hroznů</t>
  </si>
  <si>
    <t>České vinařství Chrámce</t>
  </si>
  <si>
    <t>Č. vinařské Chrámce</t>
  </si>
  <si>
    <t>31 03</t>
  </si>
  <si>
    <t>3 07</t>
  </si>
  <si>
    <t>1 07</t>
  </si>
  <si>
    <t>Zweigeltrebe Košer-pozdní sběr</t>
  </si>
  <si>
    <t>Vinařství Málek</t>
  </si>
  <si>
    <t>07 08</t>
  </si>
  <si>
    <t>07 09</t>
  </si>
  <si>
    <t>07 06</t>
  </si>
  <si>
    <t>07 03</t>
  </si>
  <si>
    <t>07 10</t>
  </si>
  <si>
    <t>07 02</t>
  </si>
  <si>
    <t>ŠSV V.Pavlovice</t>
  </si>
  <si>
    <t>Vladimír Tetur</t>
  </si>
  <si>
    <t>Ing.Jiří HORT</t>
  </si>
  <si>
    <t>5 07</t>
  </si>
  <si>
    <t>26 07</t>
  </si>
  <si>
    <t>22 07</t>
  </si>
  <si>
    <t>Ing. Jiří HORT</t>
  </si>
  <si>
    <t>Sauvignon- pozdní sběr</t>
  </si>
  <si>
    <t>V.sklepy Lechovice</t>
  </si>
  <si>
    <t>0 6029</t>
  </si>
  <si>
    <t>0 7024</t>
  </si>
  <si>
    <t>Tramín červený-výběr z hroznů</t>
  </si>
  <si>
    <t>0 7046</t>
  </si>
  <si>
    <t>Pálava-výběr z hroznů</t>
  </si>
  <si>
    <t>0 7041</t>
  </si>
  <si>
    <t>Ryzlink rýnský-pozdní sběr</t>
  </si>
  <si>
    <t>0 7016</t>
  </si>
  <si>
    <t>NEOKLAS</t>
  </si>
  <si>
    <t>8 07</t>
  </si>
  <si>
    <t>7 07</t>
  </si>
  <si>
    <t>9 07</t>
  </si>
  <si>
    <t>13 07</t>
  </si>
  <si>
    <t>07 05</t>
  </si>
  <si>
    <t>Chardonnay-výběr z hroznů</t>
  </si>
  <si>
    <t>SOŠVa SOVZ</t>
  </si>
  <si>
    <t>08 06</t>
  </si>
  <si>
    <t>04 07</t>
  </si>
  <si>
    <t>02 07</t>
  </si>
  <si>
    <t>Frankovka rose-kabinet</t>
  </si>
  <si>
    <t>01 07</t>
  </si>
  <si>
    <t>03 07</t>
  </si>
  <si>
    <t>Modrý Portugal rose-pozdní sběr</t>
  </si>
  <si>
    <t>Veltlínské zelené-pozdní sběr</t>
  </si>
  <si>
    <t>03 06</t>
  </si>
  <si>
    <t>Chardonnay barrique-výběr z bobulí</t>
  </si>
  <si>
    <t>Veltlínské zelené-výběr z hroznů</t>
  </si>
  <si>
    <t>Ryzlink vlašský-pozdní sběr</t>
  </si>
  <si>
    <t>Sauvignon-výběr z hroznů</t>
  </si>
  <si>
    <t>Ryzlink rýnský-výběr z hroznů</t>
  </si>
  <si>
    <t>Moravský Muškát-jakostní</t>
  </si>
  <si>
    <t>Rulandské bílé-pozdní sběr</t>
  </si>
  <si>
    <t>Sylvánské zelené-pozdní sběr</t>
  </si>
  <si>
    <t>Chardonnay -jakostní</t>
  </si>
  <si>
    <t>Moravský muškát-kabinet</t>
  </si>
  <si>
    <t>Rulandské šedé-výběr z hroznů</t>
  </si>
  <si>
    <t>Cabernet Moravia - výběr z hroznů</t>
  </si>
  <si>
    <t>Cabernet Moravia barrique - výběr z hroznů</t>
  </si>
  <si>
    <t>Modrý Portgal KOSHER- jakostní</t>
  </si>
  <si>
    <t>Zweigeltrebe barrique- jakostní</t>
  </si>
  <si>
    <t>Rulandské modré Košer- výběr z hroznů</t>
  </si>
  <si>
    <t>André- výběr z hroznů</t>
  </si>
  <si>
    <t>Cuvée- pozdní sběr</t>
  </si>
  <si>
    <t>Grüner Veltl.Premium-Qualitätswein</t>
  </si>
  <si>
    <t>No Man´s Land Gold-přívlastkové</t>
  </si>
  <si>
    <t>Blaufränkisch Premium-Qualitätswein</t>
  </si>
  <si>
    <t>Zweigeltrebe-pozdní sběr</t>
  </si>
  <si>
    <t>Zweigeltrebe-rose-pozdní sběr</t>
  </si>
  <si>
    <t>Modrý Portugal rose-výběr z hroznů</t>
  </si>
  <si>
    <t>Sauvignon-pozdní sběr</t>
  </si>
  <si>
    <t>Vajbar Bronislav</t>
  </si>
  <si>
    <t>Tramín červený-pozdní sběr</t>
  </si>
  <si>
    <t>Blauer Portugieser-Qualitätswein</t>
  </si>
  <si>
    <t>N648/07</t>
  </si>
  <si>
    <t>Müller Thurgau-Qualitätswein</t>
  </si>
  <si>
    <t>N481/08</t>
  </si>
  <si>
    <t>Gewürztraminer-Qualitätswein</t>
  </si>
  <si>
    <t>N231/08</t>
  </si>
  <si>
    <t>Zweigelt-Qualitätswein</t>
  </si>
  <si>
    <t>N230/08</t>
  </si>
  <si>
    <t>Grüner Veltliner-Qualitätswein</t>
  </si>
  <si>
    <t>N480/08</t>
  </si>
  <si>
    <t>Erigone Cabernet+Merlot</t>
  </si>
  <si>
    <t>Persona rose</t>
  </si>
  <si>
    <t>5875 B</t>
  </si>
  <si>
    <t>0 306</t>
  </si>
  <si>
    <t>0 206</t>
  </si>
  <si>
    <t>0 406</t>
  </si>
  <si>
    <t>0 906</t>
  </si>
  <si>
    <t>0 806</t>
  </si>
  <si>
    <t>0 505</t>
  </si>
  <si>
    <t>0 207</t>
  </si>
  <si>
    <t>Merlot</t>
  </si>
  <si>
    <t>Cuveé</t>
  </si>
  <si>
    <t>Grand Reserve</t>
  </si>
  <si>
    <t>Grand Reserve Cabernet</t>
  </si>
  <si>
    <t>Traminer</t>
  </si>
  <si>
    <t>0 107</t>
  </si>
  <si>
    <t>Mavrud</t>
  </si>
  <si>
    <t>0 607</t>
  </si>
  <si>
    <t>Cabernet Sauvignon</t>
  </si>
  <si>
    <t>0 507</t>
  </si>
  <si>
    <t>Bayrak</t>
  </si>
  <si>
    <t>Syrah</t>
  </si>
  <si>
    <t>Rubin</t>
  </si>
  <si>
    <t>Cabernet Franc+Mavrud+Merlot -RILA</t>
  </si>
  <si>
    <t>Cabernet Sauvignon+Syrah - PIRIN</t>
  </si>
  <si>
    <t>Mavrud+Syrah - RODOPI</t>
  </si>
  <si>
    <t>Mavrud+Cabernet - SAKAR</t>
  </si>
  <si>
    <t>Mavrud+Merlot+Syrah - STRANDJA</t>
  </si>
  <si>
    <t>Rose</t>
  </si>
  <si>
    <t>Rubin+Cabernet Franc+Mavrud - BALKAN</t>
  </si>
  <si>
    <t>B3 / 23</t>
  </si>
  <si>
    <t>B3 / 24</t>
  </si>
  <si>
    <t>B3 / 25</t>
  </si>
  <si>
    <t>B3 / 26</t>
  </si>
  <si>
    <t>B3 / 27</t>
  </si>
  <si>
    <t>B3 / 28</t>
  </si>
  <si>
    <t>B3 / 29</t>
  </si>
  <si>
    <t>B3 / 30</t>
  </si>
  <si>
    <t>Rubin+Merlot - ASPARUH</t>
  </si>
  <si>
    <t>Merlot+Rubin+Cab. Sauvignon - MIZIA</t>
  </si>
  <si>
    <t>Mavrud+Rubin - TRAKIA</t>
  </si>
  <si>
    <t>Syrah+Rubin+Merlot - MARITZA</t>
  </si>
  <si>
    <t>Mavrud+Rubin+Syrah+Cab.Franc - HERCULES</t>
  </si>
  <si>
    <t>Cuveé DDS - TITAN</t>
  </si>
  <si>
    <t>Cabernet+Merlot+Syrah - OMURTAG</t>
  </si>
  <si>
    <t>Rubin+Mavrud+Merlot - ZEUS</t>
  </si>
  <si>
    <t>B3 / 31</t>
  </si>
  <si>
    <t>B3 / 32</t>
  </si>
  <si>
    <t>B3 / 33</t>
  </si>
  <si>
    <t>B3 / 34</t>
  </si>
  <si>
    <t>B3 / 35</t>
  </si>
  <si>
    <t>Syrah+Mavrud+Cab.Franc - HERA</t>
  </si>
  <si>
    <t>Grand Reserve Merlot</t>
  </si>
  <si>
    <t>Dona Maria Reserva</t>
  </si>
  <si>
    <t>L 1106</t>
  </si>
  <si>
    <t>Roto</t>
  </si>
  <si>
    <t>Ampelos</t>
  </si>
  <si>
    <t>0 644</t>
  </si>
  <si>
    <t>Neuburské-pozdní sběr</t>
  </si>
  <si>
    <t>Ludvík Maděřič</t>
  </si>
  <si>
    <t>A2 / 22</t>
  </si>
  <si>
    <t>A2 / 23</t>
  </si>
  <si>
    <t>A2 / 24</t>
  </si>
  <si>
    <t>A2 / 25</t>
  </si>
  <si>
    <t>A2 / 26</t>
  </si>
  <si>
    <t>A2 / 27</t>
  </si>
  <si>
    <t>A2 / 28</t>
  </si>
  <si>
    <t>A2 / 29</t>
  </si>
  <si>
    <t>Rulandské bílé -pozdní sběr</t>
  </si>
  <si>
    <t>Znovín Znojmo</t>
  </si>
  <si>
    <t>Sauvignon šedý-moravské zemské</t>
  </si>
  <si>
    <t>Pálava-výběr z bobulí</t>
  </si>
  <si>
    <t>Rulandské modré - výběr z hroznů</t>
  </si>
  <si>
    <t>13 06</t>
  </si>
  <si>
    <t>04 05</t>
  </si>
  <si>
    <t>Rulandské šedé-pozdní sběr</t>
  </si>
  <si>
    <t>Bonus Eventus Tichý</t>
  </si>
  <si>
    <t>Rulandské modré - rose</t>
  </si>
  <si>
    <t>Bonus Eventus Beneš</t>
  </si>
  <si>
    <t>Dornfelder-pozdní sběr</t>
  </si>
  <si>
    <t>25 07</t>
  </si>
  <si>
    <t>Argentina</t>
  </si>
  <si>
    <t>L7043</t>
  </si>
  <si>
    <t>L7086</t>
  </si>
  <si>
    <t>L5348</t>
  </si>
  <si>
    <t>B3 / 36</t>
  </si>
  <si>
    <t>B3 / 38</t>
  </si>
  <si>
    <t>B3 / 39</t>
  </si>
  <si>
    <t>B3 / 40</t>
  </si>
  <si>
    <t>B3 / 41</t>
  </si>
  <si>
    <t>B3 / 42</t>
  </si>
  <si>
    <t>B3 / 43</t>
  </si>
  <si>
    <t>B3 / 44</t>
  </si>
  <si>
    <t>B3 / 45</t>
  </si>
  <si>
    <t>B3 / 46</t>
  </si>
  <si>
    <t>Malbec Reserva</t>
  </si>
  <si>
    <t>L7079</t>
  </si>
  <si>
    <t>L5353</t>
  </si>
  <si>
    <t>Sauvignon blanc Premium</t>
  </si>
  <si>
    <t>Chardonnay Premium</t>
  </si>
  <si>
    <t>Malbec Premium</t>
  </si>
  <si>
    <t>Cabernet sauvignon Premium</t>
  </si>
  <si>
    <t>Cabernet sauvignon Reserva</t>
  </si>
  <si>
    <t>L7029</t>
  </si>
  <si>
    <t>Merlot Premium</t>
  </si>
  <si>
    <t>L7067</t>
  </si>
  <si>
    <t>Syrah Premium</t>
  </si>
  <si>
    <t>Extra Toso Pinot noir Reserva</t>
  </si>
  <si>
    <t>L7305</t>
  </si>
  <si>
    <t>Donna Y</t>
  </si>
  <si>
    <t>Angelo Roca</t>
  </si>
  <si>
    <t>Italy</t>
  </si>
  <si>
    <t>Rocca Roso Salento</t>
  </si>
  <si>
    <t>Blanc Harmony Cuvée</t>
  </si>
  <si>
    <t>Hnidák Jaromír</t>
  </si>
  <si>
    <t>Corbieres PUJOTS</t>
  </si>
  <si>
    <t>L07059A</t>
  </si>
  <si>
    <t>Sauvignon blanc</t>
  </si>
  <si>
    <t>L7310A01</t>
  </si>
  <si>
    <t>A2 / 30</t>
  </si>
  <si>
    <t>A2 / 31</t>
  </si>
  <si>
    <t>A2 / 32</t>
  </si>
  <si>
    <t>A2 / 33</t>
  </si>
  <si>
    <t>A2 / 34</t>
  </si>
  <si>
    <t>A2 / 35</t>
  </si>
  <si>
    <t>A2 / 36</t>
  </si>
  <si>
    <t>A2 / 37</t>
  </si>
  <si>
    <t>Žůrek</t>
  </si>
  <si>
    <t>11 07</t>
  </si>
  <si>
    <t>Frankovka jakostní</t>
  </si>
  <si>
    <t>24 07</t>
  </si>
  <si>
    <t>Neronet jakostní</t>
  </si>
  <si>
    <t>Zůrek</t>
  </si>
  <si>
    <t>30 07</t>
  </si>
  <si>
    <t>Ryzlink vlašský jakostní</t>
  </si>
  <si>
    <t>4 07</t>
  </si>
  <si>
    <t>23 07</t>
  </si>
  <si>
    <t>Sweet Goat Muskat</t>
  </si>
  <si>
    <t>L0702005</t>
  </si>
  <si>
    <t>Müller Thurgau jakostní</t>
  </si>
  <si>
    <t>Marqués de Castilla Tinto jakostní</t>
  </si>
  <si>
    <t>Spain</t>
  </si>
  <si>
    <t>L201207</t>
  </si>
  <si>
    <t>B88795</t>
  </si>
  <si>
    <t>Nuits St. Georges</t>
  </si>
  <si>
    <t>L140208</t>
  </si>
  <si>
    <t>PETRÁK Sekt Gold Cuvée</t>
  </si>
  <si>
    <t>GOL08</t>
  </si>
  <si>
    <t>Víno Nitra</t>
  </si>
  <si>
    <t>Slovensko</t>
  </si>
  <si>
    <t>L133</t>
  </si>
  <si>
    <t>L630</t>
  </si>
  <si>
    <t>Sekt Pálffy V.O.</t>
  </si>
  <si>
    <t>L632</t>
  </si>
  <si>
    <t>L137</t>
  </si>
  <si>
    <t>L134</t>
  </si>
  <si>
    <t>Rulandské biele-bobulový výběr</t>
  </si>
  <si>
    <t>Chardonnay-pozdní sběr</t>
  </si>
  <si>
    <t>Rizling rýnský-výběr z hroznů</t>
  </si>
  <si>
    <t>L135</t>
  </si>
  <si>
    <t>Tramín červený-bobulový výběr</t>
  </si>
  <si>
    <t>L136</t>
  </si>
  <si>
    <t>B3 / 47</t>
  </si>
  <si>
    <t>B3 / 48</t>
  </si>
  <si>
    <t>B3 / 49</t>
  </si>
  <si>
    <t>B3 / 50</t>
  </si>
  <si>
    <t>B3 / 51</t>
  </si>
  <si>
    <t>B3 / 52</t>
  </si>
  <si>
    <t>B3 / 53</t>
  </si>
  <si>
    <t>B3 / 54</t>
  </si>
  <si>
    <t>B3 / 55</t>
  </si>
  <si>
    <t>B3 / 56</t>
  </si>
  <si>
    <t>B3 / 57</t>
  </si>
  <si>
    <t>B3 / 58</t>
  </si>
  <si>
    <t>B3 / 59</t>
  </si>
  <si>
    <t>Ancellotta</t>
  </si>
  <si>
    <t>Brazilie</t>
  </si>
  <si>
    <t>Merlot Volpi</t>
  </si>
  <si>
    <t>Chardonnay Volpi</t>
  </si>
  <si>
    <t>RS 1104200057-5</t>
  </si>
  <si>
    <t>Merlot Grande Vindima</t>
  </si>
  <si>
    <t>Lote 43-barrique</t>
  </si>
  <si>
    <t>Cabernet sauvignon Volpi</t>
  </si>
  <si>
    <t>Tannat Classic</t>
  </si>
  <si>
    <t>Rio das Antas</t>
  </si>
  <si>
    <t>RS 1104200077-0</t>
  </si>
  <si>
    <t>Merlot Desejo</t>
  </si>
  <si>
    <t>Pinot Noir Volpi</t>
  </si>
  <si>
    <t>Cabernet sauvignon</t>
  </si>
  <si>
    <t>B3 / 37</t>
  </si>
  <si>
    <t>Castas Portuguesas Quinta do Seival</t>
  </si>
  <si>
    <t>SC 0801700016-6</t>
  </si>
  <si>
    <t>Merlot Reserva</t>
  </si>
  <si>
    <t>Merlot/Cabernet sauvignon Reserva da Serra</t>
  </si>
  <si>
    <t>Merlot Reserva da Serra</t>
  </si>
  <si>
    <t>Espumante Moscatel Terranova</t>
  </si>
  <si>
    <t>B3 / 60</t>
  </si>
  <si>
    <t>B3 / 61</t>
  </si>
  <si>
    <t>B3 / 62</t>
  </si>
  <si>
    <t>B3 / 63</t>
  </si>
  <si>
    <t>B3 / 64</t>
  </si>
  <si>
    <t>B3 / 65</t>
  </si>
  <si>
    <t>B3 / 66</t>
  </si>
  <si>
    <t>B3 / 67</t>
  </si>
  <si>
    <t>B3 / 68</t>
  </si>
  <si>
    <t>B3 / 69</t>
  </si>
  <si>
    <t>Cabernet Sauvignon Premium</t>
  </si>
  <si>
    <t>Gewürztraminer Premium</t>
  </si>
  <si>
    <t>RS 1111400002-6</t>
  </si>
  <si>
    <t>Cabernet Sauvignon Quinta do Seival</t>
  </si>
  <si>
    <t>Cabernet Sauvignon Gran Reserva</t>
  </si>
  <si>
    <t>Portal Crianza</t>
  </si>
  <si>
    <t>Müller Thurgau-pozdní sběr</t>
  </si>
  <si>
    <t>Víno Mikulov</t>
  </si>
  <si>
    <t>Rulandské bílé-výběr z hroznů</t>
  </si>
  <si>
    <t>A2 / 38</t>
  </si>
  <si>
    <t>A2 / 39</t>
  </si>
  <si>
    <t>A2 / 40</t>
  </si>
  <si>
    <t>A2 / 41</t>
  </si>
  <si>
    <t>A2 / 42</t>
  </si>
  <si>
    <t>A2 / 43</t>
  </si>
  <si>
    <t>A2 / 44</t>
  </si>
  <si>
    <t>A2 / 45</t>
  </si>
  <si>
    <t>Cabernet Sauvignon Rosé-pozdní sběr</t>
  </si>
  <si>
    <t>Zweigeltrebe - Frankovka Rosé</t>
  </si>
  <si>
    <t>PATRIA Kobylí</t>
  </si>
  <si>
    <t>72 06</t>
  </si>
  <si>
    <t>Patria cuvée červené-pozdní sběr</t>
  </si>
  <si>
    <t>Rulandské modré-výběr z hroznů</t>
  </si>
  <si>
    <t>62 06</t>
  </si>
  <si>
    <t>63 06</t>
  </si>
  <si>
    <t>61 06</t>
  </si>
  <si>
    <t xml:space="preserve">Frankovka-pozdní sběr </t>
  </si>
  <si>
    <t>Modrý Portgal-pozdní sběr</t>
  </si>
  <si>
    <t>57 06</t>
  </si>
  <si>
    <t>Muškát Moravský-výběr z hroznů</t>
  </si>
  <si>
    <t>55 06</t>
  </si>
  <si>
    <t>71 06</t>
  </si>
  <si>
    <t>52 06</t>
  </si>
  <si>
    <t>53 06</t>
  </si>
  <si>
    <t>Zweigeltrebe barrique- pozdní sběr</t>
  </si>
  <si>
    <t>Habánské sklepy</t>
  </si>
  <si>
    <t>André- pozdní sběr</t>
  </si>
  <si>
    <t>Cabernet Sauvignon - pozdní sběr</t>
  </si>
  <si>
    <t xml:space="preserve">Gran Reserva </t>
  </si>
  <si>
    <t>Moldova</t>
  </si>
  <si>
    <t>SM154</t>
  </si>
  <si>
    <t>LP456 08</t>
  </si>
  <si>
    <t>Grüner Veltl Ried Satz-Qualitätswein</t>
  </si>
  <si>
    <t>Grüner Velt. Ried Haidberg- Qualitätswein</t>
  </si>
  <si>
    <t>Chardonnay-Qualitätswein</t>
  </si>
  <si>
    <t>Riesling-Qualitätswein</t>
  </si>
  <si>
    <t>LP739 08</t>
  </si>
  <si>
    <t>LP678 08</t>
  </si>
  <si>
    <t>LP565 08</t>
  </si>
  <si>
    <t>B1 / 24</t>
  </si>
  <si>
    <t>B1 / 25</t>
  </si>
  <si>
    <t>B1 / 26</t>
  </si>
  <si>
    <t>B1 / 27</t>
  </si>
  <si>
    <t>B1 / 28</t>
  </si>
  <si>
    <t>LP342 08</t>
  </si>
  <si>
    <t>Welschriesling Exklusiv-Qwein</t>
  </si>
  <si>
    <t>Zweigelt Parsival-Qwein</t>
  </si>
  <si>
    <t>Blauburger Condor-Qwein</t>
  </si>
  <si>
    <t>LP354 08</t>
  </si>
  <si>
    <t>Rulandské šedé-kabinet</t>
  </si>
  <si>
    <t>Petr Skoupil</t>
  </si>
  <si>
    <t>0 714</t>
  </si>
  <si>
    <t>Müller Thurgau-kabinet</t>
  </si>
  <si>
    <t>0 713</t>
  </si>
  <si>
    <t>0 6022</t>
  </si>
  <si>
    <t>0 6024</t>
  </si>
  <si>
    <t>Chardonnay pozdní sběr</t>
  </si>
  <si>
    <t>0 711</t>
  </si>
  <si>
    <t>Hibernal-výběr z hroznů</t>
  </si>
  <si>
    <t>Čejkovice</t>
  </si>
  <si>
    <t>14 07</t>
  </si>
  <si>
    <t>11 06</t>
  </si>
  <si>
    <t>Rulandské modré - rose-výběr z hroznů</t>
  </si>
  <si>
    <t>A3 / 24</t>
  </si>
  <si>
    <t>A3 / 25</t>
  </si>
  <si>
    <t>A3 / 26</t>
  </si>
  <si>
    <t>A3 / 27</t>
  </si>
  <si>
    <t>A3 / 28</t>
  </si>
  <si>
    <t>A3 / 29</t>
  </si>
  <si>
    <t>A3 / 30</t>
  </si>
  <si>
    <t>A3 / 31</t>
  </si>
  <si>
    <t>Dornfelder-výběr z hroznů</t>
  </si>
  <si>
    <t>10 06</t>
  </si>
  <si>
    <t>A2 / 46</t>
  </si>
  <si>
    <t>A2 / 47</t>
  </si>
  <si>
    <t>A2 / 48</t>
  </si>
  <si>
    <t>A2 / 49</t>
  </si>
  <si>
    <t>A2 / 50</t>
  </si>
  <si>
    <t>A2 / 51</t>
  </si>
  <si>
    <t>A2 / 52</t>
  </si>
  <si>
    <t>A2 / 53</t>
  </si>
  <si>
    <t>A2 / 54</t>
  </si>
  <si>
    <t>A2 / 55</t>
  </si>
  <si>
    <t>A2 / 56</t>
  </si>
  <si>
    <t>A2 / 57</t>
  </si>
  <si>
    <t>Horákova farma</t>
  </si>
  <si>
    <t>05 06</t>
  </si>
  <si>
    <t>10 05</t>
  </si>
  <si>
    <t>Kovacs</t>
  </si>
  <si>
    <t>37 05</t>
  </si>
  <si>
    <t>08 07</t>
  </si>
  <si>
    <t>18 07</t>
  </si>
  <si>
    <t>34 07</t>
  </si>
  <si>
    <t>20 07</t>
  </si>
  <si>
    <t>15 07</t>
  </si>
  <si>
    <t>Pavlovín</t>
  </si>
  <si>
    <t>51 04</t>
  </si>
  <si>
    <t>53 04</t>
  </si>
  <si>
    <t>A1 / 27</t>
  </si>
  <si>
    <t>A1 / 28</t>
  </si>
  <si>
    <t>A1 / 29</t>
  </si>
  <si>
    <t>A1 / 30</t>
  </si>
  <si>
    <t>A1 / 31</t>
  </si>
  <si>
    <t>A1 / 32</t>
  </si>
  <si>
    <t>52 04</t>
  </si>
  <si>
    <t>37 06</t>
  </si>
  <si>
    <t>38 06</t>
  </si>
  <si>
    <t>40 06</t>
  </si>
  <si>
    <t>Coto Real Reserva</t>
  </si>
  <si>
    <t>L128</t>
  </si>
  <si>
    <t>El Coto Criamza</t>
  </si>
  <si>
    <t>L230</t>
  </si>
  <si>
    <t>Miralvalle</t>
  </si>
  <si>
    <t>L198</t>
  </si>
  <si>
    <t>Viňa Vilano Verdejo</t>
  </si>
  <si>
    <t>L0108</t>
  </si>
  <si>
    <t>Viňa Vilano Crienza</t>
  </si>
  <si>
    <t>L7241</t>
  </si>
  <si>
    <t>Terra Incognita</t>
  </si>
  <si>
    <t>L0601</t>
  </si>
  <si>
    <t>B3 / 70</t>
  </si>
  <si>
    <t>B3 / 71</t>
  </si>
  <si>
    <t>B3 / 72</t>
  </si>
  <si>
    <t>B3 / 73</t>
  </si>
  <si>
    <t>B3 / 74</t>
  </si>
  <si>
    <t>B3 / 75</t>
  </si>
  <si>
    <t>B3 / 76</t>
  </si>
  <si>
    <t>Viňa Jaraba Crienza</t>
  </si>
  <si>
    <t>L001</t>
  </si>
  <si>
    <t>Coto Imaz Reserva</t>
  </si>
  <si>
    <t>Coto Imaz Gran Reserva</t>
  </si>
  <si>
    <t>Pago de la Jaraba Merlot</t>
  </si>
  <si>
    <t>Gran Barquero Pedro Ximénez</t>
  </si>
  <si>
    <t>L8018</t>
  </si>
  <si>
    <t>A2 / 58</t>
  </si>
  <si>
    <t>A2 / 59</t>
  </si>
  <si>
    <t>A2 / 60</t>
  </si>
  <si>
    <t>A2 / 61</t>
  </si>
  <si>
    <t>A2 / 62</t>
  </si>
  <si>
    <t>A2 / 63</t>
  </si>
  <si>
    <t>A2 / 64</t>
  </si>
  <si>
    <t>A2 / 65</t>
  </si>
  <si>
    <t>A2 / 66</t>
  </si>
  <si>
    <t>Rulandské bílé-výběr z bobulí</t>
  </si>
  <si>
    <t>Vinofol</t>
  </si>
  <si>
    <t>VINOFOL</t>
  </si>
  <si>
    <t>Merlot-pozdní sběr</t>
  </si>
  <si>
    <t>Zweigeltrebe jakostní</t>
  </si>
  <si>
    <t>Veltlímské zelené-pozdní sběr</t>
  </si>
  <si>
    <t>Sauvignon blanc jakostní</t>
  </si>
  <si>
    <t>Cabernet Sauvignon-Cabernet Blanc</t>
  </si>
  <si>
    <t>Carmener Reserva</t>
  </si>
  <si>
    <t>ZD Sedlec</t>
  </si>
  <si>
    <t>41 07</t>
  </si>
  <si>
    <t>42 07</t>
  </si>
  <si>
    <t>B3 / 77</t>
  </si>
  <si>
    <t>B3 / 78</t>
  </si>
  <si>
    <t>B3 / 79</t>
  </si>
  <si>
    <t>B3 / 80</t>
  </si>
  <si>
    <t>B3 / 81</t>
  </si>
  <si>
    <t>B3 / 82</t>
  </si>
  <si>
    <t>B3 / 83</t>
  </si>
  <si>
    <t>B3 / 84</t>
  </si>
  <si>
    <t>Zweigeltrebe/Rulandské modré-rosé</t>
  </si>
  <si>
    <t>0 701</t>
  </si>
  <si>
    <t>Cuvée rosé kabinet</t>
  </si>
  <si>
    <t>32 07</t>
  </si>
  <si>
    <t>19 07</t>
  </si>
  <si>
    <t>Nové Vinařství</t>
  </si>
  <si>
    <t>0 59</t>
  </si>
  <si>
    <t>0 41</t>
  </si>
  <si>
    <t>Izrael</t>
  </si>
  <si>
    <t>L5206</t>
  </si>
  <si>
    <t>Gewürztraminer</t>
  </si>
  <si>
    <t>L7330</t>
  </si>
  <si>
    <t>L5165</t>
  </si>
  <si>
    <t>L6169</t>
  </si>
  <si>
    <t xml:space="preserve">Pinot Noir </t>
  </si>
  <si>
    <t>L6083</t>
  </si>
  <si>
    <t>Riesling-Chardonnay</t>
  </si>
  <si>
    <t>L7031</t>
  </si>
  <si>
    <t>L6275</t>
  </si>
  <si>
    <t>Malbec</t>
  </si>
  <si>
    <t>L6081</t>
  </si>
  <si>
    <t>L6362</t>
  </si>
  <si>
    <t>Réva Rakvice</t>
  </si>
  <si>
    <t>Cabernet Moravia jakostní</t>
  </si>
  <si>
    <t>Veltlínské červené rané kabinet</t>
  </si>
  <si>
    <t>Modrý Portugal jakostní</t>
  </si>
  <si>
    <t>A2 / 67</t>
  </si>
  <si>
    <t>A2 / 68</t>
  </si>
  <si>
    <t>Agrodružstvo N.Šaldorf</t>
  </si>
  <si>
    <t>Moravíno</t>
  </si>
  <si>
    <t>A1 / 33</t>
  </si>
  <si>
    <t>A1 / 34</t>
  </si>
  <si>
    <t>A1 / 35</t>
  </si>
  <si>
    <t>A1 / 36</t>
  </si>
  <si>
    <t>A1 / 37</t>
  </si>
  <si>
    <t>A1 / 38</t>
  </si>
  <si>
    <t>A1 / 39</t>
  </si>
  <si>
    <t>A1 / 40</t>
  </si>
  <si>
    <t>A1 / 41</t>
  </si>
  <si>
    <t>Tramín-výběr z hroznů</t>
  </si>
  <si>
    <t>Pinot Noir</t>
  </si>
  <si>
    <t>L060907</t>
  </si>
  <si>
    <t>B3 / 85</t>
  </si>
  <si>
    <t>B3 / 86</t>
  </si>
  <si>
    <t>B3 / 87</t>
  </si>
  <si>
    <t>B3 / 88</t>
  </si>
  <si>
    <t>B3 / 89</t>
  </si>
  <si>
    <t>B3 / 90</t>
  </si>
  <si>
    <t>B3 / 91</t>
  </si>
  <si>
    <t>B3 / 92</t>
  </si>
  <si>
    <t>B3 / 93</t>
  </si>
  <si>
    <t>L011007</t>
  </si>
  <si>
    <t>B1 / 29</t>
  </si>
  <si>
    <t>B1 / 30</t>
  </si>
  <si>
    <t>B1 / 31</t>
  </si>
  <si>
    <t>B1 / 32</t>
  </si>
  <si>
    <t>B1 / 33</t>
  </si>
  <si>
    <t>B1 / 34</t>
  </si>
  <si>
    <t>L11070713</t>
  </si>
  <si>
    <t>L09110757</t>
  </si>
  <si>
    <t xml:space="preserve">Cabernet sauvignon </t>
  </si>
  <si>
    <t>L12062006</t>
  </si>
  <si>
    <t>Kagor</t>
  </si>
  <si>
    <t>L18082005</t>
  </si>
  <si>
    <t>Sauvignon Flori de Camp</t>
  </si>
  <si>
    <t>Merlot Four Hills</t>
  </si>
  <si>
    <t>Černý Doktor</t>
  </si>
  <si>
    <t>L260907</t>
  </si>
  <si>
    <t>Miralvalle-Shiraz</t>
  </si>
  <si>
    <t>L198 J-S</t>
  </si>
  <si>
    <t>Miralvalle-Tempranillo</t>
  </si>
  <si>
    <t>L198 J-T</t>
  </si>
  <si>
    <t>Miralvalle-Cabernet Sauvignon</t>
  </si>
  <si>
    <t>L198 J/CS</t>
  </si>
  <si>
    <t>Viňa Vilano reserva</t>
  </si>
  <si>
    <t>Viňa Vilano Rosado</t>
  </si>
  <si>
    <t>01 08</t>
  </si>
  <si>
    <t>Riesling - Trockenbeereauslese</t>
  </si>
  <si>
    <t>Hafner</t>
  </si>
  <si>
    <t>Kashmir Cuvée</t>
  </si>
  <si>
    <t>L-E578506</t>
  </si>
  <si>
    <t>Pinot Noir Reserva</t>
  </si>
  <si>
    <t>L-E405806</t>
  </si>
  <si>
    <t>Chardonnay Late Harvest</t>
  </si>
  <si>
    <t>E130008</t>
  </si>
  <si>
    <t>Dorhröschen-Kosher</t>
  </si>
  <si>
    <t>L-E405906</t>
  </si>
  <si>
    <t>Zweigelt Barrigue Kosher</t>
  </si>
  <si>
    <t>L-E405703</t>
  </si>
  <si>
    <t>Muškát</t>
  </si>
  <si>
    <t>Ukraine</t>
  </si>
  <si>
    <t>571WO7</t>
  </si>
  <si>
    <t>Cagor</t>
  </si>
  <si>
    <t>076WO8</t>
  </si>
  <si>
    <t>B3 / 94</t>
  </si>
  <si>
    <t>B3 / 95</t>
  </si>
  <si>
    <t>B3 / 96</t>
  </si>
  <si>
    <t>B3 / 97</t>
  </si>
  <si>
    <t>B3 / 98</t>
  </si>
  <si>
    <t>B3 / 99</t>
  </si>
  <si>
    <t>Cabernet</t>
  </si>
  <si>
    <t>DC Crimean Wine House</t>
  </si>
  <si>
    <t>163WO8</t>
  </si>
  <si>
    <t>LAHOFER</t>
  </si>
  <si>
    <t>A2 / 69</t>
  </si>
  <si>
    <t>A2 / 70</t>
  </si>
  <si>
    <t>A2 / 71</t>
  </si>
  <si>
    <t>A2 / 72</t>
  </si>
  <si>
    <t>A2 / 73</t>
  </si>
  <si>
    <t>A2 / 74</t>
  </si>
  <si>
    <t>A2 / 75</t>
  </si>
  <si>
    <t>Chardonnay Reserva</t>
  </si>
  <si>
    <t>L7271</t>
  </si>
  <si>
    <t>L7339</t>
  </si>
  <si>
    <t>Carmenere Reserva</t>
  </si>
  <si>
    <t>L7264</t>
  </si>
  <si>
    <t>Carmers Selection</t>
  </si>
  <si>
    <t>L7165</t>
  </si>
  <si>
    <t>Cabernet Sauvignon Selection</t>
  </si>
  <si>
    <t>L7319</t>
  </si>
  <si>
    <t>Merlot Selection</t>
  </si>
  <si>
    <t>L7257</t>
  </si>
  <si>
    <t>B3 / 100</t>
  </si>
  <si>
    <t>B3 / 101</t>
  </si>
  <si>
    <t>B3 / 102</t>
  </si>
  <si>
    <t>B3 / 103</t>
  </si>
  <si>
    <t>B3 / 104</t>
  </si>
  <si>
    <t>B3 / 105</t>
  </si>
  <si>
    <t>B3 / 106</t>
  </si>
  <si>
    <t>L7362</t>
  </si>
  <si>
    <t>L8032</t>
  </si>
  <si>
    <t>L8004</t>
  </si>
  <si>
    <t>L8028</t>
  </si>
  <si>
    <t>Michlovský</t>
  </si>
  <si>
    <t>Veltlínské zelené-kabinet</t>
  </si>
  <si>
    <t>Sauvignon- kabinet</t>
  </si>
  <si>
    <t>Pálava-pozdní sběr</t>
  </si>
  <si>
    <t>Aurelius-výběr z hroznů</t>
  </si>
  <si>
    <t>A3 / 32</t>
  </si>
  <si>
    <t>A3 / 33</t>
  </si>
  <si>
    <t>A3 / 34</t>
  </si>
  <si>
    <t>A3 / 35</t>
  </si>
  <si>
    <t>A3 / 36</t>
  </si>
  <si>
    <t>A3 / 37</t>
  </si>
  <si>
    <t>A3 / 38</t>
  </si>
  <si>
    <t>A3 / 39</t>
  </si>
  <si>
    <t>A3 / 40</t>
  </si>
  <si>
    <t>A3 / 41</t>
  </si>
  <si>
    <t>A3 / 42</t>
  </si>
  <si>
    <t>A3 / 43</t>
  </si>
  <si>
    <t>Ariana jakostní</t>
  </si>
  <si>
    <t>Rulandské modré-pozdní sběr</t>
  </si>
  <si>
    <t>Laurot Bio-pozdní sběr</t>
  </si>
  <si>
    <t>SEBASTIAN</t>
  </si>
  <si>
    <t>Lehner</t>
  </si>
  <si>
    <t>E804707</t>
  </si>
  <si>
    <t>TORIA</t>
  </si>
  <si>
    <t>E62608</t>
  </si>
  <si>
    <t>VIC</t>
  </si>
  <si>
    <t>E62808</t>
  </si>
  <si>
    <t>Blaufränkischer Rosé</t>
  </si>
  <si>
    <t>E328208</t>
  </si>
  <si>
    <t>L7267</t>
  </si>
  <si>
    <t>Cabernet Sauvignon Mulberry Tree</t>
  </si>
  <si>
    <t>Cabernet Sauvignon Reserva</t>
  </si>
  <si>
    <t>Austrálie</t>
  </si>
  <si>
    <t>L7197</t>
  </si>
  <si>
    <t>Bohemia sekt</t>
  </si>
  <si>
    <t>L7002</t>
  </si>
  <si>
    <t>L7050</t>
  </si>
  <si>
    <t>L5053D</t>
  </si>
  <si>
    <t>L6063D</t>
  </si>
  <si>
    <t>L7020</t>
  </si>
  <si>
    <t>L5053</t>
  </si>
  <si>
    <t>D / 25</t>
  </si>
  <si>
    <t>D / 26</t>
  </si>
  <si>
    <t>D / 27</t>
  </si>
  <si>
    <t>D / 28</t>
  </si>
  <si>
    <t>L6063</t>
  </si>
  <si>
    <t>L7061</t>
  </si>
  <si>
    <t>6028A</t>
  </si>
  <si>
    <t>L7049</t>
  </si>
  <si>
    <t>L7116</t>
  </si>
  <si>
    <t>ZD Němčičky</t>
  </si>
  <si>
    <t>06 07</t>
  </si>
  <si>
    <t>A1 / 42</t>
  </si>
  <si>
    <t>A1 / 43</t>
  </si>
  <si>
    <t>A1 / 44</t>
  </si>
  <si>
    <t>A1 / 45</t>
  </si>
  <si>
    <t>A1 / 46</t>
  </si>
  <si>
    <t>A1 / 47</t>
  </si>
  <si>
    <t>A1 / 48</t>
  </si>
  <si>
    <t>VINUM</t>
  </si>
  <si>
    <t>Muškát Moravský kabinet</t>
  </si>
  <si>
    <t>12 07</t>
  </si>
  <si>
    <t>Rulandské modré Rosé-pozdní sběr</t>
  </si>
  <si>
    <t>34 06</t>
  </si>
  <si>
    <t>A2 / 76</t>
  </si>
  <si>
    <t>A2 / 77</t>
  </si>
  <si>
    <t>A2 / 78</t>
  </si>
  <si>
    <t>A2 / 79</t>
  </si>
  <si>
    <t>A2 / 80</t>
  </si>
  <si>
    <t>A2 / 81</t>
  </si>
  <si>
    <t>A2 / 82</t>
  </si>
  <si>
    <t>A2 / 83</t>
  </si>
  <si>
    <t>A2 / 84</t>
  </si>
  <si>
    <t>Zewigeltrebe-pozdní sběr</t>
  </si>
  <si>
    <t>47 06</t>
  </si>
  <si>
    <t>46 06</t>
  </si>
  <si>
    <t>EGO 72 Veltlínské zelené-výběr z hroznů</t>
  </si>
  <si>
    <t>EGO 81 Ryzlink rýnský-výběr z hroznů</t>
  </si>
  <si>
    <t>Ryzlink rýnský-botrický výběr</t>
  </si>
  <si>
    <t>Viné sklepy K.Hora</t>
  </si>
  <si>
    <t>10 07</t>
  </si>
  <si>
    <t>Svatovavřinecké-pozdní sběr</t>
  </si>
  <si>
    <t>8 06</t>
  </si>
  <si>
    <t>Tramín červený</t>
  </si>
  <si>
    <t>6 07</t>
  </si>
  <si>
    <t>Weinviertel DAC, Gaisrupp-Gr. Veltliner</t>
  </si>
  <si>
    <t>Weingut Hahn</t>
  </si>
  <si>
    <t>LP233808</t>
  </si>
  <si>
    <t>0 708</t>
  </si>
  <si>
    <t>JZD Slušovice</t>
  </si>
  <si>
    <t>0 408</t>
  </si>
  <si>
    <t>0 608</t>
  </si>
  <si>
    <t>0 208</t>
  </si>
  <si>
    <t>0 508</t>
  </si>
  <si>
    <t>A3 / 44</t>
  </si>
  <si>
    <t>A3 / 45</t>
  </si>
  <si>
    <t>A3 / 46</t>
  </si>
  <si>
    <t>A3 / 47</t>
  </si>
  <si>
    <t>A3 / 48</t>
  </si>
  <si>
    <t>0 308</t>
  </si>
  <si>
    <t>0 108</t>
  </si>
  <si>
    <t>SOČ V.Bílovice</t>
  </si>
  <si>
    <t>0 9</t>
  </si>
  <si>
    <t>SOČ V. Bílovice</t>
  </si>
  <si>
    <t>0 7</t>
  </si>
  <si>
    <t>0 3</t>
  </si>
  <si>
    <t>Spätlese Selection</t>
  </si>
  <si>
    <t>Limbeck</t>
  </si>
  <si>
    <t>B1 / 35</t>
  </si>
  <si>
    <t>B1 / 37</t>
  </si>
  <si>
    <t>B1 / 38</t>
  </si>
  <si>
    <t>CONO sur 20 Barrels</t>
  </si>
  <si>
    <t>C / 21</t>
  </si>
  <si>
    <t>Gallo Family Vinejards</t>
  </si>
  <si>
    <t>LQ02060741</t>
  </si>
  <si>
    <t>CONO sur Organic</t>
  </si>
  <si>
    <t>L1072927</t>
  </si>
  <si>
    <t>B3 / 107</t>
  </si>
  <si>
    <t>B3 / 108</t>
  </si>
  <si>
    <t>B3 / 109</t>
  </si>
  <si>
    <t>B3 / 110</t>
  </si>
  <si>
    <t>B3 / 111</t>
  </si>
  <si>
    <t>B3 / 112</t>
  </si>
  <si>
    <t>B3 / 113</t>
  </si>
  <si>
    <t>CONO sur Reserva</t>
  </si>
  <si>
    <t>L471937</t>
  </si>
  <si>
    <t>L7018</t>
  </si>
  <si>
    <t>Tour Marcillanet</t>
  </si>
  <si>
    <t>L051</t>
  </si>
  <si>
    <t>Verdelho Hunter Valley</t>
  </si>
  <si>
    <t>L202024</t>
  </si>
  <si>
    <t>Chablis les Serres</t>
  </si>
  <si>
    <t>L4060</t>
  </si>
  <si>
    <t>Shiraz Hunter Valley</t>
  </si>
  <si>
    <t>L30804</t>
  </si>
  <si>
    <t>Crianza</t>
  </si>
  <si>
    <t>L 001</t>
  </si>
  <si>
    <t>Chardonay</t>
  </si>
  <si>
    <t>Německo</t>
  </si>
  <si>
    <t>LE764403</t>
  </si>
  <si>
    <t>Gallo Sonoma</t>
  </si>
  <si>
    <t>L4PE1357</t>
  </si>
  <si>
    <t>CONO sur 20 Barrels-Pinot Noir</t>
  </si>
  <si>
    <t>L10E1627</t>
  </si>
  <si>
    <t>MC Williams Hanwood-Shiraz</t>
  </si>
  <si>
    <t>Marcela Hříbalová</t>
  </si>
  <si>
    <t>Moldvin-BOSTAVAN</t>
  </si>
  <si>
    <t>A1 / 49</t>
  </si>
  <si>
    <t>A1 / 50</t>
  </si>
  <si>
    <t>Spielberg</t>
  </si>
  <si>
    <t>Muškát Moravský kabinetní</t>
  </si>
  <si>
    <t>A2 / 85</t>
  </si>
  <si>
    <t>A2 / 86</t>
  </si>
  <si>
    <t>Pinot gris-výběr z hroznů</t>
  </si>
  <si>
    <t>A3 / 49</t>
  </si>
  <si>
    <t>A3 / 50</t>
  </si>
  <si>
    <t>A3 / 51</t>
  </si>
  <si>
    <t>A3 / 52</t>
  </si>
  <si>
    <t>André - pozdní sběr</t>
  </si>
  <si>
    <t>Cabernet Sauvignon - Carmenére Winemakers Reserva</t>
  </si>
  <si>
    <t>L7345</t>
  </si>
  <si>
    <t>B3 / 114</t>
  </si>
  <si>
    <t>B3 / 115</t>
  </si>
  <si>
    <t>B3 / 116</t>
  </si>
  <si>
    <t>Carmenére  Reserva</t>
  </si>
  <si>
    <t>C7345</t>
  </si>
  <si>
    <t>Syrah Winemakers Reserva</t>
  </si>
  <si>
    <t xml:space="preserve"> L7346</t>
  </si>
  <si>
    <t>Cabernet Sauvignon Reserva Organico - Maitén</t>
  </si>
  <si>
    <t>E / 25</t>
  </si>
  <si>
    <t>E / 26</t>
  </si>
  <si>
    <t>LP642 08</t>
  </si>
  <si>
    <t>LP560 07</t>
  </si>
  <si>
    <t>L240703A</t>
  </si>
  <si>
    <t>F / 3</t>
  </si>
  <si>
    <t>Reserva Latina</t>
  </si>
  <si>
    <t>Merlot D´Or - Romariz</t>
  </si>
  <si>
    <t>LA07274</t>
  </si>
  <si>
    <t>F / 4</t>
  </si>
  <si>
    <t>Pineau Charentes</t>
  </si>
  <si>
    <t>Merlot D´Or - Daniel Bouju</t>
  </si>
  <si>
    <t>N45 2352</t>
  </si>
  <si>
    <t>F / 5</t>
  </si>
  <si>
    <t>Muscat de Beaunes de Venis</t>
  </si>
  <si>
    <t>L511280</t>
  </si>
  <si>
    <t>L25072007</t>
  </si>
  <si>
    <t>L250505D2</t>
  </si>
  <si>
    <t>La Caoba</t>
  </si>
  <si>
    <t>L01 A</t>
  </si>
  <si>
    <t>01 06</t>
  </si>
  <si>
    <t>L07142</t>
  </si>
  <si>
    <t>0 01</t>
  </si>
  <si>
    <t>L0610</t>
  </si>
  <si>
    <t>L06177</t>
  </si>
  <si>
    <t>L0720817</t>
  </si>
  <si>
    <t>L07138</t>
  </si>
  <si>
    <t>L07198</t>
  </si>
  <si>
    <t>L06352</t>
  </si>
  <si>
    <t>L05353</t>
  </si>
  <si>
    <t>0 02</t>
  </si>
  <si>
    <t>0 012006</t>
  </si>
  <si>
    <t>0 012004</t>
  </si>
  <si>
    <t>L0718</t>
  </si>
  <si>
    <t>BB 022713</t>
  </si>
  <si>
    <t>01 04</t>
  </si>
  <si>
    <t>L28092007</t>
  </si>
  <si>
    <t xml:space="preserve">Kategorie A1 - tuzemská bílá tichá vína do 4g zbytkového cukru </t>
  </si>
  <si>
    <t>zlatý pohár</t>
  </si>
  <si>
    <t>stříbrný pohár</t>
  </si>
  <si>
    <t>bronzový pohár</t>
  </si>
  <si>
    <t>SOŠV a SOUZ Valtice</t>
  </si>
  <si>
    <t>Ryzlink vlašský, výběr z hroznů</t>
  </si>
  <si>
    <t>Cuvée bílé, pozdní sběr</t>
  </si>
  <si>
    <t>Rulandské šedé, pozdní sběr</t>
  </si>
  <si>
    <t>Irsai Oliver, kabinetní</t>
  </si>
  <si>
    <t>Veltlínské zelené, pozdní sběr</t>
  </si>
  <si>
    <t>NEOKLAS Šardice</t>
  </si>
  <si>
    <t>Bonus Eventus  - Nešpor</t>
  </si>
  <si>
    <t>Agrodružstvo Nový Šaldorf</t>
  </si>
  <si>
    <t>Coteaux Peluic</t>
  </si>
  <si>
    <t>Champion - Cena premiéra ČR, zlatý pohár</t>
  </si>
  <si>
    <t>MVZ Bzenec</t>
  </si>
  <si>
    <t>Vinné sklepy Lechovice</t>
  </si>
  <si>
    <t>Kategorie A3 - tuzemská červená tichá vína do 4 g zbytkového cukru</t>
  </si>
  <si>
    <t>Herzán Václav, Čejkovice</t>
  </si>
  <si>
    <t>SOČ Velké Bílovice</t>
  </si>
  <si>
    <t>Cabernet Sauvignon - pozdní sběr - barrique</t>
  </si>
  <si>
    <t>Cabernet Moravia-pozdní sběr</t>
  </si>
  <si>
    <r>
      <t>Čejkovice</t>
    </r>
    <r>
      <rPr>
        <sz val="8"/>
        <rFont val="Arial"/>
        <family val="0"/>
      </rPr>
      <t>-Horákova farma</t>
    </r>
  </si>
  <si>
    <t>České vinařské Chrámce</t>
  </si>
  <si>
    <t>Spielberg Archlebov</t>
  </si>
  <si>
    <t>Tramín červený, pozdní sběr</t>
  </si>
  <si>
    <t>Hibernal, pozdní sběr</t>
  </si>
  <si>
    <t>Ryzlink vlašský, pozdní sběr</t>
  </si>
  <si>
    <t>Rulandské bílé výběr z hroznů</t>
  </si>
  <si>
    <t>EGO 69 Ryzlink vlašský, výběr z hroznů</t>
  </si>
  <si>
    <t>Muškát Moravský, jakostní</t>
  </si>
  <si>
    <t>Rulandské modré, pozdní sběr</t>
  </si>
  <si>
    <t>Frankovka výběr z hroznů</t>
  </si>
  <si>
    <t>Dornfelder, jakostní, barrique</t>
  </si>
  <si>
    <t>Cabernet Sauvignon, pozdní sběr</t>
  </si>
  <si>
    <t>Frankovka, jakostní</t>
  </si>
  <si>
    <t>Zweigeltrebe, pozdní sběr</t>
  </si>
  <si>
    <t>Rulandské modré, pozdní sběr, barrique</t>
  </si>
  <si>
    <t>Rulandské modré, výběr z hroznů</t>
  </si>
  <si>
    <t>André, výběr z bobulí</t>
  </si>
  <si>
    <t>Modrý Portugal, výběr z bobulí</t>
  </si>
  <si>
    <t>Kategorie B1 - zahraniční bílá tichá vína do 4 g zbytkového cukru</t>
  </si>
  <si>
    <t>soutěžící-výrobce</t>
  </si>
  <si>
    <t>Španělsko</t>
  </si>
  <si>
    <t>Bulharsko</t>
  </si>
  <si>
    <t>Kategorie B2 - zahraniční bílá tichá vína od 4 do 45 g zbytkového cukru</t>
  </si>
  <si>
    <t>Kategorie A2 - tuzemská bílá tichá vína od 4 do 45 g zbytkového cukru</t>
  </si>
  <si>
    <t>Kategorie A4 - tuzemská červená tichá vína od 4 do 45 g zbytkového cukru</t>
  </si>
  <si>
    <t>BMC Brno - Bodegas Viňa Vilano</t>
  </si>
  <si>
    <t>L. Cogánová - Heinz Bauer</t>
  </si>
  <si>
    <t>Jaroslav Kšána - Pascual Toso</t>
  </si>
  <si>
    <t>Winecolor-Terra Tangra</t>
  </si>
  <si>
    <t>Michlovský-Terranoble</t>
  </si>
  <si>
    <t>L.Cogánová -Heinz Bauer</t>
  </si>
  <si>
    <t>Cosmopoliten Brazilien-WinesCasa Valduga Vinhos Finos</t>
  </si>
  <si>
    <t>Trumf Int.- Anakena</t>
  </si>
  <si>
    <t>Saveli-Pajzos magyer 2RT</t>
  </si>
  <si>
    <t>Kšána-Pascual Toso</t>
  </si>
  <si>
    <t>AAP Vinitaly-Pierpaolo Pecoradi</t>
  </si>
  <si>
    <t>K2T-Luc Pirlet</t>
  </si>
  <si>
    <t>Cosmopoliten Brazilien Wines-Vinhos Salton S.A.</t>
  </si>
  <si>
    <t>ILT Spol.-Golan Heights Winery</t>
  </si>
  <si>
    <t>Moldvin-CRICOVA</t>
  </si>
  <si>
    <t>Vicom-Finca Las Moras</t>
  </si>
  <si>
    <t>Cosmopoliten Brazilien- WinesVinícola Panceri</t>
  </si>
  <si>
    <t>MAMA mark-Domaine Oudin</t>
  </si>
  <si>
    <t>MAMA mark.-HOPE Estate</t>
  </si>
  <si>
    <t>La Caoba-Bodegas Cristo de la Vega</t>
  </si>
  <si>
    <t>Jebáček-Weingut T. Rüb</t>
  </si>
  <si>
    <t>Vin.sklepy Roztoky-Ing.Baumgartner</t>
  </si>
  <si>
    <t>Moldvin-Dionysos mereni</t>
  </si>
  <si>
    <t>Marqués de Castilla blanco</t>
  </si>
  <si>
    <t>Kategorie B3 - zahraniční červená tichá vína do 4 g zbytkového cukru</t>
  </si>
  <si>
    <t>Vinselekt Michlovský - Terranoble</t>
  </si>
  <si>
    <t>Martin Valihrach - Agustinos</t>
  </si>
  <si>
    <t>Vinecolor-Terra Tangra</t>
  </si>
  <si>
    <t>BMC Brno-Bodegas Máximo</t>
  </si>
  <si>
    <t>MAMA Mark.-HOPE Estate</t>
  </si>
  <si>
    <t>Cosmopoliten Brazilien- WinesVinhos Don Laurindo</t>
  </si>
  <si>
    <t>BMC Brno-Bodegas Maxímo</t>
  </si>
  <si>
    <t>Moravia Vitis-Julio Bastos</t>
  </si>
  <si>
    <t>Cosmopoliten Brazilien Wines-Lovara vinhos finos</t>
  </si>
  <si>
    <t>Cosmopoliten Brazilien Wines-Vinicola Miolo</t>
  </si>
  <si>
    <t>MAMA Mark.-Viňa Solorca</t>
  </si>
  <si>
    <t>BMC Brno-Bodegas Viňa Vilano</t>
  </si>
  <si>
    <t>Prowine-VK Nov Jivot Brestovica</t>
  </si>
  <si>
    <t>Vinport-Luisa Felide Edvards</t>
  </si>
  <si>
    <t>BMC Brno-Pago de la Jaraba</t>
  </si>
  <si>
    <t>Víno-Kamelot-Bleasdale</t>
  </si>
  <si>
    <t>Cosmopoliten Brazilien Wines-Vinícola Lidio Carraro</t>
  </si>
  <si>
    <t>Cosmopoliten Brazilien Wines-Casa Valduga Vinhos Finos</t>
  </si>
  <si>
    <t>BQK+T-Damjanitza Winery</t>
  </si>
  <si>
    <t>Cosmopoliten Brazilien Wines-Vinicola Boscato</t>
  </si>
  <si>
    <t>BMC Brno-El Coto de Roija</t>
  </si>
  <si>
    <t>Vicom-Finca las Moras</t>
  </si>
  <si>
    <t>Víno-Kamelot-Torreon de Parades</t>
  </si>
  <si>
    <t>MAMA Mark.-Chateau Tour Marcillanet</t>
  </si>
  <si>
    <t>Cosmopoliten Brazilien Wines-Vinicola Lidio Carraro</t>
  </si>
  <si>
    <t>La Caoba-Bodega Balcona</t>
  </si>
  <si>
    <t>MOLDVIN-BOSTAVAN</t>
  </si>
  <si>
    <t>Vajbar Bronislav Rakvice</t>
  </si>
  <si>
    <t>Vicom - Viňa Morande</t>
  </si>
  <si>
    <t>Vinecolor - Terra Tangra</t>
  </si>
  <si>
    <t>Cena ministra zemědělství ČR, zlatý pohár</t>
  </si>
  <si>
    <t>Maxxium Czech-CONO sur Winery</t>
  </si>
  <si>
    <t>Maxxium Czech-MC Williams Winery</t>
  </si>
  <si>
    <t>Maxxium Czech-Gallo Family Vineyards</t>
  </si>
  <si>
    <t>nehodnoceno</t>
  </si>
  <si>
    <t>Kategorie B4 - zahraniční červená tichá vína od 4 do 45 g zbytkového cukru</t>
  </si>
  <si>
    <t>Cabernet Sauvignon Reservado</t>
  </si>
  <si>
    <t>Merlot special reserve</t>
  </si>
  <si>
    <t>La Caoba - Finca la Amalia</t>
  </si>
  <si>
    <t>Vinné sklepy Roztoky - Baumgartner</t>
  </si>
  <si>
    <t>Kategorie C - vína růžová do 45g zbytkového cukru bez ohledu na barvu a původ révy</t>
  </si>
  <si>
    <t>Nové vinařství Drnholec</t>
  </si>
  <si>
    <t>ČR</t>
  </si>
  <si>
    <t>USA</t>
  </si>
  <si>
    <t>Provine - Vinprom Yambol</t>
  </si>
  <si>
    <t>Viné sklepy Kutná Hora</t>
  </si>
  <si>
    <t>Grapes pink moravské zemské víno</t>
  </si>
  <si>
    <t>PROQIN Velké Němčice</t>
  </si>
  <si>
    <t>BOHEMIA Sekt Prestige demi sec</t>
  </si>
  <si>
    <t>BOHEMIA Sekt Prestige brut</t>
  </si>
  <si>
    <t>MATTHIAS Pinot - Chardonnay brut</t>
  </si>
  <si>
    <t>Chateau Radyně extra brut</t>
  </si>
  <si>
    <t>DANIELA rosé sekt brut</t>
  </si>
  <si>
    <t>Chateau Bzenec brut</t>
  </si>
  <si>
    <t>Sekt Pálffy brut</t>
  </si>
  <si>
    <t>Chateau Radyně Extra  brut</t>
  </si>
  <si>
    <t>Alb brut</t>
  </si>
  <si>
    <t>De lux Claret brut</t>
  </si>
  <si>
    <t>BOHEMIA Sekt Prestige Rosé brut</t>
  </si>
  <si>
    <t>BOHEMIA Sekt Rosé brut</t>
  </si>
  <si>
    <t>Lion gri brut</t>
  </si>
  <si>
    <t>Alb brut-rose</t>
  </si>
  <si>
    <t>BOHEMIA Sekt brut</t>
  </si>
  <si>
    <t>Classic sekt brut</t>
  </si>
  <si>
    <t>SOARE Sekt Rosé demi sec</t>
  </si>
  <si>
    <t>FEMME FATALE demi sec</t>
  </si>
  <si>
    <t>FEMME FATALE růžové demi sec</t>
  </si>
  <si>
    <t>MUCHA Sekt Chardonnay brut</t>
  </si>
  <si>
    <t>Lion Gri-Climco Tatiana</t>
  </si>
  <si>
    <t>Cosmopolitan Br. Wines-Vinícola Miolo</t>
  </si>
  <si>
    <t>Kategorie D - vína šumivá a perlivá bez ohledu na barvu a původ révy</t>
  </si>
  <si>
    <t>Kategorie E - vína přírodně sladká nad 45g zbytkového cukru bez ohledu na barvu a původ révy</t>
  </si>
  <si>
    <t>K2T-Tamaya</t>
  </si>
  <si>
    <t>Moldvin-Dionysos Mereni</t>
  </si>
  <si>
    <t>Merlot D´Or - Ch. Imperial Tokaj</t>
  </si>
  <si>
    <t>Bonus Eventus - Ing. Richard Tichý</t>
  </si>
  <si>
    <t>Trockenbeerenauslese</t>
  </si>
  <si>
    <t>Veltlínské zelené, slámové víno</t>
  </si>
  <si>
    <t>Rulandské šedé, ledové víno</t>
  </si>
  <si>
    <t>Aurelius, výběr z cibéb</t>
  </si>
  <si>
    <t>Rulandské vílé, ledové víno</t>
  </si>
  <si>
    <t>Chardonnay, slámové víno</t>
  </si>
  <si>
    <t>Pálava, výběr z hroznů</t>
  </si>
  <si>
    <t>Rulandské šedé, výběr z bobulí</t>
  </si>
  <si>
    <t>Chenin blanc, moravské zemské víno</t>
  </si>
  <si>
    <t>Ryzlink rýnský, slámové víno</t>
  </si>
  <si>
    <t>Pálava, výběr z bobulí</t>
  </si>
  <si>
    <t>Chardonay, slámové víno</t>
  </si>
  <si>
    <t>Chardonnay, výběr z bobulí</t>
  </si>
  <si>
    <t>Veltlínské zelené, ledové víno</t>
  </si>
  <si>
    <t>Ryzlink vlašský, ledové víno</t>
  </si>
  <si>
    <t>Kategorie F - vína ostatní - likérová, aromatizovaná bez ohledu na zbytkový cukr a původ hroznů</t>
  </si>
  <si>
    <t>Justino´s Madeira OLD reserve 10 years old</t>
  </si>
  <si>
    <t>Merlot D´Or - Vidal-Fleury</t>
  </si>
  <si>
    <t>Portugalsko</t>
  </si>
  <si>
    <t>BMC Brno - Peréz Barquero</t>
  </si>
  <si>
    <t>Chamarré Tradition Jurancon AOC</t>
  </si>
  <si>
    <t>Vinicola Břeclav - OVS</t>
  </si>
  <si>
    <t>La Caoba Praha - Bodegas Cristo de la Vega</t>
  </si>
  <si>
    <t>Roter Traminer, qualitätswein</t>
  </si>
  <si>
    <t>Carmenere Vineyard Selection</t>
  </si>
  <si>
    <r>
      <t>Saveli - Ch</t>
    </r>
    <r>
      <rPr>
        <sz val="9"/>
        <rFont val="Arial"/>
        <family val="0"/>
      </rPr>
      <t>â</t>
    </r>
    <r>
      <rPr>
        <sz val="9"/>
        <rFont val="Arial"/>
        <family val="2"/>
      </rPr>
      <t xml:space="preserve">teau Megyer </t>
    </r>
  </si>
  <si>
    <t>Saveli - Halewood Romania Vinuri</t>
  </si>
  <si>
    <t>Cabernet Sauvignon rosé Cépage</t>
  </si>
  <si>
    <t>Saveli - Château Megyer</t>
  </si>
  <si>
    <t>Tokaji ASZÚ 5 puttonyos</t>
  </si>
  <si>
    <t>vyřazeno z důvodu formálních nedostatků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</si>
</sst>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[$-405]d\.\ mmmm\ yyyy"/>
    <numFmt numFmtId="166" formatCode="[$-405]d\-mmm\.;@"/>
    <numFmt numFmtId="167" formatCode="B2d/mmm"/>
    <numFmt numFmtId="168" formatCode="B2mmm/yy"/>
  </numFmts>
  <fonts count="27">
    <font>
      <sz val="10"/>
      <name val="Arial"/>
      <family val="0"/>
    </font>
    <font>
      <b/>
      <sz val="6"/>
      <name val="Arial CE"/>
      <family val="0"/>
    </font>
    <font>
      <b/>
      <sz val="10"/>
      <name val="Arial CE"/>
      <family val="0"/>
    </font>
    <font>
      <b/>
      <sz val="8"/>
      <color indexed="10"/>
      <name val="Arial CE"/>
      <family val="0"/>
    </font>
    <font>
      <b/>
      <sz val="8"/>
      <name val="Arial CE"/>
      <family val="0"/>
    </font>
    <font>
      <sz val="8"/>
      <name val="Arial"/>
      <family val="2"/>
    </font>
    <font>
      <sz val="8"/>
      <color indexed="57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sz val="8"/>
      <name val="Arial CE"/>
      <family val="0"/>
    </font>
    <font>
      <sz val="14"/>
      <name val="Arial"/>
      <family val="0"/>
    </font>
    <font>
      <b/>
      <sz val="10"/>
      <color indexed="10"/>
      <name val="Arial"/>
      <family val="2"/>
    </font>
    <font>
      <sz val="8"/>
      <color indexed="10"/>
      <name val="Arial CE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sz val="6"/>
      <name val="Arial"/>
      <family val="0"/>
    </font>
    <font>
      <b/>
      <sz val="7"/>
      <name val="Arial CE"/>
      <family val="0"/>
    </font>
    <font>
      <sz val="9"/>
      <name val="Arial CE"/>
      <family val="0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8"/>
      <color indexed="10"/>
      <name val="Arial"/>
      <family val="0"/>
    </font>
    <font>
      <sz val="10"/>
      <color indexed="10"/>
      <name val="Arial"/>
      <family val="0"/>
    </font>
    <font>
      <sz val="6"/>
      <color indexed="10"/>
      <name val="Arial"/>
      <family val="0"/>
    </font>
    <font>
      <sz val="9"/>
      <color indexed="10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/>
    </xf>
    <xf numFmtId="164" fontId="7" fillId="0" borderId="5" xfId="0" applyNumberFormat="1" applyFont="1" applyFill="1" applyBorder="1" applyAlignment="1">
      <alignment horizontal="center"/>
    </xf>
    <xf numFmtId="0" fontId="0" fillId="0" borderId="6" xfId="0" applyBorder="1" applyAlignment="1">
      <alignment/>
    </xf>
    <xf numFmtId="0" fontId="6" fillId="0" borderId="6" xfId="0" applyFont="1" applyFill="1" applyBorder="1" applyAlignment="1">
      <alignment/>
    </xf>
    <xf numFmtId="0" fontId="0" fillId="0" borderId="4" xfId="0" applyBorder="1" applyAlignment="1">
      <alignment/>
    </xf>
    <xf numFmtId="0" fontId="5" fillId="0" borderId="4" xfId="0" applyFont="1" applyFill="1" applyBorder="1" applyAlignment="1">
      <alignment/>
    </xf>
    <xf numFmtId="164" fontId="7" fillId="0" borderId="4" xfId="0" applyNumberFormat="1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9" fillId="0" borderId="6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0" xfId="0" applyFont="1" applyAlignment="1">
      <alignment/>
    </xf>
    <xf numFmtId="16" fontId="0" fillId="0" borderId="6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4" fontId="7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" xfId="0" applyBorder="1" applyAlignment="1">
      <alignment horizontal="left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9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0" fontId="7" fillId="0" borderId="0" xfId="0" applyFont="1" applyAlignment="1">
      <alignment/>
    </xf>
    <xf numFmtId="0" fontId="2" fillId="0" borderId="13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164" fontId="7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164" fontId="7" fillId="0" borderId="14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8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3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8" fillId="0" borderId="6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1" fontId="15" fillId="0" borderId="4" xfId="0" applyNumberFormat="1" applyFont="1" applyBorder="1" applyAlignment="1">
      <alignment horizontal="center"/>
    </xf>
    <xf numFmtId="0" fontId="0" fillId="0" borderId="6" xfId="0" applyBorder="1" applyAlignment="1">
      <alignment wrapText="1"/>
    </xf>
    <xf numFmtId="0" fontId="5" fillId="0" borderId="10" xfId="0" applyFont="1" applyFill="1" applyBorder="1" applyAlignment="1">
      <alignment horizontal="center"/>
    </xf>
    <xf numFmtId="164" fontId="7" fillId="0" borderId="15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5" fillId="0" borderId="4" xfId="0" applyFont="1" applyBorder="1" applyAlignment="1">
      <alignment/>
    </xf>
    <xf numFmtId="0" fontId="5" fillId="0" borderId="6" xfId="0" applyFont="1" applyBorder="1" applyAlignment="1">
      <alignment/>
    </xf>
    <xf numFmtId="0" fontId="1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6" xfId="0" applyFont="1" applyFill="1" applyBorder="1" applyAlignment="1">
      <alignment/>
    </xf>
    <xf numFmtId="0" fontId="11" fillId="0" borderId="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14" fillId="0" borderId="6" xfId="0" applyFont="1" applyBorder="1" applyAlignment="1">
      <alignment/>
    </xf>
    <xf numFmtId="0" fontId="15" fillId="0" borderId="4" xfId="0" applyFont="1" applyBorder="1" applyAlignment="1">
      <alignment horizontal="center"/>
    </xf>
    <xf numFmtId="0" fontId="15" fillId="0" borderId="4" xfId="0" applyFont="1" applyBorder="1" applyAlignment="1">
      <alignment/>
    </xf>
    <xf numFmtId="0" fontId="15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/>
    </xf>
    <xf numFmtId="0" fontId="0" fillId="0" borderId="4" xfId="0" applyFill="1" applyBorder="1" applyAlignment="1">
      <alignment horizontal="center"/>
    </xf>
    <xf numFmtId="0" fontId="15" fillId="0" borderId="4" xfId="0" applyFont="1" applyFill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0" fontId="18" fillId="0" borderId="4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6" xfId="0" applyFont="1" applyBorder="1" applyAlignment="1">
      <alignment/>
    </xf>
    <xf numFmtId="0" fontId="18" fillId="0" borderId="4" xfId="0" applyFont="1" applyFill="1" applyBorder="1" applyAlignment="1">
      <alignment/>
    </xf>
    <xf numFmtId="0" fontId="18" fillId="0" borderId="6" xfId="0" applyFont="1" applyFill="1" applyBorder="1" applyAlignment="1">
      <alignment/>
    </xf>
    <xf numFmtId="0" fontId="18" fillId="0" borderId="6" xfId="0" applyFont="1" applyBorder="1" applyAlignment="1">
      <alignment/>
    </xf>
    <xf numFmtId="164" fontId="19" fillId="0" borderId="15" xfId="0" applyNumberFormat="1" applyFont="1" applyFill="1" applyBorder="1" applyAlignment="1">
      <alignment horizontal="left"/>
    </xf>
    <xf numFmtId="0" fontId="18" fillId="0" borderId="4" xfId="0" applyFont="1" applyBorder="1" applyAlignment="1">
      <alignment/>
    </xf>
    <xf numFmtId="0" fontId="0" fillId="0" borderId="4" xfId="0" applyFont="1" applyBorder="1" applyAlignment="1">
      <alignment horizontal="left"/>
    </xf>
    <xf numFmtId="16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/>
    </xf>
    <xf numFmtId="0" fontId="0" fillId="0" borderId="6" xfId="0" applyBorder="1" applyAlignment="1">
      <alignment/>
    </xf>
    <xf numFmtId="164" fontId="7" fillId="0" borderId="9" xfId="0" applyNumberFormat="1" applyFont="1" applyFill="1" applyBorder="1" applyAlignment="1">
      <alignment horizontal="center"/>
    </xf>
    <xf numFmtId="0" fontId="17" fillId="0" borderId="4" xfId="0" applyFont="1" applyBorder="1" applyAlignment="1">
      <alignment/>
    </xf>
    <xf numFmtId="0" fontId="23" fillId="0" borderId="6" xfId="0" applyFont="1" applyBorder="1" applyAlignment="1">
      <alignment horizontal="center"/>
    </xf>
    <xf numFmtId="0" fontId="24" fillId="0" borderId="6" xfId="0" applyFont="1" applyFill="1" applyBorder="1" applyAlignment="1">
      <alignment/>
    </xf>
    <xf numFmtId="0" fontId="23" fillId="0" borderId="6" xfId="0" applyFont="1" applyFill="1" applyBorder="1" applyAlignment="1">
      <alignment/>
    </xf>
    <xf numFmtId="0" fontId="24" fillId="0" borderId="6" xfId="0" applyFont="1" applyFill="1" applyBorder="1" applyAlignment="1">
      <alignment horizontal="center"/>
    </xf>
    <xf numFmtId="0" fontId="25" fillId="0" borderId="6" xfId="0" applyFont="1" applyFill="1" applyBorder="1" applyAlignment="1">
      <alignment horizontal="center"/>
    </xf>
    <xf numFmtId="164" fontId="11" fillId="0" borderId="6" xfId="0" applyNumberFormat="1" applyFont="1" applyFill="1" applyBorder="1" applyAlignment="1">
      <alignment horizontal="center"/>
    </xf>
    <xf numFmtId="0" fontId="24" fillId="0" borderId="0" xfId="0" applyFont="1" applyAlignment="1">
      <alignment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6" xfId="0" applyFont="1" applyBorder="1" applyAlignment="1">
      <alignment/>
    </xf>
    <xf numFmtId="0" fontId="25" fillId="0" borderId="6" xfId="0" applyFont="1" applyBorder="1" applyAlignment="1">
      <alignment horizontal="center"/>
    </xf>
    <xf numFmtId="0" fontId="23" fillId="0" borderId="4" xfId="0" applyFont="1" applyBorder="1" applyAlignment="1">
      <alignment horizontal="center"/>
    </xf>
    <xf numFmtId="0" fontId="23" fillId="0" borderId="4" xfId="0" applyFont="1" applyFill="1" applyBorder="1" applyAlignment="1">
      <alignment/>
    </xf>
    <xf numFmtId="164" fontId="11" fillId="0" borderId="4" xfId="0" applyNumberFormat="1" applyFont="1" applyFill="1" applyBorder="1" applyAlignment="1">
      <alignment horizontal="center"/>
    </xf>
    <xf numFmtId="0" fontId="23" fillId="0" borderId="6" xfId="0" applyFont="1" applyBorder="1" applyAlignment="1">
      <alignment/>
    </xf>
    <xf numFmtId="0" fontId="26" fillId="0" borderId="6" xfId="0" applyFont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1"/>
  <sheetViews>
    <sheetView workbookViewId="0" topLeftCell="A1">
      <selection activeCell="V18" sqref="V18"/>
    </sheetView>
  </sheetViews>
  <sheetFormatPr defaultColWidth="9.140625" defaultRowHeight="12.75"/>
  <cols>
    <col min="1" max="1" width="5.140625" style="0" customWidth="1"/>
    <col min="2" max="2" width="7.140625" style="0" bestFit="1" customWidth="1"/>
    <col min="3" max="3" width="29.421875" style="0" customWidth="1"/>
    <col min="4" max="4" width="21.28125" style="0" customWidth="1"/>
    <col min="5" max="5" width="6.28125" style="0" customWidth="1"/>
    <col min="6" max="6" width="5.7109375" style="0" hidden="1" customWidth="1"/>
    <col min="7" max="7" width="5.57421875" style="0" hidden="1" customWidth="1"/>
    <col min="8" max="8" width="8.00390625" style="0" hidden="1" customWidth="1"/>
    <col min="9" max="9" width="7.140625" style="0" bestFit="1" customWidth="1"/>
    <col min="10" max="19" width="6.7109375" style="0" hidden="1" customWidth="1"/>
    <col min="20" max="20" width="5.421875" style="48" bestFit="1" customWidth="1"/>
    <col min="21" max="21" width="13.57421875" style="0" bestFit="1" customWidth="1"/>
  </cols>
  <sheetData>
    <row r="1" spans="1:11" ht="18">
      <c r="A1" s="57" t="s">
        <v>1086</v>
      </c>
      <c r="B1" s="58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1" ht="13.5" thickBot="1">
      <c r="A3" s="1" t="s">
        <v>0</v>
      </c>
      <c r="B3" s="79" t="s">
        <v>1</v>
      </c>
      <c r="C3" s="21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4" t="s">
        <v>7</v>
      </c>
      <c r="I3" s="46" t="s">
        <v>8</v>
      </c>
      <c r="J3" s="39">
        <v>1</v>
      </c>
      <c r="K3" s="40">
        <v>2</v>
      </c>
      <c r="L3" s="40">
        <v>3</v>
      </c>
      <c r="M3" s="40">
        <v>4</v>
      </c>
      <c r="N3" s="40">
        <v>5</v>
      </c>
      <c r="O3" s="40">
        <v>6</v>
      </c>
      <c r="P3" s="41" t="s">
        <v>9</v>
      </c>
      <c r="Q3" s="41" t="s">
        <v>10</v>
      </c>
      <c r="R3" s="41" t="s">
        <v>11</v>
      </c>
      <c r="S3" s="42"/>
      <c r="T3" s="49" t="s">
        <v>12</v>
      </c>
      <c r="U3" s="72" t="s">
        <v>13</v>
      </c>
    </row>
    <row r="4" spans="1:21" ht="12.75">
      <c r="A4" s="56">
        <v>1</v>
      </c>
      <c r="B4" s="56" t="s">
        <v>779</v>
      </c>
      <c r="C4" s="33" t="s">
        <v>15</v>
      </c>
      <c r="D4" s="73" t="s">
        <v>14</v>
      </c>
      <c r="E4" s="23">
        <v>2007</v>
      </c>
      <c r="F4" s="23" t="s">
        <v>230</v>
      </c>
      <c r="G4" s="23"/>
      <c r="H4" s="23">
        <v>3.4</v>
      </c>
      <c r="I4" s="23">
        <v>1258</v>
      </c>
      <c r="J4" s="17">
        <v>91</v>
      </c>
      <c r="K4" s="18">
        <v>82</v>
      </c>
      <c r="L4" s="19">
        <v>89</v>
      </c>
      <c r="M4" s="19">
        <v>90</v>
      </c>
      <c r="N4" s="19">
        <v>87</v>
      </c>
      <c r="O4" s="19">
        <v>85</v>
      </c>
      <c r="P4" s="19">
        <f aca="true" t="shared" si="0" ref="P4:P35">J4+K4+L4+M4+N4+O4</f>
        <v>524</v>
      </c>
      <c r="Q4" s="45">
        <f aca="true" t="shared" si="1" ref="Q4:Q35">MIN(J4:O4)</f>
        <v>82</v>
      </c>
      <c r="R4" s="45">
        <f aca="true" t="shared" si="2" ref="R4:R35">MAX(J4:O4)</f>
        <v>91</v>
      </c>
      <c r="S4" s="70">
        <f aca="true" t="shared" si="3" ref="S4:S35">P4-(Q4+R4)</f>
        <v>351</v>
      </c>
      <c r="T4" s="8">
        <f aca="true" t="shared" si="4" ref="T4:T35">S4/4</f>
        <v>87.75</v>
      </c>
      <c r="U4" t="s">
        <v>1087</v>
      </c>
    </row>
    <row r="5" spans="1:21" ht="12.75">
      <c r="A5" s="54">
        <v>2</v>
      </c>
      <c r="B5" s="56" t="s">
        <v>778</v>
      </c>
      <c r="C5" s="34" t="s">
        <v>1091</v>
      </c>
      <c r="D5" s="73" t="s">
        <v>14</v>
      </c>
      <c r="E5" s="24">
        <v>2006</v>
      </c>
      <c r="F5" s="24" t="s">
        <v>230</v>
      </c>
      <c r="G5" s="24"/>
      <c r="H5" s="24">
        <v>3.8</v>
      </c>
      <c r="I5" s="24">
        <v>1153</v>
      </c>
      <c r="J5" s="17">
        <v>88</v>
      </c>
      <c r="K5" s="18">
        <v>80</v>
      </c>
      <c r="L5" s="19">
        <v>88</v>
      </c>
      <c r="M5" s="19">
        <v>88</v>
      </c>
      <c r="N5" s="19">
        <v>89</v>
      </c>
      <c r="O5" s="19">
        <v>85</v>
      </c>
      <c r="P5" s="19">
        <f t="shared" si="0"/>
        <v>518</v>
      </c>
      <c r="Q5" s="45">
        <f t="shared" si="1"/>
        <v>80</v>
      </c>
      <c r="R5" s="45">
        <f t="shared" si="2"/>
        <v>89</v>
      </c>
      <c r="S5" s="70">
        <f t="shared" si="3"/>
        <v>349</v>
      </c>
      <c r="T5" s="20">
        <f t="shared" si="4"/>
        <v>87.25</v>
      </c>
      <c r="U5" t="s">
        <v>1088</v>
      </c>
    </row>
    <row r="6" spans="1:21" ht="12.75">
      <c r="A6" s="56">
        <v>3</v>
      </c>
      <c r="B6" s="56" t="s">
        <v>181</v>
      </c>
      <c r="C6" s="34" t="s">
        <v>1092</v>
      </c>
      <c r="D6" s="74" t="s">
        <v>593</v>
      </c>
      <c r="E6" s="24">
        <v>2006</v>
      </c>
      <c r="F6" s="24" t="s">
        <v>230</v>
      </c>
      <c r="G6" s="9"/>
      <c r="H6" s="24">
        <v>3.3</v>
      </c>
      <c r="I6" s="24" t="s">
        <v>605</v>
      </c>
      <c r="J6" s="14">
        <v>86</v>
      </c>
      <c r="K6" s="15">
        <v>85</v>
      </c>
      <c r="L6" s="6">
        <v>89</v>
      </c>
      <c r="M6" s="6">
        <v>86</v>
      </c>
      <c r="N6" s="6">
        <v>86</v>
      </c>
      <c r="O6" s="6">
        <v>90</v>
      </c>
      <c r="P6" s="19">
        <f t="shared" si="0"/>
        <v>522</v>
      </c>
      <c r="Q6" s="45">
        <f t="shared" si="1"/>
        <v>85</v>
      </c>
      <c r="R6" s="45">
        <f t="shared" si="2"/>
        <v>90</v>
      </c>
      <c r="S6" s="70">
        <f t="shared" si="3"/>
        <v>347</v>
      </c>
      <c r="T6" s="20">
        <f t="shared" si="4"/>
        <v>86.75</v>
      </c>
      <c r="U6" t="s">
        <v>1089</v>
      </c>
    </row>
    <row r="7" spans="1:21" ht="12.75">
      <c r="A7" s="54">
        <v>4</v>
      </c>
      <c r="B7" s="56" t="s">
        <v>783</v>
      </c>
      <c r="C7" s="34" t="s">
        <v>1093</v>
      </c>
      <c r="D7" s="73" t="s">
        <v>14</v>
      </c>
      <c r="E7" s="24">
        <v>2007</v>
      </c>
      <c r="F7" s="24" t="s">
        <v>230</v>
      </c>
      <c r="G7" s="24"/>
      <c r="H7" s="24">
        <v>3.8</v>
      </c>
      <c r="I7" s="24">
        <v>1359</v>
      </c>
      <c r="J7" s="17">
        <v>91</v>
      </c>
      <c r="K7" s="18">
        <v>82</v>
      </c>
      <c r="L7" s="19">
        <v>82</v>
      </c>
      <c r="M7" s="19">
        <v>90</v>
      </c>
      <c r="N7" s="19">
        <v>87</v>
      </c>
      <c r="O7" s="19">
        <v>88</v>
      </c>
      <c r="P7" s="19">
        <f t="shared" si="0"/>
        <v>520</v>
      </c>
      <c r="Q7" s="45">
        <f t="shared" si="1"/>
        <v>82</v>
      </c>
      <c r="R7" s="45">
        <f t="shared" si="2"/>
        <v>91</v>
      </c>
      <c r="S7" s="70">
        <f t="shared" si="3"/>
        <v>347</v>
      </c>
      <c r="T7" s="20">
        <f t="shared" si="4"/>
        <v>86.75</v>
      </c>
      <c r="U7" t="s">
        <v>1089</v>
      </c>
    </row>
    <row r="8" spans="1:20" ht="12.75">
      <c r="A8" s="56">
        <v>5</v>
      </c>
      <c r="B8" s="56" t="s">
        <v>166</v>
      </c>
      <c r="C8" s="34" t="s">
        <v>1094</v>
      </c>
      <c r="D8" s="74" t="s">
        <v>298</v>
      </c>
      <c r="E8" s="24">
        <v>2007</v>
      </c>
      <c r="F8" s="24" t="s">
        <v>230</v>
      </c>
      <c r="G8" s="9"/>
      <c r="H8" s="24">
        <v>4</v>
      </c>
      <c r="I8" s="24">
        <v>401</v>
      </c>
      <c r="J8" s="44">
        <v>88</v>
      </c>
      <c r="K8" s="44">
        <v>86</v>
      </c>
      <c r="L8" s="19">
        <v>87</v>
      </c>
      <c r="M8" s="19">
        <v>82</v>
      </c>
      <c r="N8" s="19">
        <v>89</v>
      </c>
      <c r="O8" s="19">
        <v>82</v>
      </c>
      <c r="P8" s="19">
        <f t="shared" si="0"/>
        <v>514</v>
      </c>
      <c r="Q8" s="45">
        <f t="shared" si="1"/>
        <v>82</v>
      </c>
      <c r="R8" s="45">
        <f t="shared" si="2"/>
        <v>89</v>
      </c>
      <c r="S8" s="70">
        <f t="shared" si="3"/>
        <v>343</v>
      </c>
      <c r="T8" s="20">
        <f t="shared" si="4"/>
        <v>85.75</v>
      </c>
    </row>
    <row r="9" spans="1:20" ht="12.75">
      <c r="A9" s="54">
        <v>6</v>
      </c>
      <c r="B9" s="56" t="s">
        <v>172</v>
      </c>
      <c r="C9" s="34" t="s">
        <v>1095</v>
      </c>
      <c r="D9" s="74" t="s">
        <v>1090</v>
      </c>
      <c r="E9" s="24">
        <v>2005</v>
      </c>
      <c r="F9" s="24" t="s">
        <v>230</v>
      </c>
      <c r="G9" s="9"/>
      <c r="H9" s="24">
        <v>1.8</v>
      </c>
      <c r="I9" s="24" t="s">
        <v>319</v>
      </c>
      <c r="J9" s="17">
        <v>91</v>
      </c>
      <c r="K9" s="18">
        <v>84</v>
      </c>
      <c r="L9" s="19">
        <v>84</v>
      </c>
      <c r="M9" s="19">
        <v>86</v>
      </c>
      <c r="N9" s="19">
        <v>87</v>
      </c>
      <c r="O9" s="19">
        <v>86</v>
      </c>
      <c r="P9" s="19">
        <f t="shared" si="0"/>
        <v>518</v>
      </c>
      <c r="Q9" s="45">
        <f t="shared" si="1"/>
        <v>84</v>
      </c>
      <c r="R9" s="45">
        <f t="shared" si="2"/>
        <v>91</v>
      </c>
      <c r="S9" s="70">
        <f t="shared" si="3"/>
        <v>343</v>
      </c>
      <c r="T9" s="20">
        <f t="shared" si="4"/>
        <v>85.75</v>
      </c>
    </row>
    <row r="10" spans="1:20" ht="12.75">
      <c r="A10" s="56">
        <v>7</v>
      </c>
      <c r="B10" s="56" t="s">
        <v>182</v>
      </c>
      <c r="C10" s="34" t="s">
        <v>426</v>
      </c>
      <c r="D10" s="74" t="s">
        <v>593</v>
      </c>
      <c r="E10" s="24">
        <v>2006</v>
      </c>
      <c r="F10" s="24" t="s">
        <v>230</v>
      </c>
      <c r="G10" s="9"/>
      <c r="H10" s="24">
        <v>3.3</v>
      </c>
      <c r="I10" s="24" t="s">
        <v>606</v>
      </c>
      <c r="J10" s="17">
        <v>87</v>
      </c>
      <c r="K10" s="18">
        <v>89</v>
      </c>
      <c r="L10" s="19">
        <v>83</v>
      </c>
      <c r="M10" s="19">
        <v>82</v>
      </c>
      <c r="N10" s="19">
        <v>83</v>
      </c>
      <c r="O10" s="19">
        <v>91</v>
      </c>
      <c r="P10" s="19">
        <f t="shared" si="0"/>
        <v>515</v>
      </c>
      <c r="Q10" s="45">
        <f t="shared" si="1"/>
        <v>82</v>
      </c>
      <c r="R10" s="45">
        <f t="shared" si="2"/>
        <v>91</v>
      </c>
      <c r="S10" s="70">
        <f t="shared" si="3"/>
        <v>342</v>
      </c>
      <c r="T10" s="20">
        <f t="shared" si="4"/>
        <v>85.5</v>
      </c>
    </row>
    <row r="11" spans="1:20" ht="12.75">
      <c r="A11" s="54">
        <v>8</v>
      </c>
      <c r="B11" s="56" t="s">
        <v>687</v>
      </c>
      <c r="C11" s="34" t="s">
        <v>786</v>
      </c>
      <c r="D11" s="74" t="s">
        <v>1098</v>
      </c>
      <c r="E11" s="24">
        <v>2006</v>
      </c>
      <c r="F11" s="24" t="s">
        <v>230</v>
      </c>
      <c r="G11" s="24"/>
      <c r="H11" s="24">
        <v>3.5</v>
      </c>
      <c r="I11" s="24">
        <v>606</v>
      </c>
      <c r="J11" s="17">
        <v>86</v>
      </c>
      <c r="K11" s="18">
        <v>82</v>
      </c>
      <c r="L11" s="19">
        <v>90</v>
      </c>
      <c r="M11" s="19">
        <v>86</v>
      </c>
      <c r="N11" s="19">
        <v>87</v>
      </c>
      <c r="O11" s="19">
        <v>70</v>
      </c>
      <c r="P11" s="19">
        <f t="shared" si="0"/>
        <v>501</v>
      </c>
      <c r="Q11" s="45">
        <f t="shared" si="1"/>
        <v>70</v>
      </c>
      <c r="R11" s="45">
        <f t="shared" si="2"/>
        <v>90</v>
      </c>
      <c r="S11" s="70">
        <f t="shared" si="3"/>
        <v>341</v>
      </c>
      <c r="T11" s="20">
        <f t="shared" si="4"/>
        <v>85.25</v>
      </c>
    </row>
    <row r="12" spans="1:20" ht="12.75">
      <c r="A12" s="56">
        <v>9</v>
      </c>
      <c r="B12" s="56" t="s">
        <v>781</v>
      </c>
      <c r="C12" s="34" t="s">
        <v>882</v>
      </c>
      <c r="D12" s="73" t="s">
        <v>14</v>
      </c>
      <c r="E12" s="24">
        <v>2007</v>
      </c>
      <c r="F12" s="24" t="s">
        <v>230</v>
      </c>
      <c r="G12" s="24"/>
      <c r="H12" s="24">
        <v>1.8</v>
      </c>
      <c r="I12" s="24">
        <v>1378</v>
      </c>
      <c r="J12" s="17">
        <v>84</v>
      </c>
      <c r="K12" s="18">
        <v>86</v>
      </c>
      <c r="L12" s="19">
        <v>84</v>
      </c>
      <c r="M12" s="19">
        <v>87</v>
      </c>
      <c r="N12" s="19">
        <v>84</v>
      </c>
      <c r="O12" s="19">
        <v>78</v>
      </c>
      <c r="P12" s="19">
        <f t="shared" si="0"/>
        <v>503</v>
      </c>
      <c r="Q12" s="45">
        <f t="shared" si="1"/>
        <v>78</v>
      </c>
      <c r="R12" s="45">
        <f t="shared" si="2"/>
        <v>87</v>
      </c>
      <c r="S12" s="70">
        <f t="shared" si="3"/>
        <v>338</v>
      </c>
      <c r="T12" s="20">
        <f t="shared" si="4"/>
        <v>84.5</v>
      </c>
    </row>
    <row r="13" spans="1:20" ht="12.75">
      <c r="A13" s="54">
        <v>10</v>
      </c>
      <c r="B13" s="56" t="s">
        <v>1027</v>
      </c>
      <c r="C13" s="34" t="s">
        <v>1030</v>
      </c>
      <c r="D13" s="74" t="s">
        <v>1029</v>
      </c>
      <c r="E13" s="24">
        <v>2007</v>
      </c>
      <c r="F13" s="24" t="s">
        <v>230</v>
      </c>
      <c r="G13" s="24"/>
      <c r="H13" s="24">
        <v>1.8</v>
      </c>
      <c r="I13" s="24">
        <v>701</v>
      </c>
      <c r="J13" s="54">
        <v>90</v>
      </c>
      <c r="K13" s="54">
        <v>87</v>
      </c>
      <c r="L13" s="54">
        <v>81</v>
      </c>
      <c r="M13" s="54">
        <v>84</v>
      </c>
      <c r="N13" s="54">
        <v>86</v>
      </c>
      <c r="O13" s="54">
        <v>80</v>
      </c>
      <c r="P13" s="19">
        <f t="shared" si="0"/>
        <v>508</v>
      </c>
      <c r="Q13" s="45">
        <f t="shared" si="1"/>
        <v>80</v>
      </c>
      <c r="R13" s="45">
        <f t="shared" si="2"/>
        <v>90</v>
      </c>
      <c r="S13" s="70">
        <f t="shared" si="3"/>
        <v>338</v>
      </c>
      <c r="T13" s="20">
        <f t="shared" si="4"/>
        <v>84.5</v>
      </c>
    </row>
    <row r="14" spans="1:20" ht="12.75">
      <c r="A14" s="56">
        <v>11</v>
      </c>
      <c r="B14" s="56" t="s">
        <v>170</v>
      </c>
      <c r="C14" s="34" t="s">
        <v>312</v>
      </c>
      <c r="D14" s="74" t="s">
        <v>1096</v>
      </c>
      <c r="E14" s="24">
        <v>2007</v>
      </c>
      <c r="F14" s="24" t="s">
        <v>230</v>
      </c>
      <c r="G14" s="9"/>
      <c r="H14" s="24">
        <v>4</v>
      </c>
      <c r="I14" s="24" t="s">
        <v>315</v>
      </c>
      <c r="J14" s="17">
        <v>86</v>
      </c>
      <c r="K14" s="18">
        <v>83</v>
      </c>
      <c r="L14" s="19">
        <v>81</v>
      </c>
      <c r="M14" s="19">
        <v>86</v>
      </c>
      <c r="N14" s="19">
        <v>86</v>
      </c>
      <c r="O14" s="19">
        <v>78</v>
      </c>
      <c r="P14" s="19">
        <f t="shared" si="0"/>
        <v>500</v>
      </c>
      <c r="Q14" s="45">
        <f t="shared" si="1"/>
        <v>78</v>
      </c>
      <c r="R14" s="45">
        <f t="shared" si="2"/>
        <v>86</v>
      </c>
      <c r="S14" s="70">
        <f t="shared" si="3"/>
        <v>336</v>
      </c>
      <c r="T14" s="20">
        <f t="shared" si="4"/>
        <v>84</v>
      </c>
    </row>
    <row r="15" spans="1:20" ht="12.75">
      <c r="A15" s="54">
        <v>12</v>
      </c>
      <c r="B15" s="56" t="s">
        <v>935</v>
      </c>
      <c r="C15" s="34" t="s">
        <v>312</v>
      </c>
      <c r="D15" s="74" t="s">
        <v>959</v>
      </c>
      <c r="E15" s="24">
        <v>2007</v>
      </c>
      <c r="F15" s="24" t="s">
        <v>230</v>
      </c>
      <c r="G15" s="24"/>
      <c r="H15" s="24">
        <v>2</v>
      </c>
      <c r="I15" s="24" t="s">
        <v>496</v>
      </c>
      <c r="J15" s="17">
        <v>83</v>
      </c>
      <c r="K15" s="18">
        <v>84</v>
      </c>
      <c r="L15" s="19">
        <v>81</v>
      </c>
      <c r="M15" s="19">
        <v>84</v>
      </c>
      <c r="N15" s="19">
        <v>85</v>
      </c>
      <c r="O15" s="19">
        <v>89</v>
      </c>
      <c r="P15" s="19">
        <f t="shared" si="0"/>
        <v>506</v>
      </c>
      <c r="Q15" s="45">
        <f t="shared" si="1"/>
        <v>81</v>
      </c>
      <c r="R15" s="45">
        <f t="shared" si="2"/>
        <v>89</v>
      </c>
      <c r="S15" s="70">
        <f t="shared" si="3"/>
        <v>336</v>
      </c>
      <c r="T15" s="20">
        <f t="shared" si="4"/>
        <v>84</v>
      </c>
    </row>
    <row r="16" spans="1:20" ht="12.75">
      <c r="A16" s="56">
        <v>13</v>
      </c>
      <c r="B16" s="56" t="s">
        <v>937</v>
      </c>
      <c r="C16" s="34" t="s">
        <v>341</v>
      </c>
      <c r="D16" s="74" t="s">
        <v>969</v>
      </c>
      <c r="E16" s="24">
        <v>2007</v>
      </c>
      <c r="F16" s="24" t="s">
        <v>230</v>
      </c>
      <c r="G16" s="24"/>
      <c r="H16" s="24">
        <v>1.6</v>
      </c>
      <c r="I16" s="24" t="s">
        <v>972</v>
      </c>
      <c r="J16" s="17">
        <v>81</v>
      </c>
      <c r="K16" s="18">
        <v>85</v>
      </c>
      <c r="L16" s="19">
        <v>84</v>
      </c>
      <c r="M16" s="19">
        <v>83</v>
      </c>
      <c r="N16" s="19">
        <v>84</v>
      </c>
      <c r="O16" s="19">
        <v>88</v>
      </c>
      <c r="P16" s="19">
        <f t="shared" si="0"/>
        <v>505</v>
      </c>
      <c r="Q16" s="45">
        <f t="shared" si="1"/>
        <v>81</v>
      </c>
      <c r="R16" s="45">
        <f t="shared" si="2"/>
        <v>88</v>
      </c>
      <c r="S16" s="70">
        <f t="shared" si="3"/>
        <v>336</v>
      </c>
      <c r="T16" s="20">
        <f t="shared" si="4"/>
        <v>84</v>
      </c>
    </row>
    <row r="17" spans="1:20" ht="12.75">
      <c r="A17" s="54">
        <v>14</v>
      </c>
      <c r="B17" s="56" t="s">
        <v>163</v>
      </c>
      <c r="C17" s="34" t="s">
        <v>281</v>
      </c>
      <c r="D17" s="74" t="s">
        <v>276</v>
      </c>
      <c r="E17" s="24">
        <v>2006</v>
      </c>
      <c r="F17" s="24" t="s">
        <v>230</v>
      </c>
      <c r="G17" s="9"/>
      <c r="H17" s="24">
        <v>1.4</v>
      </c>
      <c r="I17" s="24" t="s">
        <v>278</v>
      </c>
      <c r="J17" s="17">
        <v>85</v>
      </c>
      <c r="K17" s="18">
        <v>87</v>
      </c>
      <c r="L17" s="19">
        <v>82</v>
      </c>
      <c r="M17" s="19">
        <v>85</v>
      </c>
      <c r="N17" s="19">
        <v>83</v>
      </c>
      <c r="O17" s="19">
        <v>74</v>
      </c>
      <c r="P17" s="19">
        <f t="shared" si="0"/>
        <v>496</v>
      </c>
      <c r="Q17" s="45">
        <f t="shared" si="1"/>
        <v>74</v>
      </c>
      <c r="R17" s="45">
        <f t="shared" si="2"/>
        <v>87</v>
      </c>
      <c r="S17" s="70">
        <f t="shared" si="3"/>
        <v>335</v>
      </c>
      <c r="T17" s="20">
        <f t="shared" si="4"/>
        <v>83.75</v>
      </c>
    </row>
    <row r="18" spans="1:20" ht="12.75">
      <c r="A18" s="56">
        <v>15</v>
      </c>
      <c r="B18" s="56" t="s">
        <v>162</v>
      </c>
      <c r="C18" s="34" t="s">
        <v>338</v>
      </c>
      <c r="D18" s="74" t="s">
        <v>263</v>
      </c>
      <c r="E18" s="24">
        <v>2007</v>
      </c>
      <c r="F18" s="24" t="s">
        <v>230</v>
      </c>
      <c r="G18" s="9"/>
      <c r="H18" s="24">
        <v>3.7</v>
      </c>
      <c r="I18" s="24">
        <v>735</v>
      </c>
      <c r="J18" s="17">
        <v>86</v>
      </c>
      <c r="K18" s="18">
        <v>81</v>
      </c>
      <c r="L18" s="19">
        <v>88</v>
      </c>
      <c r="M18" s="19">
        <v>85</v>
      </c>
      <c r="N18" s="19">
        <v>82</v>
      </c>
      <c r="O18" s="19">
        <v>81</v>
      </c>
      <c r="P18" s="19">
        <f t="shared" si="0"/>
        <v>503</v>
      </c>
      <c r="Q18" s="45">
        <f t="shared" si="1"/>
        <v>81</v>
      </c>
      <c r="R18" s="45">
        <f t="shared" si="2"/>
        <v>88</v>
      </c>
      <c r="S18" s="70">
        <f t="shared" si="3"/>
        <v>334</v>
      </c>
      <c r="T18" s="20">
        <f t="shared" si="4"/>
        <v>83.5</v>
      </c>
    </row>
    <row r="19" spans="1:20" ht="12.75">
      <c r="A19" s="54">
        <v>16</v>
      </c>
      <c r="B19" s="56" t="s">
        <v>177</v>
      </c>
      <c r="C19" s="34" t="s">
        <v>443</v>
      </c>
      <c r="D19" s="74" t="s">
        <v>1097</v>
      </c>
      <c r="E19" s="24">
        <v>2007</v>
      </c>
      <c r="F19" s="24" t="s">
        <v>230</v>
      </c>
      <c r="G19" s="9"/>
      <c r="H19" s="24">
        <v>4</v>
      </c>
      <c r="I19" s="24">
        <v>41</v>
      </c>
      <c r="J19" s="17">
        <v>81</v>
      </c>
      <c r="K19" s="18">
        <v>81</v>
      </c>
      <c r="L19" s="19">
        <v>84</v>
      </c>
      <c r="M19" s="19">
        <v>87</v>
      </c>
      <c r="N19" s="19">
        <v>84</v>
      </c>
      <c r="O19" s="19">
        <v>84</v>
      </c>
      <c r="P19" s="19">
        <f t="shared" si="0"/>
        <v>501</v>
      </c>
      <c r="Q19" s="45">
        <f t="shared" si="1"/>
        <v>81</v>
      </c>
      <c r="R19" s="45">
        <f t="shared" si="2"/>
        <v>87</v>
      </c>
      <c r="S19" s="70">
        <f t="shared" si="3"/>
        <v>333</v>
      </c>
      <c r="T19" s="20">
        <f t="shared" si="4"/>
        <v>83.25</v>
      </c>
    </row>
    <row r="20" spans="1:20" ht="12.75">
      <c r="A20" s="56">
        <v>17</v>
      </c>
      <c r="B20" s="56" t="s">
        <v>184</v>
      </c>
      <c r="C20" s="34" t="s">
        <v>329</v>
      </c>
      <c r="D20" s="74" t="s">
        <v>672</v>
      </c>
      <c r="E20" s="24">
        <v>2007</v>
      </c>
      <c r="F20" s="24" t="s">
        <v>230</v>
      </c>
      <c r="G20" s="9"/>
      <c r="H20" s="24">
        <v>1.2</v>
      </c>
      <c r="I20" s="24" t="s">
        <v>496</v>
      </c>
      <c r="J20" s="17">
        <v>83</v>
      </c>
      <c r="K20" s="18">
        <v>85</v>
      </c>
      <c r="L20" s="19">
        <v>83</v>
      </c>
      <c r="M20" s="19">
        <v>83</v>
      </c>
      <c r="N20" s="19">
        <v>84</v>
      </c>
      <c r="O20" s="19">
        <v>80</v>
      </c>
      <c r="P20" s="19">
        <f t="shared" si="0"/>
        <v>498</v>
      </c>
      <c r="Q20" s="45">
        <f t="shared" si="1"/>
        <v>80</v>
      </c>
      <c r="R20" s="45">
        <f t="shared" si="2"/>
        <v>85</v>
      </c>
      <c r="S20" s="70">
        <f t="shared" si="3"/>
        <v>333</v>
      </c>
      <c r="T20" s="20">
        <f t="shared" si="4"/>
        <v>83.25</v>
      </c>
    </row>
    <row r="21" spans="1:20" ht="12.75">
      <c r="A21" s="54">
        <v>18</v>
      </c>
      <c r="B21" s="56" t="s">
        <v>183</v>
      </c>
      <c r="C21" s="34" t="s">
        <v>338</v>
      </c>
      <c r="D21" s="74" t="s">
        <v>593</v>
      </c>
      <c r="E21" s="24">
        <v>2006</v>
      </c>
      <c r="F21" s="24" t="s">
        <v>230</v>
      </c>
      <c r="G21" s="9"/>
      <c r="H21" s="24">
        <v>3.3</v>
      </c>
      <c r="I21" s="24" t="s">
        <v>607</v>
      </c>
      <c r="J21" s="17">
        <v>83</v>
      </c>
      <c r="K21" s="18">
        <v>84</v>
      </c>
      <c r="L21" s="19">
        <v>83</v>
      </c>
      <c r="M21" s="19">
        <v>82</v>
      </c>
      <c r="N21" s="19">
        <v>79</v>
      </c>
      <c r="O21" s="19">
        <v>89</v>
      </c>
      <c r="P21" s="19">
        <f t="shared" si="0"/>
        <v>500</v>
      </c>
      <c r="Q21" s="45">
        <f t="shared" si="1"/>
        <v>79</v>
      </c>
      <c r="R21" s="45">
        <f t="shared" si="2"/>
        <v>89</v>
      </c>
      <c r="S21" s="70">
        <f t="shared" si="3"/>
        <v>332</v>
      </c>
      <c r="T21" s="20">
        <f t="shared" si="4"/>
        <v>83</v>
      </c>
    </row>
    <row r="22" spans="1:20" ht="12.75">
      <c r="A22" s="56">
        <v>19</v>
      </c>
      <c r="B22" s="56" t="s">
        <v>174</v>
      </c>
      <c r="C22" s="34" t="s">
        <v>426</v>
      </c>
      <c r="D22" s="74" t="s">
        <v>427</v>
      </c>
      <c r="E22" s="24">
        <v>2007</v>
      </c>
      <c r="F22" s="24" t="s">
        <v>230</v>
      </c>
      <c r="G22" s="9"/>
      <c r="H22" s="24">
        <v>2.6</v>
      </c>
      <c r="I22" s="24">
        <v>7105</v>
      </c>
      <c r="J22" s="17">
        <v>81</v>
      </c>
      <c r="K22" s="18">
        <v>84</v>
      </c>
      <c r="L22" s="19">
        <v>82</v>
      </c>
      <c r="M22" s="19">
        <v>80</v>
      </c>
      <c r="N22" s="19">
        <v>85</v>
      </c>
      <c r="O22" s="19">
        <v>84</v>
      </c>
      <c r="P22" s="19">
        <f t="shared" si="0"/>
        <v>496</v>
      </c>
      <c r="Q22" s="45">
        <f t="shared" si="1"/>
        <v>80</v>
      </c>
      <c r="R22" s="45">
        <f t="shared" si="2"/>
        <v>85</v>
      </c>
      <c r="S22" s="70">
        <f t="shared" si="3"/>
        <v>331</v>
      </c>
      <c r="T22" s="20">
        <f t="shared" si="4"/>
        <v>82.75</v>
      </c>
    </row>
    <row r="23" spans="1:20" ht="12.75">
      <c r="A23" s="54">
        <v>20</v>
      </c>
      <c r="B23" s="56" t="s">
        <v>176</v>
      </c>
      <c r="C23" s="34" t="s">
        <v>304</v>
      </c>
      <c r="D23" s="74" t="s">
        <v>1097</v>
      </c>
      <c r="E23" s="24">
        <v>2007</v>
      </c>
      <c r="F23" s="24" t="s">
        <v>230</v>
      </c>
      <c r="G23" s="9"/>
      <c r="H23" s="24">
        <v>1.3</v>
      </c>
      <c r="I23" s="24">
        <v>42</v>
      </c>
      <c r="J23" s="17">
        <v>83</v>
      </c>
      <c r="K23" s="18">
        <v>85</v>
      </c>
      <c r="L23" s="19">
        <v>81</v>
      </c>
      <c r="M23" s="19">
        <v>81</v>
      </c>
      <c r="N23" s="19">
        <v>84</v>
      </c>
      <c r="O23" s="19">
        <v>83</v>
      </c>
      <c r="P23" s="19">
        <f t="shared" si="0"/>
        <v>497</v>
      </c>
      <c r="Q23" s="45">
        <f t="shared" si="1"/>
        <v>81</v>
      </c>
      <c r="R23" s="45">
        <f t="shared" si="2"/>
        <v>85</v>
      </c>
      <c r="S23" s="70">
        <f t="shared" si="3"/>
        <v>331</v>
      </c>
      <c r="T23" s="20">
        <f t="shared" si="4"/>
        <v>82.75</v>
      </c>
    </row>
    <row r="24" spans="1:20" ht="12.75">
      <c r="A24" s="56">
        <v>21</v>
      </c>
      <c r="B24" s="56" t="s">
        <v>684</v>
      </c>
      <c r="C24" s="34" t="s">
        <v>502</v>
      </c>
      <c r="D24" s="74" t="s">
        <v>752</v>
      </c>
      <c r="E24" s="24">
        <v>2007</v>
      </c>
      <c r="F24" s="24" t="s">
        <v>230</v>
      </c>
      <c r="G24" s="24"/>
      <c r="H24" s="24">
        <v>4</v>
      </c>
      <c r="I24" s="24" t="s">
        <v>753</v>
      </c>
      <c r="J24" s="17">
        <v>76</v>
      </c>
      <c r="K24" s="18">
        <v>81</v>
      </c>
      <c r="L24" s="19">
        <v>85</v>
      </c>
      <c r="M24" s="19">
        <v>84</v>
      </c>
      <c r="N24" s="19">
        <v>85</v>
      </c>
      <c r="O24" s="19">
        <v>81</v>
      </c>
      <c r="P24" s="19">
        <f t="shared" si="0"/>
        <v>492</v>
      </c>
      <c r="Q24" s="45">
        <f t="shared" si="1"/>
        <v>76</v>
      </c>
      <c r="R24" s="45">
        <f t="shared" si="2"/>
        <v>85</v>
      </c>
      <c r="S24" s="70">
        <f t="shared" si="3"/>
        <v>331</v>
      </c>
      <c r="T24" s="20">
        <f t="shared" si="4"/>
        <v>82.75</v>
      </c>
    </row>
    <row r="25" spans="1:20" ht="12.75">
      <c r="A25" s="54">
        <v>22</v>
      </c>
      <c r="B25" s="56" t="s">
        <v>782</v>
      </c>
      <c r="C25" s="34" t="s">
        <v>355</v>
      </c>
      <c r="D25" s="73" t="s">
        <v>14</v>
      </c>
      <c r="E25" s="24">
        <v>2007</v>
      </c>
      <c r="F25" s="24" t="s">
        <v>230</v>
      </c>
      <c r="G25" s="24"/>
      <c r="H25" s="24">
        <v>2</v>
      </c>
      <c r="I25" s="24">
        <v>1383</v>
      </c>
      <c r="J25" s="17">
        <v>88</v>
      </c>
      <c r="K25" s="18">
        <v>82</v>
      </c>
      <c r="L25" s="19">
        <v>79</v>
      </c>
      <c r="M25" s="19">
        <v>85</v>
      </c>
      <c r="N25" s="19">
        <v>83</v>
      </c>
      <c r="O25" s="19">
        <v>81</v>
      </c>
      <c r="P25" s="19">
        <f t="shared" si="0"/>
        <v>498</v>
      </c>
      <c r="Q25" s="45">
        <f t="shared" si="1"/>
        <v>79</v>
      </c>
      <c r="R25" s="45">
        <f t="shared" si="2"/>
        <v>88</v>
      </c>
      <c r="S25" s="70">
        <f t="shared" si="3"/>
        <v>331</v>
      </c>
      <c r="T25" s="20">
        <f t="shared" si="4"/>
        <v>82.75</v>
      </c>
    </row>
    <row r="26" spans="1:20" ht="12.75">
      <c r="A26" s="56">
        <v>23</v>
      </c>
      <c r="B26" s="56" t="s">
        <v>169</v>
      </c>
      <c r="C26" s="34" t="s">
        <v>338</v>
      </c>
      <c r="D26" s="74" t="s">
        <v>303</v>
      </c>
      <c r="E26" s="24">
        <v>2007</v>
      </c>
      <c r="F26" s="24" t="s">
        <v>230</v>
      </c>
      <c r="G26" s="9"/>
      <c r="H26" s="24">
        <v>2.7</v>
      </c>
      <c r="I26" s="24" t="s">
        <v>287</v>
      </c>
      <c r="J26" s="17">
        <v>86</v>
      </c>
      <c r="K26" s="18">
        <v>78</v>
      </c>
      <c r="L26" s="19">
        <v>80</v>
      </c>
      <c r="M26" s="19">
        <v>79</v>
      </c>
      <c r="N26" s="19">
        <v>85</v>
      </c>
      <c r="O26" s="19">
        <v>88</v>
      </c>
      <c r="P26" s="19">
        <f t="shared" si="0"/>
        <v>496</v>
      </c>
      <c r="Q26" s="45">
        <f t="shared" si="1"/>
        <v>78</v>
      </c>
      <c r="R26" s="45">
        <f t="shared" si="2"/>
        <v>88</v>
      </c>
      <c r="S26" s="70">
        <f t="shared" si="3"/>
        <v>330</v>
      </c>
      <c r="T26" s="20">
        <f t="shared" si="4"/>
        <v>82.5</v>
      </c>
    </row>
    <row r="27" spans="1:20" ht="12.75">
      <c r="A27" s="54">
        <v>24</v>
      </c>
      <c r="B27" s="56" t="s">
        <v>179</v>
      </c>
      <c r="C27" s="34" t="s">
        <v>507</v>
      </c>
      <c r="D27" s="74" t="s">
        <v>495</v>
      </c>
      <c r="E27" s="24">
        <v>2007</v>
      </c>
      <c r="F27" s="24" t="s">
        <v>230</v>
      </c>
      <c r="G27" s="9"/>
      <c r="H27" s="24">
        <v>1.6</v>
      </c>
      <c r="I27" s="24" t="s">
        <v>287</v>
      </c>
      <c r="J27" s="17">
        <v>84</v>
      </c>
      <c r="K27" s="18">
        <v>82</v>
      </c>
      <c r="L27" s="19">
        <v>82</v>
      </c>
      <c r="M27" s="19">
        <v>81</v>
      </c>
      <c r="N27" s="19">
        <v>82</v>
      </c>
      <c r="O27" s="19">
        <v>85</v>
      </c>
      <c r="P27" s="19">
        <f t="shared" si="0"/>
        <v>496</v>
      </c>
      <c r="Q27" s="45">
        <f t="shared" si="1"/>
        <v>81</v>
      </c>
      <c r="R27" s="45">
        <f t="shared" si="2"/>
        <v>85</v>
      </c>
      <c r="S27" s="70">
        <f t="shared" si="3"/>
        <v>330</v>
      </c>
      <c r="T27" s="20">
        <f t="shared" si="4"/>
        <v>82.5</v>
      </c>
    </row>
    <row r="28" spans="1:20" ht="12.75">
      <c r="A28" s="56">
        <v>25</v>
      </c>
      <c r="B28" s="56" t="s">
        <v>932</v>
      </c>
      <c r="C28" s="34" t="s">
        <v>940</v>
      </c>
      <c r="D28" s="74" t="s">
        <v>939</v>
      </c>
      <c r="E28" s="24">
        <v>2007</v>
      </c>
      <c r="F28" s="24" t="s">
        <v>230</v>
      </c>
      <c r="G28" s="24"/>
      <c r="H28" s="24">
        <v>1.3</v>
      </c>
      <c r="I28" s="24" t="s">
        <v>941</v>
      </c>
      <c r="J28" s="17">
        <v>85</v>
      </c>
      <c r="K28" s="18">
        <v>87</v>
      </c>
      <c r="L28" s="19">
        <v>82</v>
      </c>
      <c r="M28" s="19">
        <v>80</v>
      </c>
      <c r="N28" s="19">
        <v>83</v>
      </c>
      <c r="O28" s="19">
        <v>69</v>
      </c>
      <c r="P28" s="19">
        <f t="shared" si="0"/>
        <v>486</v>
      </c>
      <c r="Q28" s="45">
        <f t="shared" si="1"/>
        <v>69</v>
      </c>
      <c r="R28" s="45">
        <f t="shared" si="2"/>
        <v>87</v>
      </c>
      <c r="S28" s="70">
        <f t="shared" si="3"/>
        <v>330</v>
      </c>
      <c r="T28" s="20">
        <f t="shared" si="4"/>
        <v>82.5</v>
      </c>
    </row>
    <row r="29" spans="1:20" ht="12.75">
      <c r="A29" s="56">
        <v>26</v>
      </c>
      <c r="B29" s="56" t="s">
        <v>168</v>
      </c>
      <c r="C29" s="34" t="s">
        <v>304</v>
      </c>
      <c r="D29" s="74" t="s">
        <v>299</v>
      </c>
      <c r="E29" s="24">
        <v>2007</v>
      </c>
      <c r="F29" s="24" t="s">
        <v>230</v>
      </c>
      <c r="G29" s="9"/>
      <c r="H29" s="24">
        <v>2.8</v>
      </c>
      <c r="I29" s="24" t="s">
        <v>300</v>
      </c>
      <c r="J29" s="17">
        <v>84</v>
      </c>
      <c r="K29" s="18">
        <v>81</v>
      </c>
      <c r="L29" s="19">
        <v>79</v>
      </c>
      <c r="M29" s="19">
        <v>82</v>
      </c>
      <c r="N29" s="19">
        <v>83</v>
      </c>
      <c r="O29" s="19">
        <v>83</v>
      </c>
      <c r="P29" s="19">
        <f t="shared" si="0"/>
        <v>492</v>
      </c>
      <c r="Q29" s="45">
        <f t="shared" si="1"/>
        <v>79</v>
      </c>
      <c r="R29" s="45">
        <f t="shared" si="2"/>
        <v>84</v>
      </c>
      <c r="S29" s="70">
        <f t="shared" si="3"/>
        <v>329</v>
      </c>
      <c r="T29" s="20">
        <f t="shared" si="4"/>
        <v>82.25</v>
      </c>
    </row>
    <row r="30" spans="1:20" ht="12.75">
      <c r="A30" s="54">
        <v>27</v>
      </c>
      <c r="B30" s="56" t="s">
        <v>185</v>
      </c>
      <c r="C30" s="34" t="s">
        <v>304</v>
      </c>
      <c r="D30" s="74" t="s">
        <v>672</v>
      </c>
      <c r="E30" s="24">
        <v>2007</v>
      </c>
      <c r="F30" s="24" t="s">
        <v>230</v>
      </c>
      <c r="G30" s="9"/>
      <c r="H30" s="24">
        <v>1.4</v>
      </c>
      <c r="I30" s="24" t="s">
        <v>675</v>
      </c>
      <c r="J30" s="17">
        <v>80</v>
      </c>
      <c r="K30" s="18">
        <v>80</v>
      </c>
      <c r="L30" s="19">
        <v>80</v>
      </c>
      <c r="M30" s="19">
        <v>87</v>
      </c>
      <c r="N30" s="19">
        <v>85</v>
      </c>
      <c r="O30" s="19">
        <v>84</v>
      </c>
      <c r="P30" s="19">
        <f t="shared" si="0"/>
        <v>496</v>
      </c>
      <c r="Q30" s="45">
        <f t="shared" si="1"/>
        <v>80</v>
      </c>
      <c r="R30" s="45">
        <f t="shared" si="2"/>
        <v>87</v>
      </c>
      <c r="S30" s="70">
        <f t="shared" si="3"/>
        <v>329</v>
      </c>
      <c r="T30" s="20">
        <f t="shared" si="4"/>
        <v>82.25</v>
      </c>
    </row>
    <row r="31" spans="1:20" ht="12.75">
      <c r="A31" s="56">
        <v>28</v>
      </c>
      <c r="B31" s="56" t="s">
        <v>682</v>
      </c>
      <c r="C31" s="34" t="s">
        <v>525</v>
      </c>
      <c r="D31" s="74" t="s">
        <v>1099</v>
      </c>
      <c r="E31" s="24">
        <v>2006</v>
      </c>
      <c r="F31" s="24" t="s">
        <v>230</v>
      </c>
      <c r="G31" s="24"/>
      <c r="H31" s="24">
        <v>1.4</v>
      </c>
      <c r="I31" s="24">
        <v>1406</v>
      </c>
      <c r="J31" s="17">
        <v>80</v>
      </c>
      <c r="K31" s="18">
        <v>82</v>
      </c>
      <c r="L31" s="19">
        <v>82</v>
      </c>
      <c r="M31" s="19">
        <v>83</v>
      </c>
      <c r="N31" s="19">
        <v>82</v>
      </c>
      <c r="O31" s="19">
        <v>86</v>
      </c>
      <c r="P31" s="19">
        <f t="shared" si="0"/>
        <v>495</v>
      </c>
      <c r="Q31" s="45">
        <f t="shared" si="1"/>
        <v>80</v>
      </c>
      <c r="R31" s="45">
        <f t="shared" si="2"/>
        <v>86</v>
      </c>
      <c r="S31" s="70">
        <f t="shared" si="3"/>
        <v>329</v>
      </c>
      <c r="T31" s="20">
        <f t="shared" si="4"/>
        <v>82.25</v>
      </c>
    </row>
    <row r="32" spans="1:20" ht="12.75">
      <c r="A32" s="56">
        <v>29</v>
      </c>
      <c r="B32" s="56" t="s">
        <v>686</v>
      </c>
      <c r="C32" s="34" t="s">
        <v>329</v>
      </c>
      <c r="D32" s="74" t="s">
        <v>776</v>
      </c>
      <c r="E32" s="24">
        <v>2007</v>
      </c>
      <c r="F32" s="24" t="s">
        <v>230</v>
      </c>
      <c r="G32" s="24"/>
      <c r="H32" s="24">
        <v>2</v>
      </c>
      <c r="I32" s="24">
        <v>358</v>
      </c>
      <c r="J32" s="17">
        <v>79</v>
      </c>
      <c r="K32" s="18">
        <v>82</v>
      </c>
      <c r="L32" s="19">
        <v>83</v>
      </c>
      <c r="M32" s="19">
        <v>80</v>
      </c>
      <c r="N32" s="19">
        <v>84</v>
      </c>
      <c r="O32" s="19">
        <v>84</v>
      </c>
      <c r="P32" s="19">
        <f t="shared" si="0"/>
        <v>492</v>
      </c>
      <c r="Q32" s="45">
        <f t="shared" si="1"/>
        <v>79</v>
      </c>
      <c r="R32" s="45">
        <f t="shared" si="2"/>
        <v>84</v>
      </c>
      <c r="S32" s="70">
        <f t="shared" si="3"/>
        <v>329</v>
      </c>
      <c r="T32" s="20">
        <f t="shared" si="4"/>
        <v>82.25</v>
      </c>
    </row>
    <row r="33" spans="1:20" ht="12.75">
      <c r="A33" s="54">
        <v>30</v>
      </c>
      <c r="B33" s="56" t="s">
        <v>933</v>
      </c>
      <c r="C33" s="34" t="s">
        <v>732</v>
      </c>
      <c r="D33" s="74" t="s">
        <v>17</v>
      </c>
      <c r="E33" s="24">
        <v>2006</v>
      </c>
      <c r="F33" s="24" t="s">
        <v>230</v>
      </c>
      <c r="G33" s="24"/>
      <c r="H33" s="24">
        <v>3.5</v>
      </c>
      <c r="I33" s="24">
        <v>30</v>
      </c>
      <c r="J33" s="17">
        <v>84</v>
      </c>
      <c r="K33" s="18">
        <v>83</v>
      </c>
      <c r="L33" s="19">
        <v>82</v>
      </c>
      <c r="M33" s="19">
        <v>80</v>
      </c>
      <c r="N33" s="19">
        <v>83</v>
      </c>
      <c r="O33" s="19">
        <v>81</v>
      </c>
      <c r="P33" s="19">
        <f t="shared" si="0"/>
        <v>493</v>
      </c>
      <c r="Q33" s="45">
        <f t="shared" si="1"/>
        <v>80</v>
      </c>
      <c r="R33" s="45">
        <f t="shared" si="2"/>
        <v>84</v>
      </c>
      <c r="S33" s="70">
        <f t="shared" si="3"/>
        <v>329</v>
      </c>
      <c r="T33" s="20">
        <f t="shared" si="4"/>
        <v>82.25</v>
      </c>
    </row>
    <row r="34" spans="1:20" ht="12.75">
      <c r="A34" s="56">
        <v>31</v>
      </c>
      <c r="B34" s="56" t="s">
        <v>175</v>
      </c>
      <c r="C34" s="34" t="s">
        <v>436</v>
      </c>
      <c r="D34" s="74" t="s">
        <v>427</v>
      </c>
      <c r="E34" s="24">
        <v>2007</v>
      </c>
      <c r="F34" s="24" t="s">
        <v>230</v>
      </c>
      <c r="G34" s="9"/>
      <c r="H34" s="24">
        <v>1.9</v>
      </c>
      <c r="I34" s="24">
        <v>7124</v>
      </c>
      <c r="J34" s="17">
        <v>85</v>
      </c>
      <c r="K34" s="18">
        <v>81</v>
      </c>
      <c r="L34" s="19">
        <v>78</v>
      </c>
      <c r="M34" s="19">
        <v>82</v>
      </c>
      <c r="N34" s="19">
        <v>84</v>
      </c>
      <c r="O34" s="19">
        <v>81</v>
      </c>
      <c r="P34" s="19">
        <f t="shared" si="0"/>
        <v>491</v>
      </c>
      <c r="Q34" s="45">
        <f t="shared" si="1"/>
        <v>78</v>
      </c>
      <c r="R34" s="45">
        <f t="shared" si="2"/>
        <v>85</v>
      </c>
      <c r="S34" s="70">
        <f t="shared" si="3"/>
        <v>328</v>
      </c>
      <c r="T34" s="20">
        <f t="shared" si="4"/>
        <v>82</v>
      </c>
    </row>
    <row r="35" spans="1:20" ht="12.75">
      <c r="A35" s="56">
        <v>32</v>
      </c>
      <c r="B35" s="56" t="s">
        <v>1028</v>
      </c>
      <c r="C35" s="34" t="s">
        <v>312</v>
      </c>
      <c r="D35" s="74" t="s">
        <v>1029</v>
      </c>
      <c r="E35" s="24">
        <v>2007</v>
      </c>
      <c r="F35" s="24" t="s">
        <v>230</v>
      </c>
      <c r="G35" s="9"/>
      <c r="H35" s="24">
        <v>1.9</v>
      </c>
      <c r="I35" s="24">
        <v>711</v>
      </c>
      <c r="J35" s="54">
        <v>76</v>
      </c>
      <c r="K35" s="54">
        <v>82</v>
      </c>
      <c r="L35" s="54">
        <v>80</v>
      </c>
      <c r="M35" s="54">
        <v>83</v>
      </c>
      <c r="N35" s="54">
        <v>83</v>
      </c>
      <c r="O35" s="54">
        <v>83</v>
      </c>
      <c r="P35" s="19">
        <f t="shared" si="0"/>
        <v>487</v>
      </c>
      <c r="Q35" s="45">
        <f t="shared" si="1"/>
        <v>76</v>
      </c>
      <c r="R35" s="45">
        <f t="shared" si="2"/>
        <v>83</v>
      </c>
      <c r="S35" s="70">
        <f t="shared" si="3"/>
        <v>328</v>
      </c>
      <c r="T35" s="20">
        <f t="shared" si="4"/>
        <v>82</v>
      </c>
    </row>
    <row r="36" spans="1:20" ht="12.75">
      <c r="A36" s="54">
        <v>33</v>
      </c>
      <c r="B36" s="56" t="s">
        <v>180</v>
      </c>
      <c r="C36" s="34" t="s">
        <v>502</v>
      </c>
      <c r="D36" s="74" t="s">
        <v>495</v>
      </c>
      <c r="E36" s="24">
        <v>2007</v>
      </c>
      <c r="F36" s="24" t="s">
        <v>230</v>
      </c>
      <c r="G36" s="9"/>
      <c r="H36" s="24">
        <v>2.1</v>
      </c>
      <c r="I36" s="24" t="s">
        <v>448</v>
      </c>
      <c r="J36" s="17">
        <v>82</v>
      </c>
      <c r="K36" s="18">
        <v>82</v>
      </c>
      <c r="L36" s="19">
        <v>84</v>
      </c>
      <c r="M36" s="19">
        <v>80</v>
      </c>
      <c r="N36" s="19">
        <v>83</v>
      </c>
      <c r="O36" s="19">
        <v>77</v>
      </c>
      <c r="P36" s="19">
        <f aca="true" t="shared" si="5" ref="P36:P51">J36+K36+L36+M36+N36+O36</f>
        <v>488</v>
      </c>
      <c r="Q36" s="45">
        <f aca="true" t="shared" si="6" ref="Q36:Q51">MIN(J36:O36)</f>
        <v>77</v>
      </c>
      <c r="R36" s="45">
        <f aca="true" t="shared" si="7" ref="R36:R51">MAX(J36:O36)</f>
        <v>84</v>
      </c>
      <c r="S36" s="70">
        <f aca="true" t="shared" si="8" ref="S36:S51">P36-(Q36+R36)</f>
        <v>327</v>
      </c>
      <c r="T36" s="20">
        <f aca="true" t="shared" si="9" ref="T36:T51">S36/4</f>
        <v>81.75</v>
      </c>
    </row>
    <row r="37" spans="1:20" ht="12.75">
      <c r="A37" s="56">
        <v>34</v>
      </c>
      <c r="B37" s="56" t="s">
        <v>777</v>
      </c>
      <c r="C37" s="34" t="s">
        <v>304</v>
      </c>
      <c r="D37" s="74" t="s">
        <v>775</v>
      </c>
      <c r="E37" s="24">
        <v>2006</v>
      </c>
      <c r="F37" s="24" t="s">
        <v>230</v>
      </c>
      <c r="G37" s="24"/>
      <c r="H37" s="24">
        <v>1.5</v>
      </c>
      <c r="I37" s="24">
        <v>603</v>
      </c>
      <c r="J37" s="17">
        <v>81</v>
      </c>
      <c r="K37" s="18">
        <v>83</v>
      </c>
      <c r="L37" s="19">
        <v>82</v>
      </c>
      <c r="M37" s="19">
        <v>89</v>
      </c>
      <c r="N37" s="19">
        <v>81</v>
      </c>
      <c r="O37" s="19">
        <v>77</v>
      </c>
      <c r="P37" s="19">
        <f t="shared" si="5"/>
        <v>493</v>
      </c>
      <c r="Q37" s="45">
        <f t="shared" si="6"/>
        <v>77</v>
      </c>
      <c r="R37" s="45">
        <f t="shared" si="7"/>
        <v>89</v>
      </c>
      <c r="S37" s="70">
        <f t="shared" si="8"/>
        <v>327</v>
      </c>
      <c r="T37" s="20">
        <f t="shared" si="9"/>
        <v>81.75</v>
      </c>
    </row>
    <row r="38" spans="1:21" ht="12.75">
      <c r="A38" s="56">
        <v>35</v>
      </c>
      <c r="B38" s="56" t="s">
        <v>171</v>
      </c>
      <c r="C38" s="34" t="s">
        <v>341</v>
      </c>
      <c r="D38" s="74" t="s">
        <v>314</v>
      </c>
      <c r="E38" s="24">
        <v>2007</v>
      </c>
      <c r="F38" s="24" t="s">
        <v>230</v>
      </c>
      <c r="G38" s="9"/>
      <c r="H38" s="24">
        <v>1.4</v>
      </c>
      <c r="I38" s="24" t="s">
        <v>318</v>
      </c>
      <c r="J38" s="17">
        <v>80</v>
      </c>
      <c r="K38" s="18">
        <v>84</v>
      </c>
      <c r="L38" s="19">
        <v>81</v>
      </c>
      <c r="M38" s="19">
        <v>78</v>
      </c>
      <c r="N38" s="19">
        <v>82</v>
      </c>
      <c r="O38" s="19">
        <v>83</v>
      </c>
      <c r="P38" s="19">
        <f t="shared" si="5"/>
        <v>488</v>
      </c>
      <c r="Q38" s="45">
        <f t="shared" si="6"/>
        <v>78</v>
      </c>
      <c r="R38" s="45">
        <f t="shared" si="7"/>
        <v>84</v>
      </c>
      <c r="S38" s="70">
        <f t="shared" si="8"/>
        <v>326</v>
      </c>
      <c r="T38" s="20">
        <f t="shared" si="9"/>
        <v>81.5</v>
      </c>
      <c r="U38" s="30"/>
    </row>
    <row r="39" spans="1:20" ht="12.75">
      <c r="A39" s="54">
        <v>36</v>
      </c>
      <c r="B39" s="56" t="s">
        <v>934</v>
      </c>
      <c r="C39" s="34" t="s">
        <v>329</v>
      </c>
      <c r="D39" s="74" t="s">
        <v>17</v>
      </c>
      <c r="E39" s="24">
        <v>2006</v>
      </c>
      <c r="F39" s="24" t="s">
        <v>230</v>
      </c>
      <c r="G39" s="24"/>
      <c r="H39" s="24">
        <v>2.4</v>
      </c>
      <c r="I39" s="24">
        <v>6</v>
      </c>
      <c r="J39" s="17">
        <v>78</v>
      </c>
      <c r="K39" s="18">
        <v>90</v>
      </c>
      <c r="L39" s="19">
        <v>78</v>
      </c>
      <c r="M39" s="19">
        <v>82</v>
      </c>
      <c r="N39" s="19">
        <v>88</v>
      </c>
      <c r="O39" s="19">
        <v>77</v>
      </c>
      <c r="P39" s="19">
        <f t="shared" si="5"/>
        <v>493</v>
      </c>
      <c r="Q39" s="45">
        <f t="shared" si="6"/>
        <v>77</v>
      </c>
      <c r="R39" s="45">
        <f t="shared" si="7"/>
        <v>90</v>
      </c>
      <c r="S39" s="70">
        <f t="shared" si="8"/>
        <v>326</v>
      </c>
      <c r="T39" s="20">
        <f t="shared" si="9"/>
        <v>81.5</v>
      </c>
    </row>
    <row r="40" spans="1:20" ht="12.75">
      <c r="A40" s="56">
        <v>37</v>
      </c>
      <c r="B40" s="56" t="s">
        <v>685</v>
      </c>
      <c r="C40" s="34" t="s">
        <v>771</v>
      </c>
      <c r="D40" s="74" t="s">
        <v>769</v>
      </c>
      <c r="E40" s="24">
        <v>2007</v>
      </c>
      <c r="F40" s="24" t="s">
        <v>230</v>
      </c>
      <c r="G40" s="24"/>
      <c r="H40" s="24">
        <v>2.5</v>
      </c>
      <c r="I40" s="24">
        <v>7193</v>
      </c>
      <c r="J40" s="17">
        <v>82</v>
      </c>
      <c r="K40" s="18">
        <v>82</v>
      </c>
      <c r="L40" s="19">
        <v>77</v>
      </c>
      <c r="M40" s="19">
        <v>79</v>
      </c>
      <c r="N40" s="19">
        <v>82</v>
      </c>
      <c r="O40" s="19">
        <v>86</v>
      </c>
      <c r="P40" s="19">
        <f t="shared" si="5"/>
        <v>488</v>
      </c>
      <c r="Q40" s="45">
        <f t="shared" si="6"/>
        <v>77</v>
      </c>
      <c r="R40" s="45">
        <f t="shared" si="7"/>
        <v>86</v>
      </c>
      <c r="S40" s="70">
        <f t="shared" si="8"/>
        <v>325</v>
      </c>
      <c r="T40" s="20">
        <f t="shared" si="9"/>
        <v>81.25</v>
      </c>
    </row>
    <row r="41" spans="1:20" ht="12.75">
      <c r="A41" s="56">
        <v>38</v>
      </c>
      <c r="B41" s="56" t="s">
        <v>785</v>
      </c>
      <c r="C41" s="34" t="s">
        <v>525</v>
      </c>
      <c r="D41" s="74" t="s">
        <v>939</v>
      </c>
      <c r="E41" s="24">
        <v>2007</v>
      </c>
      <c r="F41" s="24" t="s">
        <v>230</v>
      </c>
      <c r="G41" s="24"/>
      <c r="H41" s="24">
        <v>1.9</v>
      </c>
      <c r="I41" s="24" t="s">
        <v>678</v>
      </c>
      <c r="J41" s="17">
        <v>82</v>
      </c>
      <c r="K41" s="18">
        <v>81</v>
      </c>
      <c r="L41" s="19">
        <v>80</v>
      </c>
      <c r="M41" s="19">
        <v>81</v>
      </c>
      <c r="N41" s="19">
        <v>82</v>
      </c>
      <c r="O41" s="19">
        <v>81</v>
      </c>
      <c r="P41" s="19">
        <f t="shared" si="5"/>
        <v>487</v>
      </c>
      <c r="Q41" s="45">
        <f t="shared" si="6"/>
        <v>80</v>
      </c>
      <c r="R41" s="45">
        <f t="shared" si="7"/>
        <v>82</v>
      </c>
      <c r="S41" s="70">
        <f t="shared" si="8"/>
        <v>325</v>
      </c>
      <c r="T41" s="20">
        <f t="shared" si="9"/>
        <v>81.25</v>
      </c>
    </row>
    <row r="42" spans="1:20" ht="12.75">
      <c r="A42" s="54">
        <v>39</v>
      </c>
      <c r="B42" s="56" t="s">
        <v>173</v>
      </c>
      <c r="C42" s="34" t="s">
        <v>329</v>
      </c>
      <c r="D42" s="74" t="s">
        <v>356</v>
      </c>
      <c r="E42" s="24">
        <v>2007</v>
      </c>
      <c r="F42" s="24" t="s">
        <v>230</v>
      </c>
      <c r="G42" s="9"/>
      <c r="H42" s="24">
        <v>4</v>
      </c>
      <c r="I42" s="24">
        <v>4607</v>
      </c>
      <c r="J42" s="17">
        <v>82</v>
      </c>
      <c r="K42" s="18">
        <v>77</v>
      </c>
      <c r="L42" s="19">
        <v>79</v>
      </c>
      <c r="M42" s="19">
        <v>79</v>
      </c>
      <c r="N42" s="19">
        <v>81</v>
      </c>
      <c r="O42" s="19">
        <v>78</v>
      </c>
      <c r="P42" s="19">
        <f t="shared" si="5"/>
        <v>476</v>
      </c>
      <c r="Q42" s="45">
        <f t="shared" si="6"/>
        <v>77</v>
      </c>
      <c r="R42" s="45">
        <f t="shared" si="7"/>
        <v>82</v>
      </c>
      <c r="S42" s="70">
        <f t="shared" si="8"/>
        <v>317</v>
      </c>
      <c r="T42" s="20">
        <f t="shared" si="9"/>
        <v>79.25</v>
      </c>
    </row>
    <row r="43" spans="1:20" ht="12.75">
      <c r="A43" s="56">
        <v>40</v>
      </c>
      <c r="B43" s="56" t="s">
        <v>683</v>
      </c>
      <c r="C43" s="34" t="s">
        <v>304</v>
      </c>
      <c r="D43" s="74" t="s">
        <v>729</v>
      </c>
      <c r="E43" s="24">
        <v>2007</v>
      </c>
      <c r="F43" s="24" t="s">
        <v>230</v>
      </c>
      <c r="G43" s="24"/>
      <c r="H43" s="24">
        <v>2.3</v>
      </c>
      <c r="I43" s="24">
        <v>259</v>
      </c>
      <c r="J43" s="17">
        <v>81</v>
      </c>
      <c r="K43" s="18">
        <v>78</v>
      </c>
      <c r="L43" s="19">
        <v>80</v>
      </c>
      <c r="M43" s="19">
        <v>77</v>
      </c>
      <c r="N43" s="19">
        <v>82</v>
      </c>
      <c r="O43" s="19">
        <v>76</v>
      </c>
      <c r="P43" s="19">
        <f t="shared" si="5"/>
        <v>474</v>
      </c>
      <c r="Q43" s="45">
        <f t="shared" si="6"/>
        <v>76</v>
      </c>
      <c r="R43" s="45">
        <f t="shared" si="7"/>
        <v>82</v>
      </c>
      <c r="S43" s="70">
        <f t="shared" si="8"/>
        <v>316</v>
      </c>
      <c r="T43" s="20">
        <f t="shared" si="9"/>
        <v>79</v>
      </c>
    </row>
    <row r="44" spans="1:20" ht="12.75">
      <c r="A44" s="56">
        <v>41</v>
      </c>
      <c r="B44" s="56" t="s">
        <v>780</v>
      </c>
      <c r="C44" s="34" t="s">
        <v>881</v>
      </c>
      <c r="D44" s="74" t="s">
        <v>880</v>
      </c>
      <c r="E44" s="24">
        <v>2007</v>
      </c>
      <c r="F44" s="24" t="s">
        <v>230</v>
      </c>
      <c r="G44" s="24"/>
      <c r="H44" s="24">
        <v>2.1</v>
      </c>
      <c r="I44" s="24">
        <v>1418</v>
      </c>
      <c r="J44" s="17">
        <v>77</v>
      </c>
      <c r="K44" s="18">
        <v>81</v>
      </c>
      <c r="L44" s="19">
        <v>78</v>
      </c>
      <c r="M44" s="19">
        <v>78</v>
      </c>
      <c r="N44" s="19">
        <v>83</v>
      </c>
      <c r="O44" s="19">
        <v>79</v>
      </c>
      <c r="P44" s="19">
        <f t="shared" si="5"/>
        <v>476</v>
      </c>
      <c r="Q44" s="45">
        <f t="shared" si="6"/>
        <v>77</v>
      </c>
      <c r="R44" s="45">
        <f t="shared" si="7"/>
        <v>83</v>
      </c>
      <c r="S44" s="70">
        <f t="shared" si="8"/>
        <v>316</v>
      </c>
      <c r="T44" s="20">
        <f t="shared" si="9"/>
        <v>79</v>
      </c>
    </row>
    <row r="45" spans="1:20" ht="12.75">
      <c r="A45" s="54">
        <v>42</v>
      </c>
      <c r="B45" s="56" t="s">
        <v>936</v>
      </c>
      <c r="C45" s="34" t="s">
        <v>312</v>
      </c>
      <c r="D45" s="74" t="s">
        <v>969</v>
      </c>
      <c r="E45" s="24">
        <v>2007</v>
      </c>
      <c r="F45" s="24" t="s">
        <v>230</v>
      </c>
      <c r="G45" s="24"/>
      <c r="H45" s="24">
        <v>1.8</v>
      </c>
      <c r="I45" s="24" t="s">
        <v>970</v>
      </c>
      <c r="J45" s="17">
        <v>70</v>
      </c>
      <c r="K45" s="18">
        <v>80</v>
      </c>
      <c r="L45" s="19">
        <v>78</v>
      </c>
      <c r="M45" s="19">
        <v>70</v>
      </c>
      <c r="N45" s="19">
        <v>80</v>
      </c>
      <c r="O45" s="19">
        <v>73</v>
      </c>
      <c r="P45" s="19">
        <f t="shared" si="5"/>
        <v>451</v>
      </c>
      <c r="Q45" s="45">
        <f t="shared" si="6"/>
        <v>70</v>
      </c>
      <c r="R45" s="45">
        <f t="shared" si="7"/>
        <v>80</v>
      </c>
      <c r="S45" s="70">
        <f t="shared" si="8"/>
        <v>301</v>
      </c>
      <c r="T45" s="20">
        <f t="shared" si="9"/>
        <v>75.25</v>
      </c>
    </row>
    <row r="46" spans="1:20" ht="12.75">
      <c r="A46" s="56">
        <v>43</v>
      </c>
      <c r="B46" s="56" t="s">
        <v>167</v>
      </c>
      <c r="C46" s="34" t="s">
        <v>340</v>
      </c>
      <c r="D46" s="74" t="s">
        <v>298</v>
      </c>
      <c r="E46" s="24">
        <v>2007</v>
      </c>
      <c r="F46" s="24" t="s">
        <v>230</v>
      </c>
      <c r="G46" s="9"/>
      <c r="H46" s="24">
        <v>1</v>
      </c>
      <c r="I46" s="24">
        <v>403</v>
      </c>
      <c r="J46" s="17">
        <v>63</v>
      </c>
      <c r="K46" s="18">
        <v>73</v>
      </c>
      <c r="L46" s="19">
        <v>83</v>
      </c>
      <c r="M46" s="19">
        <v>77</v>
      </c>
      <c r="N46" s="19">
        <v>79</v>
      </c>
      <c r="O46" s="19">
        <v>71</v>
      </c>
      <c r="P46" s="19">
        <f t="shared" si="5"/>
        <v>446</v>
      </c>
      <c r="Q46" s="45">
        <f t="shared" si="6"/>
        <v>63</v>
      </c>
      <c r="R46" s="45">
        <f t="shared" si="7"/>
        <v>83</v>
      </c>
      <c r="S46" s="70">
        <f t="shared" si="8"/>
        <v>300</v>
      </c>
      <c r="T46" s="20">
        <f t="shared" si="9"/>
        <v>75</v>
      </c>
    </row>
    <row r="47" spans="1:20" ht="12.75">
      <c r="A47" s="56">
        <v>44</v>
      </c>
      <c r="B47" s="56" t="s">
        <v>178</v>
      </c>
      <c r="C47" s="34" t="s">
        <v>481</v>
      </c>
      <c r="D47" s="74" t="s">
        <v>482</v>
      </c>
      <c r="E47" s="24">
        <v>1989</v>
      </c>
      <c r="F47" s="24" t="s">
        <v>230</v>
      </c>
      <c r="G47" s="9"/>
      <c r="H47" s="24">
        <v>4</v>
      </c>
      <c r="I47" s="24">
        <v>89</v>
      </c>
      <c r="J47" s="17">
        <v>70</v>
      </c>
      <c r="K47" s="18">
        <v>65</v>
      </c>
      <c r="L47" s="19">
        <v>78</v>
      </c>
      <c r="M47" s="19">
        <v>80</v>
      </c>
      <c r="N47" s="19">
        <v>78</v>
      </c>
      <c r="O47" s="19">
        <v>70</v>
      </c>
      <c r="P47" s="19">
        <f t="shared" si="5"/>
        <v>441</v>
      </c>
      <c r="Q47" s="45">
        <f t="shared" si="6"/>
        <v>65</v>
      </c>
      <c r="R47" s="45">
        <f t="shared" si="7"/>
        <v>80</v>
      </c>
      <c r="S47" s="70">
        <f t="shared" si="8"/>
        <v>296</v>
      </c>
      <c r="T47" s="20">
        <f t="shared" si="9"/>
        <v>74</v>
      </c>
    </row>
    <row r="48" spans="1:20" ht="12.75">
      <c r="A48" s="54">
        <v>45</v>
      </c>
      <c r="B48" s="56" t="s">
        <v>165</v>
      </c>
      <c r="C48" s="34" t="s">
        <v>339</v>
      </c>
      <c r="D48" s="74" t="s">
        <v>284</v>
      </c>
      <c r="E48" s="24">
        <v>2007</v>
      </c>
      <c r="F48" s="24" t="s">
        <v>230</v>
      </c>
      <c r="G48" s="9"/>
      <c r="H48" s="24">
        <v>2.4</v>
      </c>
      <c r="I48" s="28" t="s">
        <v>288</v>
      </c>
      <c r="J48" s="44">
        <v>72</v>
      </c>
      <c r="K48" s="44">
        <v>68</v>
      </c>
      <c r="L48" s="19">
        <v>65</v>
      </c>
      <c r="M48" s="19">
        <v>77</v>
      </c>
      <c r="N48" s="19">
        <v>79</v>
      </c>
      <c r="O48" s="19">
        <v>75</v>
      </c>
      <c r="P48" s="19">
        <f t="shared" si="5"/>
        <v>436</v>
      </c>
      <c r="Q48" s="45">
        <f t="shared" si="6"/>
        <v>65</v>
      </c>
      <c r="R48" s="45">
        <f t="shared" si="7"/>
        <v>79</v>
      </c>
      <c r="S48" s="70">
        <f t="shared" si="8"/>
        <v>292</v>
      </c>
      <c r="T48" s="20">
        <f t="shared" si="9"/>
        <v>73</v>
      </c>
    </row>
    <row r="49" spans="1:20" ht="12.75">
      <c r="A49" s="56">
        <v>46</v>
      </c>
      <c r="B49" s="56" t="s">
        <v>938</v>
      </c>
      <c r="C49" s="34" t="s">
        <v>436</v>
      </c>
      <c r="D49" s="74" t="s">
        <v>969</v>
      </c>
      <c r="E49" s="24">
        <v>2007</v>
      </c>
      <c r="F49" s="24" t="s">
        <v>230</v>
      </c>
      <c r="G49" s="24"/>
      <c r="H49" s="24">
        <v>1.4</v>
      </c>
      <c r="I49" s="24" t="s">
        <v>973</v>
      </c>
      <c r="J49" s="17">
        <v>73</v>
      </c>
      <c r="K49" s="18">
        <v>72</v>
      </c>
      <c r="L49" s="19">
        <v>73</v>
      </c>
      <c r="M49" s="19">
        <v>73</v>
      </c>
      <c r="N49" s="19">
        <v>83</v>
      </c>
      <c r="O49" s="19">
        <v>72</v>
      </c>
      <c r="P49" s="19">
        <f t="shared" si="5"/>
        <v>446</v>
      </c>
      <c r="Q49" s="45">
        <f t="shared" si="6"/>
        <v>72</v>
      </c>
      <c r="R49" s="45">
        <f t="shared" si="7"/>
        <v>83</v>
      </c>
      <c r="S49" s="70">
        <f t="shared" si="8"/>
        <v>291</v>
      </c>
      <c r="T49" s="20">
        <f t="shared" si="9"/>
        <v>72.75</v>
      </c>
    </row>
    <row r="50" spans="1:20" ht="12.75">
      <c r="A50" s="56">
        <v>47</v>
      </c>
      <c r="B50" s="56" t="s">
        <v>784</v>
      </c>
      <c r="C50" s="34" t="s">
        <v>355</v>
      </c>
      <c r="D50" s="74" t="s">
        <v>930</v>
      </c>
      <c r="E50" s="24">
        <v>2007</v>
      </c>
      <c r="F50" s="24" t="s">
        <v>230</v>
      </c>
      <c r="G50" s="24"/>
      <c r="H50" s="24">
        <v>1.9</v>
      </c>
      <c r="I50" s="24" t="s">
        <v>323</v>
      </c>
      <c r="J50" s="17">
        <v>68</v>
      </c>
      <c r="K50" s="18">
        <v>65</v>
      </c>
      <c r="L50" s="19">
        <v>67</v>
      </c>
      <c r="M50" s="19">
        <v>69</v>
      </c>
      <c r="N50" s="19">
        <v>77</v>
      </c>
      <c r="O50" s="19">
        <v>70</v>
      </c>
      <c r="P50" s="19">
        <f t="shared" si="5"/>
        <v>416</v>
      </c>
      <c r="Q50" s="45">
        <f t="shared" si="6"/>
        <v>65</v>
      </c>
      <c r="R50" s="45">
        <f t="shared" si="7"/>
        <v>77</v>
      </c>
      <c r="S50" s="70">
        <f t="shared" si="8"/>
        <v>274</v>
      </c>
      <c r="T50" s="20">
        <f t="shared" si="9"/>
        <v>68.5</v>
      </c>
    </row>
    <row r="51" spans="1:20" ht="13.5" thickBot="1">
      <c r="A51" s="54">
        <v>48</v>
      </c>
      <c r="B51" s="56" t="s">
        <v>164</v>
      </c>
      <c r="C51" s="34" t="s">
        <v>283</v>
      </c>
      <c r="D51" s="74" t="s">
        <v>284</v>
      </c>
      <c r="E51" s="24">
        <v>2007</v>
      </c>
      <c r="F51" s="24" t="s">
        <v>230</v>
      </c>
      <c r="G51" s="9"/>
      <c r="H51" s="24">
        <v>2</v>
      </c>
      <c r="I51" s="47" t="s">
        <v>287</v>
      </c>
      <c r="J51" s="18">
        <v>64</v>
      </c>
      <c r="K51" s="18">
        <v>75</v>
      </c>
      <c r="L51" s="19">
        <v>53</v>
      </c>
      <c r="M51" s="19">
        <v>68</v>
      </c>
      <c r="N51" s="19">
        <v>67</v>
      </c>
      <c r="O51" s="19">
        <v>65</v>
      </c>
      <c r="P51" s="19">
        <f t="shared" si="5"/>
        <v>392</v>
      </c>
      <c r="Q51" s="45">
        <f t="shared" si="6"/>
        <v>53</v>
      </c>
      <c r="R51" s="45">
        <f t="shared" si="7"/>
        <v>75</v>
      </c>
      <c r="S51" s="70">
        <f t="shared" si="8"/>
        <v>264</v>
      </c>
      <c r="T51" s="71">
        <f t="shared" si="9"/>
        <v>66</v>
      </c>
    </row>
  </sheetData>
  <printOptions/>
  <pageMargins left="0.1968503937007874" right="0.1968503937007874" top="0.984251968503937" bottom="0.984251968503937" header="0.5118110236220472" footer="0.5118110236220472"/>
  <pageSetup horizontalDpi="1200" verticalDpi="12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1"/>
  <sheetViews>
    <sheetView workbookViewId="0" topLeftCell="A1">
      <selection activeCell="U32" sqref="U32"/>
    </sheetView>
  </sheetViews>
  <sheetFormatPr defaultColWidth="9.140625" defaultRowHeight="12.75"/>
  <cols>
    <col min="1" max="1" width="4.421875" style="0" customWidth="1"/>
    <col min="2" max="2" width="7.140625" style="0" bestFit="1" customWidth="1"/>
    <col min="3" max="3" width="31.00390625" style="0" bestFit="1" customWidth="1"/>
    <col min="4" max="4" width="34.140625" style="0" bestFit="1" customWidth="1"/>
    <col min="5" max="5" width="6.28125" style="0" customWidth="1"/>
    <col min="6" max="6" width="10.421875" style="0" customWidth="1"/>
    <col min="7" max="8" width="0" style="0" hidden="1" customWidth="1"/>
    <col min="9" max="9" width="6.140625" style="0" bestFit="1" customWidth="1"/>
    <col min="10" max="17" width="0" style="0" hidden="1" customWidth="1"/>
    <col min="19" max="19" width="13.57421875" style="0" bestFit="1" customWidth="1"/>
  </cols>
  <sheetData>
    <row r="1" spans="1:11" ht="18">
      <c r="A1" s="57" t="s">
        <v>1229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19" ht="13.5" thickBot="1">
      <c r="A3" s="1" t="s">
        <v>0</v>
      </c>
      <c r="B3" s="2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 t="s">
        <v>9</v>
      </c>
      <c r="O3" s="3" t="s">
        <v>10</v>
      </c>
      <c r="P3" s="3" t="s">
        <v>11</v>
      </c>
      <c r="Q3" s="4"/>
      <c r="R3" s="4" t="s">
        <v>12</v>
      </c>
      <c r="S3" s="5" t="s">
        <v>13</v>
      </c>
    </row>
    <row r="4" spans="1:19" ht="12.75">
      <c r="A4" s="56">
        <v>1</v>
      </c>
      <c r="B4" s="56" t="s">
        <v>113</v>
      </c>
      <c r="C4" s="11" t="s">
        <v>1209</v>
      </c>
      <c r="D4" s="106" t="s">
        <v>1206</v>
      </c>
      <c r="E4" s="23">
        <v>2005</v>
      </c>
      <c r="F4" s="23" t="s">
        <v>1201</v>
      </c>
      <c r="G4" s="11"/>
      <c r="H4" s="23">
        <v>9.2</v>
      </c>
      <c r="I4" s="83" t="s">
        <v>261</v>
      </c>
      <c r="J4" s="59">
        <v>86</v>
      </c>
      <c r="K4" s="60">
        <v>90</v>
      </c>
      <c r="L4" s="61">
        <v>88</v>
      </c>
      <c r="M4" s="61">
        <v>90</v>
      </c>
      <c r="N4" s="62">
        <f aca="true" t="shared" si="0" ref="N4:N31">J4+K4+L4+M4</f>
        <v>354</v>
      </c>
      <c r="O4" s="62">
        <f aca="true" t="shared" si="1" ref="O4:O31">MIN(J4:M4)</f>
        <v>86</v>
      </c>
      <c r="P4" s="63">
        <f aca="true" t="shared" si="2" ref="P4:P31">MAX(J4:M4)</f>
        <v>90</v>
      </c>
      <c r="Q4" s="13">
        <f aca="true" t="shared" si="3" ref="Q4:Q31">N4-(O4+P4)</f>
        <v>178</v>
      </c>
      <c r="R4" s="13">
        <f aca="true" t="shared" si="4" ref="R4:R31">Q4/2</f>
        <v>89</v>
      </c>
      <c r="S4" s="11" t="s">
        <v>1087</v>
      </c>
    </row>
    <row r="5" spans="1:19" ht="12.75">
      <c r="A5" s="54">
        <v>2</v>
      </c>
      <c r="B5" s="56" t="s">
        <v>921</v>
      </c>
      <c r="C5" s="9" t="s">
        <v>1208</v>
      </c>
      <c r="D5" s="92" t="s">
        <v>914</v>
      </c>
      <c r="E5" s="23">
        <v>2006</v>
      </c>
      <c r="F5" s="24" t="s">
        <v>1201</v>
      </c>
      <c r="G5" s="9"/>
      <c r="H5" s="23">
        <v>7.2</v>
      </c>
      <c r="I5" s="83" t="s">
        <v>926</v>
      </c>
      <c r="J5" s="24">
        <v>89</v>
      </c>
      <c r="K5" s="24">
        <v>87</v>
      </c>
      <c r="L5" s="24">
        <v>83</v>
      </c>
      <c r="M5" s="24">
        <v>90</v>
      </c>
      <c r="N5" s="62">
        <f t="shared" si="0"/>
        <v>349</v>
      </c>
      <c r="O5" s="62">
        <f t="shared" si="1"/>
        <v>83</v>
      </c>
      <c r="P5" s="63">
        <f t="shared" si="2"/>
        <v>90</v>
      </c>
      <c r="Q5" s="13">
        <f t="shared" si="3"/>
        <v>176</v>
      </c>
      <c r="R5" s="13">
        <f t="shared" si="4"/>
        <v>88</v>
      </c>
      <c r="S5" s="9" t="s">
        <v>1088</v>
      </c>
    </row>
    <row r="6" spans="1:19" ht="13.5" customHeight="1">
      <c r="A6" s="56">
        <v>3</v>
      </c>
      <c r="B6" s="56" t="s">
        <v>131</v>
      </c>
      <c r="C6" s="9" t="s">
        <v>1207</v>
      </c>
      <c r="D6" s="92" t="s">
        <v>914</v>
      </c>
      <c r="E6" s="23">
        <v>2004</v>
      </c>
      <c r="F6" s="24" t="s">
        <v>1201</v>
      </c>
      <c r="G6" s="9"/>
      <c r="H6" s="23">
        <v>35.6</v>
      </c>
      <c r="I6" s="83" t="s">
        <v>917</v>
      </c>
      <c r="J6" s="24">
        <v>83</v>
      </c>
      <c r="K6" s="24">
        <v>84</v>
      </c>
      <c r="L6" s="24">
        <v>88</v>
      </c>
      <c r="M6" s="24">
        <v>87</v>
      </c>
      <c r="N6" s="62">
        <f t="shared" si="0"/>
        <v>342</v>
      </c>
      <c r="O6" s="62">
        <f t="shared" si="1"/>
        <v>83</v>
      </c>
      <c r="P6" s="63">
        <f t="shared" si="2"/>
        <v>88</v>
      </c>
      <c r="Q6" s="13">
        <f t="shared" si="3"/>
        <v>171</v>
      </c>
      <c r="R6" s="13">
        <f t="shared" si="4"/>
        <v>85.5</v>
      </c>
      <c r="S6" s="9" t="s">
        <v>1089</v>
      </c>
    </row>
    <row r="7" spans="1:19" ht="12.75">
      <c r="A7" s="54">
        <v>4</v>
      </c>
      <c r="B7" s="56" t="s">
        <v>924</v>
      </c>
      <c r="C7" s="9" t="s">
        <v>1210</v>
      </c>
      <c r="D7" s="92" t="s">
        <v>914</v>
      </c>
      <c r="E7" s="23">
        <v>2004</v>
      </c>
      <c r="F7" s="24" t="s">
        <v>1201</v>
      </c>
      <c r="G7" s="9"/>
      <c r="H7" s="23">
        <v>5.9</v>
      </c>
      <c r="I7" s="83" t="s">
        <v>929</v>
      </c>
      <c r="J7" s="24">
        <v>83</v>
      </c>
      <c r="K7" s="24">
        <v>88</v>
      </c>
      <c r="L7" s="24">
        <v>88</v>
      </c>
      <c r="M7" s="24">
        <v>79</v>
      </c>
      <c r="N7" s="62">
        <f t="shared" si="0"/>
        <v>338</v>
      </c>
      <c r="O7" s="62">
        <f t="shared" si="1"/>
        <v>79</v>
      </c>
      <c r="P7" s="63">
        <f t="shared" si="2"/>
        <v>88</v>
      </c>
      <c r="Q7" s="13">
        <f t="shared" si="3"/>
        <v>171</v>
      </c>
      <c r="R7" s="13">
        <f t="shared" si="4"/>
        <v>85.5</v>
      </c>
      <c r="S7" s="9" t="s">
        <v>1089</v>
      </c>
    </row>
    <row r="8" spans="1:19" ht="12.75">
      <c r="A8" s="56">
        <v>5</v>
      </c>
      <c r="B8" s="56" t="s">
        <v>114</v>
      </c>
      <c r="C8" s="9" t="s">
        <v>1211</v>
      </c>
      <c r="D8" s="93" t="s">
        <v>1206</v>
      </c>
      <c r="E8" s="23">
        <v>2005</v>
      </c>
      <c r="F8" s="24" t="s">
        <v>1201</v>
      </c>
      <c r="G8" s="9"/>
      <c r="H8" s="23">
        <v>13.2</v>
      </c>
      <c r="I8" s="83" t="s">
        <v>262</v>
      </c>
      <c r="J8" s="64">
        <v>83</v>
      </c>
      <c r="K8" s="65">
        <v>86</v>
      </c>
      <c r="L8" s="66">
        <v>90</v>
      </c>
      <c r="M8" s="66">
        <v>76</v>
      </c>
      <c r="N8" s="62">
        <f t="shared" si="0"/>
        <v>335</v>
      </c>
      <c r="O8" s="62">
        <f t="shared" si="1"/>
        <v>76</v>
      </c>
      <c r="P8" s="63">
        <f t="shared" si="2"/>
        <v>90</v>
      </c>
      <c r="Q8" s="13">
        <f t="shared" si="3"/>
        <v>169</v>
      </c>
      <c r="R8" s="13">
        <f t="shared" si="4"/>
        <v>84.5</v>
      </c>
      <c r="S8" s="9"/>
    </row>
    <row r="9" spans="1:19" ht="12.75">
      <c r="A9" s="54">
        <v>6</v>
      </c>
      <c r="B9" s="56" t="s">
        <v>922</v>
      </c>
      <c r="C9" s="9" t="s">
        <v>1212</v>
      </c>
      <c r="D9" s="92" t="s">
        <v>914</v>
      </c>
      <c r="E9" s="23">
        <v>2005</v>
      </c>
      <c r="F9" s="24" t="s">
        <v>1201</v>
      </c>
      <c r="G9" s="9"/>
      <c r="H9" s="23">
        <v>8.9</v>
      </c>
      <c r="I9" s="83" t="s">
        <v>927</v>
      </c>
      <c r="J9" s="24">
        <v>89</v>
      </c>
      <c r="K9" s="24">
        <v>79</v>
      </c>
      <c r="L9" s="24">
        <v>79</v>
      </c>
      <c r="M9" s="24">
        <v>89</v>
      </c>
      <c r="N9" s="62">
        <f t="shared" si="0"/>
        <v>336</v>
      </c>
      <c r="O9" s="62">
        <f t="shared" si="1"/>
        <v>79</v>
      </c>
      <c r="P9" s="63">
        <f t="shared" si="2"/>
        <v>89</v>
      </c>
      <c r="Q9" s="13">
        <f t="shared" si="3"/>
        <v>168</v>
      </c>
      <c r="R9" s="13">
        <f t="shared" si="4"/>
        <v>84</v>
      </c>
      <c r="S9" s="9"/>
    </row>
    <row r="10" spans="1:19" ht="12.75">
      <c r="A10" s="56">
        <v>7</v>
      </c>
      <c r="B10" s="56" t="s">
        <v>123</v>
      </c>
      <c r="C10" s="9" t="s">
        <v>1213</v>
      </c>
      <c r="D10" s="92" t="s">
        <v>516</v>
      </c>
      <c r="E10" s="23"/>
      <c r="F10" s="24" t="s">
        <v>517</v>
      </c>
      <c r="G10" s="9"/>
      <c r="H10" s="23">
        <v>4.6</v>
      </c>
      <c r="I10" s="83" t="s">
        <v>519</v>
      </c>
      <c r="J10" s="24">
        <v>86</v>
      </c>
      <c r="K10" s="24">
        <v>78</v>
      </c>
      <c r="L10" s="24">
        <v>81</v>
      </c>
      <c r="M10" s="24">
        <v>87</v>
      </c>
      <c r="N10" s="62">
        <f t="shared" si="0"/>
        <v>332</v>
      </c>
      <c r="O10" s="62">
        <f t="shared" si="1"/>
        <v>78</v>
      </c>
      <c r="P10" s="63">
        <f t="shared" si="2"/>
        <v>87</v>
      </c>
      <c r="Q10" s="13">
        <f t="shared" si="3"/>
        <v>167</v>
      </c>
      <c r="R10" s="13">
        <f t="shared" si="4"/>
        <v>83.5</v>
      </c>
      <c r="S10" s="9"/>
    </row>
    <row r="11" spans="1:19" ht="12.75">
      <c r="A11" s="54">
        <v>8</v>
      </c>
      <c r="B11" s="56" t="s">
        <v>124</v>
      </c>
      <c r="C11" s="9" t="s">
        <v>520</v>
      </c>
      <c r="D11" s="92" t="s">
        <v>516</v>
      </c>
      <c r="E11" s="23"/>
      <c r="F11" s="24" t="s">
        <v>517</v>
      </c>
      <c r="G11" s="9"/>
      <c r="H11" s="23">
        <v>4.6</v>
      </c>
      <c r="I11" s="83" t="s">
        <v>521</v>
      </c>
      <c r="J11" s="24">
        <v>83</v>
      </c>
      <c r="K11" s="24">
        <v>82</v>
      </c>
      <c r="L11" s="24">
        <v>85</v>
      </c>
      <c r="M11" s="24">
        <v>76</v>
      </c>
      <c r="N11" s="62">
        <f t="shared" si="0"/>
        <v>326</v>
      </c>
      <c r="O11" s="62">
        <f t="shared" si="1"/>
        <v>76</v>
      </c>
      <c r="P11" s="63">
        <f t="shared" si="2"/>
        <v>85</v>
      </c>
      <c r="Q11" s="13">
        <f t="shared" si="3"/>
        <v>165</v>
      </c>
      <c r="R11" s="13">
        <f t="shared" si="4"/>
        <v>82.5</v>
      </c>
      <c r="S11" s="9"/>
    </row>
    <row r="12" spans="1:19" ht="12.75">
      <c r="A12" s="56">
        <v>9</v>
      </c>
      <c r="B12" s="56" t="s">
        <v>923</v>
      </c>
      <c r="C12" s="9" t="s">
        <v>1214</v>
      </c>
      <c r="D12" s="92" t="s">
        <v>914</v>
      </c>
      <c r="E12" s="23">
        <v>2003</v>
      </c>
      <c r="F12" s="24" t="s">
        <v>1201</v>
      </c>
      <c r="G12" s="9"/>
      <c r="H12" s="23">
        <v>6</v>
      </c>
      <c r="I12" s="83" t="s">
        <v>928</v>
      </c>
      <c r="J12" s="24">
        <v>83</v>
      </c>
      <c r="K12" s="24">
        <v>82</v>
      </c>
      <c r="L12" s="24">
        <v>87</v>
      </c>
      <c r="M12" s="24">
        <v>74</v>
      </c>
      <c r="N12" s="62">
        <f t="shared" si="0"/>
        <v>326</v>
      </c>
      <c r="O12" s="62">
        <f t="shared" si="1"/>
        <v>74</v>
      </c>
      <c r="P12" s="63">
        <f t="shared" si="2"/>
        <v>87</v>
      </c>
      <c r="Q12" s="13">
        <f t="shared" si="3"/>
        <v>165</v>
      </c>
      <c r="R12" s="13">
        <f t="shared" si="4"/>
        <v>82.5</v>
      </c>
      <c r="S12" s="9"/>
    </row>
    <row r="13" spans="1:19" ht="12.75">
      <c r="A13" s="54">
        <v>10</v>
      </c>
      <c r="B13" s="56" t="s">
        <v>122</v>
      </c>
      <c r="C13" s="9" t="s">
        <v>514</v>
      </c>
      <c r="D13" s="92" t="s">
        <v>1025</v>
      </c>
      <c r="E13" s="23">
        <v>2000</v>
      </c>
      <c r="F13" s="24" t="s">
        <v>1201</v>
      </c>
      <c r="G13" s="9"/>
      <c r="H13" s="24">
        <v>10</v>
      </c>
      <c r="I13" s="85" t="s">
        <v>515</v>
      </c>
      <c r="J13" s="24">
        <v>86</v>
      </c>
      <c r="K13" s="24">
        <v>85</v>
      </c>
      <c r="L13" s="24">
        <v>79</v>
      </c>
      <c r="M13" s="24">
        <v>61</v>
      </c>
      <c r="N13" s="62">
        <f t="shared" si="0"/>
        <v>311</v>
      </c>
      <c r="O13" s="62">
        <f t="shared" si="1"/>
        <v>61</v>
      </c>
      <c r="P13" s="63">
        <f t="shared" si="2"/>
        <v>86</v>
      </c>
      <c r="Q13" s="13">
        <f t="shared" si="3"/>
        <v>164</v>
      </c>
      <c r="R13" s="13">
        <f t="shared" si="4"/>
        <v>82</v>
      </c>
      <c r="S13" s="9"/>
    </row>
    <row r="14" spans="1:19" ht="12.75">
      <c r="A14" s="56">
        <v>11</v>
      </c>
      <c r="B14" s="56" t="s">
        <v>127</v>
      </c>
      <c r="C14" s="9" t="s">
        <v>1215</v>
      </c>
      <c r="D14" s="92" t="s">
        <v>1148</v>
      </c>
      <c r="E14" s="23">
        <v>2007</v>
      </c>
      <c r="F14" s="24" t="s">
        <v>613</v>
      </c>
      <c r="G14" s="9"/>
      <c r="H14" s="24">
        <v>11</v>
      </c>
      <c r="I14" s="85" t="s">
        <v>805</v>
      </c>
      <c r="J14" s="24">
        <v>82</v>
      </c>
      <c r="K14" s="24">
        <v>82</v>
      </c>
      <c r="L14" s="24">
        <v>79</v>
      </c>
      <c r="M14" s="24">
        <v>85</v>
      </c>
      <c r="N14" s="62">
        <f t="shared" si="0"/>
        <v>328</v>
      </c>
      <c r="O14" s="62">
        <f t="shared" si="1"/>
        <v>79</v>
      </c>
      <c r="P14" s="63">
        <f t="shared" si="2"/>
        <v>85</v>
      </c>
      <c r="Q14" s="13">
        <f t="shared" si="3"/>
        <v>164</v>
      </c>
      <c r="R14" s="13">
        <f t="shared" si="4"/>
        <v>82</v>
      </c>
      <c r="S14" s="9"/>
    </row>
    <row r="15" spans="1:19" ht="12.75">
      <c r="A15" s="54">
        <v>12</v>
      </c>
      <c r="B15" s="56" t="s">
        <v>134</v>
      </c>
      <c r="C15" s="9" t="s">
        <v>1208</v>
      </c>
      <c r="D15" s="92" t="s">
        <v>914</v>
      </c>
      <c r="E15" s="23">
        <v>2004</v>
      </c>
      <c r="F15" s="24" t="s">
        <v>1201</v>
      </c>
      <c r="G15" s="9"/>
      <c r="H15" s="24">
        <v>8.3</v>
      </c>
      <c r="I15" s="85" t="s">
        <v>920</v>
      </c>
      <c r="J15" s="24">
        <v>83</v>
      </c>
      <c r="K15" s="24">
        <v>90</v>
      </c>
      <c r="L15" s="24">
        <v>79</v>
      </c>
      <c r="M15" s="24">
        <v>81</v>
      </c>
      <c r="N15" s="62">
        <f t="shared" si="0"/>
        <v>333</v>
      </c>
      <c r="O15" s="62">
        <f t="shared" si="1"/>
        <v>79</v>
      </c>
      <c r="P15" s="63">
        <f t="shared" si="2"/>
        <v>90</v>
      </c>
      <c r="Q15" s="13">
        <f t="shared" si="3"/>
        <v>164</v>
      </c>
      <c r="R15" s="13">
        <f t="shared" si="4"/>
        <v>82</v>
      </c>
      <c r="S15" s="9"/>
    </row>
    <row r="16" spans="1:19" ht="12.75">
      <c r="A16" s="56">
        <v>13</v>
      </c>
      <c r="B16" s="56" t="s">
        <v>135</v>
      </c>
      <c r="C16" s="9" t="s">
        <v>1208</v>
      </c>
      <c r="D16" s="92" t="s">
        <v>914</v>
      </c>
      <c r="E16" s="23">
        <v>2005</v>
      </c>
      <c r="F16" s="24" t="s">
        <v>1201</v>
      </c>
      <c r="G16" s="9"/>
      <c r="H16" s="24">
        <v>9</v>
      </c>
      <c r="I16" s="85" t="s">
        <v>925</v>
      </c>
      <c r="J16" s="24">
        <v>79</v>
      </c>
      <c r="K16" s="24">
        <v>89</v>
      </c>
      <c r="L16" s="24">
        <v>85</v>
      </c>
      <c r="M16" s="24">
        <v>71</v>
      </c>
      <c r="N16" s="62">
        <f t="shared" si="0"/>
        <v>324</v>
      </c>
      <c r="O16" s="62">
        <f t="shared" si="1"/>
        <v>71</v>
      </c>
      <c r="P16" s="63">
        <f t="shared" si="2"/>
        <v>89</v>
      </c>
      <c r="Q16" s="13">
        <f t="shared" si="3"/>
        <v>164</v>
      </c>
      <c r="R16" s="13">
        <f t="shared" si="4"/>
        <v>82</v>
      </c>
      <c r="S16" s="9"/>
    </row>
    <row r="17" spans="1:19" ht="12.75">
      <c r="A17" s="54">
        <v>14</v>
      </c>
      <c r="B17" s="56" t="s">
        <v>118</v>
      </c>
      <c r="C17" s="9" t="s">
        <v>1223</v>
      </c>
      <c r="D17" s="92" t="s">
        <v>264</v>
      </c>
      <c r="E17" s="23"/>
      <c r="F17" s="24" t="s">
        <v>1201</v>
      </c>
      <c r="G17" s="9"/>
      <c r="H17" s="24">
        <v>44.9</v>
      </c>
      <c r="I17" s="85" t="s">
        <v>268</v>
      </c>
      <c r="J17" s="67">
        <v>84</v>
      </c>
      <c r="K17" s="67">
        <v>80</v>
      </c>
      <c r="L17" s="67">
        <v>79</v>
      </c>
      <c r="M17" s="67">
        <v>83</v>
      </c>
      <c r="N17" s="62">
        <f t="shared" si="0"/>
        <v>326</v>
      </c>
      <c r="O17" s="62">
        <f t="shared" si="1"/>
        <v>79</v>
      </c>
      <c r="P17" s="63">
        <f t="shared" si="2"/>
        <v>84</v>
      </c>
      <c r="Q17" s="13">
        <f t="shared" si="3"/>
        <v>163</v>
      </c>
      <c r="R17" s="13">
        <f t="shared" si="4"/>
        <v>81.5</v>
      </c>
      <c r="S17" s="9"/>
    </row>
    <row r="18" spans="1:19" ht="12.75">
      <c r="A18" s="56">
        <v>15</v>
      </c>
      <c r="B18" s="56" t="s">
        <v>120</v>
      </c>
      <c r="C18" s="9" t="s">
        <v>1216</v>
      </c>
      <c r="D18" s="92" t="s">
        <v>437</v>
      </c>
      <c r="E18" s="23">
        <v>2006</v>
      </c>
      <c r="F18" s="24" t="s">
        <v>1201</v>
      </c>
      <c r="G18" s="9"/>
      <c r="H18" s="24">
        <v>14</v>
      </c>
      <c r="I18" s="85">
        <v>6135</v>
      </c>
      <c r="J18" s="24">
        <v>82</v>
      </c>
      <c r="K18" s="24">
        <v>80</v>
      </c>
      <c r="L18" s="24">
        <v>79</v>
      </c>
      <c r="M18" s="24">
        <v>85</v>
      </c>
      <c r="N18" s="62">
        <f t="shared" si="0"/>
        <v>326</v>
      </c>
      <c r="O18" s="62">
        <f t="shared" si="1"/>
        <v>79</v>
      </c>
      <c r="P18" s="63">
        <f t="shared" si="2"/>
        <v>85</v>
      </c>
      <c r="Q18" s="13">
        <f t="shared" si="3"/>
        <v>162</v>
      </c>
      <c r="R18" s="13">
        <f t="shared" si="4"/>
        <v>81</v>
      </c>
      <c r="S18" s="9"/>
    </row>
    <row r="19" spans="1:19" ht="12.75">
      <c r="A19" s="54">
        <v>16</v>
      </c>
      <c r="B19" s="56" t="s">
        <v>133</v>
      </c>
      <c r="C19" s="9" t="s">
        <v>1217</v>
      </c>
      <c r="D19" s="92" t="s">
        <v>914</v>
      </c>
      <c r="E19" s="23">
        <v>2006</v>
      </c>
      <c r="F19" s="24" t="s">
        <v>1201</v>
      </c>
      <c r="G19" s="9"/>
      <c r="H19" s="24">
        <v>8.7</v>
      </c>
      <c r="I19" s="85" t="s">
        <v>919</v>
      </c>
      <c r="J19" s="24">
        <v>81</v>
      </c>
      <c r="K19" s="24">
        <v>84</v>
      </c>
      <c r="L19" s="24">
        <v>81</v>
      </c>
      <c r="M19" s="24">
        <v>74</v>
      </c>
      <c r="N19" s="62">
        <f t="shared" si="0"/>
        <v>320</v>
      </c>
      <c r="O19" s="62">
        <f t="shared" si="1"/>
        <v>74</v>
      </c>
      <c r="P19" s="63">
        <f t="shared" si="2"/>
        <v>84</v>
      </c>
      <c r="Q19" s="13">
        <f t="shared" si="3"/>
        <v>162</v>
      </c>
      <c r="R19" s="13">
        <f t="shared" si="4"/>
        <v>81</v>
      </c>
      <c r="S19" s="9"/>
    </row>
    <row r="20" spans="1:19" ht="12.75">
      <c r="A20" s="56">
        <v>17</v>
      </c>
      <c r="B20" s="56" t="s">
        <v>132</v>
      </c>
      <c r="C20" s="9" t="s">
        <v>1207</v>
      </c>
      <c r="D20" s="92" t="s">
        <v>914</v>
      </c>
      <c r="E20" s="23">
        <v>2005</v>
      </c>
      <c r="F20" s="24" t="s">
        <v>1201</v>
      </c>
      <c r="G20" s="9"/>
      <c r="H20" s="24">
        <v>38.6</v>
      </c>
      <c r="I20" s="85" t="s">
        <v>918</v>
      </c>
      <c r="J20" s="24">
        <v>76</v>
      </c>
      <c r="K20" s="24">
        <v>81</v>
      </c>
      <c r="L20" s="24">
        <v>80</v>
      </c>
      <c r="M20" s="24">
        <v>82</v>
      </c>
      <c r="N20" s="62">
        <f t="shared" si="0"/>
        <v>319</v>
      </c>
      <c r="O20" s="62">
        <f t="shared" si="1"/>
        <v>76</v>
      </c>
      <c r="P20" s="63">
        <f t="shared" si="2"/>
        <v>82</v>
      </c>
      <c r="Q20" s="13">
        <f t="shared" si="3"/>
        <v>161</v>
      </c>
      <c r="R20" s="13">
        <f t="shared" si="4"/>
        <v>80.5</v>
      </c>
      <c r="S20" s="9"/>
    </row>
    <row r="21" spans="1:19" ht="12.75">
      <c r="A21" s="54">
        <v>18</v>
      </c>
      <c r="B21" s="56" t="s">
        <v>117</v>
      </c>
      <c r="C21" s="9" t="s">
        <v>1224</v>
      </c>
      <c r="D21" s="92" t="s">
        <v>264</v>
      </c>
      <c r="E21" s="23"/>
      <c r="F21" s="24" t="s">
        <v>1201</v>
      </c>
      <c r="G21" s="9"/>
      <c r="H21" s="24">
        <v>34</v>
      </c>
      <c r="I21" s="85" t="s">
        <v>267</v>
      </c>
      <c r="J21" s="67">
        <v>84</v>
      </c>
      <c r="K21" s="67">
        <v>77</v>
      </c>
      <c r="L21" s="67">
        <v>83</v>
      </c>
      <c r="M21" s="67">
        <v>76</v>
      </c>
      <c r="N21" s="62">
        <f t="shared" si="0"/>
        <v>320</v>
      </c>
      <c r="O21" s="62">
        <f t="shared" si="1"/>
        <v>76</v>
      </c>
      <c r="P21" s="63">
        <f t="shared" si="2"/>
        <v>84</v>
      </c>
      <c r="Q21" s="13">
        <f t="shared" si="3"/>
        <v>160</v>
      </c>
      <c r="R21" s="13">
        <f t="shared" si="4"/>
        <v>80</v>
      </c>
      <c r="S21" s="9"/>
    </row>
    <row r="22" spans="1:19" ht="12.75">
      <c r="A22" s="56">
        <v>19</v>
      </c>
      <c r="B22" s="56" t="s">
        <v>116</v>
      </c>
      <c r="C22" s="9" t="s">
        <v>1225</v>
      </c>
      <c r="D22" s="92" t="s">
        <v>264</v>
      </c>
      <c r="E22" s="23"/>
      <c r="F22" s="24" t="s">
        <v>1201</v>
      </c>
      <c r="G22" s="9"/>
      <c r="H22" s="24">
        <v>35</v>
      </c>
      <c r="I22" s="85" t="s">
        <v>266</v>
      </c>
      <c r="J22" s="67">
        <v>81</v>
      </c>
      <c r="K22" s="67">
        <v>76</v>
      </c>
      <c r="L22" s="67">
        <v>78</v>
      </c>
      <c r="M22" s="67">
        <v>81</v>
      </c>
      <c r="N22" s="62">
        <f t="shared" si="0"/>
        <v>316</v>
      </c>
      <c r="O22" s="62">
        <f t="shared" si="1"/>
        <v>76</v>
      </c>
      <c r="P22" s="63">
        <f t="shared" si="2"/>
        <v>81</v>
      </c>
      <c r="Q22" s="13">
        <f t="shared" si="3"/>
        <v>159</v>
      </c>
      <c r="R22" s="13">
        <f t="shared" si="4"/>
        <v>79.5</v>
      </c>
      <c r="S22" s="9"/>
    </row>
    <row r="23" spans="1:19" ht="12.75">
      <c r="A23" s="54">
        <v>20</v>
      </c>
      <c r="B23" s="56" t="s">
        <v>112</v>
      </c>
      <c r="C23" s="9" t="s">
        <v>259</v>
      </c>
      <c r="D23" s="93" t="s">
        <v>1206</v>
      </c>
      <c r="E23" s="23">
        <v>2005</v>
      </c>
      <c r="F23" s="24" t="s">
        <v>1201</v>
      </c>
      <c r="G23" s="9"/>
      <c r="H23" s="24">
        <v>5.1</v>
      </c>
      <c r="I23" s="85" t="s">
        <v>260</v>
      </c>
      <c r="J23" s="64">
        <v>70</v>
      </c>
      <c r="K23" s="65">
        <v>76</v>
      </c>
      <c r="L23" s="66">
        <v>91</v>
      </c>
      <c r="M23" s="66">
        <v>80</v>
      </c>
      <c r="N23" s="62">
        <f t="shared" si="0"/>
        <v>317</v>
      </c>
      <c r="O23" s="62">
        <f t="shared" si="1"/>
        <v>70</v>
      </c>
      <c r="P23" s="63">
        <f t="shared" si="2"/>
        <v>91</v>
      </c>
      <c r="Q23" s="13">
        <f t="shared" si="3"/>
        <v>156</v>
      </c>
      <c r="R23" s="13">
        <f t="shared" si="4"/>
        <v>78</v>
      </c>
      <c r="S23" s="9"/>
    </row>
    <row r="24" spans="1:19" ht="12.75">
      <c r="A24" s="56">
        <v>21</v>
      </c>
      <c r="B24" s="56" t="s">
        <v>129</v>
      </c>
      <c r="C24" s="9" t="s">
        <v>1218</v>
      </c>
      <c r="D24" s="92" t="s">
        <v>914</v>
      </c>
      <c r="E24" s="23">
        <v>2006</v>
      </c>
      <c r="F24" s="24" t="s">
        <v>1201</v>
      </c>
      <c r="G24" s="9"/>
      <c r="H24" s="24">
        <v>9.3</v>
      </c>
      <c r="I24" s="85" t="s">
        <v>915</v>
      </c>
      <c r="J24" s="24">
        <v>76</v>
      </c>
      <c r="K24" s="24">
        <v>78</v>
      </c>
      <c r="L24" s="24">
        <v>79</v>
      </c>
      <c r="M24" s="24">
        <v>75</v>
      </c>
      <c r="N24" s="62">
        <f t="shared" si="0"/>
        <v>308</v>
      </c>
      <c r="O24" s="62">
        <f t="shared" si="1"/>
        <v>75</v>
      </c>
      <c r="P24" s="63">
        <f t="shared" si="2"/>
        <v>79</v>
      </c>
      <c r="Q24" s="13">
        <f t="shared" si="3"/>
        <v>154</v>
      </c>
      <c r="R24" s="13">
        <f t="shared" si="4"/>
        <v>77</v>
      </c>
      <c r="S24" s="9"/>
    </row>
    <row r="25" spans="1:19" ht="12.75">
      <c r="A25" s="54">
        <v>22</v>
      </c>
      <c r="B25" s="56" t="s">
        <v>126</v>
      </c>
      <c r="C25" s="9" t="s">
        <v>1219</v>
      </c>
      <c r="D25" s="92" t="s">
        <v>1227</v>
      </c>
      <c r="E25" s="23">
        <v>2004</v>
      </c>
      <c r="F25" s="24" t="s">
        <v>613</v>
      </c>
      <c r="G25" s="9"/>
      <c r="H25" s="24">
        <v>12.3</v>
      </c>
      <c r="I25" s="85" t="s">
        <v>614</v>
      </c>
      <c r="J25" s="24">
        <v>83</v>
      </c>
      <c r="K25" s="24">
        <v>70</v>
      </c>
      <c r="L25" s="24">
        <v>86</v>
      </c>
      <c r="M25" s="24">
        <v>64</v>
      </c>
      <c r="N25" s="62">
        <f t="shared" si="0"/>
        <v>303</v>
      </c>
      <c r="O25" s="62">
        <f t="shared" si="1"/>
        <v>64</v>
      </c>
      <c r="P25" s="63">
        <f t="shared" si="2"/>
        <v>86</v>
      </c>
      <c r="Q25" s="13">
        <f t="shared" si="3"/>
        <v>153</v>
      </c>
      <c r="R25" s="13">
        <f t="shared" si="4"/>
        <v>76.5</v>
      </c>
      <c r="S25" s="9"/>
    </row>
    <row r="26" spans="1:19" ht="12.75">
      <c r="A26" s="56">
        <v>23</v>
      </c>
      <c r="B26" s="56" t="s">
        <v>125</v>
      </c>
      <c r="C26" s="9" t="s">
        <v>563</v>
      </c>
      <c r="D26" s="92" t="s">
        <v>1228</v>
      </c>
      <c r="E26" s="23">
        <v>2006</v>
      </c>
      <c r="F26" s="24" t="s">
        <v>544</v>
      </c>
      <c r="G26" s="9"/>
      <c r="H26" s="24">
        <v>65</v>
      </c>
      <c r="I26" s="85">
        <v>411208</v>
      </c>
      <c r="J26" s="24">
        <v>72</v>
      </c>
      <c r="K26" s="24">
        <v>77</v>
      </c>
      <c r="L26" s="24">
        <v>82</v>
      </c>
      <c r="M26" s="24">
        <v>72</v>
      </c>
      <c r="N26" s="62">
        <f t="shared" si="0"/>
        <v>303</v>
      </c>
      <c r="O26" s="62">
        <f t="shared" si="1"/>
        <v>72</v>
      </c>
      <c r="P26" s="63">
        <f t="shared" si="2"/>
        <v>82</v>
      </c>
      <c r="Q26" s="13">
        <f t="shared" si="3"/>
        <v>149</v>
      </c>
      <c r="R26" s="13">
        <f t="shared" si="4"/>
        <v>74.5</v>
      </c>
      <c r="S26" s="9"/>
    </row>
    <row r="27" spans="1:19" ht="12.75">
      <c r="A27" s="54">
        <v>24</v>
      </c>
      <c r="B27" s="56" t="s">
        <v>115</v>
      </c>
      <c r="C27" s="9" t="s">
        <v>1226</v>
      </c>
      <c r="D27" s="92" t="s">
        <v>264</v>
      </c>
      <c r="E27" s="23"/>
      <c r="F27" s="24" t="s">
        <v>1201</v>
      </c>
      <c r="G27" s="9"/>
      <c r="H27" s="24">
        <v>8.9</v>
      </c>
      <c r="I27" s="85" t="s">
        <v>265</v>
      </c>
      <c r="J27" s="64">
        <v>76</v>
      </c>
      <c r="K27" s="65">
        <v>71</v>
      </c>
      <c r="L27" s="66">
        <v>78</v>
      </c>
      <c r="M27" s="66">
        <v>71</v>
      </c>
      <c r="N27" s="62">
        <f t="shared" si="0"/>
        <v>296</v>
      </c>
      <c r="O27" s="62">
        <f t="shared" si="1"/>
        <v>71</v>
      </c>
      <c r="P27" s="63">
        <f t="shared" si="2"/>
        <v>78</v>
      </c>
      <c r="Q27" s="13">
        <f t="shared" si="3"/>
        <v>147</v>
      </c>
      <c r="R27" s="13">
        <f t="shared" si="4"/>
        <v>73.5</v>
      </c>
      <c r="S27" s="9"/>
    </row>
    <row r="28" spans="1:19" ht="12.75">
      <c r="A28" s="54">
        <v>25</v>
      </c>
      <c r="B28" s="56" t="s">
        <v>121</v>
      </c>
      <c r="C28" s="9" t="s">
        <v>475</v>
      </c>
      <c r="D28" s="92" t="s">
        <v>1143</v>
      </c>
      <c r="E28" s="24">
        <v>2004</v>
      </c>
      <c r="F28" s="24" t="s">
        <v>449</v>
      </c>
      <c r="G28" s="9"/>
      <c r="H28" s="24">
        <v>5.24</v>
      </c>
      <c r="I28" s="85" t="s">
        <v>476</v>
      </c>
      <c r="J28" s="24">
        <v>81</v>
      </c>
      <c r="K28" s="24">
        <v>67</v>
      </c>
      <c r="L28" s="24">
        <v>80</v>
      </c>
      <c r="M28" s="24">
        <v>62</v>
      </c>
      <c r="N28" s="62">
        <f t="shared" si="0"/>
        <v>290</v>
      </c>
      <c r="O28" s="62">
        <f t="shared" si="1"/>
        <v>62</v>
      </c>
      <c r="P28" s="63">
        <f t="shared" si="2"/>
        <v>81</v>
      </c>
      <c r="Q28" s="13">
        <f t="shared" si="3"/>
        <v>147</v>
      </c>
      <c r="R28" s="13">
        <f t="shared" si="4"/>
        <v>73.5</v>
      </c>
      <c r="S28" s="9"/>
    </row>
    <row r="29" spans="1:19" ht="12.75">
      <c r="A29" s="56">
        <v>26</v>
      </c>
      <c r="B29" s="56" t="s">
        <v>128</v>
      </c>
      <c r="C29" s="9" t="s">
        <v>1220</v>
      </c>
      <c r="D29" s="92" t="s">
        <v>1148</v>
      </c>
      <c r="E29" s="24">
        <v>2007</v>
      </c>
      <c r="F29" s="24" t="s">
        <v>613</v>
      </c>
      <c r="G29" s="9"/>
      <c r="H29" s="24">
        <v>12.5</v>
      </c>
      <c r="I29" s="85" t="s">
        <v>806</v>
      </c>
      <c r="J29" s="24">
        <v>70</v>
      </c>
      <c r="K29" s="24">
        <v>73</v>
      </c>
      <c r="L29" s="24">
        <v>93</v>
      </c>
      <c r="M29" s="24">
        <v>68</v>
      </c>
      <c r="N29" s="62">
        <f t="shared" si="0"/>
        <v>304</v>
      </c>
      <c r="O29" s="62">
        <f t="shared" si="1"/>
        <v>68</v>
      </c>
      <c r="P29" s="63">
        <f t="shared" si="2"/>
        <v>93</v>
      </c>
      <c r="Q29" s="13">
        <f t="shared" si="3"/>
        <v>143</v>
      </c>
      <c r="R29" s="13">
        <f t="shared" si="4"/>
        <v>71.5</v>
      </c>
      <c r="S29" s="9"/>
    </row>
    <row r="30" spans="1:19" ht="12.75">
      <c r="A30" s="54">
        <v>27</v>
      </c>
      <c r="B30" s="56" t="s">
        <v>130</v>
      </c>
      <c r="C30" s="9" t="s">
        <v>1221</v>
      </c>
      <c r="D30" s="92" t="s">
        <v>914</v>
      </c>
      <c r="E30" s="24">
        <v>2006</v>
      </c>
      <c r="F30" s="24" t="s">
        <v>1201</v>
      </c>
      <c r="G30" s="9"/>
      <c r="H30" s="24">
        <v>9.4</v>
      </c>
      <c r="I30" s="85" t="s">
        <v>916</v>
      </c>
      <c r="J30" s="24">
        <v>65</v>
      </c>
      <c r="K30" s="24">
        <v>68</v>
      </c>
      <c r="L30" s="24">
        <v>69</v>
      </c>
      <c r="M30" s="24">
        <v>70</v>
      </c>
      <c r="N30" s="62">
        <f t="shared" si="0"/>
        <v>272</v>
      </c>
      <c r="O30" s="62">
        <f t="shared" si="1"/>
        <v>65</v>
      </c>
      <c r="P30" s="63">
        <f t="shared" si="2"/>
        <v>70</v>
      </c>
      <c r="Q30" s="13">
        <f t="shared" si="3"/>
        <v>137</v>
      </c>
      <c r="R30" s="13">
        <f t="shared" si="4"/>
        <v>68.5</v>
      </c>
      <c r="S30" s="9"/>
    </row>
    <row r="31" spans="1:19" ht="12.75">
      <c r="A31" s="54">
        <v>28</v>
      </c>
      <c r="B31" s="56" t="s">
        <v>119</v>
      </c>
      <c r="C31" s="9" t="s">
        <v>1222</v>
      </c>
      <c r="D31" s="92" t="s">
        <v>437</v>
      </c>
      <c r="E31" s="24">
        <v>2006</v>
      </c>
      <c r="F31" s="24" t="s">
        <v>1201</v>
      </c>
      <c r="G31" s="9"/>
      <c r="H31" s="24">
        <v>14</v>
      </c>
      <c r="I31" s="85">
        <v>6020</v>
      </c>
      <c r="J31" s="67">
        <v>0</v>
      </c>
      <c r="K31" s="67">
        <v>0</v>
      </c>
      <c r="L31" s="67">
        <v>0</v>
      </c>
      <c r="M31" s="67">
        <v>0</v>
      </c>
      <c r="N31" s="62">
        <f t="shared" si="0"/>
        <v>0</v>
      </c>
      <c r="O31" s="62">
        <f t="shared" si="1"/>
        <v>0</v>
      </c>
      <c r="P31" s="63">
        <f t="shared" si="2"/>
        <v>0</v>
      </c>
      <c r="Q31" s="13">
        <f t="shared" si="3"/>
        <v>0</v>
      </c>
      <c r="R31" s="13">
        <f t="shared" si="4"/>
        <v>0</v>
      </c>
      <c r="S31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9"/>
  <sheetViews>
    <sheetView workbookViewId="0" topLeftCell="A1">
      <selection activeCell="V15" sqref="V15"/>
    </sheetView>
  </sheetViews>
  <sheetFormatPr defaultColWidth="9.140625" defaultRowHeight="12.75"/>
  <cols>
    <col min="1" max="1" width="6.57421875" style="0" customWidth="1"/>
    <col min="2" max="2" width="10.57421875" style="0" customWidth="1"/>
    <col min="3" max="3" width="32.28125" style="0" bestFit="1" customWidth="1"/>
    <col min="4" max="4" width="30.7109375" style="0" bestFit="1" customWidth="1"/>
    <col min="5" max="5" width="6.28125" style="0" customWidth="1"/>
    <col min="7" max="8" width="0" style="0" hidden="1" customWidth="1"/>
    <col min="9" max="9" width="5.8515625" style="0" bestFit="1" customWidth="1"/>
    <col min="10" max="20" width="0" style="0" hidden="1" customWidth="1"/>
    <col min="22" max="22" width="13.57421875" style="0" bestFit="1" customWidth="1"/>
  </cols>
  <sheetData>
    <row r="1" spans="1:11" ht="18">
      <c r="A1" s="57" t="s">
        <v>1230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2" ht="13.5" thickBot="1">
      <c r="A3" s="21" t="s">
        <v>0</v>
      </c>
      <c r="B3" s="22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 t="s">
        <v>9</v>
      </c>
      <c r="R3" s="3" t="s">
        <v>10</v>
      </c>
      <c r="S3" s="3" t="s">
        <v>11</v>
      </c>
      <c r="T3" s="4"/>
      <c r="U3" s="4" t="s">
        <v>12</v>
      </c>
      <c r="V3" s="5" t="s">
        <v>13</v>
      </c>
    </row>
    <row r="4" spans="1:22" ht="12.75">
      <c r="A4" s="23">
        <v>1</v>
      </c>
      <c r="B4" s="23" t="s">
        <v>136</v>
      </c>
      <c r="C4" s="11" t="s">
        <v>1264</v>
      </c>
      <c r="D4" s="91" t="s">
        <v>1263</v>
      </c>
      <c r="E4" s="23">
        <v>2003</v>
      </c>
      <c r="F4" s="11" t="s">
        <v>231</v>
      </c>
      <c r="G4" s="11"/>
      <c r="H4" s="23">
        <v>162</v>
      </c>
      <c r="I4" s="83">
        <v>6201</v>
      </c>
      <c r="J4" s="14">
        <v>89</v>
      </c>
      <c r="K4" s="15">
        <v>90</v>
      </c>
      <c r="L4" s="6">
        <v>87</v>
      </c>
      <c r="M4" s="6">
        <v>85</v>
      </c>
      <c r="N4" s="6">
        <v>84</v>
      </c>
      <c r="O4" s="6">
        <v>84</v>
      </c>
      <c r="P4" s="6">
        <v>90</v>
      </c>
      <c r="Q4" s="7">
        <f aca="true" t="shared" si="0" ref="Q4:Q29">J4+K4+L4+M4+N4+O4+P4</f>
        <v>609</v>
      </c>
      <c r="R4" s="7">
        <f aca="true" t="shared" si="1" ref="R4:R29">MIN(J4:P4)</f>
        <v>84</v>
      </c>
      <c r="S4" s="12">
        <f aca="true" t="shared" si="2" ref="S4:S29">MAX(J4:P4)</f>
        <v>90</v>
      </c>
      <c r="T4" s="13">
        <f aca="true" t="shared" si="3" ref="T4:T29">Q4-(R4+S4)</f>
        <v>435</v>
      </c>
      <c r="U4" s="13">
        <f aca="true" t="shared" si="4" ref="U4:U29">T4/5</f>
        <v>87</v>
      </c>
      <c r="V4" s="11" t="s">
        <v>1087</v>
      </c>
    </row>
    <row r="5" spans="1:22" ht="12.75">
      <c r="A5" s="24">
        <v>2</v>
      </c>
      <c r="B5" s="23" t="s">
        <v>139</v>
      </c>
      <c r="C5" s="9" t="s">
        <v>1236</v>
      </c>
      <c r="D5" s="92" t="s">
        <v>1102</v>
      </c>
      <c r="E5" s="23">
        <v>2006</v>
      </c>
      <c r="F5" s="24" t="s">
        <v>1201</v>
      </c>
      <c r="G5" s="9"/>
      <c r="H5" s="24">
        <v>197</v>
      </c>
      <c r="I5" s="85" t="s">
        <v>306</v>
      </c>
      <c r="J5" s="17">
        <v>90</v>
      </c>
      <c r="K5" s="18">
        <v>88</v>
      </c>
      <c r="L5" s="19">
        <v>85</v>
      </c>
      <c r="M5" s="19">
        <v>84</v>
      </c>
      <c r="N5" s="19">
        <v>85</v>
      </c>
      <c r="O5" s="6">
        <v>86</v>
      </c>
      <c r="P5" s="6">
        <v>83</v>
      </c>
      <c r="Q5" s="7">
        <f t="shared" si="0"/>
        <v>601</v>
      </c>
      <c r="R5" s="7">
        <f t="shared" si="1"/>
        <v>83</v>
      </c>
      <c r="S5" s="12">
        <f t="shared" si="2"/>
        <v>90</v>
      </c>
      <c r="T5" s="13">
        <f t="shared" si="3"/>
        <v>428</v>
      </c>
      <c r="U5" s="13">
        <f t="shared" si="4"/>
        <v>85.6</v>
      </c>
      <c r="V5" s="9" t="s">
        <v>1088</v>
      </c>
    </row>
    <row r="6" spans="1:22" ht="12.75">
      <c r="A6" s="23">
        <v>3</v>
      </c>
      <c r="B6" s="23" t="s">
        <v>1050</v>
      </c>
      <c r="C6" s="9" t="s">
        <v>1264</v>
      </c>
      <c r="D6" s="92" t="s">
        <v>1233</v>
      </c>
      <c r="E6" s="23">
        <v>2000</v>
      </c>
      <c r="F6" s="9" t="s">
        <v>231</v>
      </c>
      <c r="G6" s="9"/>
      <c r="H6" s="24">
        <v>141</v>
      </c>
      <c r="I6" s="85" t="s">
        <v>1053</v>
      </c>
      <c r="J6" s="54">
        <v>89</v>
      </c>
      <c r="K6" s="54">
        <v>89</v>
      </c>
      <c r="L6" s="54">
        <v>83</v>
      </c>
      <c r="M6" s="54">
        <v>85</v>
      </c>
      <c r="N6" s="54">
        <v>86</v>
      </c>
      <c r="O6" s="56">
        <v>83</v>
      </c>
      <c r="P6" s="56">
        <v>82</v>
      </c>
      <c r="Q6" s="7">
        <f t="shared" si="0"/>
        <v>597</v>
      </c>
      <c r="R6" s="7">
        <f t="shared" si="1"/>
        <v>82</v>
      </c>
      <c r="S6" s="12">
        <f t="shared" si="2"/>
        <v>89</v>
      </c>
      <c r="T6" s="13">
        <f t="shared" si="3"/>
        <v>426</v>
      </c>
      <c r="U6" s="13">
        <f t="shared" si="4"/>
        <v>85.2</v>
      </c>
      <c r="V6" s="9" t="s">
        <v>1089</v>
      </c>
    </row>
    <row r="7" spans="1:22" ht="12.75">
      <c r="A7" s="24">
        <v>4</v>
      </c>
      <c r="B7" s="23" t="s">
        <v>145</v>
      </c>
      <c r="C7" s="9" t="s">
        <v>1237</v>
      </c>
      <c r="D7" s="92" t="s">
        <v>437</v>
      </c>
      <c r="E7" s="23">
        <v>2005</v>
      </c>
      <c r="F7" s="24" t="s">
        <v>1201</v>
      </c>
      <c r="G7" s="9"/>
      <c r="H7" s="24">
        <v>232.5</v>
      </c>
      <c r="I7" s="85">
        <v>461</v>
      </c>
      <c r="J7" s="54">
        <v>83</v>
      </c>
      <c r="K7" s="54">
        <v>85</v>
      </c>
      <c r="L7" s="54">
        <v>84</v>
      </c>
      <c r="M7" s="54">
        <v>84</v>
      </c>
      <c r="N7" s="54">
        <v>89</v>
      </c>
      <c r="O7" s="56">
        <v>80</v>
      </c>
      <c r="P7" s="56">
        <v>88</v>
      </c>
      <c r="Q7" s="7">
        <f t="shared" si="0"/>
        <v>593</v>
      </c>
      <c r="R7" s="7">
        <f t="shared" si="1"/>
        <v>80</v>
      </c>
      <c r="S7" s="12">
        <f t="shared" si="2"/>
        <v>89</v>
      </c>
      <c r="T7" s="13">
        <f t="shared" si="3"/>
        <v>424</v>
      </c>
      <c r="U7" s="13">
        <f t="shared" si="4"/>
        <v>84.8</v>
      </c>
      <c r="V7" s="9"/>
    </row>
    <row r="8" spans="1:22" ht="12.75">
      <c r="A8" s="23">
        <v>5</v>
      </c>
      <c r="B8" s="23" t="s">
        <v>158</v>
      </c>
      <c r="C8" s="9" t="s">
        <v>1238</v>
      </c>
      <c r="D8" s="92" t="s">
        <v>14</v>
      </c>
      <c r="E8" s="23">
        <v>2007</v>
      </c>
      <c r="F8" s="24" t="s">
        <v>1201</v>
      </c>
      <c r="G8" s="9"/>
      <c r="H8" s="24">
        <v>108.6</v>
      </c>
      <c r="I8" s="85">
        <v>1223</v>
      </c>
      <c r="J8" s="54">
        <v>90</v>
      </c>
      <c r="K8" s="54">
        <v>87</v>
      </c>
      <c r="L8" s="54">
        <v>79</v>
      </c>
      <c r="M8" s="54">
        <v>85</v>
      </c>
      <c r="N8" s="54">
        <v>86</v>
      </c>
      <c r="O8" s="56">
        <v>84</v>
      </c>
      <c r="P8" s="56">
        <v>82</v>
      </c>
      <c r="Q8" s="7">
        <f t="shared" si="0"/>
        <v>593</v>
      </c>
      <c r="R8" s="7">
        <f t="shared" si="1"/>
        <v>79</v>
      </c>
      <c r="S8" s="12">
        <f t="shared" si="2"/>
        <v>90</v>
      </c>
      <c r="T8" s="13">
        <f t="shared" si="3"/>
        <v>424</v>
      </c>
      <c r="U8" s="13">
        <f t="shared" si="4"/>
        <v>84.8</v>
      </c>
      <c r="V8" s="9"/>
    </row>
    <row r="9" spans="1:22" ht="12.75">
      <c r="A9" s="24">
        <v>6</v>
      </c>
      <c r="B9" s="23" t="s">
        <v>148</v>
      </c>
      <c r="C9" s="9" t="s">
        <v>439</v>
      </c>
      <c r="D9" s="92" t="s">
        <v>1234</v>
      </c>
      <c r="E9" s="23">
        <v>2006</v>
      </c>
      <c r="F9" s="24" t="s">
        <v>1201</v>
      </c>
      <c r="G9" s="9"/>
      <c r="H9" s="24">
        <v>64</v>
      </c>
      <c r="I9" s="107" t="s">
        <v>441</v>
      </c>
      <c r="J9" s="54">
        <v>86</v>
      </c>
      <c r="K9" s="54">
        <v>86</v>
      </c>
      <c r="L9" s="54">
        <v>80</v>
      </c>
      <c r="M9" s="54">
        <v>85</v>
      </c>
      <c r="N9" s="54">
        <v>85</v>
      </c>
      <c r="O9" s="56">
        <v>81</v>
      </c>
      <c r="P9" s="56">
        <v>91</v>
      </c>
      <c r="Q9" s="7">
        <f t="shared" si="0"/>
        <v>594</v>
      </c>
      <c r="R9" s="7">
        <f t="shared" si="1"/>
        <v>80</v>
      </c>
      <c r="S9" s="12">
        <f t="shared" si="2"/>
        <v>91</v>
      </c>
      <c r="T9" s="13">
        <f t="shared" si="3"/>
        <v>423</v>
      </c>
      <c r="U9" s="13">
        <f t="shared" si="4"/>
        <v>84.6</v>
      </c>
      <c r="V9" s="9"/>
    </row>
    <row r="10" spans="1:22" ht="12.75">
      <c r="A10" s="23">
        <v>7</v>
      </c>
      <c r="B10" s="23" t="s">
        <v>159</v>
      </c>
      <c r="C10" s="9" t="s">
        <v>986</v>
      </c>
      <c r="D10" s="92" t="s">
        <v>987</v>
      </c>
      <c r="E10" s="23">
        <v>2006</v>
      </c>
      <c r="F10" s="9" t="s">
        <v>255</v>
      </c>
      <c r="G10" s="9"/>
      <c r="H10" s="24">
        <v>98</v>
      </c>
      <c r="I10" s="85"/>
      <c r="J10" s="54">
        <v>81</v>
      </c>
      <c r="K10" s="54">
        <v>77</v>
      </c>
      <c r="L10" s="54">
        <v>83</v>
      </c>
      <c r="M10" s="54">
        <v>91</v>
      </c>
      <c r="N10" s="54">
        <v>89</v>
      </c>
      <c r="O10" s="56">
        <v>80</v>
      </c>
      <c r="P10" s="56">
        <v>89</v>
      </c>
      <c r="Q10" s="7">
        <f t="shared" si="0"/>
        <v>590</v>
      </c>
      <c r="R10" s="7">
        <f t="shared" si="1"/>
        <v>77</v>
      </c>
      <c r="S10" s="12">
        <f t="shared" si="2"/>
        <v>91</v>
      </c>
      <c r="T10" s="13">
        <f t="shared" si="3"/>
        <v>422</v>
      </c>
      <c r="U10" s="13">
        <f t="shared" si="4"/>
        <v>84.4</v>
      </c>
      <c r="V10" s="9"/>
    </row>
    <row r="11" spans="1:22" ht="12.75">
      <c r="A11" s="24">
        <v>8</v>
      </c>
      <c r="B11" s="23" t="s">
        <v>152</v>
      </c>
      <c r="C11" s="9" t="s">
        <v>1239</v>
      </c>
      <c r="D11" s="92" t="s">
        <v>769</v>
      </c>
      <c r="E11" s="23">
        <v>2006</v>
      </c>
      <c r="F11" s="24" t="s">
        <v>1201</v>
      </c>
      <c r="G11" s="9"/>
      <c r="H11" s="24">
        <v>152.9</v>
      </c>
      <c r="I11" s="85">
        <v>6267</v>
      </c>
      <c r="J11" s="54">
        <v>81</v>
      </c>
      <c r="K11" s="54">
        <v>80</v>
      </c>
      <c r="L11" s="54">
        <v>85</v>
      </c>
      <c r="M11" s="54">
        <v>89</v>
      </c>
      <c r="N11" s="54">
        <v>85</v>
      </c>
      <c r="O11" s="56">
        <v>82</v>
      </c>
      <c r="P11" s="56">
        <v>88</v>
      </c>
      <c r="Q11" s="7">
        <f t="shared" si="0"/>
        <v>590</v>
      </c>
      <c r="R11" s="7">
        <f t="shared" si="1"/>
        <v>80</v>
      </c>
      <c r="S11" s="12">
        <f t="shared" si="2"/>
        <v>89</v>
      </c>
      <c r="T11" s="13">
        <f t="shared" si="3"/>
        <v>421</v>
      </c>
      <c r="U11" s="13">
        <f t="shared" si="4"/>
        <v>84.2</v>
      </c>
      <c r="V11" s="9"/>
    </row>
    <row r="12" spans="1:22" ht="12.75">
      <c r="A12" s="23">
        <v>9</v>
      </c>
      <c r="B12" s="23" t="s">
        <v>149</v>
      </c>
      <c r="C12" s="9" t="s">
        <v>505</v>
      </c>
      <c r="D12" s="92" t="s">
        <v>1231</v>
      </c>
      <c r="E12" s="23">
        <v>2006</v>
      </c>
      <c r="F12" s="24" t="s">
        <v>271</v>
      </c>
      <c r="G12" s="9"/>
      <c r="H12" s="24">
        <v>80</v>
      </c>
      <c r="I12" s="85" t="s">
        <v>506</v>
      </c>
      <c r="J12" s="54">
        <v>84</v>
      </c>
      <c r="K12" s="54">
        <v>81</v>
      </c>
      <c r="L12" s="54">
        <v>90</v>
      </c>
      <c r="M12" s="54">
        <v>90</v>
      </c>
      <c r="N12" s="54">
        <v>86</v>
      </c>
      <c r="O12" s="56">
        <v>77</v>
      </c>
      <c r="P12" s="56">
        <v>78</v>
      </c>
      <c r="Q12" s="7">
        <f t="shared" si="0"/>
        <v>586</v>
      </c>
      <c r="R12" s="7">
        <f t="shared" si="1"/>
        <v>77</v>
      </c>
      <c r="S12" s="12">
        <f t="shared" si="2"/>
        <v>90</v>
      </c>
      <c r="T12" s="13">
        <f t="shared" si="3"/>
        <v>419</v>
      </c>
      <c r="U12" s="13">
        <f t="shared" si="4"/>
        <v>83.8</v>
      </c>
      <c r="V12" s="9"/>
    </row>
    <row r="13" spans="1:22" ht="12.75">
      <c r="A13" s="24">
        <v>10</v>
      </c>
      <c r="B13" s="23" t="s">
        <v>138</v>
      </c>
      <c r="C13" s="9" t="s">
        <v>1240</v>
      </c>
      <c r="D13" s="92" t="s">
        <v>16</v>
      </c>
      <c r="E13" s="23">
        <v>2006</v>
      </c>
      <c r="F13" s="24" t="s">
        <v>1201</v>
      </c>
      <c r="G13" s="9"/>
      <c r="H13" s="24">
        <v>200.6</v>
      </c>
      <c r="I13" s="85">
        <v>630</v>
      </c>
      <c r="J13" s="17">
        <v>78</v>
      </c>
      <c r="K13" s="18">
        <v>79</v>
      </c>
      <c r="L13" s="19">
        <v>88</v>
      </c>
      <c r="M13" s="19">
        <v>84</v>
      </c>
      <c r="N13" s="19">
        <v>86</v>
      </c>
      <c r="O13" s="6">
        <v>80</v>
      </c>
      <c r="P13" s="6">
        <v>87</v>
      </c>
      <c r="Q13" s="7">
        <f t="shared" si="0"/>
        <v>582</v>
      </c>
      <c r="R13" s="7">
        <f t="shared" si="1"/>
        <v>78</v>
      </c>
      <c r="S13" s="12">
        <f t="shared" si="2"/>
        <v>88</v>
      </c>
      <c r="T13" s="13">
        <f t="shared" si="3"/>
        <v>416</v>
      </c>
      <c r="U13" s="13">
        <f t="shared" si="4"/>
        <v>83.2</v>
      </c>
      <c r="V13" s="9"/>
    </row>
    <row r="14" spans="1:22" ht="12.75">
      <c r="A14" s="23">
        <v>11</v>
      </c>
      <c r="B14" s="23" t="s">
        <v>141</v>
      </c>
      <c r="C14" s="9" t="s">
        <v>1241</v>
      </c>
      <c r="D14" s="92" t="s">
        <v>1102</v>
      </c>
      <c r="E14" s="23">
        <v>2007</v>
      </c>
      <c r="F14" s="24" t="s">
        <v>1201</v>
      </c>
      <c r="G14" s="9"/>
      <c r="H14" s="24">
        <v>94.5</v>
      </c>
      <c r="I14" s="85" t="s">
        <v>311</v>
      </c>
      <c r="J14" s="54">
        <v>85</v>
      </c>
      <c r="K14" s="54">
        <v>80</v>
      </c>
      <c r="L14" s="54">
        <v>80</v>
      </c>
      <c r="M14" s="54">
        <v>86</v>
      </c>
      <c r="N14" s="54">
        <v>88</v>
      </c>
      <c r="O14" s="56">
        <v>85</v>
      </c>
      <c r="P14" s="56">
        <v>80</v>
      </c>
      <c r="Q14" s="7">
        <f t="shared" si="0"/>
        <v>584</v>
      </c>
      <c r="R14" s="7">
        <f t="shared" si="1"/>
        <v>80</v>
      </c>
      <c r="S14" s="12">
        <f t="shared" si="2"/>
        <v>88</v>
      </c>
      <c r="T14" s="13">
        <f t="shared" si="3"/>
        <v>416</v>
      </c>
      <c r="U14" s="13">
        <f t="shared" si="4"/>
        <v>83.2</v>
      </c>
      <c r="V14" s="9"/>
    </row>
    <row r="15" spans="1:22" ht="12.75">
      <c r="A15" s="119">
        <v>12</v>
      </c>
      <c r="B15" s="120" t="s">
        <v>142</v>
      </c>
      <c r="C15" s="121" t="s">
        <v>1242</v>
      </c>
      <c r="D15" s="121" t="s">
        <v>437</v>
      </c>
      <c r="E15" s="120">
        <v>2007</v>
      </c>
      <c r="F15" s="119" t="s">
        <v>1201</v>
      </c>
      <c r="G15" s="121"/>
      <c r="H15" s="119">
        <v>86.1</v>
      </c>
      <c r="I15" s="122">
        <v>7042</v>
      </c>
      <c r="J15" s="112">
        <v>85</v>
      </c>
      <c r="K15" s="112">
        <v>86</v>
      </c>
      <c r="L15" s="112">
        <v>81</v>
      </c>
      <c r="M15" s="112">
        <v>81</v>
      </c>
      <c r="N15" s="112">
        <v>82</v>
      </c>
      <c r="O15" s="123">
        <v>80</v>
      </c>
      <c r="P15" s="123">
        <v>90</v>
      </c>
      <c r="Q15" s="124">
        <f t="shared" si="0"/>
        <v>585</v>
      </c>
      <c r="R15" s="124">
        <f t="shared" si="1"/>
        <v>80</v>
      </c>
      <c r="S15" s="124">
        <f t="shared" si="2"/>
        <v>90</v>
      </c>
      <c r="T15" s="125">
        <f t="shared" si="3"/>
        <v>415</v>
      </c>
      <c r="U15" s="125">
        <f t="shared" si="4"/>
        <v>83</v>
      </c>
      <c r="V15" s="118" t="s">
        <v>1265</v>
      </c>
    </row>
    <row r="16" spans="1:22" ht="12.75">
      <c r="A16" s="23">
        <v>13</v>
      </c>
      <c r="B16" s="23" t="s">
        <v>154</v>
      </c>
      <c r="C16" s="9" t="s">
        <v>813</v>
      </c>
      <c r="D16" s="92" t="s">
        <v>1026</v>
      </c>
      <c r="E16" s="23">
        <v>2007</v>
      </c>
      <c r="F16" s="24" t="s">
        <v>613</v>
      </c>
      <c r="G16" s="9"/>
      <c r="H16" s="24">
        <v>79</v>
      </c>
      <c r="I16" s="85" t="s">
        <v>814</v>
      </c>
      <c r="J16" s="54">
        <v>82</v>
      </c>
      <c r="K16" s="54">
        <v>79</v>
      </c>
      <c r="L16" s="54">
        <v>84</v>
      </c>
      <c r="M16" s="54">
        <v>81</v>
      </c>
      <c r="N16" s="54">
        <v>84</v>
      </c>
      <c r="O16" s="56">
        <v>82</v>
      </c>
      <c r="P16" s="56">
        <v>92</v>
      </c>
      <c r="Q16" s="7">
        <f t="shared" si="0"/>
        <v>584</v>
      </c>
      <c r="R16" s="7">
        <f t="shared" si="1"/>
        <v>79</v>
      </c>
      <c r="S16" s="12">
        <f t="shared" si="2"/>
        <v>92</v>
      </c>
      <c r="T16" s="13">
        <f t="shared" si="3"/>
        <v>413</v>
      </c>
      <c r="U16" s="13">
        <f t="shared" si="4"/>
        <v>82.6</v>
      </c>
      <c r="V16" s="9"/>
    </row>
    <row r="17" spans="1:22" ht="12.75">
      <c r="A17" s="24">
        <v>14</v>
      </c>
      <c r="B17" s="23" t="s">
        <v>146</v>
      </c>
      <c r="C17" s="9" t="s">
        <v>1243</v>
      </c>
      <c r="D17" s="92" t="s">
        <v>437</v>
      </c>
      <c r="E17" s="23">
        <v>2006</v>
      </c>
      <c r="F17" s="24" t="s">
        <v>1201</v>
      </c>
      <c r="G17" s="9"/>
      <c r="H17" s="24">
        <v>61.8</v>
      </c>
      <c r="I17" s="85">
        <v>6093</v>
      </c>
      <c r="J17" s="54">
        <v>80</v>
      </c>
      <c r="K17" s="54">
        <v>70</v>
      </c>
      <c r="L17" s="54">
        <v>83</v>
      </c>
      <c r="M17" s="54">
        <v>85</v>
      </c>
      <c r="N17" s="54">
        <v>84</v>
      </c>
      <c r="O17" s="56">
        <v>85</v>
      </c>
      <c r="P17" s="56">
        <v>80</v>
      </c>
      <c r="Q17" s="7">
        <f t="shared" si="0"/>
        <v>567</v>
      </c>
      <c r="R17" s="7">
        <f t="shared" si="1"/>
        <v>70</v>
      </c>
      <c r="S17" s="12">
        <f t="shared" si="2"/>
        <v>85</v>
      </c>
      <c r="T17" s="13">
        <f t="shared" si="3"/>
        <v>412</v>
      </c>
      <c r="U17" s="13">
        <f t="shared" si="4"/>
        <v>82.4</v>
      </c>
      <c r="V17" s="9"/>
    </row>
    <row r="18" spans="1:22" ht="12.75">
      <c r="A18" s="23">
        <v>15</v>
      </c>
      <c r="B18" s="23" t="s">
        <v>144</v>
      </c>
      <c r="C18" s="9" t="s">
        <v>1244</v>
      </c>
      <c r="D18" s="92" t="s">
        <v>437</v>
      </c>
      <c r="E18" s="23">
        <v>2006</v>
      </c>
      <c r="F18" s="24" t="s">
        <v>1201</v>
      </c>
      <c r="G18" s="9"/>
      <c r="H18" s="24">
        <v>248.5</v>
      </c>
      <c r="I18" s="85">
        <v>6058</v>
      </c>
      <c r="J18" s="54">
        <v>78</v>
      </c>
      <c r="K18" s="54">
        <v>73</v>
      </c>
      <c r="L18" s="54">
        <v>86</v>
      </c>
      <c r="M18" s="54">
        <v>81</v>
      </c>
      <c r="N18" s="54">
        <v>82</v>
      </c>
      <c r="O18" s="56">
        <v>82</v>
      </c>
      <c r="P18" s="56">
        <v>86</v>
      </c>
      <c r="Q18" s="7">
        <f t="shared" si="0"/>
        <v>568</v>
      </c>
      <c r="R18" s="7">
        <f t="shared" si="1"/>
        <v>73</v>
      </c>
      <c r="S18" s="12">
        <f t="shared" si="2"/>
        <v>86</v>
      </c>
      <c r="T18" s="13">
        <f t="shared" si="3"/>
        <v>409</v>
      </c>
      <c r="U18" s="13">
        <f t="shared" si="4"/>
        <v>81.8</v>
      </c>
      <c r="V18" s="9"/>
    </row>
    <row r="19" spans="1:22" ht="12.75">
      <c r="A19" s="24">
        <v>16</v>
      </c>
      <c r="B19" s="23" t="s">
        <v>137</v>
      </c>
      <c r="C19" s="9" t="s">
        <v>1235</v>
      </c>
      <c r="D19" s="92" t="s">
        <v>254</v>
      </c>
      <c r="E19" s="23">
        <v>2006</v>
      </c>
      <c r="F19" s="9" t="s">
        <v>255</v>
      </c>
      <c r="G19" s="9"/>
      <c r="H19" s="24">
        <v>238.9</v>
      </c>
      <c r="I19" s="85" t="s">
        <v>256</v>
      </c>
      <c r="J19" s="17">
        <v>89</v>
      </c>
      <c r="K19" s="18">
        <v>78</v>
      </c>
      <c r="L19" s="19">
        <v>84</v>
      </c>
      <c r="M19" s="19">
        <v>84</v>
      </c>
      <c r="N19" s="19">
        <v>83</v>
      </c>
      <c r="O19" s="6">
        <v>74</v>
      </c>
      <c r="P19" s="6">
        <v>78</v>
      </c>
      <c r="Q19" s="7">
        <f t="shared" si="0"/>
        <v>570</v>
      </c>
      <c r="R19" s="7">
        <f t="shared" si="1"/>
        <v>74</v>
      </c>
      <c r="S19" s="12">
        <f t="shared" si="2"/>
        <v>89</v>
      </c>
      <c r="T19" s="13">
        <f t="shared" si="3"/>
        <v>407</v>
      </c>
      <c r="U19" s="13">
        <f t="shared" si="4"/>
        <v>81.4</v>
      </c>
      <c r="V19" s="9"/>
    </row>
    <row r="20" spans="1:22" ht="12.75">
      <c r="A20" s="23">
        <v>17</v>
      </c>
      <c r="B20" s="23" t="s">
        <v>155</v>
      </c>
      <c r="C20" s="9" t="s">
        <v>830</v>
      </c>
      <c r="D20" s="92" t="s">
        <v>825</v>
      </c>
      <c r="E20" s="23">
        <v>2007</v>
      </c>
      <c r="F20" s="9" t="s">
        <v>255</v>
      </c>
      <c r="G20" s="9"/>
      <c r="H20" s="24">
        <v>64</v>
      </c>
      <c r="I20" s="85" t="s">
        <v>831</v>
      </c>
      <c r="J20" s="54">
        <v>83</v>
      </c>
      <c r="K20" s="54">
        <v>83</v>
      </c>
      <c r="L20" s="54">
        <v>79</v>
      </c>
      <c r="M20" s="54">
        <v>71</v>
      </c>
      <c r="N20" s="54">
        <v>87</v>
      </c>
      <c r="O20" s="56">
        <v>80</v>
      </c>
      <c r="P20" s="56">
        <v>78</v>
      </c>
      <c r="Q20" s="7">
        <f t="shared" si="0"/>
        <v>561</v>
      </c>
      <c r="R20" s="7">
        <f t="shared" si="1"/>
        <v>71</v>
      </c>
      <c r="S20" s="12">
        <f t="shared" si="2"/>
        <v>87</v>
      </c>
      <c r="T20" s="13">
        <f t="shared" si="3"/>
        <v>403</v>
      </c>
      <c r="U20" s="13">
        <f t="shared" si="4"/>
        <v>80.6</v>
      </c>
      <c r="V20" s="9"/>
    </row>
    <row r="21" spans="1:22" ht="12.75">
      <c r="A21" s="24">
        <v>18</v>
      </c>
      <c r="B21" s="23" t="s">
        <v>1049</v>
      </c>
      <c r="C21" s="9" t="s">
        <v>824</v>
      </c>
      <c r="D21" s="92" t="s">
        <v>825</v>
      </c>
      <c r="E21" s="23">
        <v>2002</v>
      </c>
      <c r="F21" s="9" t="s">
        <v>255</v>
      </c>
      <c r="G21" s="9"/>
      <c r="H21" s="24">
        <v>233</v>
      </c>
      <c r="I21" s="85" t="s">
        <v>1019</v>
      </c>
      <c r="J21" s="54">
        <v>80</v>
      </c>
      <c r="K21" s="54">
        <v>75</v>
      </c>
      <c r="L21" s="54">
        <v>78</v>
      </c>
      <c r="M21" s="54">
        <v>87</v>
      </c>
      <c r="N21" s="54">
        <v>81</v>
      </c>
      <c r="O21" s="56">
        <v>72</v>
      </c>
      <c r="P21" s="56">
        <v>94</v>
      </c>
      <c r="Q21" s="7">
        <f t="shared" si="0"/>
        <v>567</v>
      </c>
      <c r="R21" s="7">
        <f t="shared" si="1"/>
        <v>72</v>
      </c>
      <c r="S21" s="12">
        <f t="shared" si="2"/>
        <v>94</v>
      </c>
      <c r="T21" s="13">
        <f t="shared" si="3"/>
        <v>401</v>
      </c>
      <c r="U21" s="13">
        <f t="shared" si="4"/>
        <v>80.2</v>
      </c>
      <c r="V21" s="9"/>
    </row>
    <row r="22" spans="1:22" ht="12.75">
      <c r="A22" s="23">
        <v>19</v>
      </c>
      <c r="B22" s="23" t="s">
        <v>147</v>
      </c>
      <c r="C22" s="9" t="s">
        <v>1245</v>
      </c>
      <c r="D22" s="92" t="s">
        <v>437</v>
      </c>
      <c r="E22" s="23">
        <v>2006</v>
      </c>
      <c r="F22" s="24" t="s">
        <v>1201</v>
      </c>
      <c r="G22" s="9"/>
      <c r="H22" s="24">
        <v>75.6</v>
      </c>
      <c r="I22" s="85">
        <v>6042</v>
      </c>
      <c r="J22" s="54">
        <v>80</v>
      </c>
      <c r="K22" s="54">
        <v>73</v>
      </c>
      <c r="L22" s="54">
        <v>85</v>
      </c>
      <c r="M22" s="54">
        <v>76</v>
      </c>
      <c r="N22" s="54">
        <v>82</v>
      </c>
      <c r="O22" s="56">
        <v>79</v>
      </c>
      <c r="P22" s="56">
        <v>82</v>
      </c>
      <c r="Q22" s="7">
        <f t="shared" si="0"/>
        <v>557</v>
      </c>
      <c r="R22" s="7">
        <f t="shared" si="1"/>
        <v>73</v>
      </c>
      <c r="S22" s="12">
        <f t="shared" si="2"/>
        <v>85</v>
      </c>
      <c r="T22" s="13">
        <f t="shared" si="3"/>
        <v>399</v>
      </c>
      <c r="U22" s="13">
        <f t="shared" si="4"/>
        <v>79.8</v>
      </c>
      <c r="V22" s="9"/>
    </row>
    <row r="23" spans="1:22" ht="12.75">
      <c r="A23" s="24">
        <v>20</v>
      </c>
      <c r="B23" s="23" t="s">
        <v>151</v>
      </c>
      <c r="C23" s="9" t="s">
        <v>1246</v>
      </c>
      <c r="D23" s="92" t="s">
        <v>736</v>
      </c>
      <c r="E23" s="23">
        <v>2006</v>
      </c>
      <c r="F23" s="24" t="s">
        <v>1201</v>
      </c>
      <c r="G23" s="9"/>
      <c r="H23" s="24">
        <v>297</v>
      </c>
      <c r="I23" s="83" t="s">
        <v>738</v>
      </c>
      <c r="J23" s="54">
        <v>82</v>
      </c>
      <c r="K23" s="54">
        <v>79</v>
      </c>
      <c r="L23" s="54">
        <v>74</v>
      </c>
      <c r="M23" s="54">
        <v>77</v>
      </c>
      <c r="N23" s="54">
        <v>83</v>
      </c>
      <c r="O23" s="56">
        <v>77</v>
      </c>
      <c r="P23" s="56">
        <v>84</v>
      </c>
      <c r="Q23" s="7">
        <f t="shared" si="0"/>
        <v>556</v>
      </c>
      <c r="R23" s="7">
        <f t="shared" si="1"/>
        <v>74</v>
      </c>
      <c r="S23" s="12">
        <f t="shared" si="2"/>
        <v>84</v>
      </c>
      <c r="T23" s="13">
        <f t="shared" si="3"/>
        <v>398</v>
      </c>
      <c r="U23" s="13">
        <f t="shared" si="4"/>
        <v>79.6</v>
      </c>
      <c r="V23" s="9"/>
    </row>
    <row r="24" spans="1:22" ht="12.75">
      <c r="A24" s="23">
        <v>21</v>
      </c>
      <c r="B24" s="23" t="s">
        <v>140</v>
      </c>
      <c r="C24" s="9" t="s">
        <v>1247</v>
      </c>
      <c r="D24" s="92" t="s">
        <v>1102</v>
      </c>
      <c r="E24" s="23">
        <v>2007</v>
      </c>
      <c r="F24" s="24" t="s">
        <v>1201</v>
      </c>
      <c r="G24" s="9"/>
      <c r="H24" s="24">
        <v>109</v>
      </c>
      <c r="I24" s="85" t="s">
        <v>307</v>
      </c>
      <c r="J24" s="54">
        <v>79</v>
      </c>
      <c r="K24" s="54">
        <v>85</v>
      </c>
      <c r="L24" s="54">
        <v>71</v>
      </c>
      <c r="M24" s="54">
        <v>81</v>
      </c>
      <c r="N24" s="54">
        <v>81</v>
      </c>
      <c r="O24" s="56">
        <v>78</v>
      </c>
      <c r="P24" s="56">
        <v>77</v>
      </c>
      <c r="Q24" s="7">
        <f t="shared" si="0"/>
        <v>552</v>
      </c>
      <c r="R24" s="7">
        <f t="shared" si="1"/>
        <v>71</v>
      </c>
      <c r="S24" s="12">
        <f t="shared" si="2"/>
        <v>85</v>
      </c>
      <c r="T24" s="13">
        <f t="shared" si="3"/>
        <v>396</v>
      </c>
      <c r="U24" s="13">
        <f t="shared" si="4"/>
        <v>79.2</v>
      </c>
      <c r="V24" s="9"/>
    </row>
    <row r="25" spans="1:22" ht="12.75">
      <c r="A25" s="24">
        <v>22</v>
      </c>
      <c r="B25" s="23" t="s">
        <v>143</v>
      </c>
      <c r="C25" s="9" t="s">
        <v>1248</v>
      </c>
      <c r="D25" s="92" t="s">
        <v>437</v>
      </c>
      <c r="E25" s="23">
        <v>2003</v>
      </c>
      <c r="F25" s="24" t="s">
        <v>1201</v>
      </c>
      <c r="G25" s="9"/>
      <c r="H25" s="24">
        <v>258.7</v>
      </c>
      <c r="I25" s="85">
        <v>246</v>
      </c>
      <c r="J25" s="54">
        <v>71</v>
      </c>
      <c r="K25" s="54">
        <v>70</v>
      </c>
      <c r="L25" s="54">
        <v>74</v>
      </c>
      <c r="M25" s="54">
        <v>83</v>
      </c>
      <c r="N25" s="54">
        <v>84</v>
      </c>
      <c r="O25" s="56">
        <v>74</v>
      </c>
      <c r="P25" s="56">
        <v>81</v>
      </c>
      <c r="Q25" s="7">
        <f t="shared" si="0"/>
        <v>537</v>
      </c>
      <c r="R25" s="7">
        <f t="shared" si="1"/>
        <v>70</v>
      </c>
      <c r="S25" s="12">
        <f t="shared" si="2"/>
        <v>84</v>
      </c>
      <c r="T25" s="13">
        <f t="shared" si="3"/>
        <v>383</v>
      </c>
      <c r="U25" s="13">
        <f t="shared" si="4"/>
        <v>76.6</v>
      </c>
      <c r="V25" s="9"/>
    </row>
    <row r="26" spans="1:22" ht="12.75">
      <c r="A26" s="23">
        <v>23</v>
      </c>
      <c r="B26" s="23" t="s">
        <v>150</v>
      </c>
      <c r="C26" s="9" t="s">
        <v>1249</v>
      </c>
      <c r="D26" s="92" t="s">
        <v>736</v>
      </c>
      <c r="E26" s="23">
        <v>2006</v>
      </c>
      <c r="F26" s="24" t="s">
        <v>1201</v>
      </c>
      <c r="G26" s="9"/>
      <c r="H26" s="24">
        <v>309</v>
      </c>
      <c r="I26" s="85" t="s">
        <v>737</v>
      </c>
      <c r="J26" s="54">
        <v>86</v>
      </c>
      <c r="K26" s="54">
        <v>75</v>
      </c>
      <c r="L26" s="54">
        <v>71</v>
      </c>
      <c r="M26" s="54">
        <v>72</v>
      </c>
      <c r="N26" s="54">
        <v>89</v>
      </c>
      <c r="O26" s="56">
        <v>79</v>
      </c>
      <c r="P26" s="56">
        <v>62</v>
      </c>
      <c r="Q26" s="7">
        <f t="shared" si="0"/>
        <v>534</v>
      </c>
      <c r="R26" s="7">
        <f t="shared" si="1"/>
        <v>62</v>
      </c>
      <c r="S26" s="12">
        <f t="shared" si="2"/>
        <v>89</v>
      </c>
      <c r="T26" s="13">
        <f t="shared" si="3"/>
        <v>383</v>
      </c>
      <c r="U26" s="13">
        <f t="shared" si="4"/>
        <v>76.6</v>
      </c>
      <c r="V26" s="9"/>
    </row>
    <row r="27" spans="1:22" ht="12.75">
      <c r="A27" s="24">
        <v>24</v>
      </c>
      <c r="B27" s="23" t="s">
        <v>157</v>
      </c>
      <c r="C27" s="9" t="s">
        <v>839</v>
      </c>
      <c r="D27" s="92" t="s">
        <v>848</v>
      </c>
      <c r="E27" s="23">
        <v>2006</v>
      </c>
      <c r="F27" s="24" t="s">
        <v>837</v>
      </c>
      <c r="G27" s="9"/>
      <c r="H27" s="24">
        <v>160</v>
      </c>
      <c r="I27" s="85" t="s">
        <v>840</v>
      </c>
      <c r="J27" s="54">
        <v>81</v>
      </c>
      <c r="K27" s="54">
        <v>69</v>
      </c>
      <c r="L27" s="54">
        <v>75</v>
      </c>
      <c r="M27" s="54">
        <v>74</v>
      </c>
      <c r="N27" s="54">
        <v>76</v>
      </c>
      <c r="O27" s="56">
        <v>77</v>
      </c>
      <c r="P27" s="56">
        <v>71</v>
      </c>
      <c r="Q27" s="7">
        <f t="shared" si="0"/>
        <v>523</v>
      </c>
      <c r="R27" s="7">
        <f t="shared" si="1"/>
        <v>69</v>
      </c>
      <c r="S27" s="12">
        <f t="shared" si="2"/>
        <v>81</v>
      </c>
      <c r="T27" s="13">
        <f t="shared" si="3"/>
        <v>373</v>
      </c>
      <c r="U27" s="13">
        <f t="shared" si="4"/>
        <v>74.6</v>
      </c>
      <c r="V27" s="9"/>
    </row>
    <row r="28" spans="1:22" ht="12.75">
      <c r="A28" s="24">
        <v>25</v>
      </c>
      <c r="B28" s="23" t="s">
        <v>153</v>
      </c>
      <c r="C28" s="9" t="s">
        <v>809</v>
      </c>
      <c r="D28" s="92" t="s">
        <v>1232</v>
      </c>
      <c r="E28" s="23">
        <v>2005</v>
      </c>
      <c r="F28" s="24" t="s">
        <v>1201</v>
      </c>
      <c r="G28" s="9"/>
      <c r="H28" s="24">
        <v>159</v>
      </c>
      <c r="I28" s="83" t="s">
        <v>810</v>
      </c>
      <c r="J28" s="54">
        <v>74</v>
      </c>
      <c r="K28" s="54">
        <v>70</v>
      </c>
      <c r="L28" s="54">
        <v>76</v>
      </c>
      <c r="M28" s="54">
        <v>76</v>
      </c>
      <c r="N28" s="54">
        <v>67</v>
      </c>
      <c r="O28" s="56">
        <v>75</v>
      </c>
      <c r="P28" s="56">
        <v>78</v>
      </c>
      <c r="Q28" s="7">
        <f t="shared" si="0"/>
        <v>516</v>
      </c>
      <c r="R28" s="7">
        <f t="shared" si="1"/>
        <v>67</v>
      </c>
      <c r="S28" s="12">
        <f t="shared" si="2"/>
        <v>78</v>
      </c>
      <c r="T28" s="13">
        <f t="shared" si="3"/>
        <v>371</v>
      </c>
      <c r="U28" s="13">
        <f t="shared" si="4"/>
        <v>74.2</v>
      </c>
      <c r="V28" s="9"/>
    </row>
    <row r="29" spans="1:22" ht="12.75">
      <c r="A29" s="23">
        <v>26</v>
      </c>
      <c r="B29" s="23" t="s">
        <v>156</v>
      </c>
      <c r="C29" s="9" t="s">
        <v>836</v>
      </c>
      <c r="D29" s="92" t="s">
        <v>848</v>
      </c>
      <c r="E29" s="24">
        <v>2006</v>
      </c>
      <c r="F29" s="24" t="s">
        <v>837</v>
      </c>
      <c r="G29" s="9"/>
      <c r="H29" s="24">
        <v>120</v>
      </c>
      <c r="I29" s="85" t="s">
        <v>838</v>
      </c>
      <c r="J29" s="54">
        <v>80</v>
      </c>
      <c r="K29" s="54">
        <v>75</v>
      </c>
      <c r="L29" s="54">
        <v>75</v>
      </c>
      <c r="M29" s="54">
        <v>79</v>
      </c>
      <c r="N29" s="54">
        <v>64</v>
      </c>
      <c r="O29" s="56">
        <v>69</v>
      </c>
      <c r="P29" s="56">
        <v>63</v>
      </c>
      <c r="Q29" s="7">
        <f t="shared" si="0"/>
        <v>505</v>
      </c>
      <c r="R29" s="7">
        <f t="shared" si="1"/>
        <v>63</v>
      </c>
      <c r="S29" s="12">
        <f t="shared" si="2"/>
        <v>80</v>
      </c>
      <c r="T29" s="13">
        <f t="shared" si="3"/>
        <v>362</v>
      </c>
      <c r="U29" s="13">
        <f t="shared" si="4"/>
        <v>72.4</v>
      </c>
      <c r="V29" s="9"/>
    </row>
  </sheetData>
  <autoFilter ref="D1:D29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8"/>
  <sheetViews>
    <sheetView workbookViewId="0" topLeftCell="A1">
      <selection activeCell="E22" sqref="E22"/>
    </sheetView>
  </sheetViews>
  <sheetFormatPr defaultColWidth="9.140625" defaultRowHeight="12.75"/>
  <cols>
    <col min="1" max="1" width="6.57421875" style="0" customWidth="1"/>
    <col min="2" max="2" width="10.57421875" style="0" customWidth="1"/>
    <col min="3" max="3" width="38.00390625" style="0" bestFit="1" customWidth="1"/>
    <col min="4" max="4" width="24.28125" style="0" customWidth="1"/>
    <col min="5" max="5" width="6.28125" style="0" customWidth="1"/>
    <col min="6" max="6" width="10.8515625" style="0" bestFit="1" customWidth="1"/>
    <col min="7" max="8" width="0" style="0" hidden="1" customWidth="1"/>
    <col min="9" max="9" width="5.28125" style="0" bestFit="1" customWidth="1"/>
    <col min="10" max="17" width="0" style="0" hidden="1" customWidth="1"/>
    <col min="19" max="19" width="34.8515625" style="0" bestFit="1" customWidth="1"/>
  </cols>
  <sheetData>
    <row r="1" spans="1:11" ht="18">
      <c r="A1" s="57" t="s">
        <v>1250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19" ht="13.5" thickBot="1">
      <c r="A3" s="1" t="s">
        <v>0</v>
      </c>
      <c r="B3" s="2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 t="s">
        <v>9</v>
      </c>
      <c r="O3" s="3" t="s">
        <v>10</v>
      </c>
      <c r="P3" s="3" t="s">
        <v>11</v>
      </c>
      <c r="Q3" s="4"/>
      <c r="R3" s="4" t="s">
        <v>12</v>
      </c>
      <c r="S3" s="5" t="s">
        <v>13</v>
      </c>
    </row>
    <row r="4" spans="1:19" ht="12.75">
      <c r="A4" s="23">
        <v>1</v>
      </c>
      <c r="B4" s="23" t="s">
        <v>161</v>
      </c>
      <c r="C4" s="11" t="s">
        <v>716</v>
      </c>
      <c r="D4" s="91" t="s">
        <v>1254</v>
      </c>
      <c r="E4" s="23"/>
      <c r="F4" s="11" t="s">
        <v>1129</v>
      </c>
      <c r="G4" s="11"/>
      <c r="H4" s="23">
        <v>400</v>
      </c>
      <c r="I4" s="83" t="s">
        <v>717</v>
      </c>
      <c r="J4" s="14">
        <v>96</v>
      </c>
      <c r="K4" s="15">
        <v>98</v>
      </c>
      <c r="L4" s="6">
        <v>91</v>
      </c>
      <c r="M4" s="6">
        <v>90</v>
      </c>
      <c r="N4" s="7">
        <f>J4+K4+L4+M4</f>
        <v>375</v>
      </c>
      <c r="O4" s="7">
        <f>MIN(J4:M4)</f>
        <v>90</v>
      </c>
      <c r="P4" s="12">
        <f>MAX(J4:M4)</f>
        <v>98</v>
      </c>
      <c r="Q4" s="13">
        <f>N4-(O4+P4)</f>
        <v>187</v>
      </c>
      <c r="R4" s="110">
        <f>Q4/2</f>
        <v>93.5</v>
      </c>
      <c r="S4" s="111" t="s">
        <v>1189</v>
      </c>
    </row>
    <row r="5" spans="1:19" ht="12.75">
      <c r="A5" s="24">
        <v>2</v>
      </c>
      <c r="B5" s="23" t="s">
        <v>160</v>
      </c>
      <c r="C5" s="109" t="s">
        <v>1251</v>
      </c>
      <c r="D5" s="69" t="s">
        <v>250</v>
      </c>
      <c r="E5" s="23"/>
      <c r="F5" s="9" t="s">
        <v>1253</v>
      </c>
      <c r="G5" s="9"/>
      <c r="H5" s="24">
        <v>116.8</v>
      </c>
      <c r="I5" s="85" t="s">
        <v>252</v>
      </c>
      <c r="J5" s="17">
        <v>94</v>
      </c>
      <c r="K5" s="18">
        <v>94</v>
      </c>
      <c r="L5" s="19">
        <v>90</v>
      </c>
      <c r="M5" s="19">
        <v>82</v>
      </c>
      <c r="N5" s="7">
        <f>J5+K5+L5+M5</f>
        <v>360</v>
      </c>
      <c r="O5" s="7">
        <f>MIN(J5:M5)</f>
        <v>82</v>
      </c>
      <c r="P5" s="12">
        <f>MAX(J5:M5)</f>
        <v>94</v>
      </c>
      <c r="Q5" s="13">
        <f>N5-(O5+P5)</f>
        <v>184</v>
      </c>
      <c r="R5" s="13">
        <f>Q5/2</f>
        <v>92</v>
      </c>
      <c r="S5" s="11" t="s">
        <v>1088</v>
      </c>
    </row>
    <row r="6" spans="1:19" ht="12.75">
      <c r="A6" s="23">
        <v>3</v>
      </c>
      <c r="B6" s="23" t="s">
        <v>1058</v>
      </c>
      <c r="C6" s="9" t="s">
        <v>1059</v>
      </c>
      <c r="D6" s="9" t="s">
        <v>1060</v>
      </c>
      <c r="E6" s="23"/>
      <c r="F6" s="9" t="s">
        <v>269</v>
      </c>
      <c r="G6" s="9"/>
      <c r="H6" s="9"/>
      <c r="I6" s="85" t="s">
        <v>1061</v>
      </c>
      <c r="J6" s="17">
        <v>91</v>
      </c>
      <c r="K6" s="18">
        <v>91</v>
      </c>
      <c r="L6" s="19">
        <v>82</v>
      </c>
      <c r="M6" s="19">
        <v>71</v>
      </c>
      <c r="N6" s="7">
        <f>J6+K6+L6+M6</f>
        <v>335</v>
      </c>
      <c r="O6" s="7">
        <f>MIN(J6:M6)</f>
        <v>71</v>
      </c>
      <c r="P6" s="12">
        <f>MAX(J6:M6)</f>
        <v>91</v>
      </c>
      <c r="Q6" s="13">
        <f>N6-(O6+P6)</f>
        <v>173</v>
      </c>
      <c r="R6" s="13">
        <f>Q6/2</f>
        <v>86.5</v>
      </c>
      <c r="S6" s="9" t="s">
        <v>1089</v>
      </c>
    </row>
    <row r="7" spans="1:19" ht="12.75">
      <c r="A7" s="24">
        <v>4</v>
      </c>
      <c r="B7" s="23" t="s">
        <v>1062</v>
      </c>
      <c r="C7" s="9" t="s">
        <v>1063</v>
      </c>
      <c r="D7" s="9" t="s">
        <v>1252</v>
      </c>
      <c r="E7" s="23">
        <v>2005</v>
      </c>
      <c r="F7" s="9" t="s">
        <v>269</v>
      </c>
      <c r="G7" s="9"/>
      <c r="H7" s="9"/>
      <c r="I7" s="85" t="s">
        <v>1064</v>
      </c>
      <c r="J7" s="54">
        <v>82</v>
      </c>
      <c r="K7" s="54">
        <v>89</v>
      </c>
      <c r="L7" s="54">
        <v>89</v>
      </c>
      <c r="M7" s="54">
        <v>78</v>
      </c>
      <c r="N7" s="7">
        <f>J7+K7+L7+M7</f>
        <v>338</v>
      </c>
      <c r="O7" s="7">
        <f>MIN(J7:M7)</f>
        <v>78</v>
      </c>
      <c r="P7" s="12">
        <f>MAX(J7:M7)</f>
        <v>89</v>
      </c>
      <c r="Q7" s="13">
        <f>N7-(O7+P7)</f>
        <v>171</v>
      </c>
      <c r="R7" s="13">
        <f>Q7/2</f>
        <v>85.5</v>
      </c>
      <c r="S7" s="9"/>
    </row>
    <row r="8" spans="1:19" ht="12.75">
      <c r="A8" s="23">
        <v>5</v>
      </c>
      <c r="B8" s="23" t="s">
        <v>1054</v>
      </c>
      <c r="C8" s="9" t="s">
        <v>1055</v>
      </c>
      <c r="D8" s="9" t="s">
        <v>1056</v>
      </c>
      <c r="E8" s="23"/>
      <c r="F8" s="9" t="s">
        <v>1253</v>
      </c>
      <c r="G8" s="9"/>
      <c r="H8" s="9"/>
      <c r="I8" s="85" t="s">
        <v>1057</v>
      </c>
      <c r="J8" s="17">
        <v>91</v>
      </c>
      <c r="K8" s="18">
        <v>82</v>
      </c>
      <c r="L8" s="19">
        <v>85</v>
      </c>
      <c r="M8" s="19">
        <v>78</v>
      </c>
      <c r="N8" s="7">
        <f>J8+K8+L8+M8</f>
        <v>336</v>
      </c>
      <c r="O8" s="7">
        <f>MIN(J8:M8)</f>
        <v>78</v>
      </c>
      <c r="P8" s="12">
        <f>MAX(J8:M8)</f>
        <v>91</v>
      </c>
      <c r="Q8" s="13">
        <f>N8-(O8+P8)</f>
        <v>167</v>
      </c>
      <c r="R8" s="13">
        <f>Q8/2</f>
        <v>83.5</v>
      </c>
      <c r="S8" s="9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0"/>
  <sheetViews>
    <sheetView workbookViewId="0" topLeftCell="A1">
      <selection activeCell="T22" sqref="T22"/>
    </sheetView>
  </sheetViews>
  <sheetFormatPr defaultColWidth="9.140625" defaultRowHeight="12.75"/>
  <cols>
    <col min="1" max="1" width="3.00390625" style="0" customWidth="1"/>
    <col min="2" max="2" width="7.140625" style="0" bestFit="1" customWidth="1"/>
    <col min="3" max="3" width="34.7109375" style="0" customWidth="1"/>
    <col min="4" max="4" width="20.8515625" style="76" customWidth="1"/>
    <col min="5" max="5" width="6.00390625" style="0" bestFit="1" customWidth="1"/>
    <col min="6" max="6" width="5.7109375" style="0" hidden="1" customWidth="1"/>
    <col min="7" max="8" width="0" style="0" hidden="1" customWidth="1"/>
    <col min="9" max="9" width="4.57421875" style="0" bestFit="1" customWidth="1"/>
    <col min="10" max="18" width="0" style="0" hidden="1" customWidth="1"/>
    <col min="19" max="19" width="5.421875" style="0" bestFit="1" customWidth="1"/>
    <col min="20" max="20" width="41.00390625" style="0" bestFit="1" customWidth="1"/>
  </cols>
  <sheetData>
    <row r="1" spans="1:9" ht="18">
      <c r="A1" s="57" t="s">
        <v>1132</v>
      </c>
      <c r="B1" s="57"/>
      <c r="C1" s="50"/>
      <c r="D1" s="75"/>
      <c r="E1" s="30"/>
      <c r="F1" s="30"/>
      <c r="G1" s="30"/>
      <c r="H1" s="30"/>
      <c r="I1" s="30"/>
    </row>
    <row r="2" ht="13.5" thickBot="1"/>
    <row r="3" spans="1:20" ht="13.5" thickBot="1">
      <c r="A3" s="1" t="s">
        <v>0</v>
      </c>
      <c r="B3" s="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4" t="s">
        <v>7</v>
      </c>
      <c r="I3" s="87" t="s">
        <v>8</v>
      </c>
      <c r="J3" s="39">
        <v>1</v>
      </c>
      <c r="K3" s="40">
        <v>2</v>
      </c>
      <c r="L3" s="40">
        <v>3</v>
      </c>
      <c r="M3" s="40">
        <v>4</v>
      </c>
      <c r="N3" s="40">
        <v>5</v>
      </c>
      <c r="O3" s="41" t="s">
        <v>9</v>
      </c>
      <c r="P3" s="41" t="s">
        <v>10</v>
      </c>
      <c r="Q3" s="41" t="s">
        <v>11</v>
      </c>
      <c r="R3" s="42"/>
      <c r="S3" s="49" t="s">
        <v>12</v>
      </c>
      <c r="T3" s="72" t="s">
        <v>13</v>
      </c>
    </row>
    <row r="4" spans="1:20" ht="12.75">
      <c r="A4" s="56">
        <v>1</v>
      </c>
      <c r="B4" s="56" t="s">
        <v>206</v>
      </c>
      <c r="C4" s="11" t="s">
        <v>1111</v>
      </c>
      <c r="D4" s="73" t="s">
        <v>1186</v>
      </c>
      <c r="E4" s="23">
        <v>2007</v>
      </c>
      <c r="F4" s="23" t="s">
        <v>230</v>
      </c>
      <c r="G4" s="11"/>
      <c r="H4" s="23">
        <v>9.9</v>
      </c>
      <c r="I4" s="83">
        <v>4507</v>
      </c>
      <c r="J4" s="17">
        <v>91</v>
      </c>
      <c r="K4" s="18">
        <v>95</v>
      </c>
      <c r="L4" s="19">
        <v>95</v>
      </c>
      <c r="M4" s="19">
        <v>93</v>
      </c>
      <c r="N4" s="19">
        <v>94</v>
      </c>
      <c r="O4" s="19">
        <f aca="true" t="shared" si="0" ref="O4:O35">J4+K4+L4+M4+N4</f>
        <v>468</v>
      </c>
      <c r="P4" s="45">
        <f aca="true" t="shared" si="1" ref="P4:P35">MIN(J4:N4)</f>
        <v>91</v>
      </c>
      <c r="Q4" s="45">
        <f aca="true" t="shared" si="2" ref="Q4:Q35">MAX(J4:N4)</f>
        <v>95</v>
      </c>
      <c r="R4" s="19">
        <f aca="true" t="shared" si="3" ref="R4:R35">O4-(P4+Q4)</f>
        <v>282</v>
      </c>
      <c r="S4" s="51">
        <f aca="true" t="shared" si="4" ref="S4:S35">R4/3</f>
        <v>94</v>
      </c>
      <c r="T4" s="27" t="s">
        <v>1100</v>
      </c>
    </row>
    <row r="5" spans="1:20" ht="12.75">
      <c r="A5" s="54">
        <v>2</v>
      </c>
      <c r="B5" s="54" t="s">
        <v>203</v>
      </c>
      <c r="C5" s="9" t="s">
        <v>1095</v>
      </c>
      <c r="D5" s="74" t="s">
        <v>1096</v>
      </c>
      <c r="E5" s="24">
        <v>2007</v>
      </c>
      <c r="F5" s="24" t="s">
        <v>230</v>
      </c>
      <c r="G5" s="9"/>
      <c r="H5" s="24">
        <v>6.3</v>
      </c>
      <c r="I5" s="85" t="s">
        <v>317</v>
      </c>
      <c r="J5" s="17">
        <v>81</v>
      </c>
      <c r="K5" s="18">
        <v>90</v>
      </c>
      <c r="L5" s="19">
        <v>89</v>
      </c>
      <c r="M5" s="19">
        <v>90</v>
      </c>
      <c r="N5" s="19">
        <v>91</v>
      </c>
      <c r="O5" s="19">
        <f t="shared" si="0"/>
        <v>441</v>
      </c>
      <c r="P5" s="45">
        <f t="shared" si="1"/>
        <v>81</v>
      </c>
      <c r="Q5" s="45">
        <f t="shared" si="2"/>
        <v>91</v>
      </c>
      <c r="R5" s="19">
        <f t="shared" si="3"/>
        <v>269</v>
      </c>
      <c r="S5" s="51">
        <f t="shared" si="4"/>
        <v>89.66666666666667</v>
      </c>
      <c r="T5" t="s">
        <v>1088</v>
      </c>
    </row>
    <row r="6" spans="1:20" ht="12.75">
      <c r="A6" s="54">
        <v>3</v>
      </c>
      <c r="B6" s="54" t="s">
        <v>855</v>
      </c>
      <c r="C6" s="16" t="s">
        <v>1112</v>
      </c>
      <c r="D6" s="73" t="s">
        <v>14</v>
      </c>
      <c r="E6" s="52">
        <v>2007</v>
      </c>
      <c r="F6" s="52" t="s">
        <v>230</v>
      </c>
      <c r="G6" s="9"/>
      <c r="H6" s="52">
        <v>34.3</v>
      </c>
      <c r="I6" s="88">
        <v>1252</v>
      </c>
      <c r="J6" s="56">
        <v>92</v>
      </c>
      <c r="K6" s="56">
        <v>86</v>
      </c>
      <c r="L6" s="56">
        <v>93</v>
      </c>
      <c r="M6" s="56">
        <v>86</v>
      </c>
      <c r="N6" s="56">
        <v>90</v>
      </c>
      <c r="O6" s="19">
        <f t="shared" si="0"/>
        <v>447</v>
      </c>
      <c r="P6" s="45">
        <f t="shared" si="1"/>
        <v>86</v>
      </c>
      <c r="Q6" s="45">
        <f t="shared" si="2"/>
        <v>93</v>
      </c>
      <c r="R6" s="19">
        <f t="shared" si="3"/>
        <v>268</v>
      </c>
      <c r="S6" s="51">
        <f t="shared" si="4"/>
        <v>89.33333333333333</v>
      </c>
      <c r="T6" t="s">
        <v>1089</v>
      </c>
    </row>
    <row r="7" spans="1:19" ht="12.75">
      <c r="A7" s="54">
        <v>4</v>
      </c>
      <c r="B7" s="54" t="s">
        <v>947</v>
      </c>
      <c r="C7" s="16" t="s">
        <v>1113</v>
      </c>
      <c r="D7" s="77" t="s">
        <v>17</v>
      </c>
      <c r="E7" s="52">
        <v>2005</v>
      </c>
      <c r="F7" s="52" t="s">
        <v>230</v>
      </c>
      <c r="G7" s="9"/>
      <c r="H7" s="52">
        <v>4.4</v>
      </c>
      <c r="I7" s="88">
        <v>16</v>
      </c>
      <c r="J7" s="54">
        <v>90</v>
      </c>
      <c r="K7" s="54">
        <v>94</v>
      </c>
      <c r="L7" s="54">
        <v>82</v>
      </c>
      <c r="M7" s="54">
        <v>87</v>
      </c>
      <c r="N7" s="54">
        <v>90</v>
      </c>
      <c r="O7" s="19">
        <f t="shared" si="0"/>
        <v>443</v>
      </c>
      <c r="P7" s="45">
        <f t="shared" si="1"/>
        <v>82</v>
      </c>
      <c r="Q7" s="45">
        <f t="shared" si="2"/>
        <v>94</v>
      </c>
      <c r="R7" s="19">
        <f t="shared" si="3"/>
        <v>267</v>
      </c>
      <c r="S7" s="51">
        <f t="shared" si="4"/>
        <v>89</v>
      </c>
    </row>
    <row r="8" spans="1:19" ht="12.75">
      <c r="A8" s="54">
        <v>5</v>
      </c>
      <c r="B8" s="54" t="s">
        <v>492</v>
      </c>
      <c r="C8" s="9" t="s">
        <v>1114</v>
      </c>
      <c r="D8" s="74" t="s">
        <v>581</v>
      </c>
      <c r="E8" s="24">
        <v>2007</v>
      </c>
      <c r="F8" s="24" t="s">
        <v>230</v>
      </c>
      <c r="G8" s="9"/>
      <c r="H8" s="24">
        <v>7.7</v>
      </c>
      <c r="I8" s="85">
        <v>8328</v>
      </c>
      <c r="J8" s="17">
        <v>89</v>
      </c>
      <c r="K8" s="18">
        <v>91</v>
      </c>
      <c r="L8" s="19">
        <v>86</v>
      </c>
      <c r="M8" s="19">
        <v>89</v>
      </c>
      <c r="N8" s="19">
        <v>87</v>
      </c>
      <c r="O8" s="19">
        <f t="shared" si="0"/>
        <v>442</v>
      </c>
      <c r="P8" s="45">
        <f t="shared" si="1"/>
        <v>86</v>
      </c>
      <c r="Q8" s="45">
        <f t="shared" si="2"/>
        <v>91</v>
      </c>
      <c r="R8" s="19">
        <f t="shared" si="3"/>
        <v>265</v>
      </c>
      <c r="S8" s="51">
        <f t="shared" si="4"/>
        <v>88.33333333333333</v>
      </c>
    </row>
    <row r="9" spans="1:19" ht="12.75">
      <c r="A9" s="54">
        <v>6</v>
      </c>
      <c r="B9" s="54" t="s">
        <v>945</v>
      </c>
      <c r="C9" s="16" t="s">
        <v>1115</v>
      </c>
      <c r="D9" s="77" t="s">
        <v>1101</v>
      </c>
      <c r="E9" s="52">
        <v>2006</v>
      </c>
      <c r="F9" s="52" t="s">
        <v>230</v>
      </c>
      <c r="G9" s="9"/>
      <c r="H9" s="52">
        <v>8.4</v>
      </c>
      <c r="I9" s="88">
        <v>1028</v>
      </c>
      <c r="J9" s="54">
        <v>86</v>
      </c>
      <c r="K9" s="54">
        <v>89</v>
      </c>
      <c r="L9" s="54">
        <v>82</v>
      </c>
      <c r="M9" s="54">
        <v>89</v>
      </c>
      <c r="N9" s="54">
        <v>93</v>
      </c>
      <c r="O9" s="19">
        <f t="shared" si="0"/>
        <v>439</v>
      </c>
      <c r="P9" s="45">
        <f t="shared" si="1"/>
        <v>82</v>
      </c>
      <c r="Q9" s="45">
        <f t="shared" si="2"/>
        <v>93</v>
      </c>
      <c r="R9" s="19">
        <f t="shared" si="3"/>
        <v>264</v>
      </c>
      <c r="S9" s="51">
        <f t="shared" si="4"/>
        <v>88</v>
      </c>
    </row>
    <row r="10" spans="1:19" ht="12.75">
      <c r="A10" s="54">
        <v>7</v>
      </c>
      <c r="B10" s="54" t="s">
        <v>489</v>
      </c>
      <c r="C10" s="9" t="s">
        <v>1116</v>
      </c>
      <c r="D10" s="74" t="s">
        <v>495</v>
      </c>
      <c r="E10" s="24">
        <v>2007</v>
      </c>
      <c r="F10" s="24" t="s">
        <v>230</v>
      </c>
      <c r="G10" s="9"/>
      <c r="H10" s="24">
        <v>7.1</v>
      </c>
      <c r="I10" s="85" t="s">
        <v>288</v>
      </c>
      <c r="J10" s="17">
        <v>84</v>
      </c>
      <c r="K10" s="18">
        <v>84</v>
      </c>
      <c r="L10" s="19">
        <v>88</v>
      </c>
      <c r="M10" s="19">
        <v>90</v>
      </c>
      <c r="N10" s="19">
        <v>94</v>
      </c>
      <c r="O10" s="19">
        <f t="shared" si="0"/>
        <v>440</v>
      </c>
      <c r="P10" s="45">
        <f t="shared" si="1"/>
        <v>84</v>
      </c>
      <c r="Q10" s="45">
        <f t="shared" si="2"/>
        <v>94</v>
      </c>
      <c r="R10" s="19">
        <f t="shared" si="3"/>
        <v>262</v>
      </c>
      <c r="S10" s="51">
        <f t="shared" si="4"/>
        <v>87.33333333333333</v>
      </c>
    </row>
    <row r="11" spans="1:19" ht="12.75">
      <c r="A11" s="54">
        <v>8</v>
      </c>
      <c r="B11" s="54" t="s">
        <v>586</v>
      </c>
      <c r="C11" s="9" t="s">
        <v>603</v>
      </c>
      <c r="D11" s="74" t="s">
        <v>593</v>
      </c>
      <c r="E11" s="24">
        <v>2006</v>
      </c>
      <c r="F11" s="24" t="s">
        <v>230</v>
      </c>
      <c r="G11" s="9"/>
      <c r="H11" s="24">
        <v>6.6</v>
      </c>
      <c r="I11" s="85" t="s">
        <v>604</v>
      </c>
      <c r="J11" s="17">
        <v>84</v>
      </c>
      <c r="K11" s="18">
        <v>86</v>
      </c>
      <c r="L11" s="19">
        <v>81</v>
      </c>
      <c r="M11" s="19">
        <v>92</v>
      </c>
      <c r="N11" s="19">
        <v>94</v>
      </c>
      <c r="O11" s="19">
        <f t="shared" si="0"/>
        <v>437</v>
      </c>
      <c r="P11" s="45">
        <f t="shared" si="1"/>
        <v>81</v>
      </c>
      <c r="Q11" s="45">
        <f t="shared" si="2"/>
        <v>94</v>
      </c>
      <c r="R11" s="19">
        <f t="shared" si="3"/>
        <v>262</v>
      </c>
      <c r="S11" s="51">
        <f t="shared" si="4"/>
        <v>87.33333333333333</v>
      </c>
    </row>
    <row r="12" spans="1:19" ht="12.75">
      <c r="A12" s="54">
        <v>9</v>
      </c>
      <c r="B12" s="54" t="s">
        <v>197</v>
      </c>
      <c r="C12" s="9" t="s">
        <v>320</v>
      </c>
      <c r="D12" s="74" t="s">
        <v>298</v>
      </c>
      <c r="E12" s="24">
        <v>2007</v>
      </c>
      <c r="F12" s="24" t="s">
        <v>230</v>
      </c>
      <c r="G12" s="9"/>
      <c r="H12" s="24">
        <v>8</v>
      </c>
      <c r="I12" s="85">
        <v>410</v>
      </c>
      <c r="J12" s="17">
        <v>86</v>
      </c>
      <c r="K12" s="18">
        <v>89</v>
      </c>
      <c r="L12" s="19">
        <v>85</v>
      </c>
      <c r="M12" s="19">
        <v>85</v>
      </c>
      <c r="N12" s="19">
        <v>90</v>
      </c>
      <c r="O12" s="19">
        <f t="shared" si="0"/>
        <v>435</v>
      </c>
      <c r="P12" s="45">
        <f t="shared" si="1"/>
        <v>85</v>
      </c>
      <c r="Q12" s="45">
        <f t="shared" si="2"/>
        <v>90</v>
      </c>
      <c r="R12" s="19">
        <f t="shared" si="3"/>
        <v>260</v>
      </c>
      <c r="S12" s="51">
        <f t="shared" si="4"/>
        <v>86.66666666666667</v>
      </c>
    </row>
    <row r="13" spans="1:19" ht="12.75">
      <c r="A13" s="54">
        <v>10</v>
      </c>
      <c r="B13" s="54" t="s">
        <v>199</v>
      </c>
      <c r="C13" s="9" t="s">
        <v>312</v>
      </c>
      <c r="D13" s="74" t="s">
        <v>299</v>
      </c>
      <c r="E13" s="24">
        <v>2007</v>
      </c>
      <c r="F13" s="24" t="s">
        <v>230</v>
      </c>
      <c r="G13" s="9"/>
      <c r="H13" s="24">
        <v>5.4</v>
      </c>
      <c r="I13" s="85" t="s">
        <v>301</v>
      </c>
      <c r="J13" s="17">
        <v>83</v>
      </c>
      <c r="K13" s="18">
        <v>89</v>
      </c>
      <c r="L13" s="19">
        <v>82</v>
      </c>
      <c r="M13" s="19">
        <v>89</v>
      </c>
      <c r="N13" s="19">
        <v>88</v>
      </c>
      <c r="O13" s="19">
        <f t="shared" si="0"/>
        <v>431</v>
      </c>
      <c r="P13" s="45">
        <f t="shared" si="1"/>
        <v>82</v>
      </c>
      <c r="Q13" s="45">
        <f t="shared" si="2"/>
        <v>89</v>
      </c>
      <c r="R13" s="19">
        <f t="shared" si="3"/>
        <v>260</v>
      </c>
      <c r="S13" s="51">
        <f t="shared" si="4"/>
        <v>86.66666666666667</v>
      </c>
    </row>
    <row r="14" spans="1:19" ht="12.75">
      <c r="A14" s="54">
        <v>11</v>
      </c>
      <c r="B14" s="54" t="s">
        <v>431</v>
      </c>
      <c r="C14" s="9" t="s">
        <v>308</v>
      </c>
      <c r="D14" s="74" t="s">
        <v>437</v>
      </c>
      <c r="E14" s="24">
        <v>2005</v>
      </c>
      <c r="F14" s="24" t="s">
        <v>230</v>
      </c>
      <c r="G14" s="9"/>
      <c r="H14" s="24">
        <v>39</v>
      </c>
      <c r="I14" s="85">
        <v>411</v>
      </c>
      <c r="J14" s="17">
        <v>86</v>
      </c>
      <c r="K14" s="18">
        <v>86</v>
      </c>
      <c r="L14" s="19">
        <v>84</v>
      </c>
      <c r="M14" s="19">
        <v>88</v>
      </c>
      <c r="N14" s="19">
        <v>89</v>
      </c>
      <c r="O14" s="19">
        <f t="shared" si="0"/>
        <v>433</v>
      </c>
      <c r="P14" s="45">
        <f t="shared" si="1"/>
        <v>84</v>
      </c>
      <c r="Q14" s="45">
        <f t="shared" si="2"/>
        <v>89</v>
      </c>
      <c r="R14" s="19">
        <f t="shared" si="3"/>
        <v>260</v>
      </c>
      <c r="S14" s="51">
        <f t="shared" si="4"/>
        <v>86.66666666666667</v>
      </c>
    </row>
    <row r="15" spans="1:19" ht="12.75">
      <c r="A15" s="54">
        <v>12</v>
      </c>
      <c r="B15" s="54" t="s">
        <v>948</v>
      </c>
      <c r="C15" s="16" t="s">
        <v>958</v>
      </c>
      <c r="D15" s="77" t="s">
        <v>959</v>
      </c>
      <c r="E15" s="52">
        <v>2007</v>
      </c>
      <c r="F15" s="52" t="s">
        <v>230</v>
      </c>
      <c r="G15" s="9"/>
      <c r="H15" s="52">
        <v>8.6</v>
      </c>
      <c r="I15" s="85" t="s">
        <v>960</v>
      </c>
      <c r="J15" s="54">
        <v>88</v>
      </c>
      <c r="K15" s="54">
        <v>87</v>
      </c>
      <c r="L15" s="54">
        <v>80</v>
      </c>
      <c r="M15" s="54">
        <v>87</v>
      </c>
      <c r="N15" s="54">
        <v>86</v>
      </c>
      <c r="O15" s="19">
        <f t="shared" si="0"/>
        <v>428</v>
      </c>
      <c r="P15" s="45">
        <f t="shared" si="1"/>
        <v>80</v>
      </c>
      <c r="Q15" s="45">
        <f t="shared" si="2"/>
        <v>88</v>
      </c>
      <c r="R15" s="19">
        <f t="shared" si="3"/>
        <v>260</v>
      </c>
      <c r="S15" s="51">
        <f t="shared" si="4"/>
        <v>86.66666666666667</v>
      </c>
    </row>
    <row r="16" spans="1:19" ht="12.75">
      <c r="A16" s="54">
        <v>13</v>
      </c>
      <c r="B16" s="54" t="s">
        <v>491</v>
      </c>
      <c r="C16" s="9" t="s">
        <v>580</v>
      </c>
      <c r="D16" s="74" t="s">
        <v>581</v>
      </c>
      <c r="E16" s="24">
        <v>2007</v>
      </c>
      <c r="F16" s="24" t="s">
        <v>230</v>
      </c>
      <c r="G16" s="9"/>
      <c r="H16" s="24">
        <v>8.4</v>
      </c>
      <c r="I16" s="85">
        <v>8313</v>
      </c>
      <c r="J16" s="17">
        <v>84</v>
      </c>
      <c r="K16" s="18">
        <v>92</v>
      </c>
      <c r="L16" s="19">
        <v>94</v>
      </c>
      <c r="M16" s="19">
        <v>83</v>
      </c>
      <c r="N16" s="19">
        <v>76</v>
      </c>
      <c r="O16" s="19">
        <f t="shared" si="0"/>
        <v>429</v>
      </c>
      <c r="P16" s="45">
        <f t="shared" si="1"/>
        <v>76</v>
      </c>
      <c r="Q16" s="45">
        <f t="shared" si="2"/>
        <v>94</v>
      </c>
      <c r="R16" s="19">
        <f t="shared" si="3"/>
        <v>259</v>
      </c>
      <c r="S16" s="51">
        <f t="shared" si="4"/>
        <v>86.33333333333333</v>
      </c>
    </row>
    <row r="17" spans="1:19" ht="12.75">
      <c r="A17" s="54">
        <v>14</v>
      </c>
      <c r="B17" s="54" t="s">
        <v>585</v>
      </c>
      <c r="C17" s="9" t="s">
        <v>355</v>
      </c>
      <c r="D17" s="74" t="s">
        <v>581</v>
      </c>
      <c r="E17" s="24">
        <v>2007</v>
      </c>
      <c r="F17" s="24" t="s">
        <v>230</v>
      </c>
      <c r="G17" s="9"/>
      <c r="H17" s="24">
        <v>7.9</v>
      </c>
      <c r="I17" s="85">
        <v>8322</v>
      </c>
      <c r="J17" s="17">
        <v>91</v>
      </c>
      <c r="K17" s="18">
        <v>90</v>
      </c>
      <c r="L17" s="19">
        <v>85</v>
      </c>
      <c r="M17" s="19">
        <v>83</v>
      </c>
      <c r="N17" s="19">
        <v>84</v>
      </c>
      <c r="O17" s="19">
        <f t="shared" si="0"/>
        <v>433</v>
      </c>
      <c r="P17" s="45">
        <f t="shared" si="1"/>
        <v>83</v>
      </c>
      <c r="Q17" s="45">
        <f t="shared" si="2"/>
        <v>91</v>
      </c>
      <c r="R17" s="19">
        <f t="shared" si="3"/>
        <v>259</v>
      </c>
      <c r="S17" s="51">
        <f t="shared" si="4"/>
        <v>86.33333333333333</v>
      </c>
    </row>
    <row r="18" spans="1:19" ht="12.75">
      <c r="A18" s="54">
        <v>15</v>
      </c>
      <c r="B18" s="54" t="s">
        <v>725</v>
      </c>
      <c r="C18" s="16" t="s">
        <v>341</v>
      </c>
      <c r="D18" s="77" t="s">
        <v>775</v>
      </c>
      <c r="E18" s="52">
        <v>2006</v>
      </c>
      <c r="F18" s="52" t="s">
        <v>230</v>
      </c>
      <c r="G18" s="9"/>
      <c r="H18" s="52">
        <v>5.9</v>
      </c>
      <c r="I18" s="88">
        <v>620</v>
      </c>
      <c r="J18" s="54">
        <v>85</v>
      </c>
      <c r="K18" s="54">
        <v>84</v>
      </c>
      <c r="L18" s="54">
        <v>84</v>
      </c>
      <c r="M18" s="54">
        <v>90</v>
      </c>
      <c r="N18" s="54">
        <v>94</v>
      </c>
      <c r="O18" s="19">
        <f t="shared" si="0"/>
        <v>437</v>
      </c>
      <c r="P18" s="45">
        <f t="shared" si="1"/>
        <v>84</v>
      </c>
      <c r="Q18" s="45">
        <f t="shared" si="2"/>
        <v>94</v>
      </c>
      <c r="R18" s="19">
        <f t="shared" si="3"/>
        <v>259</v>
      </c>
      <c r="S18" s="51">
        <f t="shared" si="4"/>
        <v>86.33333333333333</v>
      </c>
    </row>
    <row r="19" spans="1:19" ht="12.75">
      <c r="A19" s="54">
        <v>16</v>
      </c>
      <c r="B19" s="54" t="s">
        <v>946</v>
      </c>
      <c r="C19" s="16" t="s">
        <v>957</v>
      </c>
      <c r="D19" s="77" t="s">
        <v>1101</v>
      </c>
      <c r="E19" s="52">
        <v>2006</v>
      </c>
      <c r="F19" s="52" t="s">
        <v>230</v>
      </c>
      <c r="G19" s="9"/>
      <c r="H19" s="52">
        <v>11.1</v>
      </c>
      <c r="I19" s="88">
        <v>1024</v>
      </c>
      <c r="J19" s="54">
        <v>88</v>
      </c>
      <c r="K19" s="54">
        <v>88</v>
      </c>
      <c r="L19" s="54">
        <v>85</v>
      </c>
      <c r="M19" s="54">
        <v>86</v>
      </c>
      <c r="N19" s="54">
        <v>81</v>
      </c>
      <c r="O19" s="19">
        <f t="shared" si="0"/>
        <v>428</v>
      </c>
      <c r="P19" s="45">
        <f t="shared" si="1"/>
        <v>81</v>
      </c>
      <c r="Q19" s="45">
        <f t="shared" si="2"/>
        <v>88</v>
      </c>
      <c r="R19" s="19">
        <f t="shared" si="3"/>
        <v>259</v>
      </c>
      <c r="S19" s="51">
        <f t="shared" si="4"/>
        <v>86.33333333333333</v>
      </c>
    </row>
    <row r="20" spans="1:19" ht="12.75">
      <c r="A20" s="54">
        <v>17</v>
      </c>
      <c r="B20" s="54" t="s">
        <v>202</v>
      </c>
      <c r="C20" s="9" t="s">
        <v>333</v>
      </c>
      <c r="D20" s="74" t="s">
        <v>314</v>
      </c>
      <c r="E20" s="24">
        <v>2007</v>
      </c>
      <c r="F20" s="24" t="s">
        <v>230</v>
      </c>
      <c r="G20" s="9"/>
      <c r="H20" s="24">
        <v>6.1</v>
      </c>
      <c r="I20" s="85" t="s">
        <v>316</v>
      </c>
      <c r="J20" s="17">
        <v>85</v>
      </c>
      <c r="K20" s="18">
        <v>91</v>
      </c>
      <c r="L20" s="19">
        <v>92</v>
      </c>
      <c r="M20" s="19">
        <v>82</v>
      </c>
      <c r="N20" s="19">
        <v>82</v>
      </c>
      <c r="O20" s="19">
        <f t="shared" si="0"/>
        <v>432</v>
      </c>
      <c r="P20" s="45">
        <f t="shared" si="1"/>
        <v>82</v>
      </c>
      <c r="Q20" s="45">
        <f t="shared" si="2"/>
        <v>92</v>
      </c>
      <c r="R20" s="19">
        <f t="shared" si="3"/>
        <v>258</v>
      </c>
      <c r="S20" s="51">
        <f t="shared" si="4"/>
        <v>86</v>
      </c>
    </row>
    <row r="21" spans="1:19" ht="12.75">
      <c r="A21" s="54">
        <v>18</v>
      </c>
      <c r="B21" s="54" t="s">
        <v>494</v>
      </c>
      <c r="C21" s="9" t="s">
        <v>355</v>
      </c>
      <c r="D21" s="74" t="s">
        <v>581</v>
      </c>
      <c r="E21" s="24">
        <v>2007</v>
      </c>
      <c r="F21" s="24" t="s">
        <v>230</v>
      </c>
      <c r="G21" s="9"/>
      <c r="H21" s="24">
        <v>9.7</v>
      </c>
      <c r="I21" s="85">
        <v>8321</v>
      </c>
      <c r="J21" s="17">
        <v>87</v>
      </c>
      <c r="K21" s="18">
        <v>91</v>
      </c>
      <c r="L21" s="19">
        <v>86</v>
      </c>
      <c r="M21" s="19">
        <v>84</v>
      </c>
      <c r="N21" s="19">
        <v>85</v>
      </c>
      <c r="O21" s="19">
        <f t="shared" si="0"/>
        <v>433</v>
      </c>
      <c r="P21" s="45">
        <f t="shared" si="1"/>
        <v>84</v>
      </c>
      <c r="Q21" s="45">
        <f t="shared" si="2"/>
        <v>91</v>
      </c>
      <c r="R21" s="19">
        <f t="shared" si="3"/>
        <v>258</v>
      </c>
      <c r="S21" s="51">
        <f t="shared" si="4"/>
        <v>86</v>
      </c>
    </row>
    <row r="22" spans="1:20" ht="12.75">
      <c r="A22" s="112">
        <v>19</v>
      </c>
      <c r="B22" s="112" t="s">
        <v>658</v>
      </c>
      <c r="C22" s="121" t="s">
        <v>333</v>
      </c>
      <c r="D22" s="126" t="s">
        <v>672</v>
      </c>
      <c r="E22" s="119">
        <v>2005</v>
      </c>
      <c r="F22" s="24" t="s">
        <v>230</v>
      </c>
      <c r="G22" s="24"/>
      <c r="H22" s="24">
        <v>6.24</v>
      </c>
      <c r="I22" s="122" t="s">
        <v>673</v>
      </c>
      <c r="J22" s="17">
        <v>91</v>
      </c>
      <c r="K22" s="18">
        <v>91</v>
      </c>
      <c r="L22" s="19">
        <v>85</v>
      </c>
      <c r="M22" s="19">
        <v>82</v>
      </c>
      <c r="N22" s="19">
        <v>79</v>
      </c>
      <c r="O22" s="19">
        <f t="shared" si="0"/>
        <v>428</v>
      </c>
      <c r="P22" s="45">
        <f t="shared" si="1"/>
        <v>79</v>
      </c>
      <c r="Q22" s="45">
        <f t="shared" si="2"/>
        <v>91</v>
      </c>
      <c r="R22" s="19">
        <f t="shared" si="3"/>
        <v>258</v>
      </c>
      <c r="S22" s="117">
        <f t="shared" si="4"/>
        <v>86</v>
      </c>
      <c r="T22" s="118" t="s">
        <v>1265</v>
      </c>
    </row>
    <row r="23" spans="1:19" ht="12.75">
      <c r="A23" s="54">
        <v>20</v>
      </c>
      <c r="B23" s="54" t="s">
        <v>774</v>
      </c>
      <c r="C23" s="16" t="s">
        <v>312</v>
      </c>
      <c r="D23" s="77" t="s">
        <v>850</v>
      </c>
      <c r="E23" s="52">
        <v>2006</v>
      </c>
      <c r="F23" s="52" t="s">
        <v>230</v>
      </c>
      <c r="G23" s="9"/>
      <c r="H23" s="52">
        <v>7.8</v>
      </c>
      <c r="I23" s="88">
        <v>506</v>
      </c>
      <c r="J23" s="54">
        <v>86</v>
      </c>
      <c r="K23" s="54">
        <v>86</v>
      </c>
      <c r="L23" s="54">
        <v>86</v>
      </c>
      <c r="M23" s="54">
        <v>86</v>
      </c>
      <c r="N23" s="54">
        <v>86</v>
      </c>
      <c r="O23" s="19">
        <f t="shared" si="0"/>
        <v>430</v>
      </c>
      <c r="P23" s="45">
        <f t="shared" si="1"/>
        <v>86</v>
      </c>
      <c r="Q23" s="45">
        <f t="shared" si="2"/>
        <v>86</v>
      </c>
      <c r="R23" s="19">
        <f t="shared" si="3"/>
        <v>258</v>
      </c>
      <c r="S23" s="51">
        <f t="shared" si="4"/>
        <v>86</v>
      </c>
    </row>
    <row r="24" spans="1:19" ht="12.75">
      <c r="A24" s="54">
        <v>21</v>
      </c>
      <c r="B24" s="54" t="s">
        <v>944</v>
      </c>
      <c r="C24" s="16" t="s">
        <v>956</v>
      </c>
      <c r="D24" s="77" t="s">
        <v>1101</v>
      </c>
      <c r="E24" s="52">
        <v>2006</v>
      </c>
      <c r="F24" s="52" t="s">
        <v>230</v>
      </c>
      <c r="G24" s="9"/>
      <c r="H24" s="52">
        <v>8.8</v>
      </c>
      <c r="I24" s="88">
        <v>1124</v>
      </c>
      <c r="J24" s="54">
        <v>78</v>
      </c>
      <c r="K24" s="54">
        <v>85</v>
      </c>
      <c r="L24" s="54">
        <v>83</v>
      </c>
      <c r="M24" s="54">
        <v>89</v>
      </c>
      <c r="N24" s="54">
        <v>88</v>
      </c>
      <c r="O24" s="19">
        <f t="shared" si="0"/>
        <v>423</v>
      </c>
      <c r="P24" s="45">
        <f t="shared" si="1"/>
        <v>78</v>
      </c>
      <c r="Q24" s="45">
        <f t="shared" si="2"/>
        <v>89</v>
      </c>
      <c r="R24" s="19">
        <f t="shared" si="3"/>
        <v>256</v>
      </c>
      <c r="S24" s="51">
        <f t="shared" si="4"/>
        <v>85.33333333333333</v>
      </c>
    </row>
    <row r="25" spans="1:19" ht="12.75">
      <c r="A25" s="54">
        <v>22</v>
      </c>
      <c r="B25" s="54" t="s">
        <v>588</v>
      </c>
      <c r="C25" s="9" t="s">
        <v>636</v>
      </c>
      <c r="D25" s="74" t="s">
        <v>634</v>
      </c>
      <c r="E25" s="24">
        <v>2007</v>
      </c>
      <c r="F25" s="24" t="s">
        <v>230</v>
      </c>
      <c r="G25" s="9"/>
      <c r="H25" s="24">
        <v>30.4</v>
      </c>
      <c r="I25" s="85" t="s">
        <v>637</v>
      </c>
      <c r="J25" s="17">
        <v>85</v>
      </c>
      <c r="K25" s="18">
        <v>89</v>
      </c>
      <c r="L25" s="19">
        <v>88</v>
      </c>
      <c r="M25" s="19">
        <v>82</v>
      </c>
      <c r="N25" s="19">
        <v>80</v>
      </c>
      <c r="O25" s="19">
        <f t="shared" si="0"/>
        <v>424</v>
      </c>
      <c r="P25" s="45">
        <f t="shared" si="1"/>
        <v>80</v>
      </c>
      <c r="Q25" s="45">
        <f t="shared" si="2"/>
        <v>89</v>
      </c>
      <c r="R25" s="19">
        <f t="shared" si="3"/>
        <v>255</v>
      </c>
      <c r="S25" s="51">
        <f t="shared" si="4"/>
        <v>85</v>
      </c>
    </row>
    <row r="26" spans="1:19" ht="12.75">
      <c r="A26" s="54">
        <v>23</v>
      </c>
      <c r="B26" s="54" t="s">
        <v>590</v>
      </c>
      <c r="C26" s="9" t="s">
        <v>642</v>
      </c>
      <c r="D26" s="74" t="s">
        <v>643</v>
      </c>
      <c r="E26" s="24">
        <v>2007</v>
      </c>
      <c r="F26" s="24" t="s">
        <v>230</v>
      </c>
      <c r="G26" s="9"/>
      <c r="H26" s="24">
        <v>25.2</v>
      </c>
      <c r="I26" s="85" t="s">
        <v>644</v>
      </c>
      <c r="J26" s="17">
        <v>86</v>
      </c>
      <c r="K26" s="18">
        <v>87</v>
      </c>
      <c r="L26" s="19">
        <v>86</v>
      </c>
      <c r="M26" s="19">
        <v>83</v>
      </c>
      <c r="N26" s="19">
        <v>81</v>
      </c>
      <c r="O26" s="19">
        <f t="shared" si="0"/>
        <v>423</v>
      </c>
      <c r="P26" s="45">
        <f t="shared" si="1"/>
        <v>81</v>
      </c>
      <c r="Q26" s="45">
        <f t="shared" si="2"/>
        <v>87</v>
      </c>
      <c r="R26" s="19">
        <f t="shared" si="3"/>
        <v>255</v>
      </c>
      <c r="S26" s="51">
        <f t="shared" si="4"/>
        <v>85</v>
      </c>
    </row>
    <row r="27" spans="1:19" ht="12.75">
      <c r="A27" s="54">
        <v>24</v>
      </c>
      <c r="B27" s="54" t="s">
        <v>851</v>
      </c>
      <c r="C27" s="16" t="s">
        <v>426</v>
      </c>
      <c r="D27" s="77" t="s">
        <v>850</v>
      </c>
      <c r="E27" s="52">
        <v>2007</v>
      </c>
      <c r="F27" s="52" t="s">
        <v>230</v>
      </c>
      <c r="G27" s="9"/>
      <c r="H27" s="52">
        <v>13.5</v>
      </c>
      <c r="I27" s="88">
        <v>407</v>
      </c>
      <c r="J27" s="54">
        <v>79</v>
      </c>
      <c r="K27" s="54">
        <v>86</v>
      </c>
      <c r="L27" s="54">
        <v>85</v>
      </c>
      <c r="M27" s="54">
        <v>89</v>
      </c>
      <c r="N27" s="54">
        <v>84</v>
      </c>
      <c r="O27" s="19">
        <f t="shared" si="0"/>
        <v>423</v>
      </c>
      <c r="P27" s="45">
        <f t="shared" si="1"/>
        <v>79</v>
      </c>
      <c r="Q27" s="45">
        <f t="shared" si="2"/>
        <v>89</v>
      </c>
      <c r="R27" s="19">
        <f t="shared" si="3"/>
        <v>255</v>
      </c>
      <c r="S27" s="51">
        <f t="shared" si="4"/>
        <v>85</v>
      </c>
    </row>
    <row r="28" spans="1:19" ht="12.75">
      <c r="A28" s="54">
        <v>25</v>
      </c>
      <c r="B28" s="54" t="s">
        <v>853</v>
      </c>
      <c r="C28" s="16" t="s">
        <v>884</v>
      </c>
      <c r="D28" s="73" t="s">
        <v>14</v>
      </c>
      <c r="E28" s="52">
        <v>2007</v>
      </c>
      <c r="F28" s="52" t="s">
        <v>230</v>
      </c>
      <c r="G28" s="9"/>
      <c r="H28" s="52">
        <v>36.2</v>
      </c>
      <c r="I28" s="88">
        <v>1224</v>
      </c>
      <c r="J28" s="54">
        <v>88</v>
      </c>
      <c r="K28" s="54">
        <v>89</v>
      </c>
      <c r="L28" s="54">
        <v>80</v>
      </c>
      <c r="M28" s="54">
        <v>85</v>
      </c>
      <c r="N28" s="54">
        <v>82</v>
      </c>
      <c r="O28" s="19">
        <f t="shared" si="0"/>
        <v>424</v>
      </c>
      <c r="P28" s="45">
        <f t="shared" si="1"/>
        <v>80</v>
      </c>
      <c r="Q28" s="45">
        <f t="shared" si="2"/>
        <v>89</v>
      </c>
      <c r="R28" s="19">
        <f t="shared" si="3"/>
        <v>255</v>
      </c>
      <c r="S28" s="51">
        <f t="shared" si="4"/>
        <v>85</v>
      </c>
    </row>
    <row r="29" spans="1:19" ht="12.75">
      <c r="A29" s="54">
        <v>26</v>
      </c>
      <c r="B29" s="54" t="s">
        <v>857</v>
      </c>
      <c r="C29" s="16" t="s">
        <v>341</v>
      </c>
      <c r="D29" s="77" t="s">
        <v>939</v>
      </c>
      <c r="E29" s="52">
        <v>2006</v>
      </c>
      <c r="F29" s="52" t="s">
        <v>230</v>
      </c>
      <c r="G29" s="9"/>
      <c r="H29" s="52">
        <v>8.2</v>
      </c>
      <c r="I29" s="85" t="s">
        <v>943</v>
      </c>
      <c r="J29" s="54">
        <v>87</v>
      </c>
      <c r="K29" s="54">
        <v>87</v>
      </c>
      <c r="L29" s="54">
        <v>83</v>
      </c>
      <c r="M29" s="54">
        <v>84</v>
      </c>
      <c r="N29" s="54">
        <v>84</v>
      </c>
      <c r="O29" s="19">
        <f t="shared" si="0"/>
        <v>425</v>
      </c>
      <c r="P29" s="45">
        <f t="shared" si="1"/>
        <v>83</v>
      </c>
      <c r="Q29" s="45">
        <f t="shared" si="2"/>
        <v>87</v>
      </c>
      <c r="R29" s="19">
        <f t="shared" si="3"/>
        <v>255</v>
      </c>
      <c r="S29" s="51">
        <f t="shared" si="4"/>
        <v>85</v>
      </c>
    </row>
    <row r="30" spans="1:19" ht="12.75">
      <c r="A30" s="54">
        <v>27</v>
      </c>
      <c r="B30" s="54" t="s">
        <v>188</v>
      </c>
      <c r="C30" s="9" t="s">
        <v>331</v>
      </c>
      <c r="D30" s="74" t="s">
        <v>276</v>
      </c>
      <c r="E30" s="24">
        <v>2006</v>
      </c>
      <c r="F30" s="24" t="s">
        <v>230</v>
      </c>
      <c r="G30" s="9"/>
      <c r="H30" s="24">
        <v>24</v>
      </c>
      <c r="I30" s="85">
        <v>13</v>
      </c>
      <c r="J30" s="18">
        <v>70</v>
      </c>
      <c r="K30" s="18">
        <v>85</v>
      </c>
      <c r="L30" s="19">
        <v>92</v>
      </c>
      <c r="M30" s="19">
        <v>88</v>
      </c>
      <c r="N30" s="19">
        <v>81</v>
      </c>
      <c r="O30" s="19">
        <f t="shared" si="0"/>
        <v>416</v>
      </c>
      <c r="P30" s="45">
        <f t="shared" si="1"/>
        <v>70</v>
      </c>
      <c r="Q30" s="45">
        <f t="shared" si="2"/>
        <v>92</v>
      </c>
      <c r="R30" s="19">
        <f t="shared" si="3"/>
        <v>254</v>
      </c>
      <c r="S30" s="51">
        <f t="shared" si="4"/>
        <v>84.66666666666667</v>
      </c>
    </row>
    <row r="31" spans="1:19" ht="12.75">
      <c r="A31" s="54">
        <v>28</v>
      </c>
      <c r="B31" s="54" t="s">
        <v>200</v>
      </c>
      <c r="C31" s="9" t="s">
        <v>308</v>
      </c>
      <c r="D31" s="74" t="s">
        <v>1102</v>
      </c>
      <c r="E31" s="24">
        <v>2007</v>
      </c>
      <c r="F31" s="24" t="s">
        <v>230</v>
      </c>
      <c r="G31" s="9"/>
      <c r="H31" s="24">
        <v>42.8</v>
      </c>
      <c r="I31" s="85" t="s">
        <v>309</v>
      </c>
      <c r="J31" s="17">
        <v>93</v>
      </c>
      <c r="K31" s="18">
        <v>81</v>
      </c>
      <c r="L31" s="19">
        <v>85</v>
      </c>
      <c r="M31" s="19">
        <v>77</v>
      </c>
      <c r="N31" s="19">
        <v>88</v>
      </c>
      <c r="O31" s="19">
        <f t="shared" si="0"/>
        <v>424</v>
      </c>
      <c r="P31" s="45">
        <f t="shared" si="1"/>
        <v>77</v>
      </c>
      <c r="Q31" s="45">
        <f t="shared" si="2"/>
        <v>93</v>
      </c>
      <c r="R31" s="19">
        <f t="shared" si="3"/>
        <v>254</v>
      </c>
      <c r="S31" s="51">
        <f t="shared" si="4"/>
        <v>84.66666666666667</v>
      </c>
    </row>
    <row r="32" spans="1:19" ht="12.75">
      <c r="A32" s="54">
        <v>29</v>
      </c>
      <c r="B32" s="54" t="s">
        <v>435</v>
      </c>
      <c r="C32" s="9" t="s">
        <v>439</v>
      </c>
      <c r="D32" s="74" t="s">
        <v>444</v>
      </c>
      <c r="E32" s="24">
        <v>2005</v>
      </c>
      <c r="F32" s="24" t="s">
        <v>230</v>
      </c>
      <c r="G32" s="9"/>
      <c r="H32" s="24">
        <v>26.4</v>
      </c>
      <c r="I32" s="85" t="s">
        <v>442</v>
      </c>
      <c r="J32" s="17">
        <v>86</v>
      </c>
      <c r="K32" s="18">
        <v>83</v>
      </c>
      <c r="L32" s="19">
        <v>77</v>
      </c>
      <c r="M32" s="19">
        <v>85</v>
      </c>
      <c r="N32" s="19">
        <v>86</v>
      </c>
      <c r="O32" s="19">
        <f t="shared" si="0"/>
        <v>417</v>
      </c>
      <c r="P32" s="45">
        <f t="shared" si="1"/>
        <v>77</v>
      </c>
      <c r="Q32" s="45">
        <f t="shared" si="2"/>
        <v>86</v>
      </c>
      <c r="R32" s="19">
        <f t="shared" si="3"/>
        <v>254</v>
      </c>
      <c r="S32" s="51">
        <f t="shared" si="4"/>
        <v>84.66666666666667</v>
      </c>
    </row>
    <row r="33" spans="1:19" ht="12.75">
      <c r="A33" s="54">
        <v>30</v>
      </c>
      <c r="B33" s="54" t="s">
        <v>1032</v>
      </c>
      <c r="C33" s="9" t="s">
        <v>357</v>
      </c>
      <c r="D33" s="74" t="s">
        <v>609</v>
      </c>
      <c r="E33" s="24">
        <v>2007</v>
      </c>
      <c r="F33" s="24" t="s">
        <v>230</v>
      </c>
      <c r="G33" s="9"/>
      <c r="H33" s="24">
        <v>5.64</v>
      </c>
      <c r="I33" s="85">
        <v>749</v>
      </c>
      <c r="J33" s="54">
        <v>84</v>
      </c>
      <c r="K33" s="54">
        <v>80</v>
      </c>
      <c r="L33" s="54">
        <v>84</v>
      </c>
      <c r="M33" s="54">
        <v>89</v>
      </c>
      <c r="N33" s="54">
        <v>86</v>
      </c>
      <c r="O33" s="19">
        <f t="shared" si="0"/>
        <v>423</v>
      </c>
      <c r="P33" s="45">
        <f t="shared" si="1"/>
        <v>80</v>
      </c>
      <c r="Q33" s="45">
        <f t="shared" si="2"/>
        <v>89</v>
      </c>
      <c r="R33" s="19">
        <f t="shared" si="3"/>
        <v>254</v>
      </c>
      <c r="S33" s="51">
        <f t="shared" si="4"/>
        <v>84.66666666666667</v>
      </c>
    </row>
    <row r="34" spans="1:19" ht="12.75">
      <c r="A34" s="54">
        <v>31</v>
      </c>
      <c r="B34" s="54" t="s">
        <v>189</v>
      </c>
      <c r="C34" s="9" t="s">
        <v>280</v>
      </c>
      <c r="D34" s="74" t="s">
        <v>276</v>
      </c>
      <c r="E34" s="24">
        <v>2006</v>
      </c>
      <c r="F34" s="24" t="s">
        <v>230</v>
      </c>
      <c r="G34" s="9"/>
      <c r="H34" s="24">
        <v>24</v>
      </c>
      <c r="I34" s="85">
        <v>13</v>
      </c>
      <c r="J34" s="44">
        <v>78</v>
      </c>
      <c r="K34" s="44">
        <v>82</v>
      </c>
      <c r="L34" s="19">
        <v>87</v>
      </c>
      <c r="M34" s="19">
        <v>86</v>
      </c>
      <c r="N34" s="19">
        <v>85</v>
      </c>
      <c r="O34" s="19">
        <f t="shared" si="0"/>
        <v>418</v>
      </c>
      <c r="P34" s="45">
        <f t="shared" si="1"/>
        <v>78</v>
      </c>
      <c r="Q34" s="45">
        <f t="shared" si="2"/>
        <v>87</v>
      </c>
      <c r="R34" s="19">
        <f t="shared" si="3"/>
        <v>253</v>
      </c>
      <c r="S34" s="51">
        <f t="shared" si="4"/>
        <v>84.33333333333333</v>
      </c>
    </row>
    <row r="35" spans="1:19" ht="12.75">
      <c r="A35" s="54">
        <v>32</v>
      </c>
      <c r="B35" s="54" t="s">
        <v>191</v>
      </c>
      <c r="C35" s="9" t="s">
        <v>333</v>
      </c>
      <c r="D35" s="74" t="s">
        <v>290</v>
      </c>
      <c r="E35" s="24">
        <v>2007</v>
      </c>
      <c r="F35" s="24" t="s">
        <v>230</v>
      </c>
      <c r="G35" s="9"/>
      <c r="H35" s="24">
        <v>10.1</v>
      </c>
      <c r="I35" s="85" t="s">
        <v>292</v>
      </c>
      <c r="J35" s="17">
        <v>84</v>
      </c>
      <c r="K35" s="18">
        <v>90</v>
      </c>
      <c r="L35" s="19">
        <v>87</v>
      </c>
      <c r="M35" s="19">
        <v>81</v>
      </c>
      <c r="N35" s="19">
        <v>82</v>
      </c>
      <c r="O35" s="19">
        <f t="shared" si="0"/>
        <v>424</v>
      </c>
      <c r="P35" s="45">
        <f t="shared" si="1"/>
        <v>81</v>
      </c>
      <c r="Q35" s="45">
        <f t="shared" si="2"/>
        <v>90</v>
      </c>
      <c r="R35" s="19">
        <f t="shared" si="3"/>
        <v>253</v>
      </c>
      <c r="S35" s="51">
        <f t="shared" si="4"/>
        <v>84.33333333333333</v>
      </c>
    </row>
    <row r="36" spans="1:19" ht="12.75">
      <c r="A36" s="54">
        <v>33</v>
      </c>
      <c r="B36" s="54" t="s">
        <v>723</v>
      </c>
      <c r="C36" s="16" t="s">
        <v>582</v>
      </c>
      <c r="D36" s="77" t="s">
        <v>769</v>
      </c>
      <c r="E36" s="52">
        <v>2007</v>
      </c>
      <c r="F36" s="52" t="s">
        <v>230</v>
      </c>
      <c r="G36" s="9"/>
      <c r="H36" s="52">
        <v>44.3</v>
      </c>
      <c r="I36" s="88">
        <v>7265</v>
      </c>
      <c r="J36" s="54">
        <v>83</v>
      </c>
      <c r="K36" s="54">
        <v>83</v>
      </c>
      <c r="L36" s="54">
        <v>89</v>
      </c>
      <c r="M36" s="54">
        <v>85</v>
      </c>
      <c r="N36" s="54">
        <v>85</v>
      </c>
      <c r="O36" s="19">
        <f aca="true" t="shared" si="5" ref="O36:O67">J36+K36+L36+M36+N36</f>
        <v>425</v>
      </c>
      <c r="P36" s="45">
        <f aca="true" t="shared" si="6" ref="P36:P67">MIN(J36:N36)</f>
        <v>83</v>
      </c>
      <c r="Q36" s="45">
        <f aca="true" t="shared" si="7" ref="Q36:Q67">MAX(J36:N36)</f>
        <v>89</v>
      </c>
      <c r="R36" s="19">
        <f aca="true" t="shared" si="8" ref="R36:R67">O36-(P36+Q36)</f>
        <v>253</v>
      </c>
      <c r="S36" s="51">
        <f aca="true" t="shared" si="9" ref="S36:S67">R36/3</f>
        <v>84.33333333333333</v>
      </c>
    </row>
    <row r="37" spans="1:19" ht="12.75">
      <c r="A37" s="54">
        <v>34</v>
      </c>
      <c r="B37" s="54" t="s">
        <v>198</v>
      </c>
      <c r="C37" s="9" t="s">
        <v>308</v>
      </c>
      <c r="D37" s="74" t="s">
        <v>298</v>
      </c>
      <c r="E37" s="24">
        <v>2007</v>
      </c>
      <c r="F37" s="24" t="s">
        <v>230</v>
      </c>
      <c r="G37" s="9"/>
      <c r="H37" s="24">
        <v>5</v>
      </c>
      <c r="I37" s="85">
        <v>415</v>
      </c>
      <c r="J37" s="17">
        <v>80</v>
      </c>
      <c r="K37" s="18">
        <v>91</v>
      </c>
      <c r="L37" s="19">
        <v>88</v>
      </c>
      <c r="M37" s="19">
        <v>81</v>
      </c>
      <c r="N37" s="19">
        <v>83</v>
      </c>
      <c r="O37" s="19">
        <f t="shared" si="5"/>
        <v>423</v>
      </c>
      <c r="P37" s="45">
        <f t="shared" si="6"/>
        <v>80</v>
      </c>
      <c r="Q37" s="45">
        <f t="shared" si="7"/>
        <v>91</v>
      </c>
      <c r="R37" s="19">
        <f t="shared" si="8"/>
        <v>252</v>
      </c>
      <c r="S37" s="51">
        <f t="shared" si="9"/>
        <v>84</v>
      </c>
    </row>
    <row r="38" spans="1:19" ht="12.75">
      <c r="A38" s="54">
        <v>35</v>
      </c>
      <c r="B38" s="54" t="s">
        <v>195</v>
      </c>
      <c r="C38" s="9" t="s">
        <v>320</v>
      </c>
      <c r="D38" s="74" t="s">
        <v>290</v>
      </c>
      <c r="E38" s="24">
        <v>2007</v>
      </c>
      <c r="F38" s="24" t="s">
        <v>230</v>
      </c>
      <c r="G38" s="9"/>
      <c r="H38" s="24">
        <v>10.2</v>
      </c>
      <c r="I38" s="85" t="s">
        <v>296</v>
      </c>
      <c r="J38" s="17">
        <v>86</v>
      </c>
      <c r="K38" s="18">
        <v>86</v>
      </c>
      <c r="L38" s="19">
        <v>84</v>
      </c>
      <c r="M38" s="19">
        <v>80</v>
      </c>
      <c r="N38" s="19">
        <v>81</v>
      </c>
      <c r="O38" s="19">
        <f t="shared" si="5"/>
        <v>417</v>
      </c>
      <c r="P38" s="45">
        <f t="shared" si="6"/>
        <v>80</v>
      </c>
      <c r="Q38" s="45">
        <f t="shared" si="7"/>
        <v>86</v>
      </c>
      <c r="R38" s="19">
        <f t="shared" si="8"/>
        <v>251</v>
      </c>
      <c r="S38" s="51">
        <f t="shared" si="9"/>
        <v>83.66666666666667</v>
      </c>
    </row>
    <row r="39" spans="1:19" ht="12.75">
      <c r="A39" s="54">
        <v>36</v>
      </c>
      <c r="B39" s="54" t="s">
        <v>663</v>
      </c>
      <c r="C39" s="9" t="s">
        <v>341</v>
      </c>
      <c r="D39" s="74" t="s">
        <v>672</v>
      </c>
      <c r="E39" s="24">
        <v>2007</v>
      </c>
      <c r="F39" s="24" t="s">
        <v>230</v>
      </c>
      <c r="G39" s="24"/>
      <c r="H39" s="24">
        <v>34</v>
      </c>
      <c r="I39" s="85" t="s">
        <v>678</v>
      </c>
      <c r="J39" s="54">
        <v>85</v>
      </c>
      <c r="K39" s="54">
        <v>78</v>
      </c>
      <c r="L39" s="54">
        <v>79</v>
      </c>
      <c r="M39" s="54">
        <v>89</v>
      </c>
      <c r="N39" s="54">
        <v>87</v>
      </c>
      <c r="O39" s="19">
        <f t="shared" si="5"/>
        <v>418</v>
      </c>
      <c r="P39" s="45">
        <f t="shared" si="6"/>
        <v>78</v>
      </c>
      <c r="Q39" s="45">
        <f t="shared" si="7"/>
        <v>89</v>
      </c>
      <c r="R39" s="19">
        <f t="shared" si="8"/>
        <v>251</v>
      </c>
      <c r="S39" s="51">
        <f t="shared" si="9"/>
        <v>83.66666666666667</v>
      </c>
    </row>
    <row r="40" spans="1:19" ht="12.75">
      <c r="A40" s="54">
        <v>37</v>
      </c>
      <c r="B40" s="54" t="s">
        <v>952</v>
      </c>
      <c r="C40" s="9" t="s">
        <v>580</v>
      </c>
      <c r="D40" s="74" t="s">
        <v>981</v>
      </c>
      <c r="E40" s="24">
        <v>2006</v>
      </c>
      <c r="F40" s="24" t="s">
        <v>230</v>
      </c>
      <c r="G40" s="24"/>
      <c r="H40" s="24">
        <v>4.7</v>
      </c>
      <c r="I40" s="85" t="s">
        <v>985</v>
      </c>
      <c r="J40" s="54">
        <v>82</v>
      </c>
      <c r="K40" s="54">
        <v>86</v>
      </c>
      <c r="L40" s="54">
        <v>83</v>
      </c>
      <c r="M40" s="54">
        <v>80</v>
      </c>
      <c r="N40" s="54">
        <v>86</v>
      </c>
      <c r="O40" s="19">
        <f t="shared" si="5"/>
        <v>417</v>
      </c>
      <c r="P40" s="45">
        <f t="shared" si="6"/>
        <v>80</v>
      </c>
      <c r="Q40" s="45">
        <f t="shared" si="7"/>
        <v>86</v>
      </c>
      <c r="R40" s="19">
        <f t="shared" si="8"/>
        <v>251</v>
      </c>
      <c r="S40" s="51">
        <f t="shared" si="9"/>
        <v>83.66666666666667</v>
      </c>
    </row>
    <row r="41" spans="1:19" ht="12.75">
      <c r="A41" s="54">
        <v>38</v>
      </c>
      <c r="B41" s="54" t="s">
        <v>186</v>
      </c>
      <c r="C41" s="9" t="s">
        <v>336</v>
      </c>
      <c r="D41" s="74" t="s">
        <v>16</v>
      </c>
      <c r="E41" s="24">
        <v>2007</v>
      </c>
      <c r="F41" s="24" t="s">
        <v>230</v>
      </c>
      <c r="G41" s="9"/>
      <c r="H41" s="24">
        <v>5.5</v>
      </c>
      <c r="I41" s="85">
        <v>709</v>
      </c>
      <c r="J41" s="17">
        <v>85</v>
      </c>
      <c r="K41" s="18">
        <v>89</v>
      </c>
      <c r="L41" s="19">
        <v>80</v>
      </c>
      <c r="M41" s="19">
        <v>85</v>
      </c>
      <c r="N41" s="19">
        <v>79</v>
      </c>
      <c r="O41" s="19">
        <f t="shared" si="5"/>
        <v>418</v>
      </c>
      <c r="P41" s="45">
        <f t="shared" si="6"/>
        <v>79</v>
      </c>
      <c r="Q41" s="45">
        <f t="shared" si="7"/>
        <v>89</v>
      </c>
      <c r="R41" s="19">
        <f t="shared" si="8"/>
        <v>250</v>
      </c>
      <c r="S41" s="51">
        <f t="shared" si="9"/>
        <v>83.33333333333333</v>
      </c>
    </row>
    <row r="42" spans="1:19" ht="12.75">
      <c r="A42" s="54">
        <v>39</v>
      </c>
      <c r="B42" s="54" t="s">
        <v>190</v>
      </c>
      <c r="C42" s="9" t="s">
        <v>332</v>
      </c>
      <c r="D42" s="74" t="s">
        <v>290</v>
      </c>
      <c r="E42" s="24">
        <v>2007</v>
      </c>
      <c r="F42" s="24" t="s">
        <v>230</v>
      </c>
      <c r="G42" s="9"/>
      <c r="H42" s="24">
        <v>10</v>
      </c>
      <c r="I42" s="85" t="s">
        <v>291</v>
      </c>
      <c r="J42" s="44">
        <v>84</v>
      </c>
      <c r="K42" s="44">
        <v>87</v>
      </c>
      <c r="L42" s="19">
        <v>83</v>
      </c>
      <c r="M42" s="19">
        <v>83</v>
      </c>
      <c r="N42" s="19">
        <v>83</v>
      </c>
      <c r="O42" s="19">
        <f t="shared" si="5"/>
        <v>420</v>
      </c>
      <c r="P42" s="45">
        <f t="shared" si="6"/>
        <v>83</v>
      </c>
      <c r="Q42" s="45">
        <f t="shared" si="7"/>
        <v>87</v>
      </c>
      <c r="R42" s="19">
        <f t="shared" si="8"/>
        <v>250</v>
      </c>
      <c r="S42" s="51">
        <f t="shared" si="9"/>
        <v>83.33333333333333</v>
      </c>
    </row>
    <row r="43" spans="1:19" ht="12.75">
      <c r="A43" s="54">
        <v>40</v>
      </c>
      <c r="B43" s="54" t="s">
        <v>201</v>
      </c>
      <c r="C43" s="9" t="s">
        <v>312</v>
      </c>
      <c r="D43" s="74" t="s">
        <v>305</v>
      </c>
      <c r="E43" s="24">
        <v>2007</v>
      </c>
      <c r="F43" s="24" t="s">
        <v>230</v>
      </c>
      <c r="G43" s="9"/>
      <c r="H43" s="24">
        <v>29.6</v>
      </c>
      <c r="I43" s="85" t="s">
        <v>313</v>
      </c>
      <c r="J43" s="17">
        <v>84</v>
      </c>
      <c r="K43" s="18">
        <v>82</v>
      </c>
      <c r="L43" s="19">
        <v>84</v>
      </c>
      <c r="M43" s="19">
        <v>80</v>
      </c>
      <c r="N43" s="19">
        <v>84</v>
      </c>
      <c r="O43" s="19">
        <f t="shared" si="5"/>
        <v>414</v>
      </c>
      <c r="P43" s="45">
        <f t="shared" si="6"/>
        <v>80</v>
      </c>
      <c r="Q43" s="45">
        <f t="shared" si="7"/>
        <v>84</v>
      </c>
      <c r="R43" s="19">
        <f t="shared" si="8"/>
        <v>250</v>
      </c>
      <c r="S43" s="51">
        <f t="shared" si="9"/>
        <v>83.33333333333333</v>
      </c>
    </row>
    <row r="44" spans="1:19" ht="12.75">
      <c r="A44" s="54">
        <v>41</v>
      </c>
      <c r="B44" s="54" t="s">
        <v>589</v>
      </c>
      <c r="C44" s="9" t="s">
        <v>640</v>
      </c>
      <c r="D44" s="74" t="s">
        <v>634</v>
      </c>
      <c r="E44" s="24">
        <v>2007</v>
      </c>
      <c r="F44" s="24" t="s">
        <v>230</v>
      </c>
      <c r="G44" s="9"/>
      <c r="H44" s="24">
        <v>6.4</v>
      </c>
      <c r="I44" s="85" t="s">
        <v>641</v>
      </c>
      <c r="J44" s="17">
        <v>83</v>
      </c>
      <c r="K44" s="18">
        <v>87</v>
      </c>
      <c r="L44" s="19">
        <v>85</v>
      </c>
      <c r="M44" s="19">
        <v>80</v>
      </c>
      <c r="N44" s="19">
        <v>82</v>
      </c>
      <c r="O44" s="19">
        <f t="shared" si="5"/>
        <v>417</v>
      </c>
      <c r="P44" s="45">
        <f t="shared" si="6"/>
        <v>80</v>
      </c>
      <c r="Q44" s="45">
        <f t="shared" si="7"/>
        <v>87</v>
      </c>
      <c r="R44" s="19">
        <f t="shared" si="8"/>
        <v>250</v>
      </c>
      <c r="S44" s="51">
        <f t="shared" si="9"/>
        <v>83.33333333333333</v>
      </c>
    </row>
    <row r="45" spans="1:19" ht="12.75">
      <c r="A45" s="54">
        <v>42</v>
      </c>
      <c r="B45" s="54" t="s">
        <v>192</v>
      </c>
      <c r="C45" s="9" t="s">
        <v>334</v>
      </c>
      <c r="D45" s="74" t="s">
        <v>290</v>
      </c>
      <c r="E45" s="24">
        <v>2007</v>
      </c>
      <c r="F45" s="24" t="s">
        <v>230</v>
      </c>
      <c r="G45" s="9"/>
      <c r="H45" s="24">
        <v>12</v>
      </c>
      <c r="I45" s="85" t="s">
        <v>293</v>
      </c>
      <c r="J45" s="17">
        <v>84</v>
      </c>
      <c r="K45" s="18">
        <v>81</v>
      </c>
      <c r="L45" s="19">
        <v>81</v>
      </c>
      <c r="M45" s="19">
        <v>84</v>
      </c>
      <c r="N45" s="19">
        <v>84</v>
      </c>
      <c r="O45" s="19">
        <f t="shared" si="5"/>
        <v>414</v>
      </c>
      <c r="P45" s="45">
        <f t="shared" si="6"/>
        <v>81</v>
      </c>
      <c r="Q45" s="45">
        <f t="shared" si="7"/>
        <v>84</v>
      </c>
      <c r="R45" s="19">
        <f t="shared" si="8"/>
        <v>249</v>
      </c>
      <c r="S45" s="51">
        <f t="shared" si="9"/>
        <v>83</v>
      </c>
    </row>
    <row r="46" spans="1:19" ht="12.75">
      <c r="A46" s="54">
        <v>43</v>
      </c>
      <c r="B46" s="54" t="s">
        <v>661</v>
      </c>
      <c r="C46" s="9" t="s">
        <v>426</v>
      </c>
      <c r="D46" s="74" t="s">
        <v>672</v>
      </c>
      <c r="E46" s="24">
        <v>2007</v>
      </c>
      <c r="F46" s="24" t="s">
        <v>230</v>
      </c>
      <c r="G46" s="24"/>
      <c r="H46" s="24">
        <v>4.5</v>
      </c>
      <c r="I46" s="85" t="s">
        <v>676</v>
      </c>
      <c r="J46" s="54">
        <v>80</v>
      </c>
      <c r="K46" s="54">
        <v>91</v>
      </c>
      <c r="L46" s="54">
        <v>84</v>
      </c>
      <c r="M46" s="54">
        <v>81</v>
      </c>
      <c r="N46" s="54">
        <v>84</v>
      </c>
      <c r="O46" s="19">
        <f t="shared" si="5"/>
        <v>420</v>
      </c>
      <c r="P46" s="45">
        <f t="shared" si="6"/>
        <v>80</v>
      </c>
      <c r="Q46" s="45">
        <f t="shared" si="7"/>
        <v>91</v>
      </c>
      <c r="R46" s="19">
        <f t="shared" si="8"/>
        <v>249</v>
      </c>
      <c r="S46" s="51">
        <f t="shared" si="9"/>
        <v>83</v>
      </c>
    </row>
    <row r="47" spans="1:19" ht="12.75">
      <c r="A47" s="54">
        <v>44</v>
      </c>
      <c r="B47" s="54" t="s">
        <v>773</v>
      </c>
      <c r="C47" s="16" t="s">
        <v>310</v>
      </c>
      <c r="D47" s="77" t="s">
        <v>776</v>
      </c>
      <c r="E47" s="52">
        <v>2007</v>
      </c>
      <c r="F47" s="52" t="s">
        <v>230</v>
      </c>
      <c r="G47" s="9"/>
      <c r="H47" s="52">
        <v>5.9</v>
      </c>
      <c r="I47" s="88">
        <v>365</v>
      </c>
      <c r="J47" s="54">
        <v>84</v>
      </c>
      <c r="K47" s="54">
        <v>78</v>
      </c>
      <c r="L47" s="54">
        <v>83</v>
      </c>
      <c r="M47" s="54">
        <v>83</v>
      </c>
      <c r="N47" s="54">
        <v>82</v>
      </c>
      <c r="O47" s="19">
        <f t="shared" si="5"/>
        <v>410</v>
      </c>
      <c r="P47" s="45">
        <f t="shared" si="6"/>
        <v>78</v>
      </c>
      <c r="Q47" s="45">
        <f t="shared" si="7"/>
        <v>84</v>
      </c>
      <c r="R47" s="19">
        <f t="shared" si="8"/>
        <v>248</v>
      </c>
      <c r="S47" s="51">
        <f t="shared" si="9"/>
        <v>82.66666666666667</v>
      </c>
    </row>
    <row r="48" spans="1:19" ht="12.75">
      <c r="A48" s="54">
        <v>45</v>
      </c>
      <c r="B48" s="54" t="s">
        <v>205</v>
      </c>
      <c r="C48" s="9" t="s">
        <v>355</v>
      </c>
      <c r="D48" s="74" t="s">
        <v>356</v>
      </c>
      <c r="E48" s="24">
        <v>2007</v>
      </c>
      <c r="F48" s="24" t="s">
        <v>230</v>
      </c>
      <c r="G48" s="9"/>
      <c r="H48" s="24">
        <v>13</v>
      </c>
      <c r="I48" s="85">
        <v>5107</v>
      </c>
      <c r="J48" s="17">
        <v>74</v>
      </c>
      <c r="K48" s="18">
        <v>83</v>
      </c>
      <c r="L48" s="19">
        <v>86</v>
      </c>
      <c r="M48" s="19">
        <v>84</v>
      </c>
      <c r="N48" s="19">
        <v>80</v>
      </c>
      <c r="O48" s="19">
        <f t="shared" si="5"/>
        <v>407</v>
      </c>
      <c r="P48" s="45">
        <f t="shared" si="6"/>
        <v>74</v>
      </c>
      <c r="Q48" s="45">
        <f t="shared" si="7"/>
        <v>86</v>
      </c>
      <c r="R48" s="19">
        <f t="shared" si="8"/>
        <v>247</v>
      </c>
      <c r="S48" s="51">
        <f t="shared" si="9"/>
        <v>82.33333333333333</v>
      </c>
    </row>
    <row r="49" spans="1:19" ht="12.75">
      <c r="A49" s="54">
        <v>46</v>
      </c>
      <c r="B49" s="54" t="s">
        <v>428</v>
      </c>
      <c r="C49" s="9" t="s">
        <v>312</v>
      </c>
      <c r="D49" s="74" t="s">
        <v>427</v>
      </c>
      <c r="E49" s="24">
        <v>2007</v>
      </c>
      <c r="F49" s="24" t="s">
        <v>230</v>
      </c>
      <c r="G49" s="9"/>
      <c r="H49" s="24">
        <v>5.8</v>
      </c>
      <c r="I49" s="85">
        <v>7121</v>
      </c>
      <c r="J49" s="17">
        <v>86</v>
      </c>
      <c r="K49" s="18">
        <v>88</v>
      </c>
      <c r="L49" s="19">
        <v>80</v>
      </c>
      <c r="M49" s="19">
        <v>79</v>
      </c>
      <c r="N49" s="19">
        <v>81</v>
      </c>
      <c r="O49" s="19">
        <f t="shared" si="5"/>
        <v>414</v>
      </c>
      <c r="P49" s="45">
        <f t="shared" si="6"/>
        <v>79</v>
      </c>
      <c r="Q49" s="45">
        <f t="shared" si="7"/>
        <v>88</v>
      </c>
      <c r="R49" s="19">
        <f t="shared" si="8"/>
        <v>247</v>
      </c>
      <c r="S49" s="51">
        <f t="shared" si="9"/>
        <v>82.33333333333333</v>
      </c>
    </row>
    <row r="50" spans="1:19" ht="12.75">
      <c r="A50" s="54">
        <v>47</v>
      </c>
      <c r="B50" s="54" t="s">
        <v>584</v>
      </c>
      <c r="C50" s="9" t="s">
        <v>357</v>
      </c>
      <c r="D50" s="74" t="s">
        <v>581</v>
      </c>
      <c r="E50" s="24">
        <v>2007</v>
      </c>
      <c r="F50" s="24" t="s">
        <v>230</v>
      </c>
      <c r="G50" s="9"/>
      <c r="H50" s="24">
        <v>10.3</v>
      </c>
      <c r="I50" s="85">
        <v>8324</v>
      </c>
      <c r="J50" s="17">
        <v>84</v>
      </c>
      <c r="K50" s="18">
        <v>87</v>
      </c>
      <c r="L50" s="19">
        <v>83</v>
      </c>
      <c r="M50" s="19">
        <v>80</v>
      </c>
      <c r="N50" s="19">
        <v>78</v>
      </c>
      <c r="O50" s="19">
        <f t="shared" si="5"/>
        <v>412</v>
      </c>
      <c r="P50" s="45">
        <f t="shared" si="6"/>
        <v>78</v>
      </c>
      <c r="Q50" s="45">
        <f t="shared" si="7"/>
        <v>87</v>
      </c>
      <c r="R50" s="19">
        <f t="shared" si="8"/>
        <v>247</v>
      </c>
      <c r="S50" s="51">
        <f t="shared" si="9"/>
        <v>82.33333333333333</v>
      </c>
    </row>
    <row r="51" spans="1:19" ht="12.75">
      <c r="A51" s="54">
        <v>48</v>
      </c>
      <c r="B51" s="54" t="s">
        <v>668</v>
      </c>
      <c r="C51" s="9" t="s">
        <v>727</v>
      </c>
      <c r="D51" s="74" t="s">
        <v>728</v>
      </c>
      <c r="E51" s="24">
        <v>2006</v>
      </c>
      <c r="F51" s="24" t="s">
        <v>230</v>
      </c>
      <c r="G51" s="24"/>
      <c r="H51" s="24">
        <v>25</v>
      </c>
      <c r="I51" s="85">
        <v>173</v>
      </c>
      <c r="J51" s="54">
        <v>71</v>
      </c>
      <c r="K51" s="54">
        <v>81</v>
      </c>
      <c r="L51" s="54">
        <v>82</v>
      </c>
      <c r="M51" s="54">
        <v>85</v>
      </c>
      <c r="N51" s="54">
        <v>84</v>
      </c>
      <c r="O51" s="19">
        <f t="shared" si="5"/>
        <v>403</v>
      </c>
      <c r="P51" s="45">
        <f t="shared" si="6"/>
        <v>71</v>
      </c>
      <c r="Q51" s="45">
        <f t="shared" si="7"/>
        <v>85</v>
      </c>
      <c r="R51" s="19">
        <f t="shared" si="8"/>
        <v>247</v>
      </c>
      <c r="S51" s="51">
        <f t="shared" si="9"/>
        <v>82.33333333333333</v>
      </c>
    </row>
    <row r="52" spans="1:19" ht="12.75">
      <c r="A52" s="54">
        <v>49</v>
      </c>
      <c r="B52" s="54" t="s">
        <v>194</v>
      </c>
      <c r="C52" s="9" t="s">
        <v>335</v>
      </c>
      <c r="D52" s="74" t="s">
        <v>290</v>
      </c>
      <c r="E52" s="24">
        <v>2007</v>
      </c>
      <c r="F52" s="24" t="s">
        <v>230</v>
      </c>
      <c r="G52" s="9"/>
      <c r="H52" s="24">
        <v>13</v>
      </c>
      <c r="I52" s="85" t="s">
        <v>295</v>
      </c>
      <c r="J52" s="17">
        <v>87</v>
      </c>
      <c r="K52" s="18">
        <v>85</v>
      </c>
      <c r="L52" s="19">
        <v>81</v>
      </c>
      <c r="M52" s="19">
        <v>80</v>
      </c>
      <c r="N52" s="19">
        <v>79</v>
      </c>
      <c r="O52" s="19">
        <f t="shared" si="5"/>
        <v>412</v>
      </c>
      <c r="P52" s="45">
        <f t="shared" si="6"/>
        <v>79</v>
      </c>
      <c r="Q52" s="45">
        <f t="shared" si="7"/>
        <v>87</v>
      </c>
      <c r="R52" s="19">
        <f t="shared" si="8"/>
        <v>246</v>
      </c>
      <c r="S52" s="51">
        <f t="shared" si="9"/>
        <v>82</v>
      </c>
    </row>
    <row r="53" spans="1:19" ht="12.75">
      <c r="A53" s="54">
        <v>50</v>
      </c>
      <c r="B53" s="54" t="s">
        <v>493</v>
      </c>
      <c r="C53" s="9" t="s">
        <v>320</v>
      </c>
      <c r="D53" s="74" t="s">
        <v>581</v>
      </c>
      <c r="E53" s="24">
        <v>2007</v>
      </c>
      <c r="F53" s="24" t="s">
        <v>230</v>
      </c>
      <c r="G53" s="9"/>
      <c r="H53" s="24">
        <v>15.3</v>
      </c>
      <c r="I53" s="85">
        <v>8320</v>
      </c>
      <c r="J53" s="17">
        <v>79</v>
      </c>
      <c r="K53" s="18">
        <v>82</v>
      </c>
      <c r="L53" s="19">
        <v>88</v>
      </c>
      <c r="M53" s="19">
        <v>80</v>
      </c>
      <c r="N53" s="19">
        <v>84</v>
      </c>
      <c r="O53" s="19">
        <f t="shared" si="5"/>
        <v>413</v>
      </c>
      <c r="P53" s="45">
        <f t="shared" si="6"/>
        <v>79</v>
      </c>
      <c r="Q53" s="45">
        <f t="shared" si="7"/>
        <v>88</v>
      </c>
      <c r="R53" s="19">
        <f t="shared" si="8"/>
        <v>246</v>
      </c>
      <c r="S53" s="51">
        <f t="shared" si="9"/>
        <v>82</v>
      </c>
    </row>
    <row r="54" spans="1:19" ht="12.75">
      <c r="A54" s="54">
        <v>51</v>
      </c>
      <c r="B54" s="54" t="s">
        <v>665</v>
      </c>
      <c r="C54" s="9" t="s">
        <v>582</v>
      </c>
      <c r="D54" s="74" t="s">
        <v>679</v>
      </c>
      <c r="E54" s="24">
        <v>2004</v>
      </c>
      <c r="F54" s="24" t="s">
        <v>230</v>
      </c>
      <c r="G54" s="24"/>
      <c r="H54" s="24">
        <v>11.14</v>
      </c>
      <c r="I54" s="85" t="s">
        <v>688</v>
      </c>
      <c r="J54" s="54">
        <v>80</v>
      </c>
      <c r="K54" s="54">
        <v>83</v>
      </c>
      <c r="L54" s="54">
        <v>80</v>
      </c>
      <c r="M54" s="54">
        <v>83</v>
      </c>
      <c r="N54" s="54">
        <v>83</v>
      </c>
      <c r="O54" s="19">
        <f t="shared" si="5"/>
        <v>409</v>
      </c>
      <c r="P54" s="45">
        <f t="shared" si="6"/>
        <v>80</v>
      </c>
      <c r="Q54" s="45">
        <f t="shared" si="7"/>
        <v>83</v>
      </c>
      <c r="R54" s="19">
        <f t="shared" si="8"/>
        <v>246</v>
      </c>
      <c r="S54" s="51">
        <f t="shared" si="9"/>
        <v>82</v>
      </c>
    </row>
    <row r="55" spans="1:19" ht="12.75">
      <c r="A55" s="54">
        <v>52</v>
      </c>
      <c r="B55" s="54" t="s">
        <v>951</v>
      </c>
      <c r="C55" s="16" t="s">
        <v>320</v>
      </c>
      <c r="D55" s="77" t="s">
        <v>983</v>
      </c>
      <c r="E55" s="52">
        <v>2006</v>
      </c>
      <c r="F55" s="52" t="s">
        <v>230</v>
      </c>
      <c r="G55" s="9"/>
      <c r="H55" s="52">
        <v>33.8</v>
      </c>
      <c r="I55" s="85" t="s">
        <v>984</v>
      </c>
      <c r="J55" s="54">
        <v>81</v>
      </c>
      <c r="K55" s="54">
        <v>82</v>
      </c>
      <c r="L55" s="54">
        <v>82</v>
      </c>
      <c r="M55" s="54">
        <v>84</v>
      </c>
      <c r="N55" s="54">
        <v>82</v>
      </c>
      <c r="O55" s="19">
        <f t="shared" si="5"/>
        <v>411</v>
      </c>
      <c r="P55" s="45">
        <f t="shared" si="6"/>
        <v>81</v>
      </c>
      <c r="Q55" s="45">
        <f t="shared" si="7"/>
        <v>84</v>
      </c>
      <c r="R55" s="19">
        <f t="shared" si="8"/>
        <v>246</v>
      </c>
      <c r="S55" s="51">
        <f t="shared" si="9"/>
        <v>82</v>
      </c>
    </row>
    <row r="56" spans="1:19" ht="12.75">
      <c r="A56" s="54">
        <v>53</v>
      </c>
      <c r="B56" s="54" t="s">
        <v>429</v>
      </c>
      <c r="C56" s="9" t="s">
        <v>308</v>
      </c>
      <c r="D56" s="74" t="s">
        <v>427</v>
      </c>
      <c r="E56" s="24">
        <v>2007</v>
      </c>
      <c r="F56" s="24" t="s">
        <v>230</v>
      </c>
      <c r="G56" s="24"/>
      <c r="H56" s="24">
        <v>8.5</v>
      </c>
      <c r="I56" s="85">
        <v>7102</v>
      </c>
      <c r="J56" s="17">
        <v>84</v>
      </c>
      <c r="K56" s="18">
        <v>84</v>
      </c>
      <c r="L56" s="19">
        <v>89</v>
      </c>
      <c r="M56" s="19">
        <v>75</v>
      </c>
      <c r="N56" s="19">
        <v>77</v>
      </c>
      <c r="O56" s="19">
        <f t="shared" si="5"/>
        <v>409</v>
      </c>
      <c r="P56" s="45">
        <f t="shared" si="6"/>
        <v>75</v>
      </c>
      <c r="Q56" s="45">
        <f t="shared" si="7"/>
        <v>89</v>
      </c>
      <c r="R56" s="19">
        <f t="shared" si="8"/>
        <v>245</v>
      </c>
      <c r="S56" s="51">
        <f t="shared" si="9"/>
        <v>81.66666666666667</v>
      </c>
    </row>
    <row r="57" spans="1:19" ht="12.75">
      <c r="A57" s="54">
        <v>54</v>
      </c>
      <c r="B57" s="54" t="s">
        <v>430</v>
      </c>
      <c r="C57" s="9" t="s">
        <v>334</v>
      </c>
      <c r="D57" s="74" t="s">
        <v>437</v>
      </c>
      <c r="E57" s="24">
        <v>2005</v>
      </c>
      <c r="F57" s="24" t="s">
        <v>230</v>
      </c>
      <c r="G57" s="9"/>
      <c r="H57" s="24">
        <v>26.8</v>
      </c>
      <c r="I57" s="85">
        <v>471</v>
      </c>
      <c r="J57" s="17">
        <v>77</v>
      </c>
      <c r="K57" s="18">
        <v>82</v>
      </c>
      <c r="L57" s="19">
        <v>83</v>
      </c>
      <c r="M57" s="19">
        <v>84</v>
      </c>
      <c r="N57" s="19">
        <v>80</v>
      </c>
      <c r="O57" s="19">
        <f t="shared" si="5"/>
        <v>406</v>
      </c>
      <c r="P57" s="45">
        <f t="shared" si="6"/>
        <v>77</v>
      </c>
      <c r="Q57" s="45">
        <f t="shared" si="7"/>
        <v>84</v>
      </c>
      <c r="R57" s="19">
        <f t="shared" si="8"/>
        <v>245</v>
      </c>
      <c r="S57" s="51">
        <f t="shared" si="9"/>
        <v>81.66666666666667</v>
      </c>
    </row>
    <row r="58" spans="1:19" ht="12.75">
      <c r="A58" s="54">
        <v>55</v>
      </c>
      <c r="B58" s="54" t="s">
        <v>433</v>
      </c>
      <c r="C58" s="9" t="s">
        <v>310</v>
      </c>
      <c r="D58" s="74" t="s">
        <v>437</v>
      </c>
      <c r="E58" s="24">
        <v>2007</v>
      </c>
      <c r="F58" s="24" t="s">
        <v>230</v>
      </c>
      <c r="G58" s="9"/>
      <c r="H58" s="24">
        <v>35.3</v>
      </c>
      <c r="I58" s="85">
        <v>7016</v>
      </c>
      <c r="J58" s="17">
        <v>91</v>
      </c>
      <c r="K58" s="18">
        <v>82</v>
      </c>
      <c r="L58" s="19">
        <v>77</v>
      </c>
      <c r="M58" s="19">
        <v>80</v>
      </c>
      <c r="N58" s="19">
        <v>83</v>
      </c>
      <c r="O58" s="19">
        <f t="shared" si="5"/>
        <v>413</v>
      </c>
      <c r="P58" s="45">
        <f t="shared" si="6"/>
        <v>77</v>
      </c>
      <c r="Q58" s="45">
        <f t="shared" si="7"/>
        <v>91</v>
      </c>
      <c r="R58" s="19">
        <f t="shared" si="8"/>
        <v>245</v>
      </c>
      <c r="S58" s="51">
        <f t="shared" si="9"/>
        <v>81.66666666666667</v>
      </c>
    </row>
    <row r="59" spans="1:19" ht="12.75">
      <c r="A59" s="54">
        <v>56</v>
      </c>
      <c r="B59" s="54" t="s">
        <v>1031</v>
      </c>
      <c r="C59" s="16" t="s">
        <v>1033</v>
      </c>
      <c r="D59" s="77" t="s">
        <v>1029</v>
      </c>
      <c r="E59" s="52">
        <v>2007</v>
      </c>
      <c r="F59" s="52" t="s">
        <v>230</v>
      </c>
      <c r="G59" s="9"/>
      <c r="H59" s="52">
        <v>15.2</v>
      </c>
      <c r="I59" s="85">
        <v>714</v>
      </c>
      <c r="J59" s="54">
        <v>83</v>
      </c>
      <c r="K59" s="54">
        <v>77</v>
      </c>
      <c r="L59" s="54">
        <v>78</v>
      </c>
      <c r="M59" s="54">
        <v>84</v>
      </c>
      <c r="N59" s="54">
        <v>89</v>
      </c>
      <c r="O59" s="19">
        <f t="shared" si="5"/>
        <v>411</v>
      </c>
      <c r="P59" s="45">
        <f t="shared" si="6"/>
        <v>77</v>
      </c>
      <c r="Q59" s="45">
        <f t="shared" si="7"/>
        <v>89</v>
      </c>
      <c r="R59" s="19">
        <f t="shared" si="8"/>
        <v>245</v>
      </c>
      <c r="S59" s="51">
        <f t="shared" si="9"/>
        <v>81.66666666666667</v>
      </c>
    </row>
    <row r="60" spans="1:19" ht="12.75">
      <c r="A60" s="54">
        <v>57</v>
      </c>
      <c r="B60" s="54" t="s">
        <v>204</v>
      </c>
      <c r="C60" s="9" t="s">
        <v>320</v>
      </c>
      <c r="D60" s="74" t="s">
        <v>321</v>
      </c>
      <c r="E60" s="24">
        <v>2006</v>
      </c>
      <c r="F60" s="24" t="s">
        <v>230</v>
      </c>
      <c r="G60" s="9"/>
      <c r="H60" s="24">
        <v>37.7</v>
      </c>
      <c r="I60" s="85" t="s">
        <v>322</v>
      </c>
      <c r="J60" s="17">
        <v>72</v>
      </c>
      <c r="K60" s="18">
        <v>79</v>
      </c>
      <c r="L60" s="19">
        <v>82</v>
      </c>
      <c r="M60" s="19">
        <v>83</v>
      </c>
      <c r="N60" s="19">
        <v>86</v>
      </c>
      <c r="O60" s="19">
        <f t="shared" si="5"/>
        <v>402</v>
      </c>
      <c r="P60" s="45">
        <f t="shared" si="6"/>
        <v>72</v>
      </c>
      <c r="Q60" s="45">
        <f t="shared" si="7"/>
        <v>86</v>
      </c>
      <c r="R60" s="19">
        <f t="shared" si="8"/>
        <v>244</v>
      </c>
      <c r="S60" s="51">
        <f t="shared" si="9"/>
        <v>81.33333333333333</v>
      </c>
    </row>
    <row r="61" spans="1:19" ht="12.75">
      <c r="A61" s="54">
        <v>58</v>
      </c>
      <c r="B61" s="54" t="s">
        <v>490</v>
      </c>
      <c r="C61" s="9" t="s">
        <v>312</v>
      </c>
      <c r="D61" s="74" t="s">
        <v>495</v>
      </c>
      <c r="E61" s="24">
        <v>2007</v>
      </c>
      <c r="F61" s="24" t="s">
        <v>230</v>
      </c>
      <c r="G61" s="9"/>
      <c r="H61" s="24">
        <v>5.2</v>
      </c>
      <c r="I61" s="85" t="s">
        <v>504</v>
      </c>
      <c r="J61" s="17">
        <v>83</v>
      </c>
      <c r="K61" s="18">
        <v>84</v>
      </c>
      <c r="L61" s="19">
        <v>79</v>
      </c>
      <c r="M61" s="19">
        <v>81</v>
      </c>
      <c r="N61" s="19">
        <v>80</v>
      </c>
      <c r="O61" s="19">
        <f t="shared" si="5"/>
        <v>407</v>
      </c>
      <c r="P61" s="45">
        <f t="shared" si="6"/>
        <v>79</v>
      </c>
      <c r="Q61" s="45">
        <f t="shared" si="7"/>
        <v>84</v>
      </c>
      <c r="R61" s="19">
        <f t="shared" si="8"/>
        <v>244</v>
      </c>
      <c r="S61" s="51">
        <f t="shared" si="9"/>
        <v>81.33333333333333</v>
      </c>
    </row>
    <row r="62" spans="1:19" ht="12.75">
      <c r="A62" s="54">
        <v>59</v>
      </c>
      <c r="B62" s="54" t="s">
        <v>583</v>
      </c>
      <c r="C62" s="9" t="s">
        <v>341</v>
      </c>
      <c r="D62" s="74" t="s">
        <v>581</v>
      </c>
      <c r="E62" s="24">
        <v>2007</v>
      </c>
      <c r="F62" s="24" t="s">
        <v>230</v>
      </c>
      <c r="G62" s="9"/>
      <c r="H62" s="24">
        <v>21.8</v>
      </c>
      <c r="I62" s="85">
        <v>8316</v>
      </c>
      <c r="J62" s="17">
        <v>82</v>
      </c>
      <c r="K62" s="18">
        <v>86</v>
      </c>
      <c r="L62" s="19">
        <v>78</v>
      </c>
      <c r="M62" s="19">
        <v>79</v>
      </c>
      <c r="N62" s="19">
        <v>83</v>
      </c>
      <c r="O62" s="19">
        <f t="shared" si="5"/>
        <v>408</v>
      </c>
      <c r="P62" s="45">
        <f t="shared" si="6"/>
        <v>78</v>
      </c>
      <c r="Q62" s="45">
        <f t="shared" si="7"/>
        <v>86</v>
      </c>
      <c r="R62" s="19">
        <f t="shared" si="8"/>
        <v>244</v>
      </c>
      <c r="S62" s="51">
        <f t="shared" si="9"/>
        <v>81.33333333333333</v>
      </c>
    </row>
    <row r="63" spans="1:19" ht="12.75">
      <c r="A63" s="54">
        <v>60</v>
      </c>
      <c r="B63" s="54" t="s">
        <v>666</v>
      </c>
      <c r="C63" s="9" t="s">
        <v>582</v>
      </c>
      <c r="D63" s="74" t="s">
        <v>679</v>
      </c>
      <c r="E63" s="24">
        <v>2006</v>
      </c>
      <c r="F63" s="24" t="s">
        <v>230</v>
      </c>
      <c r="G63" s="24"/>
      <c r="H63" s="24">
        <v>22.5</v>
      </c>
      <c r="I63" s="85" t="s">
        <v>689</v>
      </c>
      <c r="J63" s="54">
        <v>74</v>
      </c>
      <c r="K63" s="54">
        <v>80</v>
      </c>
      <c r="L63" s="54">
        <v>87</v>
      </c>
      <c r="M63" s="54">
        <v>85</v>
      </c>
      <c r="N63" s="54">
        <v>79</v>
      </c>
      <c r="O63" s="19">
        <f t="shared" si="5"/>
        <v>405</v>
      </c>
      <c r="P63" s="45">
        <f t="shared" si="6"/>
        <v>74</v>
      </c>
      <c r="Q63" s="45">
        <f t="shared" si="7"/>
        <v>87</v>
      </c>
      <c r="R63" s="19">
        <f t="shared" si="8"/>
        <v>244</v>
      </c>
      <c r="S63" s="51">
        <f t="shared" si="9"/>
        <v>81.33333333333333</v>
      </c>
    </row>
    <row r="64" spans="1:19" ht="12.75">
      <c r="A64" s="54">
        <v>61</v>
      </c>
      <c r="B64" s="54" t="s">
        <v>720</v>
      </c>
      <c r="C64" s="16" t="s">
        <v>732</v>
      </c>
      <c r="D64" s="77" t="s">
        <v>728</v>
      </c>
      <c r="E64" s="52">
        <v>2007</v>
      </c>
      <c r="F64" s="52" t="s">
        <v>230</v>
      </c>
      <c r="G64" s="9"/>
      <c r="H64" s="52">
        <v>26.9</v>
      </c>
      <c r="I64" s="88">
        <v>253</v>
      </c>
      <c r="J64" s="54">
        <v>87</v>
      </c>
      <c r="K64" s="54">
        <v>82</v>
      </c>
      <c r="L64" s="54">
        <v>78</v>
      </c>
      <c r="M64" s="54">
        <v>79</v>
      </c>
      <c r="N64" s="54">
        <v>83</v>
      </c>
      <c r="O64" s="19">
        <f t="shared" si="5"/>
        <v>409</v>
      </c>
      <c r="P64" s="45">
        <f t="shared" si="6"/>
        <v>78</v>
      </c>
      <c r="Q64" s="45">
        <f t="shared" si="7"/>
        <v>87</v>
      </c>
      <c r="R64" s="19">
        <f t="shared" si="8"/>
        <v>244</v>
      </c>
      <c r="S64" s="51">
        <f t="shared" si="9"/>
        <v>81.33333333333333</v>
      </c>
    </row>
    <row r="65" spans="1:19" ht="12.75">
      <c r="A65" s="54">
        <v>62</v>
      </c>
      <c r="B65" s="54" t="s">
        <v>721</v>
      </c>
      <c r="C65" s="16" t="s">
        <v>333</v>
      </c>
      <c r="D65" s="77" t="s">
        <v>728</v>
      </c>
      <c r="E65" s="52">
        <v>2007</v>
      </c>
      <c r="F65" s="52" t="s">
        <v>230</v>
      </c>
      <c r="G65" s="9"/>
      <c r="H65" s="52">
        <v>19.1</v>
      </c>
      <c r="I65" s="88">
        <v>272</v>
      </c>
      <c r="J65" s="54">
        <v>80</v>
      </c>
      <c r="K65" s="54">
        <v>81</v>
      </c>
      <c r="L65" s="54">
        <v>83</v>
      </c>
      <c r="M65" s="54">
        <v>76</v>
      </c>
      <c r="N65" s="54">
        <v>82</v>
      </c>
      <c r="O65" s="19">
        <f t="shared" si="5"/>
        <v>402</v>
      </c>
      <c r="P65" s="45">
        <f t="shared" si="6"/>
        <v>76</v>
      </c>
      <c r="Q65" s="45">
        <f t="shared" si="7"/>
        <v>83</v>
      </c>
      <c r="R65" s="19">
        <f t="shared" si="8"/>
        <v>243</v>
      </c>
      <c r="S65" s="51">
        <f t="shared" si="9"/>
        <v>81</v>
      </c>
    </row>
    <row r="66" spans="1:19" ht="12.75">
      <c r="A66" s="54">
        <v>63</v>
      </c>
      <c r="B66" s="54" t="s">
        <v>949</v>
      </c>
      <c r="C66" s="16" t="s">
        <v>963</v>
      </c>
      <c r="D66" s="77" t="s">
        <v>959</v>
      </c>
      <c r="E66" s="52">
        <v>2007</v>
      </c>
      <c r="F66" s="52" t="s">
        <v>230</v>
      </c>
      <c r="G66" s="9"/>
      <c r="H66" s="52">
        <v>5.7</v>
      </c>
      <c r="I66" s="85" t="s">
        <v>287</v>
      </c>
      <c r="J66" s="54">
        <v>80</v>
      </c>
      <c r="K66" s="54">
        <v>70</v>
      </c>
      <c r="L66" s="54">
        <v>76</v>
      </c>
      <c r="M66" s="54">
        <v>87</v>
      </c>
      <c r="N66" s="54">
        <v>94</v>
      </c>
      <c r="O66" s="19">
        <f t="shared" si="5"/>
        <v>407</v>
      </c>
      <c r="P66" s="45">
        <f t="shared" si="6"/>
        <v>70</v>
      </c>
      <c r="Q66" s="45">
        <f t="shared" si="7"/>
        <v>94</v>
      </c>
      <c r="R66" s="19">
        <f t="shared" si="8"/>
        <v>243</v>
      </c>
      <c r="S66" s="51">
        <f t="shared" si="9"/>
        <v>81</v>
      </c>
    </row>
    <row r="67" spans="1:19" ht="12.75">
      <c r="A67" s="54">
        <v>64</v>
      </c>
      <c r="B67" s="54" t="s">
        <v>432</v>
      </c>
      <c r="C67" s="9" t="s">
        <v>438</v>
      </c>
      <c r="D67" s="74" t="s">
        <v>437</v>
      </c>
      <c r="E67" s="24">
        <v>2007</v>
      </c>
      <c r="F67" s="24" t="s">
        <v>230</v>
      </c>
      <c r="G67" s="9"/>
      <c r="H67" s="24">
        <v>25</v>
      </c>
      <c r="I67" s="85">
        <v>7050</v>
      </c>
      <c r="J67" s="17">
        <v>80</v>
      </c>
      <c r="K67" s="18">
        <v>79</v>
      </c>
      <c r="L67" s="19">
        <v>80</v>
      </c>
      <c r="M67" s="19">
        <v>82</v>
      </c>
      <c r="N67" s="19">
        <v>89</v>
      </c>
      <c r="O67" s="19">
        <f t="shared" si="5"/>
        <v>410</v>
      </c>
      <c r="P67" s="45">
        <f t="shared" si="6"/>
        <v>79</v>
      </c>
      <c r="Q67" s="45">
        <f t="shared" si="7"/>
        <v>89</v>
      </c>
      <c r="R67" s="19">
        <f t="shared" si="8"/>
        <v>242</v>
      </c>
      <c r="S67" s="51">
        <f t="shared" si="9"/>
        <v>80.66666666666667</v>
      </c>
    </row>
    <row r="68" spans="1:19" ht="12.75">
      <c r="A68" s="54">
        <v>65</v>
      </c>
      <c r="B68" s="54" t="s">
        <v>662</v>
      </c>
      <c r="C68" s="9" t="s">
        <v>582</v>
      </c>
      <c r="D68" s="74" t="s">
        <v>672</v>
      </c>
      <c r="E68" s="24">
        <v>2007</v>
      </c>
      <c r="F68" s="24" t="s">
        <v>230</v>
      </c>
      <c r="G68" s="24"/>
      <c r="H68" s="24">
        <v>19</v>
      </c>
      <c r="I68" s="85" t="s">
        <v>677</v>
      </c>
      <c r="J68" s="54">
        <v>84</v>
      </c>
      <c r="K68" s="54">
        <v>70</v>
      </c>
      <c r="L68" s="54">
        <v>79</v>
      </c>
      <c r="M68" s="54">
        <v>82</v>
      </c>
      <c r="N68" s="54">
        <v>81</v>
      </c>
      <c r="O68" s="19">
        <f aca="true" t="shared" si="10" ref="O68:O89">J68+K68+L68+M68+N68</f>
        <v>396</v>
      </c>
      <c r="P68" s="45">
        <f aca="true" t="shared" si="11" ref="P68:P89">MIN(J68:N68)</f>
        <v>70</v>
      </c>
      <c r="Q68" s="45">
        <f aca="true" t="shared" si="12" ref="Q68:Q89">MAX(J68:N68)</f>
        <v>84</v>
      </c>
      <c r="R68" s="19">
        <f aca="true" t="shared" si="13" ref="R68:R89">O68-(P68+Q68)</f>
        <v>242</v>
      </c>
      <c r="S68" s="51">
        <f aca="true" t="shared" si="14" ref="S68:S89">R68/3</f>
        <v>80.66666666666667</v>
      </c>
    </row>
    <row r="69" spans="1:19" ht="12.75">
      <c r="A69" s="54">
        <v>66</v>
      </c>
      <c r="B69" s="54" t="s">
        <v>667</v>
      </c>
      <c r="C69" s="9" t="s">
        <v>334</v>
      </c>
      <c r="D69" s="74" t="s">
        <v>679</v>
      </c>
      <c r="E69" s="24">
        <v>2006</v>
      </c>
      <c r="F69" s="24" t="s">
        <v>230</v>
      </c>
      <c r="G69" s="24"/>
      <c r="H69" s="24">
        <v>15.6</v>
      </c>
      <c r="I69" s="85" t="s">
        <v>691</v>
      </c>
      <c r="J69" s="54">
        <v>79</v>
      </c>
      <c r="K69" s="54">
        <v>81</v>
      </c>
      <c r="L69" s="54">
        <v>89</v>
      </c>
      <c r="M69" s="54">
        <v>74</v>
      </c>
      <c r="N69" s="54">
        <v>82</v>
      </c>
      <c r="O69" s="19">
        <f t="shared" si="10"/>
        <v>405</v>
      </c>
      <c r="P69" s="45">
        <f t="shared" si="11"/>
        <v>74</v>
      </c>
      <c r="Q69" s="45">
        <f t="shared" si="12"/>
        <v>89</v>
      </c>
      <c r="R69" s="19">
        <f t="shared" si="13"/>
        <v>242</v>
      </c>
      <c r="S69" s="51">
        <f t="shared" si="14"/>
        <v>80.66666666666667</v>
      </c>
    </row>
    <row r="70" spans="1:19" ht="12.75">
      <c r="A70" s="54">
        <v>67</v>
      </c>
      <c r="B70" s="54" t="s">
        <v>722</v>
      </c>
      <c r="C70" s="16" t="s">
        <v>426</v>
      </c>
      <c r="D70" s="77" t="s">
        <v>728</v>
      </c>
      <c r="E70" s="52">
        <v>2007</v>
      </c>
      <c r="F70" s="52" t="s">
        <v>230</v>
      </c>
      <c r="G70" s="9"/>
      <c r="H70" s="52">
        <v>15</v>
      </c>
      <c r="I70" s="88">
        <v>250</v>
      </c>
      <c r="J70" s="54">
        <v>71</v>
      </c>
      <c r="K70" s="54">
        <v>79</v>
      </c>
      <c r="L70" s="54">
        <v>81</v>
      </c>
      <c r="M70" s="54">
        <v>82</v>
      </c>
      <c r="N70" s="54">
        <v>82</v>
      </c>
      <c r="O70" s="19">
        <f t="shared" si="10"/>
        <v>395</v>
      </c>
      <c r="P70" s="45">
        <f t="shared" si="11"/>
        <v>71</v>
      </c>
      <c r="Q70" s="45">
        <f t="shared" si="12"/>
        <v>82</v>
      </c>
      <c r="R70" s="19">
        <f t="shared" si="13"/>
        <v>242</v>
      </c>
      <c r="S70" s="51">
        <f t="shared" si="14"/>
        <v>80.66666666666667</v>
      </c>
    </row>
    <row r="71" spans="1:19" ht="12.75">
      <c r="A71" s="54">
        <v>68</v>
      </c>
      <c r="B71" s="54" t="s">
        <v>193</v>
      </c>
      <c r="C71" s="9" t="s">
        <v>310</v>
      </c>
      <c r="D71" s="74" t="s">
        <v>290</v>
      </c>
      <c r="E71" s="24">
        <v>2007</v>
      </c>
      <c r="F71" s="24" t="s">
        <v>230</v>
      </c>
      <c r="G71" s="9"/>
      <c r="H71" s="24">
        <v>16</v>
      </c>
      <c r="I71" s="85" t="s">
        <v>294</v>
      </c>
      <c r="J71" s="17">
        <v>72</v>
      </c>
      <c r="K71" s="18">
        <v>82</v>
      </c>
      <c r="L71" s="19">
        <v>80</v>
      </c>
      <c r="M71" s="19">
        <v>84</v>
      </c>
      <c r="N71" s="19">
        <v>79</v>
      </c>
      <c r="O71" s="19">
        <f t="shared" si="10"/>
        <v>397</v>
      </c>
      <c r="P71" s="45">
        <f t="shared" si="11"/>
        <v>72</v>
      </c>
      <c r="Q71" s="45">
        <f t="shared" si="12"/>
        <v>84</v>
      </c>
      <c r="R71" s="19">
        <f t="shared" si="13"/>
        <v>241</v>
      </c>
      <c r="S71" s="51">
        <f t="shared" si="14"/>
        <v>80.33333333333333</v>
      </c>
    </row>
    <row r="72" spans="1:19" ht="12.75">
      <c r="A72" s="54">
        <v>69</v>
      </c>
      <c r="B72" s="54" t="s">
        <v>434</v>
      </c>
      <c r="C72" s="9" t="s">
        <v>308</v>
      </c>
      <c r="D72" s="74" t="s">
        <v>437</v>
      </c>
      <c r="E72" s="24">
        <v>2007</v>
      </c>
      <c r="F72" s="24" t="s">
        <v>230</v>
      </c>
      <c r="G72" s="9"/>
      <c r="H72" s="24">
        <v>24.7</v>
      </c>
      <c r="I72" s="85">
        <v>7014</v>
      </c>
      <c r="J72" s="17">
        <v>83</v>
      </c>
      <c r="K72" s="18">
        <v>81</v>
      </c>
      <c r="L72" s="19">
        <v>82</v>
      </c>
      <c r="M72" s="19">
        <v>75</v>
      </c>
      <c r="N72" s="19">
        <v>78</v>
      </c>
      <c r="O72" s="19">
        <f t="shared" si="10"/>
        <v>399</v>
      </c>
      <c r="P72" s="45">
        <f t="shared" si="11"/>
        <v>75</v>
      </c>
      <c r="Q72" s="45">
        <f t="shared" si="12"/>
        <v>83</v>
      </c>
      <c r="R72" s="19">
        <f t="shared" si="13"/>
        <v>241</v>
      </c>
      <c r="S72" s="51">
        <f t="shared" si="14"/>
        <v>80.33333333333333</v>
      </c>
    </row>
    <row r="73" spans="1:19" ht="12.75">
      <c r="A73" s="54">
        <v>70</v>
      </c>
      <c r="B73" s="54" t="s">
        <v>587</v>
      </c>
      <c r="C73" s="9" t="s">
        <v>633</v>
      </c>
      <c r="D73" s="74" t="s">
        <v>634</v>
      </c>
      <c r="E73" s="24">
        <v>2007</v>
      </c>
      <c r="F73" s="24" t="s">
        <v>230</v>
      </c>
      <c r="G73" s="9"/>
      <c r="H73" s="24">
        <v>4</v>
      </c>
      <c r="I73" s="85" t="s">
        <v>635</v>
      </c>
      <c r="J73" s="17">
        <v>81</v>
      </c>
      <c r="K73" s="18">
        <v>80</v>
      </c>
      <c r="L73" s="19">
        <v>80</v>
      </c>
      <c r="M73" s="19">
        <v>87</v>
      </c>
      <c r="N73" s="19">
        <v>79</v>
      </c>
      <c r="O73" s="19">
        <f t="shared" si="10"/>
        <v>407</v>
      </c>
      <c r="P73" s="45">
        <f t="shared" si="11"/>
        <v>79</v>
      </c>
      <c r="Q73" s="45">
        <f t="shared" si="12"/>
        <v>87</v>
      </c>
      <c r="R73" s="19">
        <f t="shared" si="13"/>
        <v>241</v>
      </c>
      <c r="S73" s="51">
        <f t="shared" si="14"/>
        <v>80.33333333333333</v>
      </c>
    </row>
    <row r="74" spans="1:19" ht="12.75">
      <c r="A74" s="54">
        <v>71</v>
      </c>
      <c r="B74" s="54" t="s">
        <v>487</v>
      </c>
      <c r="C74" s="9" t="s">
        <v>334</v>
      </c>
      <c r="D74" s="74" t="s">
        <v>495</v>
      </c>
      <c r="E74" s="24">
        <v>2007</v>
      </c>
      <c r="F74" s="24" t="s">
        <v>230</v>
      </c>
      <c r="G74" s="9"/>
      <c r="H74" s="24">
        <v>13.6</v>
      </c>
      <c r="I74" s="85" t="s">
        <v>496</v>
      </c>
      <c r="J74" s="17">
        <v>77</v>
      </c>
      <c r="K74" s="18">
        <v>81</v>
      </c>
      <c r="L74" s="19">
        <v>81</v>
      </c>
      <c r="M74" s="19">
        <v>76</v>
      </c>
      <c r="N74" s="19">
        <v>80</v>
      </c>
      <c r="O74" s="19">
        <f t="shared" si="10"/>
        <v>395</v>
      </c>
      <c r="P74" s="45">
        <f t="shared" si="11"/>
        <v>76</v>
      </c>
      <c r="Q74" s="45">
        <f t="shared" si="12"/>
        <v>81</v>
      </c>
      <c r="R74" s="19">
        <f t="shared" si="13"/>
        <v>238</v>
      </c>
      <c r="S74" s="51">
        <f t="shared" si="14"/>
        <v>79.33333333333333</v>
      </c>
    </row>
    <row r="75" spans="1:19" ht="12.75">
      <c r="A75" s="54">
        <v>72</v>
      </c>
      <c r="B75" s="54" t="s">
        <v>657</v>
      </c>
      <c r="C75" s="9" t="s">
        <v>426</v>
      </c>
      <c r="D75" s="74" t="s">
        <v>669</v>
      </c>
      <c r="E75" s="24">
        <v>2006</v>
      </c>
      <c r="F75" s="24" t="s">
        <v>230</v>
      </c>
      <c r="G75" s="9"/>
      <c r="H75" s="24">
        <v>5.27</v>
      </c>
      <c r="I75" s="85" t="s">
        <v>670</v>
      </c>
      <c r="J75" s="17">
        <v>75</v>
      </c>
      <c r="K75" s="18">
        <v>72</v>
      </c>
      <c r="L75" s="19">
        <v>78</v>
      </c>
      <c r="M75" s="19">
        <v>88</v>
      </c>
      <c r="N75" s="19">
        <v>84</v>
      </c>
      <c r="O75" s="19">
        <f t="shared" si="10"/>
        <v>397</v>
      </c>
      <c r="P75" s="45">
        <f t="shared" si="11"/>
        <v>72</v>
      </c>
      <c r="Q75" s="45">
        <f t="shared" si="12"/>
        <v>88</v>
      </c>
      <c r="R75" s="19">
        <f t="shared" si="13"/>
        <v>237</v>
      </c>
      <c r="S75" s="51">
        <f t="shared" si="14"/>
        <v>79</v>
      </c>
    </row>
    <row r="76" spans="1:20" ht="12.75">
      <c r="A76" s="112">
        <v>73</v>
      </c>
      <c r="B76" s="112" t="s">
        <v>852</v>
      </c>
      <c r="C76" s="113" t="s">
        <v>883</v>
      </c>
      <c r="D76" s="114" t="s">
        <v>880</v>
      </c>
      <c r="E76" s="115">
        <v>2007</v>
      </c>
      <c r="F76" s="52" t="s">
        <v>230</v>
      </c>
      <c r="G76" s="9"/>
      <c r="H76" s="52">
        <v>11.7</v>
      </c>
      <c r="I76" s="116">
        <v>1308</v>
      </c>
      <c r="J76" s="54">
        <v>81</v>
      </c>
      <c r="K76" s="54">
        <v>78</v>
      </c>
      <c r="L76" s="54">
        <v>78</v>
      </c>
      <c r="M76" s="54">
        <v>78</v>
      </c>
      <c r="N76" s="54">
        <v>82</v>
      </c>
      <c r="O76" s="19">
        <f t="shared" si="10"/>
        <v>397</v>
      </c>
      <c r="P76" s="45">
        <f t="shared" si="11"/>
        <v>78</v>
      </c>
      <c r="Q76" s="45">
        <f t="shared" si="12"/>
        <v>82</v>
      </c>
      <c r="R76" s="19">
        <f t="shared" si="13"/>
        <v>237</v>
      </c>
      <c r="S76" s="117">
        <f t="shared" si="14"/>
        <v>79</v>
      </c>
      <c r="T76" s="118" t="s">
        <v>1265</v>
      </c>
    </row>
    <row r="77" spans="1:19" ht="12.75">
      <c r="A77" s="54">
        <v>74</v>
      </c>
      <c r="B77" s="54" t="s">
        <v>719</v>
      </c>
      <c r="C77" s="9" t="s">
        <v>582</v>
      </c>
      <c r="D77" s="74" t="s">
        <v>728</v>
      </c>
      <c r="E77" s="24">
        <v>2007</v>
      </c>
      <c r="F77" s="24" t="s">
        <v>230</v>
      </c>
      <c r="G77" s="24"/>
      <c r="H77" s="24">
        <v>12.3</v>
      </c>
      <c r="I77" s="85">
        <v>214</v>
      </c>
      <c r="J77" s="54">
        <v>74</v>
      </c>
      <c r="K77" s="54">
        <v>77</v>
      </c>
      <c r="L77" s="54">
        <v>78</v>
      </c>
      <c r="M77" s="54">
        <v>81</v>
      </c>
      <c r="N77" s="54">
        <v>82</v>
      </c>
      <c r="O77" s="19">
        <f t="shared" si="10"/>
        <v>392</v>
      </c>
      <c r="P77" s="45">
        <f t="shared" si="11"/>
        <v>74</v>
      </c>
      <c r="Q77" s="45">
        <f t="shared" si="12"/>
        <v>82</v>
      </c>
      <c r="R77" s="19">
        <f t="shared" si="13"/>
        <v>236</v>
      </c>
      <c r="S77" s="51">
        <f t="shared" si="14"/>
        <v>78.66666666666667</v>
      </c>
    </row>
    <row r="78" spans="1:19" ht="12.75">
      <c r="A78" s="54">
        <v>75</v>
      </c>
      <c r="B78" s="54" t="s">
        <v>856</v>
      </c>
      <c r="C78" s="16" t="s">
        <v>337</v>
      </c>
      <c r="D78" s="77" t="s">
        <v>930</v>
      </c>
      <c r="E78" s="52">
        <v>2007</v>
      </c>
      <c r="F78" s="52" t="s">
        <v>230</v>
      </c>
      <c r="G78" s="9"/>
      <c r="H78" s="52">
        <v>5.2</v>
      </c>
      <c r="I78" s="85" t="s">
        <v>931</v>
      </c>
      <c r="J78" s="54">
        <v>70</v>
      </c>
      <c r="K78" s="54">
        <v>79</v>
      </c>
      <c r="L78" s="54">
        <v>81</v>
      </c>
      <c r="M78" s="54">
        <v>79</v>
      </c>
      <c r="N78" s="54">
        <v>78</v>
      </c>
      <c r="O78" s="19">
        <f t="shared" si="10"/>
        <v>387</v>
      </c>
      <c r="P78" s="45">
        <f t="shared" si="11"/>
        <v>70</v>
      </c>
      <c r="Q78" s="45">
        <f t="shared" si="12"/>
        <v>81</v>
      </c>
      <c r="R78" s="19">
        <f t="shared" si="13"/>
        <v>236</v>
      </c>
      <c r="S78" s="51">
        <f t="shared" si="14"/>
        <v>78.66666666666667</v>
      </c>
    </row>
    <row r="79" spans="1:19" ht="12.75">
      <c r="A79" s="54">
        <v>76</v>
      </c>
      <c r="B79" s="54" t="s">
        <v>187</v>
      </c>
      <c r="C79" s="9" t="s">
        <v>337</v>
      </c>
      <c r="D79" s="74" t="s">
        <v>16</v>
      </c>
      <c r="E79" s="24">
        <v>2006</v>
      </c>
      <c r="F79" s="24" t="s">
        <v>230</v>
      </c>
      <c r="G79" s="9"/>
      <c r="H79" s="24">
        <v>6.8</v>
      </c>
      <c r="I79" s="85">
        <v>612</v>
      </c>
      <c r="J79" s="17">
        <v>63</v>
      </c>
      <c r="K79" s="18">
        <v>76</v>
      </c>
      <c r="L79" s="19">
        <v>76</v>
      </c>
      <c r="M79" s="19">
        <v>87</v>
      </c>
      <c r="N79" s="19">
        <v>83</v>
      </c>
      <c r="O79" s="19">
        <f t="shared" si="10"/>
        <v>385</v>
      </c>
      <c r="P79" s="45">
        <f t="shared" si="11"/>
        <v>63</v>
      </c>
      <c r="Q79" s="45">
        <f t="shared" si="12"/>
        <v>87</v>
      </c>
      <c r="R79" s="19">
        <f t="shared" si="13"/>
        <v>235</v>
      </c>
      <c r="S79" s="51">
        <f t="shared" si="14"/>
        <v>78.33333333333333</v>
      </c>
    </row>
    <row r="80" spans="1:19" ht="12.75">
      <c r="A80" s="54">
        <v>77</v>
      </c>
      <c r="B80" s="54" t="s">
        <v>726</v>
      </c>
      <c r="C80" s="16" t="s">
        <v>525</v>
      </c>
      <c r="D80" s="77" t="s">
        <v>775</v>
      </c>
      <c r="E80" s="52">
        <v>2006</v>
      </c>
      <c r="F80" s="52" t="s">
        <v>230</v>
      </c>
      <c r="G80" s="9"/>
      <c r="H80" s="52">
        <v>19.9</v>
      </c>
      <c r="I80" s="88">
        <v>610</v>
      </c>
      <c r="J80" s="54">
        <v>73</v>
      </c>
      <c r="K80" s="54">
        <v>78</v>
      </c>
      <c r="L80" s="54">
        <v>89</v>
      </c>
      <c r="M80" s="54">
        <v>73</v>
      </c>
      <c r="N80" s="54">
        <v>84</v>
      </c>
      <c r="O80" s="19">
        <f t="shared" si="10"/>
        <v>397</v>
      </c>
      <c r="P80" s="45">
        <f t="shared" si="11"/>
        <v>73</v>
      </c>
      <c r="Q80" s="45">
        <f t="shared" si="12"/>
        <v>89</v>
      </c>
      <c r="R80" s="19">
        <f t="shared" si="13"/>
        <v>235</v>
      </c>
      <c r="S80" s="51">
        <f t="shared" si="14"/>
        <v>78.33333333333333</v>
      </c>
    </row>
    <row r="81" spans="1:19" ht="12.75">
      <c r="A81" s="54">
        <v>78</v>
      </c>
      <c r="B81" s="54" t="s">
        <v>488</v>
      </c>
      <c r="C81" s="9" t="s">
        <v>338</v>
      </c>
      <c r="D81" s="74" t="s">
        <v>495</v>
      </c>
      <c r="E81" s="24">
        <v>2007</v>
      </c>
      <c r="F81" s="24" t="s">
        <v>230</v>
      </c>
      <c r="G81" s="9"/>
      <c r="H81" s="24">
        <v>5.7</v>
      </c>
      <c r="I81" s="85" t="s">
        <v>503</v>
      </c>
      <c r="J81" s="17">
        <v>80</v>
      </c>
      <c r="K81" s="18">
        <v>82</v>
      </c>
      <c r="L81" s="19">
        <v>75</v>
      </c>
      <c r="M81" s="19">
        <v>77</v>
      </c>
      <c r="N81" s="19">
        <v>76</v>
      </c>
      <c r="O81" s="19">
        <f t="shared" si="10"/>
        <v>390</v>
      </c>
      <c r="P81" s="45">
        <f t="shared" si="11"/>
        <v>75</v>
      </c>
      <c r="Q81" s="45">
        <f t="shared" si="12"/>
        <v>82</v>
      </c>
      <c r="R81" s="19">
        <f t="shared" si="13"/>
        <v>233</v>
      </c>
      <c r="S81" s="51">
        <f t="shared" si="14"/>
        <v>77.66666666666667</v>
      </c>
    </row>
    <row r="82" spans="1:20" ht="12.75">
      <c r="A82" s="54">
        <v>79</v>
      </c>
      <c r="B82" s="54" t="s">
        <v>718</v>
      </c>
      <c r="C82" s="9" t="s">
        <v>525</v>
      </c>
      <c r="D82" s="74" t="s">
        <v>728</v>
      </c>
      <c r="E82" s="24">
        <v>2007</v>
      </c>
      <c r="F82" s="24" t="s">
        <v>230</v>
      </c>
      <c r="G82" s="24"/>
      <c r="H82" s="24">
        <v>20.6</v>
      </c>
      <c r="I82" s="85">
        <v>275</v>
      </c>
      <c r="J82" s="54">
        <v>75</v>
      </c>
      <c r="K82" s="54">
        <v>79</v>
      </c>
      <c r="L82" s="54">
        <v>77</v>
      </c>
      <c r="M82" s="54">
        <v>77</v>
      </c>
      <c r="N82" s="54">
        <v>82</v>
      </c>
      <c r="O82" s="19">
        <f t="shared" si="10"/>
        <v>390</v>
      </c>
      <c r="P82" s="45">
        <f t="shared" si="11"/>
        <v>75</v>
      </c>
      <c r="Q82" s="45">
        <f t="shared" si="12"/>
        <v>82</v>
      </c>
      <c r="R82" s="19">
        <f t="shared" si="13"/>
        <v>233</v>
      </c>
      <c r="S82" s="51">
        <f t="shared" si="14"/>
        <v>77.66666666666667</v>
      </c>
      <c r="T82" s="30"/>
    </row>
    <row r="83" spans="1:19" ht="12.75">
      <c r="A83" s="54">
        <v>80</v>
      </c>
      <c r="B83" s="54" t="s">
        <v>659</v>
      </c>
      <c r="C83" s="9" t="s">
        <v>603</v>
      </c>
      <c r="D83" s="74" t="s">
        <v>672</v>
      </c>
      <c r="E83" s="24">
        <v>2006</v>
      </c>
      <c r="F83" s="24" t="s">
        <v>230</v>
      </c>
      <c r="G83" s="24"/>
      <c r="H83" s="24">
        <v>27.2</v>
      </c>
      <c r="I83" s="85" t="s">
        <v>330</v>
      </c>
      <c r="J83" s="17">
        <v>77</v>
      </c>
      <c r="K83" s="18">
        <v>71</v>
      </c>
      <c r="L83" s="19">
        <v>77</v>
      </c>
      <c r="M83" s="19">
        <v>80</v>
      </c>
      <c r="N83" s="19">
        <v>78</v>
      </c>
      <c r="O83" s="19">
        <f t="shared" si="10"/>
        <v>383</v>
      </c>
      <c r="P83" s="45">
        <f t="shared" si="11"/>
        <v>71</v>
      </c>
      <c r="Q83" s="45">
        <f t="shared" si="12"/>
        <v>80</v>
      </c>
      <c r="R83" s="19">
        <f t="shared" si="13"/>
        <v>232</v>
      </c>
      <c r="S83" s="51">
        <f t="shared" si="14"/>
        <v>77.33333333333333</v>
      </c>
    </row>
    <row r="84" spans="1:19" ht="12.75">
      <c r="A84" s="54">
        <v>81</v>
      </c>
      <c r="B84" s="54" t="s">
        <v>660</v>
      </c>
      <c r="C84" s="9" t="s">
        <v>443</v>
      </c>
      <c r="D84" s="74" t="s">
        <v>672</v>
      </c>
      <c r="E84" s="24">
        <v>2007</v>
      </c>
      <c r="F84" s="24" t="s">
        <v>230</v>
      </c>
      <c r="G84" s="24"/>
      <c r="H84" s="24">
        <v>8.8</v>
      </c>
      <c r="I84" s="85" t="s">
        <v>674</v>
      </c>
      <c r="J84" s="54">
        <v>75</v>
      </c>
      <c r="K84" s="54">
        <v>75</v>
      </c>
      <c r="L84" s="54">
        <v>72</v>
      </c>
      <c r="M84" s="54">
        <v>85</v>
      </c>
      <c r="N84" s="54">
        <v>82</v>
      </c>
      <c r="O84" s="19">
        <f t="shared" si="10"/>
        <v>389</v>
      </c>
      <c r="P84" s="45">
        <f t="shared" si="11"/>
        <v>72</v>
      </c>
      <c r="Q84" s="45">
        <f t="shared" si="12"/>
        <v>85</v>
      </c>
      <c r="R84" s="19">
        <f t="shared" si="13"/>
        <v>232</v>
      </c>
      <c r="S84" s="51">
        <f t="shared" si="14"/>
        <v>77.33333333333333</v>
      </c>
    </row>
    <row r="85" spans="1:19" ht="12.75">
      <c r="A85" s="54">
        <v>82</v>
      </c>
      <c r="B85" s="54" t="s">
        <v>724</v>
      </c>
      <c r="C85" s="16" t="s">
        <v>355</v>
      </c>
      <c r="D85" s="77" t="s">
        <v>775</v>
      </c>
      <c r="E85" s="52">
        <v>2006</v>
      </c>
      <c r="F85" s="52" t="s">
        <v>230</v>
      </c>
      <c r="G85" s="9"/>
      <c r="H85" s="52">
        <v>11.6</v>
      </c>
      <c r="I85" s="88">
        <v>604</v>
      </c>
      <c r="J85" s="54">
        <v>69</v>
      </c>
      <c r="K85" s="54">
        <v>76</v>
      </c>
      <c r="L85" s="54">
        <v>84</v>
      </c>
      <c r="M85" s="54">
        <v>76</v>
      </c>
      <c r="N85" s="54">
        <v>80</v>
      </c>
      <c r="O85" s="19">
        <f t="shared" si="10"/>
        <v>385</v>
      </c>
      <c r="P85" s="45">
        <f t="shared" si="11"/>
        <v>69</v>
      </c>
      <c r="Q85" s="45">
        <f t="shared" si="12"/>
        <v>84</v>
      </c>
      <c r="R85" s="19">
        <f t="shared" si="13"/>
        <v>232</v>
      </c>
      <c r="S85" s="51">
        <f t="shared" si="14"/>
        <v>77.33333333333333</v>
      </c>
    </row>
    <row r="86" spans="1:19" ht="12.75">
      <c r="A86" s="54">
        <v>83</v>
      </c>
      <c r="B86" s="54" t="s">
        <v>664</v>
      </c>
      <c r="C86" s="9" t="s">
        <v>334</v>
      </c>
      <c r="D86" s="74" t="s">
        <v>679</v>
      </c>
      <c r="E86" s="24">
        <v>2007</v>
      </c>
      <c r="F86" s="24" t="s">
        <v>230</v>
      </c>
      <c r="G86" s="24"/>
      <c r="H86" s="24">
        <v>5.2</v>
      </c>
      <c r="I86" s="85" t="s">
        <v>680</v>
      </c>
      <c r="J86" s="54">
        <v>80</v>
      </c>
      <c r="K86" s="54">
        <v>74</v>
      </c>
      <c r="L86" s="54">
        <v>70</v>
      </c>
      <c r="M86" s="54">
        <v>77</v>
      </c>
      <c r="N86" s="54">
        <v>79</v>
      </c>
      <c r="O86" s="19">
        <f t="shared" si="10"/>
        <v>380</v>
      </c>
      <c r="P86" s="45">
        <f t="shared" si="11"/>
        <v>70</v>
      </c>
      <c r="Q86" s="45">
        <f t="shared" si="12"/>
        <v>80</v>
      </c>
      <c r="R86" s="19">
        <f t="shared" si="13"/>
        <v>230</v>
      </c>
      <c r="S86" s="51">
        <f t="shared" si="14"/>
        <v>76.66666666666667</v>
      </c>
    </row>
    <row r="87" spans="1:19" ht="12.75">
      <c r="A87" s="54">
        <v>84</v>
      </c>
      <c r="B87" s="54" t="s">
        <v>950</v>
      </c>
      <c r="C87" s="16" t="s">
        <v>333</v>
      </c>
      <c r="D87" s="77" t="s">
        <v>969</v>
      </c>
      <c r="E87" s="52">
        <v>2007</v>
      </c>
      <c r="F87" s="52" t="s">
        <v>230</v>
      </c>
      <c r="G87" s="9"/>
      <c r="H87" s="52">
        <v>7.3</v>
      </c>
      <c r="I87" s="85" t="s">
        <v>968</v>
      </c>
      <c r="J87" s="54">
        <v>78</v>
      </c>
      <c r="K87" s="54">
        <v>69</v>
      </c>
      <c r="L87" s="54">
        <v>73</v>
      </c>
      <c r="M87" s="54">
        <v>86</v>
      </c>
      <c r="N87" s="54">
        <v>79</v>
      </c>
      <c r="O87" s="19">
        <f t="shared" si="10"/>
        <v>385</v>
      </c>
      <c r="P87" s="45">
        <f t="shared" si="11"/>
        <v>69</v>
      </c>
      <c r="Q87" s="45">
        <f t="shared" si="12"/>
        <v>86</v>
      </c>
      <c r="R87" s="19">
        <f t="shared" si="13"/>
        <v>230</v>
      </c>
      <c r="S87" s="51">
        <f t="shared" si="14"/>
        <v>76.66666666666667</v>
      </c>
    </row>
    <row r="88" spans="1:20" ht="12.75">
      <c r="A88" s="112">
        <v>85</v>
      </c>
      <c r="B88" s="112" t="s">
        <v>854</v>
      </c>
      <c r="C88" s="113" t="s">
        <v>310</v>
      </c>
      <c r="D88" s="114" t="s">
        <v>880</v>
      </c>
      <c r="E88" s="115">
        <v>2007</v>
      </c>
      <c r="F88" s="52" t="s">
        <v>230</v>
      </c>
      <c r="G88" s="9"/>
      <c r="H88" s="52">
        <v>26.8</v>
      </c>
      <c r="I88" s="116">
        <v>1316</v>
      </c>
      <c r="J88" s="54">
        <v>69</v>
      </c>
      <c r="K88" s="54">
        <v>77</v>
      </c>
      <c r="L88" s="54">
        <v>75</v>
      </c>
      <c r="M88" s="54">
        <v>80</v>
      </c>
      <c r="N88" s="54">
        <v>76</v>
      </c>
      <c r="O88" s="19">
        <f t="shared" si="10"/>
        <v>377</v>
      </c>
      <c r="P88" s="45">
        <f t="shared" si="11"/>
        <v>69</v>
      </c>
      <c r="Q88" s="45">
        <f t="shared" si="12"/>
        <v>80</v>
      </c>
      <c r="R88" s="19">
        <f t="shared" si="13"/>
        <v>228</v>
      </c>
      <c r="S88" s="117">
        <f t="shared" si="14"/>
        <v>76</v>
      </c>
      <c r="T88" s="118" t="s">
        <v>1265</v>
      </c>
    </row>
    <row r="89" spans="1:19" ht="12.75">
      <c r="A89" s="54">
        <v>86</v>
      </c>
      <c r="B89" s="54" t="s">
        <v>196</v>
      </c>
      <c r="C89" s="9" t="s">
        <v>335</v>
      </c>
      <c r="D89" s="74" t="s">
        <v>297</v>
      </c>
      <c r="E89" s="23">
        <v>2006</v>
      </c>
      <c r="F89" s="23" t="s">
        <v>230</v>
      </c>
      <c r="G89" s="9"/>
      <c r="H89" s="24">
        <v>10.3</v>
      </c>
      <c r="I89" s="83">
        <v>1106</v>
      </c>
      <c r="J89" s="17">
        <v>69</v>
      </c>
      <c r="K89" s="18">
        <v>72</v>
      </c>
      <c r="L89" s="19">
        <v>76</v>
      </c>
      <c r="M89" s="19">
        <v>80</v>
      </c>
      <c r="N89" s="19">
        <v>78</v>
      </c>
      <c r="O89" s="19">
        <f t="shared" si="10"/>
        <v>375</v>
      </c>
      <c r="P89" s="45">
        <f t="shared" si="11"/>
        <v>69</v>
      </c>
      <c r="Q89" s="45">
        <f t="shared" si="12"/>
        <v>80</v>
      </c>
      <c r="R89" s="19">
        <f t="shared" si="13"/>
        <v>226</v>
      </c>
      <c r="S89" s="51">
        <f t="shared" si="14"/>
        <v>75.33333333333333</v>
      </c>
    </row>
    <row r="90" spans="1:9" ht="12.75">
      <c r="A90" s="31"/>
      <c r="B90" s="31"/>
      <c r="I90" s="29"/>
    </row>
  </sheetData>
  <printOptions/>
  <pageMargins left="0.34" right="0.16" top="0.41" bottom="0.34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2"/>
  <sheetViews>
    <sheetView workbookViewId="0" topLeftCell="A35">
      <selection activeCell="U50" sqref="U50"/>
    </sheetView>
  </sheetViews>
  <sheetFormatPr defaultColWidth="9.140625" defaultRowHeight="12.75"/>
  <cols>
    <col min="1" max="1" width="3.8515625" style="0" customWidth="1"/>
    <col min="2" max="2" width="7.140625" style="0" bestFit="1" customWidth="1"/>
    <col min="3" max="3" width="36.7109375" style="0" customWidth="1"/>
    <col min="4" max="4" width="21.57421875" style="0" bestFit="1" customWidth="1"/>
    <col min="5" max="5" width="6.00390625" style="29" bestFit="1" customWidth="1"/>
    <col min="6" max="6" width="5.7109375" style="0" hidden="1" customWidth="1"/>
    <col min="7" max="8" width="0" style="0" hidden="1" customWidth="1"/>
    <col min="9" max="9" width="4.57421875" style="0" bestFit="1" customWidth="1"/>
    <col min="10" max="19" width="0" style="0" hidden="1" customWidth="1"/>
    <col min="20" max="20" width="4.8515625" style="0" bestFit="1" customWidth="1"/>
    <col min="21" max="21" width="13.57421875" style="0" bestFit="1" customWidth="1"/>
  </cols>
  <sheetData>
    <row r="1" spans="1:11" ht="18">
      <c r="A1" s="57" t="s">
        <v>1103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1" ht="13.5" thickBot="1">
      <c r="A3" s="1" t="s">
        <v>0</v>
      </c>
      <c r="B3" s="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 t="s">
        <v>9</v>
      </c>
      <c r="Q3" s="3" t="s">
        <v>10</v>
      </c>
      <c r="R3" s="3" t="s">
        <v>11</v>
      </c>
      <c r="S3" s="4"/>
      <c r="T3" s="4" t="s">
        <v>12</v>
      </c>
      <c r="U3" s="5" t="s">
        <v>13</v>
      </c>
    </row>
    <row r="4" spans="1:21" ht="12.75">
      <c r="A4" s="56">
        <v>1</v>
      </c>
      <c r="B4" s="56" t="s">
        <v>888</v>
      </c>
      <c r="C4" s="11" t="s">
        <v>1117</v>
      </c>
      <c r="D4" s="73" t="s">
        <v>14</v>
      </c>
      <c r="E4" s="23">
        <v>2005</v>
      </c>
      <c r="F4" s="23" t="s">
        <v>230</v>
      </c>
      <c r="G4" s="11"/>
      <c r="H4" s="23">
        <v>2.9</v>
      </c>
      <c r="I4" s="83">
        <v>961</v>
      </c>
      <c r="J4" s="56">
        <v>94</v>
      </c>
      <c r="K4" s="56">
        <v>94</v>
      </c>
      <c r="L4" s="56">
        <v>89</v>
      </c>
      <c r="M4" s="56">
        <v>92</v>
      </c>
      <c r="N4" s="56">
        <v>87</v>
      </c>
      <c r="O4" s="56">
        <v>88</v>
      </c>
      <c r="P4" s="7">
        <f aca="true" t="shared" si="0" ref="P4:P35">J4+K4+L4+M4+N4+O4</f>
        <v>544</v>
      </c>
      <c r="Q4" s="7">
        <f aca="true" t="shared" si="1" ref="Q4:Q35">MIN(J4:O4)</f>
        <v>87</v>
      </c>
      <c r="R4" s="12">
        <f aca="true" t="shared" si="2" ref="R4:R35">MAX(J4:O4)</f>
        <v>94</v>
      </c>
      <c r="S4" s="13">
        <f aca="true" t="shared" si="3" ref="S4:S35">P4-(Q4+R4)</f>
        <v>363</v>
      </c>
      <c r="T4" s="13">
        <f aca="true" t="shared" si="4" ref="T4:T35">S4/4</f>
        <v>90.75</v>
      </c>
      <c r="U4" s="11" t="s">
        <v>1087</v>
      </c>
    </row>
    <row r="5" spans="1:21" ht="12.75">
      <c r="A5" s="54">
        <v>2</v>
      </c>
      <c r="B5" s="56" t="s">
        <v>886</v>
      </c>
      <c r="C5" s="9" t="s">
        <v>1118</v>
      </c>
      <c r="D5" s="74" t="s">
        <v>14</v>
      </c>
      <c r="E5" s="23">
        <v>2006</v>
      </c>
      <c r="F5" s="23" t="s">
        <v>230</v>
      </c>
      <c r="G5" s="9"/>
      <c r="H5" s="23">
        <v>2.6</v>
      </c>
      <c r="I5" s="83">
        <v>1081</v>
      </c>
      <c r="J5" s="54">
        <v>90</v>
      </c>
      <c r="K5" s="54">
        <v>87</v>
      </c>
      <c r="L5" s="54">
        <v>85</v>
      </c>
      <c r="M5" s="54">
        <v>84</v>
      </c>
      <c r="N5" s="54">
        <v>90</v>
      </c>
      <c r="O5" s="56">
        <v>90</v>
      </c>
      <c r="P5" s="7">
        <f t="shared" si="0"/>
        <v>526</v>
      </c>
      <c r="Q5" s="7">
        <f t="shared" si="1"/>
        <v>84</v>
      </c>
      <c r="R5" s="12">
        <f t="shared" si="2"/>
        <v>90</v>
      </c>
      <c r="S5" s="13">
        <f t="shared" si="3"/>
        <v>352</v>
      </c>
      <c r="T5" s="13">
        <f t="shared" si="4"/>
        <v>88</v>
      </c>
      <c r="U5" s="9" t="s">
        <v>1088</v>
      </c>
    </row>
    <row r="6" spans="1:21" ht="12.75">
      <c r="A6" s="54">
        <v>3</v>
      </c>
      <c r="B6" s="56" t="s">
        <v>978</v>
      </c>
      <c r="C6" s="9" t="s">
        <v>1119</v>
      </c>
      <c r="D6" s="74" t="s">
        <v>1105</v>
      </c>
      <c r="E6" s="23">
        <v>2006</v>
      </c>
      <c r="F6" s="23" t="s">
        <v>230</v>
      </c>
      <c r="G6" s="9"/>
      <c r="H6" s="23">
        <v>1.2</v>
      </c>
      <c r="I6" s="83" t="s">
        <v>982</v>
      </c>
      <c r="J6" s="54">
        <v>88</v>
      </c>
      <c r="K6" s="54">
        <v>88</v>
      </c>
      <c r="L6" s="54">
        <v>87</v>
      </c>
      <c r="M6" s="54">
        <v>87</v>
      </c>
      <c r="N6" s="54">
        <v>92</v>
      </c>
      <c r="O6" s="56">
        <v>89</v>
      </c>
      <c r="P6" s="7">
        <f t="shared" si="0"/>
        <v>531</v>
      </c>
      <c r="Q6" s="7">
        <f t="shared" si="1"/>
        <v>87</v>
      </c>
      <c r="R6" s="12">
        <f t="shared" si="2"/>
        <v>92</v>
      </c>
      <c r="S6" s="13">
        <f t="shared" si="3"/>
        <v>352</v>
      </c>
      <c r="T6" s="13">
        <f t="shared" si="4"/>
        <v>88</v>
      </c>
      <c r="U6" s="9" t="s">
        <v>1088</v>
      </c>
    </row>
    <row r="7" spans="1:21" ht="12.75">
      <c r="A7" s="56">
        <v>4</v>
      </c>
      <c r="B7" s="56" t="s">
        <v>891</v>
      </c>
      <c r="C7" s="9" t="s">
        <v>1120</v>
      </c>
      <c r="D7" s="74" t="s">
        <v>14</v>
      </c>
      <c r="E7" s="23">
        <v>2005</v>
      </c>
      <c r="F7" s="23" t="s">
        <v>230</v>
      </c>
      <c r="G7" s="9"/>
      <c r="H7" s="23">
        <v>1.8</v>
      </c>
      <c r="I7" s="83">
        <v>911</v>
      </c>
      <c r="J7" s="54">
        <v>89</v>
      </c>
      <c r="K7" s="54">
        <v>92</v>
      </c>
      <c r="L7" s="54">
        <v>86</v>
      </c>
      <c r="M7" s="54">
        <v>86</v>
      </c>
      <c r="N7" s="54">
        <v>89</v>
      </c>
      <c r="O7" s="56">
        <v>87</v>
      </c>
      <c r="P7" s="7">
        <f t="shared" si="0"/>
        <v>529</v>
      </c>
      <c r="Q7" s="7">
        <f t="shared" si="1"/>
        <v>86</v>
      </c>
      <c r="R7" s="12">
        <f t="shared" si="2"/>
        <v>92</v>
      </c>
      <c r="S7" s="13">
        <f t="shared" si="3"/>
        <v>351</v>
      </c>
      <c r="T7" s="13">
        <f t="shared" si="4"/>
        <v>87.75</v>
      </c>
      <c r="U7" s="9" t="s">
        <v>1089</v>
      </c>
    </row>
    <row r="8" spans="1:21" ht="12.75">
      <c r="A8" s="54">
        <v>5</v>
      </c>
      <c r="B8" s="56" t="s">
        <v>1034</v>
      </c>
      <c r="C8" s="16" t="s">
        <v>1121</v>
      </c>
      <c r="D8" s="77" t="s">
        <v>1110</v>
      </c>
      <c r="E8" s="23">
        <v>2007</v>
      </c>
      <c r="F8" s="23" t="s">
        <v>230</v>
      </c>
      <c r="G8" s="9"/>
      <c r="H8" s="23">
        <v>2.2</v>
      </c>
      <c r="I8" s="83">
        <v>624</v>
      </c>
      <c r="J8" s="54">
        <v>87</v>
      </c>
      <c r="K8" s="54">
        <v>85</v>
      </c>
      <c r="L8" s="54">
        <v>87</v>
      </c>
      <c r="M8" s="54">
        <v>87</v>
      </c>
      <c r="N8" s="54">
        <v>91</v>
      </c>
      <c r="O8" s="56">
        <v>90</v>
      </c>
      <c r="P8" s="7">
        <f t="shared" si="0"/>
        <v>527</v>
      </c>
      <c r="Q8" s="7">
        <f t="shared" si="1"/>
        <v>85</v>
      </c>
      <c r="R8" s="12">
        <f t="shared" si="2"/>
        <v>91</v>
      </c>
      <c r="S8" s="13">
        <f t="shared" si="3"/>
        <v>351</v>
      </c>
      <c r="T8" s="13">
        <f t="shared" si="4"/>
        <v>87.75</v>
      </c>
      <c r="U8" s="9" t="s">
        <v>1089</v>
      </c>
    </row>
    <row r="9" spans="1:21" ht="12.75">
      <c r="A9" s="54">
        <v>6</v>
      </c>
      <c r="B9" s="56" t="s">
        <v>227</v>
      </c>
      <c r="C9" s="9" t="s">
        <v>1120</v>
      </c>
      <c r="D9" s="74" t="s">
        <v>609</v>
      </c>
      <c r="E9" s="23">
        <v>2006</v>
      </c>
      <c r="F9" s="23" t="s">
        <v>230</v>
      </c>
      <c r="G9" s="9"/>
      <c r="H9" s="23">
        <v>1.49</v>
      </c>
      <c r="I9" s="83">
        <v>677</v>
      </c>
      <c r="J9" s="54">
        <v>89</v>
      </c>
      <c r="K9" s="54">
        <v>83</v>
      </c>
      <c r="L9" s="54">
        <v>83</v>
      </c>
      <c r="M9" s="54">
        <v>90</v>
      </c>
      <c r="N9" s="54">
        <v>88</v>
      </c>
      <c r="O9" s="56">
        <v>93</v>
      </c>
      <c r="P9" s="7">
        <f t="shared" si="0"/>
        <v>526</v>
      </c>
      <c r="Q9" s="7">
        <f t="shared" si="1"/>
        <v>83</v>
      </c>
      <c r="R9" s="12">
        <f t="shared" si="2"/>
        <v>93</v>
      </c>
      <c r="S9" s="13">
        <f t="shared" si="3"/>
        <v>350</v>
      </c>
      <c r="T9" s="13">
        <f t="shared" si="4"/>
        <v>87.5</v>
      </c>
      <c r="U9" s="9"/>
    </row>
    <row r="10" spans="1:21" ht="12.75">
      <c r="A10" s="56">
        <v>7</v>
      </c>
      <c r="B10" s="56" t="s">
        <v>649</v>
      </c>
      <c r="C10" s="9" t="s">
        <v>1122</v>
      </c>
      <c r="D10" s="74" t="s">
        <v>1099</v>
      </c>
      <c r="E10" s="23">
        <v>2006</v>
      </c>
      <c r="F10" s="23" t="s">
        <v>230</v>
      </c>
      <c r="G10" s="24"/>
      <c r="H10" s="23">
        <v>2.7</v>
      </c>
      <c r="I10" s="83">
        <v>306</v>
      </c>
      <c r="J10" s="54">
        <v>88</v>
      </c>
      <c r="K10" s="54">
        <v>85</v>
      </c>
      <c r="L10" s="54">
        <v>87</v>
      </c>
      <c r="M10" s="54">
        <v>89</v>
      </c>
      <c r="N10" s="54">
        <v>89</v>
      </c>
      <c r="O10" s="56">
        <v>79</v>
      </c>
      <c r="P10" s="7">
        <f t="shared" si="0"/>
        <v>517</v>
      </c>
      <c r="Q10" s="7">
        <f t="shared" si="1"/>
        <v>79</v>
      </c>
      <c r="R10" s="12">
        <f t="shared" si="2"/>
        <v>89</v>
      </c>
      <c r="S10" s="13">
        <f t="shared" si="3"/>
        <v>349</v>
      </c>
      <c r="T10" s="13">
        <f t="shared" si="4"/>
        <v>87.25</v>
      </c>
      <c r="U10" s="9"/>
    </row>
    <row r="11" spans="1:21" ht="12.75">
      <c r="A11" s="54">
        <v>8</v>
      </c>
      <c r="B11" s="56" t="s">
        <v>885</v>
      </c>
      <c r="C11" s="9" t="s">
        <v>600</v>
      </c>
      <c r="D11" s="74" t="s">
        <v>880</v>
      </c>
      <c r="E11" s="23">
        <v>2005</v>
      </c>
      <c r="F11" s="23" t="s">
        <v>230</v>
      </c>
      <c r="G11" s="9"/>
      <c r="H11" s="23">
        <v>2.2</v>
      </c>
      <c r="I11" s="83">
        <v>921</v>
      </c>
      <c r="J11" s="54">
        <v>83</v>
      </c>
      <c r="K11" s="54">
        <v>86</v>
      </c>
      <c r="L11" s="54">
        <v>91</v>
      </c>
      <c r="M11" s="54">
        <v>89</v>
      </c>
      <c r="N11" s="54">
        <v>83</v>
      </c>
      <c r="O11" s="56">
        <v>87</v>
      </c>
      <c r="P11" s="7">
        <f t="shared" si="0"/>
        <v>519</v>
      </c>
      <c r="Q11" s="7">
        <f t="shared" si="1"/>
        <v>83</v>
      </c>
      <c r="R11" s="12">
        <f t="shared" si="2"/>
        <v>91</v>
      </c>
      <c r="S11" s="13">
        <f t="shared" si="3"/>
        <v>345</v>
      </c>
      <c r="T11" s="13">
        <f t="shared" si="4"/>
        <v>86.25</v>
      </c>
      <c r="U11" s="9"/>
    </row>
    <row r="12" spans="1:21" ht="12.75">
      <c r="A12" s="54">
        <v>9</v>
      </c>
      <c r="B12" s="56" t="s">
        <v>220</v>
      </c>
      <c r="C12" s="9" t="s">
        <v>595</v>
      </c>
      <c r="D12" s="74" t="s">
        <v>593</v>
      </c>
      <c r="E12" s="23">
        <v>2006</v>
      </c>
      <c r="F12" s="23" t="s">
        <v>230</v>
      </c>
      <c r="G12" s="9"/>
      <c r="H12" s="23">
        <v>2.8</v>
      </c>
      <c r="I12" s="83" t="s">
        <v>594</v>
      </c>
      <c r="J12" s="54">
        <v>89</v>
      </c>
      <c r="K12" s="54">
        <v>86</v>
      </c>
      <c r="L12" s="54">
        <v>87</v>
      </c>
      <c r="M12" s="54">
        <v>92</v>
      </c>
      <c r="N12" s="54">
        <v>82</v>
      </c>
      <c r="O12" s="56">
        <v>81</v>
      </c>
      <c r="P12" s="7">
        <f t="shared" si="0"/>
        <v>517</v>
      </c>
      <c r="Q12" s="7">
        <f t="shared" si="1"/>
        <v>81</v>
      </c>
      <c r="R12" s="12">
        <f t="shared" si="2"/>
        <v>92</v>
      </c>
      <c r="S12" s="13">
        <f t="shared" si="3"/>
        <v>344</v>
      </c>
      <c r="T12" s="13">
        <f t="shared" si="4"/>
        <v>86</v>
      </c>
      <c r="U12" s="9"/>
    </row>
    <row r="13" spans="1:21" ht="12.75">
      <c r="A13" s="56">
        <v>10</v>
      </c>
      <c r="B13" s="56" t="s">
        <v>228</v>
      </c>
      <c r="C13" s="9" t="s">
        <v>447</v>
      </c>
      <c r="D13" s="74" t="s">
        <v>634</v>
      </c>
      <c r="E13" s="23">
        <v>2006</v>
      </c>
      <c r="F13" s="23" t="s">
        <v>230</v>
      </c>
      <c r="G13" s="9"/>
      <c r="H13" s="23">
        <v>3.1</v>
      </c>
      <c r="I13" s="84" t="s">
        <v>638</v>
      </c>
      <c r="J13" s="54">
        <v>93</v>
      </c>
      <c r="K13" s="54">
        <v>86</v>
      </c>
      <c r="L13" s="54">
        <v>84</v>
      </c>
      <c r="M13" s="54">
        <v>83</v>
      </c>
      <c r="N13" s="54">
        <v>84</v>
      </c>
      <c r="O13" s="56">
        <v>90</v>
      </c>
      <c r="P13" s="7">
        <f t="shared" si="0"/>
        <v>520</v>
      </c>
      <c r="Q13" s="7">
        <f t="shared" si="1"/>
        <v>83</v>
      </c>
      <c r="R13" s="12">
        <f t="shared" si="2"/>
        <v>93</v>
      </c>
      <c r="S13" s="13">
        <f t="shared" si="3"/>
        <v>344</v>
      </c>
      <c r="T13" s="13">
        <f t="shared" si="4"/>
        <v>86</v>
      </c>
      <c r="U13" s="9"/>
    </row>
    <row r="14" spans="1:21" ht="12.75">
      <c r="A14" s="54">
        <v>11</v>
      </c>
      <c r="B14" s="56" t="s">
        <v>889</v>
      </c>
      <c r="C14" s="9" t="s">
        <v>899</v>
      </c>
      <c r="D14" s="74" t="s">
        <v>880</v>
      </c>
      <c r="E14" s="23">
        <v>2006</v>
      </c>
      <c r="F14" s="23" t="s">
        <v>230</v>
      </c>
      <c r="G14" s="9"/>
      <c r="H14" s="23">
        <v>2.3</v>
      </c>
      <c r="I14" s="83">
        <v>1094</v>
      </c>
      <c r="J14" s="54">
        <v>85</v>
      </c>
      <c r="K14" s="54">
        <v>85</v>
      </c>
      <c r="L14" s="54">
        <v>85</v>
      </c>
      <c r="M14" s="54">
        <v>90</v>
      </c>
      <c r="N14" s="54">
        <v>83</v>
      </c>
      <c r="O14" s="56">
        <v>89</v>
      </c>
      <c r="P14" s="7">
        <f t="shared" si="0"/>
        <v>517</v>
      </c>
      <c r="Q14" s="7">
        <f t="shared" si="1"/>
        <v>83</v>
      </c>
      <c r="R14" s="12">
        <f t="shared" si="2"/>
        <v>90</v>
      </c>
      <c r="S14" s="13">
        <f t="shared" si="3"/>
        <v>344</v>
      </c>
      <c r="T14" s="13">
        <f t="shared" si="4"/>
        <v>86</v>
      </c>
      <c r="U14" s="9"/>
    </row>
    <row r="15" spans="1:21" ht="12.75">
      <c r="A15" s="54">
        <v>12</v>
      </c>
      <c r="B15" s="56" t="s">
        <v>216</v>
      </c>
      <c r="C15" s="9" t="s">
        <v>440</v>
      </c>
      <c r="D15" s="74" t="s">
        <v>437</v>
      </c>
      <c r="E15" s="23">
        <v>2006</v>
      </c>
      <c r="F15" s="23" t="s">
        <v>230</v>
      </c>
      <c r="G15" s="9"/>
      <c r="H15" s="23">
        <v>3.1</v>
      </c>
      <c r="I15" s="83">
        <v>6108</v>
      </c>
      <c r="J15" s="54">
        <v>86</v>
      </c>
      <c r="K15" s="54">
        <v>81</v>
      </c>
      <c r="L15" s="54">
        <v>85</v>
      </c>
      <c r="M15" s="54">
        <v>87</v>
      </c>
      <c r="N15" s="54">
        <v>90</v>
      </c>
      <c r="O15" s="56">
        <v>85</v>
      </c>
      <c r="P15" s="7">
        <f t="shared" si="0"/>
        <v>514</v>
      </c>
      <c r="Q15" s="7">
        <f t="shared" si="1"/>
        <v>81</v>
      </c>
      <c r="R15" s="12">
        <f t="shared" si="2"/>
        <v>90</v>
      </c>
      <c r="S15" s="13">
        <f t="shared" si="3"/>
        <v>343</v>
      </c>
      <c r="T15" s="13">
        <f t="shared" si="4"/>
        <v>85.75</v>
      </c>
      <c r="U15" s="9"/>
    </row>
    <row r="16" spans="1:21" ht="12.75">
      <c r="A16" s="56">
        <v>13</v>
      </c>
      <c r="B16" s="56" t="s">
        <v>225</v>
      </c>
      <c r="C16" s="9" t="s">
        <v>608</v>
      </c>
      <c r="D16" s="74" t="s">
        <v>609</v>
      </c>
      <c r="E16" s="23">
        <v>2005</v>
      </c>
      <c r="F16" s="23" t="s">
        <v>230</v>
      </c>
      <c r="G16" s="9"/>
      <c r="H16" s="23">
        <v>1.56</v>
      </c>
      <c r="I16" s="83">
        <v>522</v>
      </c>
      <c r="J16" s="54">
        <v>93</v>
      </c>
      <c r="K16" s="54">
        <v>81</v>
      </c>
      <c r="L16" s="54">
        <v>84</v>
      </c>
      <c r="M16" s="54">
        <v>85</v>
      </c>
      <c r="N16" s="54">
        <v>85</v>
      </c>
      <c r="O16" s="56">
        <v>87</v>
      </c>
      <c r="P16" s="7">
        <f t="shared" si="0"/>
        <v>515</v>
      </c>
      <c r="Q16" s="7">
        <f t="shared" si="1"/>
        <v>81</v>
      </c>
      <c r="R16" s="12">
        <f t="shared" si="2"/>
        <v>93</v>
      </c>
      <c r="S16" s="13">
        <f t="shared" si="3"/>
        <v>341</v>
      </c>
      <c r="T16" s="13">
        <f t="shared" si="4"/>
        <v>85.25</v>
      </c>
      <c r="U16" s="9"/>
    </row>
    <row r="17" spans="1:21" ht="12.75">
      <c r="A17" s="54">
        <v>14</v>
      </c>
      <c r="B17" s="56" t="s">
        <v>224</v>
      </c>
      <c r="C17" s="9" t="s">
        <v>601</v>
      </c>
      <c r="D17" s="74" t="s">
        <v>593</v>
      </c>
      <c r="E17" s="23">
        <v>2006</v>
      </c>
      <c r="F17" s="23" t="s">
        <v>230</v>
      </c>
      <c r="G17" s="9"/>
      <c r="H17" s="23">
        <v>2.9</v>
      </c>
      <c r="I17" s="83" t="s">
        <v>602</v>
      </c>
      <c r="J17" s="54">
        <v>85</v>
      </c>
      <c r="K17" s="54">
        <v>85</v>
      </c>
      <c r="L17" s="54">
        <v>89</v>
      </c>
      <c r="M17" s="54">
        <v>79</v>
      </c>
      <c r="N17" s="54">
        <v>84</v>
      </c>
      <c r="O17" s="56">
        <v>86</v>
      </c>
      <c r="P17" s="7">
        <f t="shared" si="0"/>
        <v>508</v>
      </c>
      <c r="Q17" s="7">
        <f t="shared" si="1"/>
        <v>79</v>
      </c>
      <c r="R17" s="12">
        <f t="shared" si="2"/>
        <v>89</v>
      </c>
      <c r="S17" s="13">
        <f t="shared" si="3"/>
        <v>340</v>
      </c>
      <c r="T17" s="13">
        <f t="shared" si="4"/>
        <v>85</v>
      </c>
      <c r="U17" s="9"/>
    </row>
    <row r="18" spans="1:21" ht="12.75">
      <c r="A18" s="54">
        <v>15</v>
      </c>
      <c r="B18" s="56" t="s">
        <v>647</v>
      </c>
      <c r="C18" s="9" t="s">
        <v>655</v>
      </c>
      <c r="D18" s="74" t="s">
        <v>1104</v>
      </c>
      <c r="E18" s="23">
        <v>2006</v>
      </c>
      <c r="F18" s="23" t="s">
        <v>230</v>
      </c>
      <c r="G18" s="24"/>
      <c r="H18" s="23">
        <v>2.46</v>
      </c>
      <c r="I18" s="83" t="s">
        <v>656</v>
      </c>
      <c r="J18" s="54">
        <v>89</v>
      </c>
      <c r="K18" s="54">
        <v>81</v>
      </c>
      <c r="L18" s="54">
        <v>85</v>
      </c>
      <c r="M18" s="54">
        <v>85</v>
      </c>
      <c r="N18" s="54">
        <v>90</v>
      </c>
      <c r="O18" s="56">
        <v>81</v>
      </c>
      <c r="P18" s="7">
        <f t="shared" si="0"/>
        <v>511</v>
      </c>
      <c r="Q18" s="7">
        <f t="shared" si="1"/>
        <v>81</v>
      </c>
      <c r="R18" s="12">
        <f t="shared" si="2"/>
        <v>90</v>
      </c>
      <c r="S18" s="13">
        <f t="shared" si="3"/>
        <v>340</v>
      </c>
      <c r="T18" s="13">
        <f t="shared" si="4"/>
        <v>85</v>
      </c>
      <c r="U18" s="9"/>
    </row>
    <row r="19" spans="1:21" ht="12.75">
      <c r="A19" s="56">
        <v>16</v>
      </c>
      <c r="B19" s="56" t="s">
        <v>887</v>
      </c>
      <c r="C19" s="9" t="s">
        <v>897</v>
      </c>
      <c r="D19" s="74" t="s">
        <v>880</v>
      </c>
      <c r="E19" s="23">
        <v>2006</v>
      </c>
      <c r="F19" s="23" t="s">
        <v>230</v>
      </c>
      <c r="G19" s="9"/>
      <c r="H19" s="23">
        <v>2.5</v>
      </c>
      <c r="I19" s="83">
        <v>1059</v>
      </c>
      <c r="J19" s="54">
        <v>79</v>
      </c>
      <c r="K19" s="54">
        <v>88</v>
      </c>
      <c r="L19" s="54">
        <v>82</v>
      </c>
      <c r="M19" s="54">
        <v>88</v>
      </c>
      <c r="N19" s="54">
        <v>88</v>
      </c>
      <c r="O19" s="56">
        <v>82</v>
      </c>
      <c r="P19" s="7">
        <f t="shared" si="0"/>
        <v>507</v>
      </c>
      <c r="Q19" s="7">
        <f t="shared" si="1"/>
        <v>79</v>
      </c>
      <c r="R19" s="12">
        <f t="shared" si="2"/>
        <v>88</v>
      </c>
      <c r="S19" s="13">
        <f t="shared" si="3"/>
        <v>340</v>
      </c>
      <c r="T19" s="13">
        <f t="shared" si="4"/>
        <v>85</v>
      </c>
      <c r="U19" s="9"/>
    </row>
    <row r="20" spans="1:21" ht="12.75">
      <c r="A20" s="54">
        <v>17</v>
      </c>
      <c r="B20" s="56" t="s">
        <v>890</v>
      </c>
      <c r="C20" s="9" t="s">
        <v>730</v>
      </c>
      <c r="D20" s="74" t="s">
        <v>880</v>
      </c>
      <c r="E20" s="23">
        <v>2006</v>
      </c>
      <c r="F20" s="23" t="s">
        <v>230</v>
      </c>
      <c r="G20" s="9"/>
      <c r="H20" s="23">
        <v>2</v>
      </c>
      <c r="I20" s="83">
        <v>1100</v>
      </c>
      <c r="J20" s="54">
        <v>89</v>
      </c>
      <c r="K20" s="54">
        <v>87</v>
      </c>
      <c r="L20" s="54">
        <v>86</v>
      </c>
      <c r="M20" s="54">
        <v>78</v>
      </c>
      <c r="N20" s="54">
        <v>89</v>
      </c>
      <c r="O20" s="56">
        <v>77</v>
      </c>
      <c r="P20" s="7">
        <f t="shared" si="0"/>
        <v>506</v>
      </c>
      <c r="Q20" s="7">
        <f t="shared" si="1"/>
        <v>77</v>
      </c>
      <c r="R20" s="12">
        <f t="shared" si="2"/>
        <v>89</v>
      </c>
      <c r="S20" s="13">
        <f t="shared" si="3"/>
        <v>340</v>
      </c>
      <c r="T20" s="13">
        <f t="shared" si="4"/>
        <v>85</v>
      </c>
      <c r="U20" s="9"/>
    </row>
    <row r="21" spans="1:21" ht="12.75">
      <c r="A21" s="54">
        <v>18</v>
      </c>
      <c r="B21" s="56" t="s">
        <v>211</v>
      </c>
      <c r="C21" s="9" t="s">
        <v>345</v>
      </c>
      <c r="D21" s="74" t="s">
        <v>276</v>
      </c>
      <c r="E21" s="23">
        <v>2004</v>
      </c>
      <c r="F21" s="23" t="s">
        <v>230</v>
      </c>
      <c r="G21" s="9"/>
      <c r="H21" s="23">
        <v>1.4</v>
      </c>
      <c r="I21" s="83" t="s">
        <v>277</v>
      </c>
      <c r="J21" s="54">
        <v>81</v>
      </c>
      <c r="K21" s="54">
        <v>88</v>
      </c>
      <c r="L21" s="54">
        <v>86</v>
      </c>
      <c r="M21" s="54">
        <v>87</v>
      </c>
      <c r="N21" s="54">
        <v>84</v>
      </c>
      <c r="O21" s="56">
        <v>81</v>
      </c>
      <c r="P21" s="7">
        <f t="shared" si="0"/>
        <v>507</v>
      </c>
      <c r="Q21" s="7">
        <f t="shared" si="1"/>
        <v>81</v>
      </c>
      <c r="R21" s="12">
        <f t="shared" si="2"/>
        <v>88</v>
      </c>
      <c r="S21" s="13">
        <f t="shared" si="3"/>
        <v>338</v>
      </c>
      <c r="T21" s="13">
        <f t="shared" si="4"/>
        <v>84.5</v>
      </c>
      <c r="U21" s="9"/>
    </row>
    <row r="22" spans="1:21" ht="12.75">
      <c r="A22" s="56">
        <v>19</v>
      </c>
      <c r="B22" s="56" t="s">
        <v>219</v>
      </c>
      <c r="C22" s="9" t="s">
        <v>499</v>
      </c>
      <c r="D22" s="74" t="s">
        <v>500</v>
      </c>
      <c r="E22" s="23">
        <v>2007</v>
      </c>
      <c r="F22" s="23" t="s">
        <v>230</v>
      </c>
      <c r="G22" s="9"/>
      <c r="H22" s="23">
        <v>2.1</v>
      </c>
      <c r="I22" s="83" t="s">
        <v>501</v>
      </c>
      <c r="J22" s="54">
        <v>83</v>
      </c>
      <c r="K22" s="54">
        <v>84</v>
      </c>
      <c r="L22" s="54">
        <v>85</v>
      </c>
      <c r="M22" s="54">
        <v>85</v>
      </c>
      <c r="N22" s="54">
        <v>90</v>
      </c>
      <c r="O22" s="56">
        <v>84</v>
      </c>
      <c r="P22" s="7">
        <f t="shared" si="0"/>
        <v>511</v>
      </c>
      <c r="Q22" s="7">
        <f t="shared" si="1"/>
        <v>83</v>
      </c>
      <c r="R22" s="12">
        <f t="shared" si="2"/>
        <v>90</v>
      </c>
      <c r="S22" s="13">
        <f t="shared" si="3"/>
        <v>338</v>
      </c>
      <c r="T22" s="13">
        <f t="shared" si="4"/>
        <v>84.5</v>
      </c>
      <c r="U22" s="9"/>
    </row>
    <row r="23" spans="1:21" ht="12.75">
      <c r="A23" s="54">
        <v>20</v>
      </c>
      <c r="B23" s="56" t="s">
        <v>650</v>
      </c>
      <c r="C23" s="9" t="s">
        <v>730</v>
      </c>
      <c r="D23" s="74" t="s">
        <v>728</v>
      </c>
      <c r="E23" s="23">
        <v>2007</v>
      </c>
      <c r="F23" s="23" t="s">
        <v>230</v>
      </c>
      <c r="G23" s="24"/>
      <c r="H23" s="23">
        <v>2.7</v>
      </c>
      <c r="I23" s="83">
        <v>262</v>
      </c>
      <c r="J23" s="54">
        <v>80</v>
      </c>
      <c r="K23" s="54">
        <v>83</v>
      </c>
      <c r="L23" s="54">
        <v>86</v>
      </c>
      <c r="M23" s="54">
        <v>86</v>
      </c>
      <c r="N23" s="54">
        <v>91</v>
      </c>
      <c r="O23" s="56">
        <v>83</v>
      </c>
      <c r="P23" s="7">
        <f t="shared" si="0"/>
        <v>509</v>
      </c>
      <c r="Q23" s="7">
        <f t="shared" si="1"/>
        <v>80</v>
      </c>
      <c r="R23" s="12">
        <f t="shared" si="2"/>
        <v>91</v>
      </c>
      <c r="S23" s="13">
        <f t="shared" si="3"/>
        <v>338</v>
      </c>
      <c r="T23" s="13">
        <f t="shared" si="4"/>
        <v>84.5</v>
      </c>
      <c r="U23" s="9"/>
    </row>
    <row r="24" spans="1:21" ht="12.75">
      <c r="A24" s="54">
        <v>21</v>
      </c>
      <c r="B24" s="56" t="s">
        <v>654</v>
      </c>
      <c r="C24" s="9" t="s">
        <v>772</v>
      </c>
      <c r="D24" s="74" t="s">
        <v>769</v>
      </c>
      <c r="E24" s="23">
        <v>2007</v>
      </c>
      <c r="F24" s="23" t="s">
        <v>230</v>
      </c>
      <c r="G24" s="9"/>
      <c r="H24" s="23">
        <v>2.8</v>
      </c>
      <c r="I24" s="83">
        <v>7589</v>
      </c>
      <c r="J24" s="54">
        <v>85</v>
      </c>
      <c r="K24" s="54">
        <v>82</v>
      </c>
      <c r="L24" s="54">
        <v>86</v>
      </c>
      <c r="M24" s="54">
        <v>80</v>
      </c>
      <c r="N24" s="54">
        <v>89</v>
      </c>
      <c r="O24" s="56">
        <v>84</v>
      </c>
      <c r="P24" s="7">
        <f t="shared" si="0"/>
        <v>506</v>
      </c>
      <c r="Q24" s="7">
        <f t="shared" si="1"/>
        <v>80</v>
      </c>
      <c r="R24" s="12">
        <f t="shared" si="2"/>
        <v>89</v>
      </c>
      <c r="S24" s="13">
        <f t="shared" si="3"/>
        <v>337</v>
      </c>
      <c r="T24" s="13">
        <f t="shared" si="4"/>
        <v>84.25</v>
      </c>
      <c r="U24" s="9"/>
    </row>
    <row r="25" spans="1:21" ht="12.75">
      <c r="A25" s="56">
        <v>22</v>
      </c>
      <c r="B25" s="56" t="s">
        <v>222</v>
      </c>
      <c r="C25" s="9" t="s">
        <v>1107</v>
      </c>
      <c r="D25" s="74" t="s">
        <v>593</v>
      </c>
      <c r="E25" s="23">
        <v>2006</v>
      </c>
      <c r="F25" s="23" t="s">
        <v>230</v>
      </c>
      <c r="G25" s="9"/>
      <c r="H25" s="24">
        <v>2.1</v>
      </c>
      <c r="I25" s="85" t="s">
        <v>599</v>
      </c>
      <c r="J25" s="54">
        <v>85</v>
      </c>
      <c r="K25" s="54">
        <v>91</v>
      </c>
      <c r="L25" s="54">
        <v>88</v>
      </c>
      <c r="M25" s="54">
        <v>80</v>
      </c>
      <c r="N25" s="54">
        <v>82</v>
      </c>
      <c r="O25" s="56">
        <v>81</v>
      </c>
      <c r="P25" s="7">
        <f t="shared" si="0"/>
        <v>507</v>
      </c>
      <c r="Q25" s="7">
        <f t="shared" si="1"/>
        <v>80</v>
      </c>
      <c r="R25" s="12">
        <f t="shared" si="2"/>
        <v>91</v>
      </c>
      <c r="S25" s="13">
        <f t="shared" si="3"/>
        <v>336</v>
      </c>
      <c r="T25" s="13">
        <f t="shared" si="4"/>
        <v>84</v>
      </c>
      <c r="U25" s="9"/>
    </row>
    <row r="26" spans="1:21" ht="12.75">
      <c r="A26" s="54">
        <v>23</v>
      </c>
      <c r="B26" s="56" t="s">
        <v>215</v>
      </c>
      <c r="C26" s="9" t="s">
        <v>348</v>
      </c>
      <c r="D26" s="74" t="s">
        <v>297</v>
      </c>
      <c r="E26" s="23">
        <v>2005</v>
      </c>
      <c r="F26" s="24" t="s">
        <v>230</v>
      </c>
      <c r="G26" s="9"/>
      <c r="H26" s="24">
        <v>2.6</v>
      </c>
      <c r="I26" s="85">
        <v>2005</v>
      </c>
      <c r="J26" s="54">
        <v>90</v>
      </c>
      <c r="K26" s="54">
        <v>72</v>
      </c>
      <c r="L26" s="54">
        <v>79</v>
      </c>
      <c r="M26" s="54">
        <v>88</v>
      </c>
      <c r="N26" s="54">
        <v>86</v>
      </c>
      <c r="O26" s="56">
        <v>82</v>
      </c>
      <c r="P26" s="7">
        <f t="shared" si="0"/>
        <v>497</v>
      </c>
      <c r="Q26" s="7">
        <f t="shared" si="1"/>
        <v>72</v>
      </c>
      <c r="R26" s="12">
        <f t="shared" si="2"/>
        <v>90</v>
      </c>
      <c r="S26" s="13">
        <f t="shared" si="3"/>
        <v>335</v>
      </c>
      <c r="T26" s="13">
        <f t="shared" si="4"/>
        <v>83.75</v>
      </c>
      <c r="U26" s="9"/>
    </row>
    <row r="27" spans="1:21" ht="12.75">
      <c r="A27" s="54">
        <v>24</v>
      </c>
      <c r="B27" s="56" t="s">
        <v>223</v>
      </c>
      <c r="C27" s="9" t="s">
        <v>600</v>
      </c>
      <c r="D27" s="74" t="s">
        <v>593</v>
      </c>
      <c r="E27" s="24">
        <v>2006</v>
      </c>
      <c r="F27" s="24" t="s">
        <v>230</v>
      </c>
      <c r="G27" s="9"/>
      <c r="H27" s="24">
        <v>2.3</v>
      </c>
      <c r="I27" s="85">
        <v>5906</v>
      </c>
      <c r="J27" s="54">
        <v>83</v>
      </c>
      <c r="K27" s="54">
        <v>82</v>
      </c>
      <c r="L27" s="54">
        <v>82</v>
      </c>
      <c r="M27" s="54">
        <v>89</v>
      </c>
      <c r="N27" s="54">
        <v>83</v>
      </c>
      <c r="O27" s="56">
        <v>86</v>
      </c>
      <c r="P27" s="7">
        <f t="shared" si="0"/>
        <v>505</v>
      </c>
      <c r="Q27" s="7">
        <f t="shared" si="1"/>
        <v>82</v>
      </c>
      <c r="R27" s="12">
        <f t="shared" si="2"/>
        <v>89</v>
      </c>
      <c r="S27" s="13">
        <f t="shared" si="3"/>
        <v>334</v>
      </c>
      <c r="T27" s="13">
        <f t="shared" si="4"/>
        <v>83.5</v>
      </c>
      <c r="U27" s="9"/>
    </row>
    <row r="28" spans="1:21" ht="12.75">
      <c r="A28" s="56">
        <v>25</v>
      </c>
      <c r="B28" s="56" t="s">
        <v>977</v>
      </c>
      <c r="C28" s="9" t="s">
        <v>1106</v>
      </c>
      <c r="D28" s="74" t="s">
        <v>981</v>
      </c>
      <c r="E28" s="24">
        <v>2006</v>
      </c>
      <c r="F28" s="24" t="s">
        <v>230</v>
      </c>
      <c r="G28" s="9"/>
      <c r="H28" s="24">
        <v>2.2</v>
      </c>
      <c r="I28" s="85">
        <v>13</v>
      </c>
      <c r="J28" s="54">
        <v>93</v>
      </c>
      <c r="K28" s="54">
        <v>68</v>
      </c>
      <c r="L28" s="54">
        <v>87</v>
      </c>
      <c r="M28" s="54">
        <v>87</v>
      </c>
      <c r="N28" s="54">
        <v>75</v>
      </c>
      <c r="O28" s="56">
        <v>85</v>
      </c>
      <c r="P28" s="7">
        <f t="shared" si="0"/>
        <v>495</v>
      </c>
      <c r="Q28" s="7">
        <f t="shared" si="1"/>
        <v>68</v>
      </c>
      <c r="R28" s="12">
        <f t="shared" si="2"/>
        <v>93</v>
      </c>
      <c r="S28" s="13">
        <f t="shared" si="3"/>
        <v>334</v>
      </c>
      <c r="T28" s="13">
        <f t="shared" si="4"/>
        <v>83.5</v>
      </c>
      <c r="U28" s="9"/>
    </row>
    <row r="29" spans="1:21" ht="12.75">
      <c r="A29" s="54">
        <v>26</v>
      </c>
      <c r="B29" s="56" t="s">
        <v>974</v>
      </c>
      <c r="C29" s="9" t="s">
        <v>596</v>
      </c>
      <c r="D29" s="74" t="s">
        <v>969</v>
      </c>
      <c r="E29" s="24">
        <v>2007</v>
      </c>
      <c r="F29" s="24" t="s">
        <v>230</v>
      </c>
      <c r="G29" s="9"/>
      <c r="H29" s="24">
        <v>2.7</v>
      </c>
      <c r="I29" s="85" t="s">
        <v>979</v>
      </c>
      <c r="J29" s="54">
        <v>81</v>
      </c>
      <c r="K29" s="54">
        <v>85</v>
      </c>
      <c r="L29" s="54">
        <v>86</v>
      </c>
      <c r="M29" s="54">
        <v>80</v>
      </c>
      <c r="N29" s="54">
        <v>88</v>
      </c>
      <c r="O29" s="56">
        <v>81</v>
      </c>
      <c r="P29" s="7">
        <f t="shared" si="0"/>
        <v>501</v>
      </c>
      <c r="Q29" s="7">
        <f t="shared" si="1"/>
        <v>80</v>
      </c>
      <c r="R29" s="12">
        <f t="shared" si="2"/>
        <v>88</v>
      </c>
      <c r="S29" s="13">
        <f t="shared" si="3"/>
        <v>333</v>
      </c>
      <c r="T29" s="13">
        <f t="shared" si="4"/>
        <v>83.25</v>
      </c>
      <c r="U29" s="9"/>
    </row>
    <row r="30" spans="1:21" ht="12.75">
      <c r="A30" s="54">
        <v>27</v>
      </c>
      <c r="B30" s="56" t="s">
        <v>976</v>
      </c>
      <c r="C30" s="9" t="s">
        <v>611</v>
      </c>
      <c r="D30" s="74" t="s">
        <v>981</v>
      </c>
      <c r="E30" s="24">
        <v>2006</v>
      </c>
      <c r="F30" s="24" t="s">
        <v>230</v>
      </c>
      <c r="G30" s="9"/>
      <c r="H30" s="24">
        <v>2.2</v>
      </c>
      <c r="I30" s="85">
        <v>13</v>
      </c>
      <c r="J30" s="54">
        <v>81</v>
      </c>
      <c r="K30" s="54">
        <v>81</v>
      </c>
      <c r="L30" s="54">
        <v>84</v>
      </c>
      <c r="M30" s="54">
        <v>89</v>
      </c>
      <c r="N30" s="54">
        <v>86</v>
      </c>
      <c r="O30" s="56">
        <v>82</v>
      </c>
      <c r="P30" s="7">
        <f t="shared" si="0"/>
        <v>503</v>
      </c>
      <c r="Q30" s="7">
        <f t="shared" si="1"/>
        <v>81</v>
      </c>
      <c r="R30" s="12">
        <f t="shared" si="2"/>
        <v>89</v>
      </c>
      <c r="S30" s="13">
        <f t="shared" si="3"/>
        <v>333</v>
      </c>
      <c r="T30" s="13">
        <f t="shared" si="4"/>
        <v>83.25</v>
      </c>
      <c r="U30" s="9"/>
    </row>
    <row r="31" spans="1:21" ht="12.75">
      <c r="A31" s="56">
        <v>28</v>
      </c>
      <c r="B31" s="56" t="s">
        <v>212</v>
      </c>
      <c r="C31" s="9" t="s">
        <v>346</v>
      </c>
      <c r="D31" s="74" t="s">
        <v>1109</v>
      </c>
      <c r="E31" s="24">
        <v>2003</v>
      </c>
      <c r="F31" s="24" t="s">
        <v>230</v>
      </c>
      <c r="G31" s="9"/>
      <c r="H31" s="24">
        <v>2.1</v>
      </c>
      <c r="I31" s="85" t="s">
        <v>286</v>
      </c>
      <c r="J31" s="54">
        <v>82</v>
      </c>
      <c r="K31" s="54">
        <v>80</v>
      </c>
      <c r="L31" s="54">
        <v>89</v>
      </c>
      <c r="M31" s="54">
        <v>84</v>
      </c>
      <c r="N31" s="54">
        <v>84</v>
      </c>
      <c r="O31" s="56">
        <v>82</v>
      </c>
      <c r="P31" s="7">
        <f t="shared" si="0"/>
        <v>501</v>
      </c>
      <c r="Q31" s="7">
        <f t="shared" si="1"/>
        <v>80</v>
      </c>
      <c r="R31" s="12">
        <f t="shared" si="2"/>
        <v>89</v>
      </c>
      <c r="S31" s="13">
        <f t="shared" si="3"/>
        <v>332</v>
      </c>
      <c r="T31" s="13">
        <f t="shared" si="4"/>
        <v>83</v>
      </c>
      <c r="U31" s="9"/>
    </row>
    <row r="32" spans="1:21" ht="12.75">
      <c r="A32" s="54">
        <v>82</v>
      </c>
      <c r="B32" s="56" t="s">
        <v>653</v>
      </c>
      <c r="C32" s="9" t="s">
        <v>770</v>
      </c>
      <c r="D32" s="74" t="s">
        <v>769</v>
      </c>
      <c r="E32" s="24">
        <v>2007</v>
      </c>
      <c r="F32" s="24" t="s">
        <v>230</v>
      </c>
      <c r="G32" s="9"/>
      <c r="H32" s="24">
        <v>1.8</v>
      </c>
      <c r="I32" s="85">
        <v>7570</v>
      </c>
      <c r="J32" s="54">
        <v>85</v>
      </c>
      <c r="K32" s="54">
        <v>80</v>
      </c>
      <c r="L32" s="54">
        <v>86</v>
      </c>
      <c r="M32" s="54">
        <v>92</v>
      </c>
      <c r="N32" s="54">
        <v>74</v>
      </c>
      <c r="O32" s="56">
        <v>81</v>
      </c>
      <c r="P32" s="7">
        <f t="shared" si="0"/>
        <v>498</v>
      </c>
      <c r="Q32" s="7">
        <f t="shared" si="1"/>
        <v>74</v>
      </c>
      <c r="R32" s="12">
        <f t="shared" si="2"/>
        <v>92</v>
      </c>
      <c r="S32" s="13">
        <f t="shared" si="3"/>
        <v>332</v>
      </c>
      <c r="T32" s="13">
        <f t="shared" si="4"/>
        <v>83</v>
      </c>
      <c r="U32" s="9"/>
    </row>
    <row r="33" spans="1:21" ht="12.75">
      <c r="A33" s="54">
        <v>30</v>
      </c>
      <c r="B33" s="56" t="s">
        <v>210</v>
      </c>
      <c r="C33" s="9" t="s">
        <v>344</v>
      </c>
      <c r="D33" s="74" t="s">
        <v>275</v>
      </c>
      <c r="E33" s="24">
        <v>2006</v>
      </c>
      <c r="F33" s="24" t="s">
        <v>230</v>
      </c>
      <c r="G33" s="9"/>
      <c r="H33" s="24">
        <v>1.6</v>
      </c>
      <c r="I33" s="86" t="s">
        <v>279</v>
      </c>
      <c r="J33" s="17">
        <v>85</v>
      </c>
      <c r="K33" s="18">
        <v>84</v>
      </c>
      <c r="L33" s="19">
        <v>85</v>
      </c>
      <c r="M33" s="19">
        <v>75</v>
      </c>
      <c r="N33" s="19">
        <v>85</v>
      </c>
      <c r="O33" s="6">
        <v>75</v>
      </c>
      <c r="P33" s="7">
        <f t="shared" si="0"/>
        <v>489</v>
      </c>
      <c r="Q33" s="7">
        <f t="shared" si="1"/>
        <v>75</v>
      </c>
      <c r="R33" s="12">
        <f t="shared" si="2"/>
        <v>85</v>
      </c>
      <c r="S33" s="13">
        <f t="shared" si="3"/>
        <v>329</v>
      </c>
      <c r="T33" s="13">
        <f t="shared" si="4"/>
        <v>82.25</v>
      </c>
      <c r="U33" s="9"/>
    </row>
    <row r="34" spans="1:21" ht="12.75">
      <c r="A34" s="56">
        <v>31</v>
      </c>
      <c r="B34" s="56" t="s">
        <v>218</v>
      </c>
      <c r="C34" s="9" t="s">
        <v>497</v>
      </c>
      <c r="D34" s="74" t="s">
        <v>495</v>
      </c>
      <c r="E34" s="24">
        <v>2007</v>
      </c>
      <c r="F34" s="24" t="s">
        <v>230</v>
      </c>
      <c r="G34" s="9"/>
      <c r="H34" s="24">
        <v>2.2</v>
      </c>
      <c r="I34" s="85" t="s">
        <v>498</v>
      </c>
      <c r="J34" s="54">
        <v>85</v>
      </c>
      <c r="K34" s="54">
        <v>82</v>
      </c>
      <c r="L34" s="54">
        <v>80</v>
      </c>
      <c r="M34" s="54">
        <v>79</v>
      </c>
      <c r="N34" s="54">
        <v>85</v>
      </c>
      <c r="O34" s="56">
        <v>82</v>
      </c>
      <c r="P34" s="7">
        <f t="shared" si="0"/>
        <v>493</v>
      </c>
      <c r="Q34" s="7">
        <f t="shared" si="1"/>
        <v>79</v>
      </c>
      <c r="R34" s="12">
        <f t="shared" si="2"/>
        <v>85</v>
      </c>
      <c r="S34" s="13">
        <f t="shared" si="3"/>
        <v>329</v>
      </c>
      <c r="T34" s="13">
        <f t="shared" si="4"/>
        <v>82.25</v>
      </c>
      <c r="U34" s="9"/>
    </row>
    <row r="35" spans="1:21" ht="12.75">
      <c r="A35" s="54">
        <v>32</v>
      </c>
      <c r="B35" s="56" t="s">
        <v>217</v>
      </c>
      <c r="C35" s="9" t="s">
        <v>447</v>
      </c>
      <c r="D35" s="74" t="s">
        <v>446</v>
      </c>
      <c r="E35" s="24">
        <v>2007</v>
      </c>
      <c r="F35" s="24" t="s">
        <v>230</v>
      </c>
      <c r="G35" s="9"/>
      <c r="H35" s="24">
        <v>1.7</v>
      </c>
      <c r="I35" s="85" t="s">
        <v>448</v>
      </c>
      <c r="J35" s="54">
        <v>78</v>
      </c>
      <c r="K35" s="54">
        <v>86</v>
      </c>
      <c r="L35" s="54">
        <v>82</v>
      </c>
      <c r="M35" s="54">
        <v>81</v>
      </c>
      <c r="N35" s="54">
        <v>87</v>
      </c>
      <c r="O35" s="56">
        <v>79</v>
      </c>
      <c r="P35" s="7">
        <f t="shared" si="0"/>
        <v>493</v>
      </c>
      <c r="Q35" s="7">
        <f t="shared" si="1"/>
        <v>78</v>
      </c>
      <c r="R35" s="12">
        <f t="shared" si="2"/>
        <v>87</v>
      </c>
      <c r="S35" s="13">
        <f t="shared" si="3"/>
        <v>328</v>
      </c>
      <c r="T35" s="13">
        <f t="shared" si="4"/>
        <v>82</v>
      </c>
      <c r="U35" s="9"/>
    </row>
    <row r="36" spans="1:21" ht="12.75">
      <c r="A36" s="54">
        <v>33</v>
      </c>
      <c r="B36" s="56" t="s">
        <v>893</v>
      </c>
      <c r="C36" s="9" t="s">
        <v>898</v>
      </c>
      <c r="D36" s="74" t="s">
        <v>930</v>
      </c>
      <c r="E36" s="24">
        <v>2007</v>
      </c>
      <c r="F36" s="24" t="s">
        <v>230</v>
      </c>
      <c r="G36" s="9"/>
      <c r="H36" s="24">
        <v>3.75</v>
      </c>
      <c r="I36" s="85" t="s">
        <v>318</v>
      </c>
      <c r="J36" s="54">
        <v>83</v>
      </c>
      <c r="K36" s="54">
        <v>80</v>
      </c>
      <c r="L36" s="54">
        <v>80</v>
      </c>
      <c r="M36" s="54">
        <v>87</v>
      </c>
      <c r="N36" s="54">
        <v>85</v>
      </c>
      <c r="O36" s="56">
        <v>80</v>
      </c>
      <c r="P36" s="7">
        <f aca="true" t="shared" si="5" ref="P36:P55">J36+K36+L36+M36+N36+O36</f>
        <v>495</v>
      </c>
      <c r="Q36" s="7">
        <f aca="true" t="shared" si="6" ref="Q36:Q55">MIN(J36:O36)</f>
        <v>80</v>
      </c>
      <c r="R36" s="12">
        <f aca="true" t="shared" si="7" ref="R36:R55">MAX(J36:O36)</f>
        <v>87</v>
      </c>
      <c r="S36" s="13">
        <f aca="true" t="shared" si="8" ref="S36:S55">P36-(Q36+R36)</f>
        <v>328</v>
      </c>
      <c r="T36" s="13">
        <f aca="true" t="shared" si="9" ref="T36:T55">S36/4</f>
        <v>82</v>
      </c>
      <c r="U36" s="9"/>
    </row>
    <row r="37" spans="1:21" ht="12.75">
      <c r="A37" s="56">
        <v>34</v>
      </c>
      <c r="B37" s="56" t="s">
        <v>1035</v>
      </c>
      <c r="C37" s="16" t="s">
        <v>1038</v>
      </c>
      <c r="D37" s="77" t="s">
        <v>1029</v>
      </c>
      <c r="E37" s="24">
        <v>2006</v>
      </c>
      <c r="F37" s="24" t="s">
        <v>230</v>
      </c>
      <c r="G37" s="9"/>
      <c r="H37" s="24">
        <v>2.4</v>
      </c>
      <c r="I37" s="85">
        <v>623</v>
      </c>
      <c r="J37" s="54">
        <v>89</v>
      </c>
      <c r="K37" s="54">
        <v>85</v>
      </c>
      <c r="L37" s="54">
        <v>82</v>
      </c>
      <c r="M37" s="54">
        <v>81</v>
      </c>
      <c r="N37" s="54">
        <v>79</v>
      </c>
      <c r="O37" s="56">
        <v>79</v>
      </c>
      <c r="P37" s="7">
        <f t="shared" si="5"/>
        <v>495</v>
      </c>
      <c r="Q37" s="7">
        <f t="shared" si="6"/>
        <v>79</v>
      </c>
      <c r="R37" s="12">
        <f t="shared" si="7"/>
        <v>89</v>
      </c>
      <c r="S37" s="13">
        <f t="shared" si="8"/>
        <v>327</v>
      </c>
      <c r="T37" s="13">
        <f t="shared" si="9"/>
        <v>81.75</v>
      </c>
      <c r="U37" s="9"/>
    </row>
    <row r="38" spans="1:21" ht="12.75">
      <c r="A38" s="54">
        <v>35</v>
      </c>
      <c r="B38" s="56" t="s">
        <v>221</v>
      </c>
      <c r="C38" s="9" t="s">
        <v>596</v>
      </c>
      <c r="D38" s="74" t="s">
        <v>593</v>
      </c>
      <c r="E38" s="24">
        <v>2006</v>
      </c>
      <c r="F38" s="24" t="s">
        <v>230</v>
      </c>
      <c r="G38" s="9"/>
      <c r="H38" s="24">
        <v>2.5</v>
      </c>
      <c r="I38" s="85" t="s">
        <v>597</v>
      </c>
      <c r="J38" s="54">
        <v>82</v>
      </c>
      <c r="K38" s="54">
        <v>79</v>
      </c>
      <c r="L38" s="54">
        <v>84</v>
      </c>
      <c r="M38" s="54">
        <v>78</v>
      </c>
      <c r="N38" s="54">
        <v>81</v>
      </c>
      <c r="O38" s="56">
        <v>86</v>
      </c>
      <c r="P38" s="7">
        <f t="shared" si="5"/>
        <v>490</v>
      </c>
      <c r="Q38" s="7">
        <f t="shared" si="6"/>
        <v>78</v>
      </c>
      <c r="R38" s="12">
        <f t="shared" si="7"/>
        <v>86</v>
      </c>
      <c r="S38" s="13">
        <f t="shared" si="8"/>
        <v>326</v>
      </c>
      <c r="T38" s="13">
        <f t="shared" si="9"/>
        <v>81.5</v>
      </c>
      <c r="U38" s="55"/>
    </row>
    <row r="39" spans="1:21" ht="12.75">
      <c r="A39" s="54">
        <v>36</v>
      </c>
      <c r="B39" s="56" t="s">
        <v>648</v>
      </c>
      <c r="C39" s="9" t="s">
        <v>497</v>
      </c>
      <c r="D39" s="82" t="s">
        <v>1108</v>
      </c>
      <c r="E39" s="24">
        <v>2005</v>
      </c>
      <c r="F39" s="24" t="s">
        <v>230</v>
      </c>
      <c r="G39" s="24"/>
      <c r="H39" s="24">
        <v>1.9</v>
      </c>
      <c r="I39" s="85" t="s">
        <v>671</v>
      </c>
      <c r="J39" s="54">
        <v>71</v>
      </c>
      <c r="K39" s="54">
        <v>85</v>
      </c>
      <c r="L39" s="54">
        <v>86</v>
      </c>
      <c r="M39" s="54">
        <v>80</v>
      </c>
      <c r="N39" s="54">
        <v>78</v>
      </c>
      <c r="O39" s="56">
        <v>83</v>
      </c>
      <c r="P39" s="7">
        <f t="shared" si="5"/>
        <v>483</v>
      </c>
      <c r="Q39" s="7">
        <f t="shared" si="6"/>
        <v>71</v>
      </c>
      <c r="R39" s="12">
        <f t="shared" si="7"/>
        <v>86</v>
      </c>
      <c r="S39" s="13">
        <f t="shared" si="8"/>
        <v>326</v>
      </c>
      <c r="T39" s="13">
        <f t="shared" si="9"/>
        <v>81.5</v>
      </c>
      <c r="U39" s="9"/>
    </row>
    <row r="40" spans="1:21" ht="12.75">
      <c r="A40" s="56">
        <v>37</v>
      </c>
      <c r="B40" s="56" t="s">
        <v>894</v>
      </c>
      <c r="C40" s="9" t="s">
        <v>953</v>
      </c>
      <c r="D40" s="74" t="s">
        <v>939</v>
      </c>
      <c r="E40" s="24">
        <v>2006</v>
      </c>
      <c r="F40" s="24" t="s">
        <v>230</v>
      </c>
      <c r="G40" s="9"/>
      <c r="H40" s="24">
        <v>2.7</v>
      </c>
      <c r="I40" s="85" t="s">
        <v>954</v>
      </c>
      <c r="J40" s="54">
        <v>83</v>
      </c>
      <c r="K40" s="54">
        <v>80</v>
      </c>
      <c r="L40" s="54">
        <v>86</v>
      </c>
      <c r="M40" s="54">
        <v>77</v>
      </c>
      <c r="N40" s="54">
        <v>81</v>
      </c>
      <c r="O40" s="56">
        <v>82</v>
      </c>
      <c r="P40" s="7">
        <f t="shared" si="5"/>
        <v>489</v>
      </c>
      <c r="Q40" s="7">
        <f t="shared" si="6"/>
        <v>77</v>
      </c>
      <c r="R40" s="12">
        <f t="shared" si="7"/>
        <v>86</v>
      </c>
      <c r="S40" s="13">
        <f t="shared" si="8"/>
        <v>326</v>
      </c>
      <c r="T40" s="13">
        <f t="shared" si="9"/>
        <v>81.5</v>
      </c>
      <c r="U40" s="9"/>
    </row>
    <row r="41" spans="1:21" ht="12.75">
      <c r="A41" s="54">
        <v>38</v>
      </c>
      <c r="B41" s="56" t="s">
        <v>895</v>
      </c>
      <c r="C41" s="9" t="s">
        <v>600</v>
      </c>
      <c r="D41" s="74" t="s">
        <v>939</v>
      </c>
      <c r="E41" s="24">
        <v>2006</v>
      </c>
      <c r="F41" s="24" t="s">
        <v>230</v>
      </c>
      <c r="G41" s="9"/>
      <c r="H41" s="24">
        <v>2.9</v>
      </c>
      <c r="I41" s="85" t="s">
        <v>955</v>
      </c>
      <c r="J41" s="54">
        <v>86</v>
      </c>
      <c r="K41" s="54">
        <v>79</v>
      </c>
      <c r="L41" s="54">
        <v>80</v>
      </c>
      <c r="M41" s="54">
        <v>82</v>
      </c>
      <c r="N41" s="54">
        <v>81</v>
      </c>
      <c r="O41" s="56">
        <v>83</v>
      </c>
      <c r="P41" s="7">
        <f t="shared" si="5"/>
        <v>491</v>
      </c>
      <c r="Q41" s="7">
        <f t="shared" si="6"/>
        <v>79</v>
      </c>
      <c r="R41" s="12">
        <f t="shared" si="7"/>
        <v>86</v>
      </c>
      <c r="S41" s="13">
        <f t="shared" si="8"/>
        <v>326</v>
      </c>
      <c r="T41" s="13">
        <f t="shared" si="9"/>
        <v>81.5</v>
      </c>
      <c r="U41" s="9"/>
    </row>
    <row r="42" spans="1:21" ht="12.75">
      <c r="A42" s="54">
        <v>39</v>
      </c>
      <c r="B42" s="56" t="s">
        <v>213</v>
      </c>
      <c r="C42" s="9" t="s">
        <v>289</v>
      </c>
      <c r="D42" s="74" t="s">
        <v>285</v>
      </c>
      <c r="E42" s="24">
        <v>2003</v>
      </c>
      <c r="F42" s="24" t="s">
        <v>230</v>
      </c>
      <c r="G42" s="9"/>
      <c r="H42" s="24">
        <v>1.9</v>
      </c>
      <c r="I42" s="85">
        <v>11</v>
      </c>
      <c r="J42" s="54">
        <v>87</v>
      </c>
      <c r="K42" s="54">
        <v>78</v>
      </c>
      <c r="L42" s="54">
        <v>78</v>
      </c>
      <c r="M42" s="54">
        <v>82</v>
      </c>
      <c r="N42" s="54">
        <v>84</v>
      </c>
      <c r="O42" s="54">
        <v>81</v>
      </c>
      <c r="P42" s="7">
        <f t="shared" si="5"/>
        <v>490</v>
      </c>
      <c r="Q42" s="7">
        <f t="shared" si="6"/>
        <v>78</v>
      </c>
      <c r="R42" s="12">
        <f t="shared" si="7"/>
        <v>87</v>
      </c>
      <c r="S42" s="13">
        <f t="shared" si="8"/>
        <v>325</v>
      </c>
      <c r="T42" s="13">
        <f t="shared" si="9"/>
        <v>81.25</v>
      </c>
      <c r="U42" s="9"/>
    </row>
    <row r="43" spans="1:21" ht="12.75">
      <c r="A43" s="56">
        <v>40</v>
      </c>
      <c r="B43" s="56" t="s">
        <v>651</v>
      </c>
      <c r="C43" s="9" t="s">
        <v>731</v>
      </c>
      <c r="D43" s="74" t="s">
        <v>728</v>
      </c>
      <c r="E43" s="24">
        <v>2007</v>
      </c>
      <c r="F43" s="24" t="s">
        <v>230</v>
      </c>
      <c r="G43" s="9"/>
      <c r="H43" s="24">
        <v>2.8</v>
      </c>
      <c r="I43" s="85">
        <v>264</v>
      </c>
      <c r="J43" s="54">
        <v>80</v>
      </c>
      <c r="K43" s="54">
        <v>81</v>
      </c>
      <c r="L43" s="54">
        <v>82</v>
      </c>
      <c r="M43" s="54">
        <v>82</v>
      </c>
      <c r="N43" s="54">
        <v>81</v>
      </c>
      <c r="O43" s="56">
        <v>81</v>
      </c>
      <c r="P43" s="7">
        <f t="shared" si="5"/>
        <v>487</v>
      </c>
      <c r="Q43" s="7">
        <f t="shared" si="6"/>
        <v>80</v>
      </c>
      <c r="R43" s="12">
        <f t="shared" si="7"/>
        <v>82</v>
      </c>
      <c r="S43" s="13">
        <f t="shared" si="8"/>
        <v>325</v>
      </c>
      <c r="T43" s="13">
        <f t="shared" si="9"/>
        <v>81.25</v>
      </c>
      <c r="U43" s="9"/>
    </row>
    <row r="44" spans="1:21" ht="12.75">
      <c r="A44" s="54">
        <v>41</v>
      </c>
      <c r="B44" s="56" t="s">
        <v>975</v>
      </c>
      <c r="C44" s="9" t="s">
        <v>600</v>
      </c>
      <c r="D44" s="74" t="s">
        <v>969</v>
      </c>
      <c r="E44" s="24">
        <v>2007</v>
      </c>
      <c r="F44" s="24" t="s">
        <v>230</v>
      </c>
      <c r="G44" s="9"/>
      <c r="H44" s="24">
        <v>2.6</v>
      </c>
      <c r="I44" s="85" t="s">
        <v>980</v>
      </c>
      <c r="J44" s="54">
        <v>86</v>
      </c>
      <c r="K44" s="54">
        <v>81</v>
      </c>
      <c r="L44" s="54">
        <v>81</v>
      </c>
      <c r="M44" s="54">
        <v>80</v>
      </c>
      <c r="N44" s="54">
        <v>83</v>
      </c>
      <c r="O44" s="56">
        <v>80</v>
      </c>
      <c r="P44" s="7">
        <f t="shared" si="5"/>
        <v>491</v>
      </c>
      <c r="Q44" s="7">
        <f t="shared" si="6"/>
        <v>80</v>
      </c>
      <c r="R44" s="12">
        <f t="shared" si="7"/>
        <v>86</v>
      </c>
      <c r="S44" s="13">
        <f t="shared" si="8"/>
        <v>325</v>
      </c>
      <c r="T44" s="13">
        <f t="shared" si="9"/>
        <v>81.25</v>
      </c>
      <c r="U44" s="9"/>
    </row>
    <row r="45" spans="1:21" ht="12.75">
      <c r="A45" s="54">
        <v>42</v>
      </c>
      <c r="B45" s="56" t="s">
        <v>207</v>
      </c>
      <c r="C45" s="9" t="s">
        <v>611</v>
      </c>
      <c r="D45" s="74" t="s">
        <v>16</v>
      </c>
      <c r="E45" s="24">
        <v>2007</v>
      </c>
      <c r="F45" s="24" t="s">
        <v>230</v>
      </c>
      <c r="G45" s="9"/>
      <c r="H45" s="24">
        <v>2.5</v>
      </c>
      <c r="I45" s="85">
        <v>741</v>
      </c>
      <c r="J45" s="17">
        <v>84</v>
      </c>
      <c r="K45" s="18">
        <v>83</v>
      </c>
      <c r="L45" s="19">
        <v>81</v>
      </c>
      <c r="M45" s="19">
        <v>77</v>
      </c>
      <c r="N45" s="19">
        <v>74</v>
      </c>
      <c r="O45" s="6">
        <v>83</v>
      </c>
      <c r="P45" s="7">
        <f t="shared" si="5"/>
        <v>482</v>
      </c>
      <c r="Q45" s="7">
        <f t="shared" si="6"/>
        <v>74</v>
      </c>
      <c r="R45" s="12">
        <f t="shared" si="7"/>
        <v>84</v>
      </c>
      <c r="S45" s="13">
        <f t="shared" si="8"/>
        <v>324</v>
      </c>
      <c r="T45" s="13">
        <f t="shared" si="9"/>
        <v>81</v>
      </c>
      <c r="U45" s="9"/>
    </row>
    <row r="46" spans="1:21" ht="12.75">
      <c r="A46" s="56">
        <v>43</v>
      </c>
      <c r="B46" s="56" t="s">
        <v>226</v>
      </c>
      <c r="C46" s="9" t="s">
        <v>610</v>
      </c>
      <c r="D46" s="74" t="s">
        <v>609</v>
      </c>
      <c r="E46" s="24">
        <v>2006</v>
      </c>
      <c r="F46" s="24" t="s">
        <v>230</v>
      </c>
      <c r="G46" s="9"/>
      <c r="H46" s="24">
        <v>2.07</v>
      </c>
      <c r="I46" s="85">
        <v>683</v>
      </c>
      <c r="J46" s="54">
        <v>78</v>
      </c>
      <c r="K46" s="54">
        <v>84</v>
      </c>
      <c r="L46" s="54">
        <v>82</v>
      </c>
      <c r="M46" s="54">
        <v>61</v>
      </c>
      <c r="N46" s="54">
        <v>82</v>
      </c>
      <c r="O46" s="56">
        <v>82</v>
      </c>
      <c r="P46" s="7">
        <f t="shared" si="5"/>
        <v>469</v>
      </c>
      <c r="Q46" s="7">
        <f t="shared" si="6"/>
        <v>61</v>
      </c>
      <c r="R46" s="12">
        <f t="shared" si="7"/>
        <v>84</v>
      </c>
      <c r="S46" s="13">
        <f t="shared" si="8"/>
        <v>324</v>
      </c>
      <c r="T46" s="13">
        <f t="shared" si="9"/>
        <v>81</v>
      </c>
      <c r="U46" s="9"/>
    </row>
    <row r="47" spans="1:21" ht="12.75">
      <c r="A47" s="54">
        <v>44</v>
      </c>
      <c r="B47" s="56" t="s">
        <v>214</v>
      </c>
      <c r="C47" s="9" t="s">
        <v>347</v>
      </c>
      <c r="D47" s="74" t="s">
        <v>297</v>
      </c>
      <c r="E47" s="24">
        <v>2006</v>
      </c>
      <c r="F47" s="24" t="s">
        <v>230</v>
      </c>
      <c r="G47" s="9"/>
      <c r="H47" s="24">
        <v>2.9</v>
      </c>
      <c r="I47" s="85">
        <v>1006</v>
      </c>
      <c r="J47" s="54">
        <v>84</v>
      </c>
      <c r="K47" s="54">
        <v>82</v>
      </c>
      <c r="L47" s="54">
        <v>79</v>
      </c>
      <c r="M47" s="54">
        <v>77</v>
      </c>
      <c r="N47" s="54">
        <v>85</v>
      </c>
      <c r="O47" s="56">
        <v>76</v>
      </c>
      <c r="P47" s="7">
        <f t="shared" si="5"/>
        <v>483</v>
      </c>
      <c r="Q47" s="7">
        <f t="shared" si="6"/>
        <v>76</v>
      </c>
      <c r="R47" s="12">
        <f t="shared" si="7"/>
        <v>85</v>
      </c>
      <c r="S47" s="13">
        <f t="shared" si="8"/>
        <v>322</v>
      </c>
      <c r="T47" s="13">
        <f t="shared" si="9"/>
        <v>80.5</v>
      </c>
      <c r="U47" s="9"/>
    </row>
    <row r="48" spans="1:21" ht="12.75">
      <c r="A48" s="54">
        <v>45</v>
      </c>
      <c r="B48" s="56" t="s">
        <v>229</v>
      </c>
      <c r="C48" s="9" t="s">
        <v>447</v>
      </c>
      <c r="D48" s="82" t="s">
        <v>1108</v>
      </c>
      <c r="E48" s="24">
        <v>2006</v>
      </c>
      <c r="F48" s="24" t="s">
        <v>230</v>
      </c>
      <c r="G48" s="9"/>
      <c r="H48" s="24">
        <v>1.6</v>
      </c>
      <c r="I48" s="85" t="s">
        <v>645</v>
      </c>
      <c r="J48" s="54">
        <v>81</v>
      </c>
      <c r="K48" s="54">
        <v>74</v>
      </c>
      <c r="L48" s="54">
        <v>82</v>
      </c>
      <c r="M48" s="54">
        <v>80</v>
      </c>
      <c r="N48" s="54">
        <v>86</v>
      </c>
      <c r="O48" s="56">
        <v>76</v>
      </c>
      <c r="P48" s="7">
        <f t="shared" si="5"/>
        <v>479</v>
      </c>
      <c r="Q48" s="7">
        <f t="shared" si="6"/>
        <v>74</v>
      </c>
      <c r="R48" s="12">
        <f t="shared" si="7"/>
        <v>86</v>
      </c>
      <c r="S48" s="13">
        <f t="shared" si="8"/>
        <v>319</v>
      </c>
      <c r="T48" s="13">
        <f t="shared" si="9"/>
        <v>79.75</v>
      </c>
      <c r="U48" s="9"/>
    </row>
    <row r="49" spans="1:21" ht="12.75">
      <c r="A49" s="56">
        <v>46</v>
      </c>
      <c r="B49" s="56" t="s">
        <v>892</v>
      </c>
      <c r="C49" s="9" t="s">
        <v>770</v>
      </c>
      <c r="D49" s="74" t="s">
        <v>930</v>
      </c>
      <c r="E49" s="24">
        <v>2007</v>
      </c>
      <c r="F49" s="24" t="s">
        <v>230</v>
      </c>
      <c r="G49" s="9"/>
      <c r="H49" s="24">
        <v>3.3</v>
      </c>
      <c r="I49" s="85" t="s">
        <v>644</v>
      </c>
      <c r="J49" s="54">
        <v>80</v>
      </c>
      <c r="K49" s="54">
        <v>79</v>
      </c>
      <c r="L49" s="54">
        <v>80</v>
      </c>
      <c r="M49" s="54">
        <v>88</v>
      </c>
      <c r="N49" s="54">
        <v>80</v>
      </c>
      <c r="O49" s="56">
        <v>79</v>
      </c>
      <c r="P49" s="7">
        <f t="shared" si="5"/>
        <v>486</v>
      </c>
      <c r="Q49" s="7">
        <f t="shared" si="6"/>
        <v>79</v>
      </c>
      <c r="R49" s="12">
        <f t="shared" si="7"/>
        <v>88</v>
      </c>
      <c r="S49" s="13">
        <f t="shared" si="8"/>
        <v>319</v>
      </c>
      <c r="T49" s="13">
        <f t="shared" si="9"/>
        <v>79.75</v>
      </c>
      <c r="U49" s="9"/>
    </row>
    <row r="50" spans="1:21" ht="12.75">
      <c r="A50" s="112">
        <v>47</v>
      </c>
      <c r="B50" s="123" t="s">
        <v>652</v>
      </c>
      <c r="C50" s="121" t="s">
        <v>352</v>
      </c>
      <c r="D50" s="126" t="s">
        <v>672</v>
      </c>
      <c r="E50" s="119">
        <v>2007</v>
      </c>
      <c r="F50" s="24" t="s">
        <v>230</v>
      </c>
      <c r="G50" s="9"/>
      <c r="H50" s="24">
        <v>1.8</v>
      </c>
      <c r="I50" s="122" t="s">
        <v>751</v>
      </c>
      <c r="J50" s="54">
        <v>82</v>
      </c>
      <c r="K50" s="54">
        <v>80</v>
      </c>
      <c r="L50" s="54">
        <v>80</v>
      </c>
      <c r="M50" s="54">
        <v>77</v>
      </c>
      <c r="N50" s="54">
        <v>77</v>
      </c>
      <c r="O50" s="56">
        <v>81</v>
      </c>
      <c r="P50" s="7">
        <f t="shared" si="5"/>
        <v>477</v>
      </c>
      <c r="Q50" s="7">
        <f t="shared" si="6"/>
        <v>77</v>
      </c>
      <c r="R50" s="12">
        <f t="shared" si="7"/>
        <v>82</v>
      </c>
      <c r="S50" s="13">
        <f t="shared" si="8"/>
        <v>318</v>
      </c>
      <c r="T50" s="125">
        <f t="shared" si="9"/>
        <v>79.5</v>
      </c>
      <c r="U50" s="118" t="s">
        <v>1265</v>
      </c>
    </row>
    <row r="51" spans="1:21" ht="12.75">
      <c r="A51" s="80">
        <v>48</v>
      </c>
      <c r="B51" s="81" t="s">
        <v>896</v>
      </c>
      <c r="C51" s="9" t="s">
        <v>961</v>
      </c>
      <c r="D51" s="74" t="s">
        <v>959</v>
      </c>
      <c r="E51" s="24">
        <v>2006</v>
      </c>
      <c r="F51" s="24" t="s">
        <v>230</v>
      </c>
      <c r="G51" s="9"/>
      <c r="H51" s="24">
        <v>1.9</v>
      </c>
      <c r="I51" s="85" t="s">
        <v>962</v>
      </c>
      <c r="J51" s="54">
        <v>78</v>
      </c>
      <c r="K51" s="54">
        <v>80</v>
      </c>
      <c r="L51" s="54">
        <v>72</v>
      </c>
      <c r="M51" s="54">
        <v>80</v>
      </c>
      <c r="N51" s="54">
        <v>77</v>
      </c>
      <c r="O51" s="54">
        <v>84</v>
      </c>
      <c r="P51" s="7">
        <f t="shared" si="5"/>
        <v>471</v>
      </c>
      <c r="Q51" s="7">
        <f t="shared" si="6"/>
        <v>72</v>
      </c>
      <c r="R51" s="12">
        <f t="shared" si="7"/>
        <v>84</v>
      </c>
      <c r="S51" s="13">
        <f t="shared" si="8"/>
        <v>315</v>
      </c>
      <c r="T51" s="13">
        <f t="shared" si="9"/>
        <v>78.75</v>
      </c>
      <c r="U51" s="9"/>
    </row>
    <row r="52" spans="1:21" ht="12.75">
      <c r="A52" s="56">
        <v>49</v>
      </c>
      <c r="B52" s="56" t="s">
        <v>1037</v>
      </c>
      <c r="C52" s="9" t="s">
        <v>596</v>
      </c>
      <c r="D52" s="74" t="s">
        <v>679</v>
      </c>
      <c r="E52" s="24">
        <v>2006</v>
      </c>
      <c r="F52" s="24" t="s">
        <v>230</v>
      </c>
      <c r="G52" s="24"/>
      <c r="H52" s="24">
        <v>3.1</v>
      </c>
      <c r="I52" s="85" t="s">
        <v>690</v>
      </c>
      <c r="J52" s="54">
        <v>85</v>
      </c>
      <c r="K52" s="54">
        <v>76</v>
      </c>
      <c r="L52" s="54">
        <v>80</v>
      </c>
      <c r="M52" s="54">
        <v>71</v>
      </c>
      <c r="N52" s="54">
        <v>89</v>
      </c>
      <c r="O52" s="54">
        <v>71</v>
      </c>
      <c r="P52" s="7">
        <f t="shared" si="5"/>
        <v>472</v>
      </c>
      <c r="Q52" s="7">
        <f t="shared" si="6"/>
        <v>71</v>
      </c>
      <c r="R52" s="12">
        <f t="shared" si="7"/>
        <v>89</v>
      </c>
      <c r="S52" s="13">
        <f t="shared" si="8"/>
        <v>312</v>
      </c>
      <c r="T52" s="13">
        <f t="shared" si="9"/>
        <v>78</v>
      </c>
      <c r="U52" s="9"/>
    </row>
    <row r="53" spans="1:21" ht="12.75">
      <c r="A53" s="54">
        <v>50</v>
      </c>
      <c r="B53" s="56" t="s">
        <v>1036</v>
      </c>
      <c r="C53" s="9" t="s">
        <v>596</v>
      </c>
      <c r="D53" s="74" t="s">
        <v>679</v>
      </c>
      <c r="E53" s="24">
        <v>2004</v>
      </c>
      <c r="F53" s="24" t="s">
        <v>230</v>
      </c>
      <c r="G53" s="9"/>
      <c r="H53" s="24">
        <v>1.4</v>
      </c>
      <c r="I53" s="85" t="s">
        <v>681</v>
      </c>
      <c r="J53" s="54">
        <v>84</v>
      </c>
      <c r="K53" s="54">
        <v>78</v>
      </c>
      <c r="L53" s="54">
        <v>82</v>
      </c>
      <c r="M53" s="54">
        <v>67</v>
      </c>
      <c r="N53" s="54">
        <v>70</v>
      </c>
      <c r="O53" s="54">
        <v>76</v>
      </c>
      <c r="P53" s="7">
        <f t="shared" si="5"/>
        <v>457</v>
      </c>
      <c r="Q53" s="7">
        <f t="shared" si="6"/>
        <v>67</v>
      </c>
      <c r="R53" s="12">
        <f t="shared" si="7"/>
        <v>84</v>
      </c>
      <c r="S53" s="13">
        <f t="shared" si="8"/>
        <v>306</v>
      </c>
      <c r="T53" s="13">
        <f t="shared" si="9"/>
        <v>76.5</v>
      </c>
      <c r="U53" s="9"/>
    </row>
    <row r="54" spans="1:21" ht="12.75">
      <c r="A54" s="80">
        <v>51</v>
      </c>
      <c r="B54" s="81" t="s">
        <v>209</v>
      </c>
      <c r="C54" s="34" t="s">
        <v>343</v>
      </c>
      <c r="D54" s="74" t="s">
        <v>275</v>
      </c>
      <c r="E54" s="24">
        <v>2006</v>
      </c>
      <c r="F54" s="24" t="s">
        <v>230</v>
      </c>
      <c r="G54" s="9"/>
      <c r="H54" s="24">
        <v>1.5</v>
      </c>
      <c r="I54" s="86" t="s">
        <v>282</v>
      </c>
      <c r="J54" s="17">
        <v>67</v>
      </c>
      <c r="K54" s="18">
        <v>77</v>
      </c>
      <c r="L54" s="19">
        <v>79</v>
      </c>
      <c r="M54" s="19">
        <v>82</v>
      </c>
      <c r="N54" s="19">
        <v>73</v>
      </c>
      <c r="O54" s="19">
        <v>61</v>
      </c>
      <c r="P54" s="7">
        <f t="shared" si="5"/>
        <v>439</v>
      </c>
      <c r="Q54" s="7">
        <f t="shared" si="6"/>
        <v>61</v>
      </c>
      <c r="R54" s="12">
        <f t="shared" si="7"/>
        <v>82</v>
      </c>
      <c r="S54" s="13">
        <f t="shared" si="8"/>
        <v>296</v>
      </c>
      <c r="T54" s="13">
        <f t="shared" si="9"/>
        <v>74</v>
      </c>
      <c r="U54" s="9"/>
    </row>
    <row r="55" spans="1:21" ht="12.75">
      <c r="A55" s="56">
        <v>52</v>
      </c>
      <c r="B55" s="56" t="s">
        <v>208</v>
      </c>
      <c r="C55" s="34" t="s">
        <v>342</v>
      </c>
      <c r="D55" s="74" t="s">
        <v>275</v>
      </c>
      <c r="E55" s="24">
        <v>2006</v>
      </c>
      <c r="F55" s="24" t="s">
        <v>230</v>
      </c>
      <c r="G55" s="9"/>
      <c r="H55" s="24">
        <v>1.5</v>
      </c>
      <c r="I55" s="86" t="s">
        <v>282</v>
      </c>
      <c r="J55" s="17">
        <v>64</v>
      </c>
      <c r="K55" s="18">
        <v>72</v>
      </c>
      <c r="L55" s="19">
        <v>63</v>
      </c>
      <c r="M55" s="19">
        <v>68</v>
      </c>
      <c r="N55" s="19">
        <v>68</v>
      </c>
      <c r="O55" s="19">
        <v>68</v>
      </c>
      <c r="P55" s="7">
        <f t="shared" si="5"/>
        <v>403</v>
      </c>
      <c r="Q55" s="7">
        <f t="shared" si="6"/>
        <v>63</v>
      </c>
      <c r="R55" s="12">
        <f t="shared" si="7"/>
        <v>72</v>
      </c>
      <c r="S55" s="13">
        <f t="shared" si="8"/>
        <v>268</v>
      </c>
      <c r="T55" s="13">
        <f t="shared" si="9"/>
        <v>67</v>
      </c>
      <c r="U55" s="9"/>
    </row>
    <row r="56" spans="1:21" ht="12.75">
      <c r="A56" s="31"/>
      <c r="B56" s="32"/>
      <c r="C56" s="32"/>
      <c r="D56" s="32"/>
      <c r="E56" s="31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6"/>
      <c r="Q56" s="36"/>
      <c r="R56" s="37"/>
      <c r="S56" s="35"/>
      <c r="T56" s="35"/>
      <c r="U56" s="32"/>
    </row>
    <row r="57" spans="1:21" ht="12.75">
      <c r="A57" s="32"/>
      <c r="B57" s="32"/>
      <c r="C57" s="32"/>
      <c r="D57" s="32"/>
      <c r="E57" s="31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6"/>
      <c r="Q57" s="36"/>
      <c r="R57" s="37"/>
      <c r="S57" s="35"/>
      <c r="T57" s="35"/>
      <c r="U57" s="32"/>
    </row>
    <row r="58" spans="1:21" ht="12.75">
      <c r="A58" s="32"/>
      <c r="B58" s="32"/>
      <c r="C58" s="32"/>
      <c r="D58" s="32"/>
      <c r="E58" s="31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6"/>
      <c r="Q58" s="36"/>
      <c r="R58" s="37"/>
      <c r="S58" s="35"/>
      <c r="T58" s="35"/>
      <c r="U58" s="32"/>
    </row>
    <row r="59" spans="1:21" ht="12.75">
      <c r="A59" s="32"/>
      <c r="B59" s="32"/>
      <c r="C59" s="32"/>
      <c r="D59" s="32"/>
      <c r="E59" s="31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6"/>
      <c r="Q59" s="36"/>
      <c r="R59" s="37"/>
      <c r="S59" s="35"/>
      <c r="T59" s="35"/>
      <c r="U59" s="32"/>
    </row>
    <row r="60" spans="1:21" ht="12.75">
      <c r="A60" s="32"/>
      <c r="B60" s="32"/>
      <c r="C60" s="32"/>
      <c r="D60" s="32"/>
      <c r="E60" s="31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6"/>
      <c r="Q60" s="36"/>
      <c r="R60" s="37"/>
      <c r="S60" s="35"/>
      <c r="T60" s="35"/>
      <c r="U60" s="32"/>
    </row>
    <row r="61" spans="1:21" ht="12.75">
      <c r="A61" s="32"/>
      <c r="B61" s="32"/>
      <c r="C61" s="32"/>
      <c r="D61" s="32"/>
      <c r="E61" s="31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6"/>
      <c r="Q61" s="36"/>
      <c r="R61" s="37"/>
      <c r="S61" s="35"/>
      <c r="T61" s="35"/>
      <c r="U61" s="32"/>
    </row>
    <row r="62" spans="1:21" ht="12.75">
      <c r="A62" s="32"/>
      <c r="B62" s="32"/>
      <c r="C62" s="32"/>
      <c r="D62" s="32"/>
      <c r="E62" s="31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6"/>
      <c r="Q62" s="36"/>
      <c r="R62" s="37"/>
      <c r="S62" s="35"/>
      <c r="T62" s="35"/>
      <c r="U62" s="32"/>
    </row>
  </sheetData>
  <printOptions/>
  <pageMargins left="0.42" right="0.18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61"/>
  <sheetViews>
    <sheetView workbookViewId="0" topLeftCell="A1">
      <selection activeCell="T27" sqref="T27"/>
    </sheetView>
  </sheetViews>
  <sheetFormatPr defaultColWidth="9.140625" defaultRowHeight="12.75"/>
  <cols>
    <col min="1" max="1" width="4.57421875" style="0" customWidth="1"/>
    <col min="2" max="2" width="7.140625" style="0" bestFit="1" customWidth="1"/>
    <col min="3" max="3" width="33.7109375" style="0" customWidth="1"/>
    <col min="4" max="4" width="18.7109375" style="0" customWidth="1"/>
    <col min="5" max="5" width="6.28125" style="0" customWidth="1"/>
    <col min="6" max="6" width="5.8515625" style="0" hidden="1" customWidth="1"/>
    <col min="7" max="7" width="7.00390625" style="0" hidden="1" customWidth="1"/>
    <col min="8" max="8" width="0" style="0" hidden="1" customWidth="1"/>
    <col min="9" max="9" width="4.57421875" style="0" bestFit="1" customWidth="1"/>
    <col min="10" max="19" width="0" style="0" hidden="1" customWidth="1"/>
    <col min="20" max="20" width="4.8515625" style="0" bestFit="1" customWidth="1"/>
    <col min="21" max="21" width="13.57421875" style="0" bestFit="1" customWidth="1"/>
  </cols>
  <sheetData>
    <row r="1" spans="1:11" ht="18">
      <c r="A1" s="57" t="s">
        <v>1133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1" ht="13.5" thickBot="1">
      <c r="A3" s="1" t="s">
        <v>0</v>
      </c>
      <c r="B3" s="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 t="s">
        <v>9</v>
      </c>
      <c r="Q3" s="3" t="s">
        <v>10</v>
      </c>
      <c r="R3" s="3" t="s">
        <v>11</v>
      </c>
      <c r="S3" s="4"/>
      <c r="T3" s="4" t="s">
        <v>12</v>
      </c>
      <c r="U3" s="5" t="s">
        <v>13</v>
      </c>
    </row>
    <row r="4" spans="1:21" ht="12.75">
      <c r="A4" s="56">
        <v>1</v>
      </c>
      <c r="B4" s="56" t="s">
        <v>18</v>
      </c>
      <c r="C4" s="11" t="s">
        <v>1123</v>
      </c>
      <c r="D4" s="11" t="s">
        <v>16</v>
      </c>
      <c r="E4" s="23">
        <v>2006</v>
      </c>
      <c r="F4" s="23" t="s">
        <v>230</v>
      </c>
      <c r="G4" s="11"/>
      <c r="H4" s="23">
        <v>4.2</v>
      </c>
      <c r="I4" s="83">
        <v>634</v>
      </c>
      <c r="J4" s="14">
        <v>90</v>
      </c>
      <c r="K4" s="15">
        <v>84</v>
      </c>
      <c r="L4" s="6">
        <v>86</v>
      </c>
      <c r="M4" s="6">
        <v>90</v>
      </c>
      <c r="N4" s="6">
        <v>86</v>
      </c>
      <c r="O4" s="6">
        <v>89</v>
      </c>
      <c r="P4" s="7">
        <f aca="true" t="shared" si="0" ref="P4:P9">J4+K4+L4+M4+N4+O4</f>
        <v>525</v>
      </c>
      <c r="Q4" s="7">
        <f aca="true" t="shared" si="1" ref="Q4:Q9">MIN(J4:O4)</f>
        <v>84</v>
      </c>
      <c r="R4" s="12">
        <f aca="true" t="shared" si="2" ref="R4:R9">MAX(J4:O4)</f>
        <v>90</v>
      </c>
      <c r="S4" s="13">
        <f aca="true" t="shared" si="3" ref="S4:S9">P4-(Q4+R4)</f>
        <v>351</v>
      </c>
      <c r="T4" s="13">
        <f aca="true" t="shared" si="4" ref="T4:T9">S4/4</f>
        <v>87.75</v>
      </c>
      <c r="U4" s="11" t="s">
        <v>1087</v>
      </c>
    </row>
    <row r="5" spans="1:21" ht="12.75">
      <c r="A5" s="54">
        <v>2</v>
      </c>
      <c r="B5" s="56" t="s">
        <v>21</v>
      </c>
      <c r="C5" s="9" t="s">
        <v>386</v>
      </c>
      <c r="D5" s="9" t="s">
        <v>593</v>
      </c>
      <c r="E5" s="23">
        <v>2006</v>
      </c>
      <c r="F5" s="23" t="s">
        <v>230</v>
      </c>
      <c r="G5" s="9"/>
      <c r="H5" s="24">
        <v>4.7</v>
      </c>
      <c r="I5" s="83" t="s">
        <v>598</v>
      </c>
      <c r="J5" s="17">
        <v>76</v>
      </c>
      <c r="K5" s="18">
        <v>87</v>
      </c>
      <c r="L5" s="19">
        <v>79</v>
      </c>
      <c r="M5" s="19">
        <v>90</v>
      </c>
      <c r="N5" s="19">
        <v>87</v>
      </c>
      <c r="O5" s="6">
        <v>84</v>
      </c>
      <c r="P5" s="7">
        <f t="shared" si="0"/>
        <v>503</v>
      </c>
      <c r="Q5" s="7">
        <f t="shared" si="1"/>
        <v>76</v>
      </c>
      <c r="R5" s="12">
        <f t="shared" si="2"/>
        <v>90</v>
      </c>
      <c r="S5" s="13">
        <f t="shared" si="3"/>
        <v>337</v>
      </c>
      <c r="T5" s="13">
        <f t="shared" si="4"/>
        <v>84.25</v>
      </c>
      <c r="U5" s="9" t="s">
        <v>1088</v>
      </c>
    </row>
    <row r="6" spans="1:21" ht="12.75">
      <c r="A6" s="54">
        <v>3</v>
      </c>
      <c r="B6" s="56" t="s">
        <v>19</v>
      </c>
      <c r="C6" s="9" t="s">
        <v>1124</v>
      </c>
      <c r="D6" s="9" t="s">
        <v>298</v>
      </c>
      <c r="E6" s="23">
        <v>2006</v>
      </c>
      <c r="F6" s="23" t="s">
        <v>230</v>
      </c>
      <c r="G6" s="9"/>
      <c r="H6" s="24">
        <v>4.5</v>
      </c>
      <c r="I6" s="83">
        <v>357</v>
      </c>
      <c r="J6" s="17">
        <v>89</v>
      </c>
      <c r="K6" s="18">
        <v>82</v>
      </c>
      <c r="L6" s="19">
        <v>84</v>
      </c>
      <c r="M6" s="19">
        <v>89</v>
      </c>
      <c r="N6" s="19">
        <v>79</v>
      </c>
      <c r="O6" s="6">
        <v>76</v>
      </c>
      <c r="P6" s="7">
        <f t="shared" si="0"/>
        <v>499</v>
      </c>
      <c r="Q6" s="7">
        <f t="shared" si="1"/>
        <v>76</v>
      </c>
      <c r="R6" s="12">
        <f t="shared" si="2"/>
        <v>89</v>
      </c>
      <c r="S6" s="13">
        <f t="shared" si="3"/>
        <v>334</v>
      </c>
      <c r="T6" s="13">
        <f t="shared" si="4"/>
        <v>83.5</v>
      </c>
      <c r="U6" s="9" t="s">
        <v>1089</v>
      </c>
    </row>
    <row r="7" spans="1:21" ht="12.75">
      <c r="A7" s="56">
        <v>4</v>
      </c>
      <c r="B7" s="56" t="s">
        <v>23</v>
      </c>
      <c r="C7" s="9" t="s">
        <v>1125</v>
      </c>
      <c r="D7" s="9" t="s">
        <v>769</v>
      </c>
      <c r="E7" s="23">
        <v>2006</v>
      </c>
      <c r="F7" s="23" t="s">
        <v>230</v>
      </c>
      <c r="G7" s="9"/>
      <c r="H7" s="24">
        <v>10.6</v>
      </c>
      <c r="I7" s="83">
        <v>6546</v>
      </c>
      <c r="J7" s="54">
        <v>84</v>
      </c>
      <c r="K7" s="54">
        <v>87</v>
      </c>
      <c r="L7" s="54">
        <v>85</v>
      </c>
      <c r="M7" s="54">
        <v>75</v>
      </c>
      <c r="N7" s="54">
        <v>78</v>
      </c>
      <c r="O7" s="56">
        <v>89</v>
      </c>
      <c r="P7" s="7">
        <f t="shared" si="0"/>
        <v>498</v>
      </c>
      <c r="Q7" s="7">
        <f t="shared" si="1"/>
        <v>75</v>
      </c>
      <c r="R7" s="12">
        <f t="shared" si="2"/>
        <v>89</v>
      </c>
      <c r="S7" s="13">
        <f t="shared" si="3"/>
        <v>334</v>
      </c>
      <c r="T7" s="13">
        <f t="shared" si="4"/>
        <v>83.5</v>
      </c>
      <c r="U7" s="9" t="s">
        <v>1089</v>
      </c>
    </row>
    <row r="8" spans="1:21" ht="12.75">
      <c r="A8" s="54">
        <v>5</v>
      </c>
      <c r="B8" s="56" t="s">
        <v>20</v>
      </c>
      <c r="C8" s="9" t="s">
        <v>1126</v>
      </c>
      <c r="D8" s="9" t="s">
        <v>424</v>
      </c>
      <c r="E8" s="23">
        <v>2006</v>
      </c>
      <c r="F8" s="23" t="s">
        <v>230</v>
      </c>
      <c r="G8" s="9"/>
      <c r="H8" s="24">
        <v>24</v>
      </c>
      <c r="I8" s="83" t="s">
        <v>425</v>
      </c>
      <c r="J8" s="17">
        <v>89</v>
      </c>
      <c r="K8" s="18">
        <v>81</v>
      </c>
      <c r="L8" s="19">
        <v>81</v>
      </c>
      <c r="M8" s="19">
        <v>84</v>
      </c>
      <c r="N8" s="19">
        <v>80</v>
      </c>
      <c r="O8" s="6">
        <v>79</v>
      </c>
      <c r="P8" s="7">
        <f t="shared" si="0"/>
        <v>494</v>
      </c>
      <c r="Q8" s="7">
        <f t="shared" si="1"/>
        <v>79</v>
      </c>
      <c r="R8" s="12">
        <f t="shared" si="2"/>
        <v>89</v>
      </c>
      <c r="S8" s="13">
        <f t="shared" si="3"/>
        <v>326</v>
      </c>
      <c r="T8" s="13">
        <f t="shared" si="4"/>
        <v>81.5</v>
      </c>
      <c r="U8" s="9"/>
    </row>
    <row r="9" spans="1:21" ht="12.75">
      <c r="A9" s="54">
        <v>6</v>
      </c>
      <c r="B9" s="56" t="s">
        <v>22</v>
      </c>
      <c r="C9" s="9" t="s">
        <v>1124</v>
      </c>
      <c r="D9" s="9" t="s">
        <v>634</v>
      </c>
      <c r="E9" s="23">
        <v>2006</v>
      </c>
      <c r="F9" s="23" t="s">
        <v>230</v>
      </c>
      <c r="G9" s="9"/>
      <c r="H9" s="24">
        <v>9</v>
      </c>
      <c r="I9" s="83" t="s">
        <v>639</v>
      </c>
      <c r="J9" s="54">
        <v>63</v>
      </c>
      <c r="K9" s="54">
        <v>75</v>
      </c>
      <c r="L9" s="54">
        <v>74</v>
      </c>
      <c r="M9" s="54">
        <v>79</v>
      </c>
      <c r="N9" s="54">
        <v>71</v>
      </c>
      <c r="O9" s="56">
        <v>83</v>
      </c>
      <c r="P9" s="7">
        <f t="shared" si="0"/>
        <v>445</v>
      </c>
      <c r="Q9" s="7">
        <f t="shared" si="1"/>
        <v>63</v>
      </c>
      <c r="R9" s="12">
        <f t="shared" si="2"/>
        <v>83</v>
      </c>
      <c r="S9" s="13">
        <f t="shared" si="3"/>
        <v>299</v>
      </c>
      <c r="T9" s="13">
        <f t="shared" si="4"/>
        <v>74.75</v>
      </c>
      <c r="U9" s="9"/>
    </row>
    <row r="10" spans="1:21" ht="12.75">
      <c r="A10" s="31"/>
      <c r="B10" s="31"/>
      <c r="C10" s="32"/>
      <c r="D10" s="32"/>
      <c r="E10" s="31"/>
      <c r="F10" s="31"/>
      <c r="G10" s="32"/>
      <c r="H10" s="31"/>
      <c r="I10" s="31"/>
      <c r="J10" s="32"/>
      <c r="K10" s="32"/>
      <c r="L10" s="32"/>
      <c r="M10" s="32"/>
      <c r="N10" s="32"/>
      <c r="O10" s="32"/>
      <c r="P10" s="36"/>
      <c r="Q10" s="36"/>
      <c r="R10" s="37"/>
      <c r="S10" s="35"/>
      <c r="T10" s="35"/>
      <c r="U10" s="32"/>
    </row>
    <row r="11" spans="1:21" ht="12.75">
      <c r="A11" s="31"/>
      <c r="B11" s="31"/>
      <c r="C11" s="32"/>
      <c r="D11" s="32"/>
      <c r="E11" s="31"/>
      <c r="F11" s="31"/>
      <c r="G11" s="32"/>
      <c r="H11" s="31"/>
      <c r="I11" s="31"/>
      <c r="J11" s="32"/>
      <c r="K11" s="32"/>
      <c r="L11" s="32"/>
      <c r="M11" s="32"/>
      <c r="N11" s="32"/>
      <c r="O11" s="32"/>
      <c r="P11" s="36"/>
      <c r="Q11" s="36"/>
      <c r="R11" s="37"/>
      <c r="S11" s="35"/>
      <c r="T11" s="35"/>
      <c r="U11" s="32"/>
    </row>
    <row r="12" spans="1:21" ht="12.75">
      <c r="A12" s="31"/>
      <c r="B12" s="31"/>
      <c r="C12" s="32"/>
      <c r="D12" s="32"/>
      <c r="E12" s="31"/>
      <c r="F12" s="31"/>
      <c r="G12" s="32"/>
      <c r="H12" s="31"/>
      <c r="I12" s="31"/>
      <c r="J12" s="32"/>
      <c r="K12" s="32"/>
      <c r="L12" s="32"/>
      <c r="M12" s="32"/>
      <c r="N12" s="32"/>
      <c r="O12" s="32"/>
      <c r="P12" s="36"/>
      <c r="Q12" s="36"/>
      <c r="R12" s="37"/>
      <c r="S12" s="35"/>
      <c r="T12" s="35"/>
      <c r="U12" s="32"/>
    </row>
    <row r="13" spans="1:21" ht="12.75">
      <c r="A13" s="31"/>
      <c r="B13" s="31"/>
      <c r="C13" s="32"/>
      <c r="D13" s="32"/>
      <c r="E13" s="31"/>
      <c r="F13" s="31"/>
      <c r="G13" s="32"/>
      <c r="H13" s="31"/>
      <c r="I13" s="31"/>
      <c r="J13" s="32"/>
      <c r="K13" s="32"/>
      <c r="L13" s="32"/>
      <c r="M13" s="32"/>
      <c r="N13" s="32"/>
      <c r="O13" s="32"/>
      <c r="P13" s="36"/>
      <c r="Q13" s="36"/>
      <c r="R13" s="37"/>
      <c r="S13" s="35"/>
      <c r="T13" s="35"/>
      <c r="U13" s="32"/>
    </row>
    <row r="14" spans="1:21" ht="12.75">
      <c r="A14" s="31"/>
      <c r="B14" s="31"/>
      <c r="C14" s="32"/>
      <c r="D14" s="32"/>
      <c r="E14" s="31"/>
      <c r="F14" s="31"/>
      <c r="G14" s="32"/>
      <c r="H14" s="31"/>
      <c r="I14" s="31"/>
      <c r="J14" s="32"/>
      <c r="K14" s="32"/>
      <c r="L14" s="32"/>
      <c r="M14" s="32"/>
      <c r="N14" s="32"/>
      <c r="O14" s="32"/>
      <c r="P14" s="36"/>
      <c r="Q14" s="36"/>
      <c r="R14" s="37"/>
      <c r="S14" s="35"/>
      <c r="T14" s="35"/>
      <c r="U14" s="32"/>
    </row>
    <row r="15" spans="1:21" ht="12.75">
      <c r="A15" s="31"/>
      <c r="B15" s="31"/>
      <c r="C15" s="32"/>
      <c r="D15" s="32"/>
      <c r="E15" s="31"/>
      <c r="F15" s="31"/>
      <c r="G15" s="32"/>
      <c r="H15" s="31"/>
      <c r="I15" s="31"/>
      <c r="J15" s="32"/>
      <c r="K15" s="32"/>
      <c r="L15" s="32"/>
      <c r="M15" s="32"/>
      <c r="N15" s="32"/>
      <c r="O15" s="32"/>
      <c r="P15" s="36"/>
      <c r="Q15" s="36"/>
      <c r="R15" s="37"/>
      <c r="S15" s="35"/>
      <c r="T15" s="35"/>
      <c r="U15" s="32"/>
    </row>
    <row r="16" spans="1:21" ht="12.75">
      <c r="A16" s="31"/>
      <c r="B16" s="31"/>
      <c r="C16" s="32"/>
      <c r="D16" s="32"/>
      <c r="E16" s="31"/>
      <c r="F16" s="31"/>
      <c r="G16" s="32"/>
      <c r="H16" s="31"/>
      <c r="I16" s="31"/>
      <c r="J16" s="32"/>
      <c r="K16" s="32"/>
      <c r="L16" s="32"/>
      <c r="M16" s="32"/>
      <c r="N16" s="32"/>
      <c r="O16" s="32"/>
      <c r="P16" s="36"/>
      <c r="Q16" s="36"/>
      <c r="R16" s="37"/>
      <c r="S16" s="35"/>
      <c r="T16" s="35"/>
      <c r="U16" s="32"/>
    </row>
    <row r="17" spans="1:21" ht="12.75">
      <c r="A17" s="31"/>
      <c r="B17" s="31"/>
      <c r="C17" s="32"/>
      <c r="D17" s="32"/>
      <c r="E17" s="31"/>
      <c r="F17" s="31"/>
      <c r="G17" s="32"/>
      <c r="H17" s="31"/>
      <c r="I17" s="31"/>
      <c r="J17" s="32"/>
      <c r="K17" s="32"/>
      <c r="L17" s="32"/>
      <c r="M17" s="32"/>
      <c r="N17" s="32"/>
      <c r="O17" s="32"/>
      <c r="P17" s="36"/>
      <c r="Q17" s="36"/>
      <c r="R17" s="37"/>
      <c r="S17" s="35"/>
      <c r="T17" s="35"/>
      <c r="U17" s="32"/>
    </row>
    <row r="18" spans="1:21" ht="12.75">
      <c r="A18" s="31"/>
      <c r="B18" s="31"/>
      <c r="C18" s="32"/>
      <c r="D18" s="32"/>
      <c r="E18" s="31"/>
      <c r="F18" s="31"/>
      <c r="G18" s="32"/>
      <c r="H18" s="31"/>
      <c r="I18" s="31"/>
      <c r="J18" s="32"/>
      <c r="K18" s="32"/>
      <c r="L18" s="32"/>
      <c r="M18" s="32"/>
      <c r="N18" s="32"/>
      <c r="O18" s="32"/>
      <c r="P18" s="36"/>
      <c r="Q18" s="36"/>
      <c r="R18" s="37"/>
      <c r="S18" s="35"/>
      <c r="T18" s="35"/>
      <c r="U18" s="32"/>
    </row>
    <row r="19" spans="1:21" ht="12.75">
      <c r="A19" s="31"/>
      <c r="B19" s="31"/>
      <c r="C19" s="32"/>
      <c r="D19" s="32"/>
      <c r="E19" s="31"/>
      <c r="F19" s="31"/>
      <c r="G19" s="32"/>
      <c r="H19" s="31"/>
      <c r="I19" s="31"/>
      <c r="J19" s="32"/>
      <c r="K19" s="32"/>
      <c r="L19" s="32"/>
      <c r="M19" s="32"/>
      <c r="N19" s="32"/>
      <c r="O19" s="32"/>
      <c r="P19" s="36"/>
      <c r="Q19" s="36"/>
      <c r="R19" s="37"/>
      <c r="S19" s="35"/>
      <c r="T19" s="35"/>
      <c r="U19" s="32"/>
    </row>
    <row r="20" spans="1:21" ht="12.75">
      <c r="A20" s="31"/>
      <c r="B20" s="31"/>
      <c r="C20" s="32"/>
      <c r="D20" s="32"/>
      <c r="E20" s="31"/>
      <c r="F20" s="31"/>
      <c r="G20" s="32"/>
      <c r="H20" s="31"/>
      <c r="I20" s="31"/>
      <c r="J20" s="32"/>
      <c r="K20" s="32"/>
      <c r="L20" s="32"/>
      <c r="M20" s="32"/>
      <c r="N20" s="32"/>
      <c r="O20" s="32"/>
      <c r="P20" s="36"/>
      <c r="Q20" s="36"/>
      <c r="R20" s="37"/>
      <c r="S20" s="35"/>
      <c r="T20" s="35"/>
      <c r="U20" s="32"/>
    </row>
    <row r="21" spans="1:21" ht="12.75">
      <c r="A21" s="31"/>
      <c r="B21" s="31"/>
      <c r="C21" s="32"/>
      <c r="D21" s="32"/>
      <c r="E21" s="31"/>
      <c r="F21" s="31"/>
      <c r="G21" s="32"/>
      <c r="H21" s="31"/>
      <c r="I21" s="31"/>
      <c r="J21" s="32"/>
      <c r="K21" s="32"/>
      <c r="L21" s="32"/>
      <c r="M21" s="32"/>
      <c r="N21" s="32"/>
      <c r="O21" s="32"/>
      <c r="P21" s="36"/>
      <c r="Q21" s="36"/>
      <c r="R21" s="37"/>
      <c r="S21" s="35"/>
      <c r="T21" s="35"/>
      <c r="U21" s="32"/>
    </row>
    <row r="22" spans="1:21" ht="12.75">
      <c r="A22" s="31"/>
      <c r="B22" s="31"/>
      <c r="C22" s="32"/>
      <c r="D22" s="32"/>
      <c r="E22" s="31"/>
      <c r="F22" s="31"/>
      <c r="G22" s="32"/>
      <c r="H22" s="32"/>
      <c r="I22" s="31"/>
      <c r="J22" s="32"/>
      <c r="K22" s="32"/>
      <c r="L22" s="32"/>
      <c r="M22" s="32"/>
      <c r="N22" s="32"/>
      <c r="O22" s="32"/>
      <c r="P22" s="36"/>
      <c r="Q22" s="36"/>
      <c r="R22" s="37"/>
      <c r="S22" s="35"/>
      <c r="T22" s="35"/>
      <c r="U22" s="32"/>
    </row>
    <row r="23" spans="1:21" ht="12.75">
      <c r="A23" s="31"/>
      <c r="B23" s="31"/>
      <c r="C23" s="32"/>
      <c r="D23" s="32"/>
      <c r="E23" s="31"/>
      <c r="F23" s="31"/>
      <c r="G23" s="32"/>
      <c r="H23" s="32"/>
      <c r="I23" s="31"/>
      <c r="J23" s="32"/>
      <c r="K23" s="32"/>
      <c r="L23" s="32"/>
      <c r="M23" s="32"/>
      <c r="N23" s="32"/>
      <c r="O23" s="32"/>
      <c r="P23" s="36"/>
      <c r="Q23" s="36"/>
      <c r="R23" s="37"/>
      <c r="S23" s="35"/>
      <c r="T23" s="35"/>
      <c r="U23" s="32"/>
    </row>
    <row r="24" spans="1:21" ht="12.75">
      <c r="A24" s="31"/>
      <c r="B24" s="31"/>
      <c r="C24" s="32"/>
      <c r="D24" s="32"/>
      <c r="E24" s="31"/>
      <c r="F24" s="31"/>
      <c r="G24" s="32"/>
      <c r="H24" s="32"/>
      <c r="I24" s="31"/>
      <c r="J24" s="32"/>
      <c r="K24" s="32"/>
      <c r="L24" s="32"/>
      <c r="M24" s="32"/>
      <c r="N24" s="32"/>
      <c r="O24" s="32"/>
      <c r="P24" s="36"/>
      <c r="Q24" s="36"/>
      <c r="R24" s="37"/>
      <c r="S24" s="35"/>
      <c r="T24" s="35"/>
      <c r="U24" s="32"/>
    </row>
    <row r="25" spans="1:21" ht="12.75">
      <c r="A25" s="31"/>
      <c r="B25" s="31"/>
      <c r="C25" s="32"/>
      <c r="D25" s="32"/>
      <c r="E25" s="31"/>
      <c r="F25" s="31"/>
      <c r="G25" s="32"/>
      <c r="H25" s="32"/>
      <c r="I25" s="31"/>
      <c r="J25" s="32"/>
      <c r="K25" s="32"/>
      <c r="L25" s="32"/>
      <c r="M25" s="32"/>
      <c r="N25" s="32"/>
      <c r="O25" s="32"/>
      <c r="P25" s="36"/>
      <c r="Q25" s="36"/>
      <c r="R25" s="37"/>
      <c r="S25" s="35"/>
      <c r="T25" s="35"/>
      <c r="U25" s="32"/>
    </row>
    <row r="26" spans="1:21" ht="12.75">
      <c r="A26" s="31"/>
      <c r="B26" s="31"/>
      <c r="C26" s="32"/>
      <c r="D26" s="32"/>
      <c r="E26" s="31"/>
      <c r="F26" s="31"/>
      <c r="G26" s="32"/>
      <c r="H26" s="32"/>
      <c r="I26" s="31"/>
      <c r="J26" s="32"/>
      <c r="K26" s="32"/>
      <c r="L26" s="32"/>
      <c r="M26" s="32"/>
      <c r="N26" s="32"/>
      <c r="O26" s="32"/>
      <c r="P26" s="36"/>
      <c r="Q26" s="36"/>
      <c r="R26" s="37"/>
      <c r="S26" s="35"/>
      <c r="T26" s="35"/>
      <c r="U26" s="32"/>
    </row>
    <row r="27" spans="1:21" ht="12.7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6"/>
      <c r="Q27" s="36"/>
      <c r="R27" s="37"/>
      <c r="S27" s="35"/>
      <c r="T27" s="35"/>
      <c r="U27" s="32"/>
    </row>
    <row r="28" spans="1:21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6"/>
      <c r="Q28" s="36"/>
      <c r="R28" s="37"/>
      <c r="S28" s="35"/>
      <c r="T28" s="35"/>
      <c r="U28" s="32"/>
    </row>
    <row r="29" spans="1:21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6"/>
      <c r="Q29" s="36"/>
      <c r="R29" s="37"/>
      <c r="S29" s="35"/>
      <c r="T29" s="35"/>
      <c r="U29" s="32"/>
    </row>
    <row r="30" spans="1:21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6"/>
      <c r="Q30" s="36"/>
      <c r="R30" s="37"/>
      <c r="S30" s="35"/>
      <c r="T30" s="35"/>
      <c r="U30" s="32"/>
    </row>
    <row r="31" spans="1:21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6"/>
      <c r="Q31" s="36"/>
      <c r="R31" s="37"/>
      <c r="S31" s="35"/>
      <c r="T31" s="35"/>
      <c r="U31" s="32"/>
    </row>
    <row r="32" spans="1:21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6"/>
      <c r="Q32" s="36"/>
      <c r="R32" s="37"/>
      <c r="S32" s="35"/>
      <c r="T32" s="35"/>
      <c r="U32" s="32"/>
    </row>
    <row r="33" spans="1:21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6"/>
      <c r="Q33" s="36"/>
      <c r="R33" s="37"/>
      <c r="S33" s="35"/>
      <c r="T33" s="35"/>
      <c r="U33" s="32"/>
    </row>
    <row r="34" spans="1:21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6"/>
      <c r="Q34" s="36"/>
      <c r="R34" s="37"/>
      <c r="S34" s="35"/>
      <c r="T34" s="35"/>
      <c r="U34" s="32"/>
    </row>
    <row r="35" spans="1:21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6"/>
      <c r="Q35" s="36"/>
      <c r="R35" s="37"/>
      <c r="S35" s="35"/>
      <c r="T35" s="35"/>
      <c r="U35" s="32"/>
    </row>
    <row r="36" spans="1:21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6"/>
      <c r="Q36" s="36"/>
      <c r="R36" s="37"/>
      <c r="S36" s="35"/>
      <c r="T36" s="35"/>
      <c r="U36" s="32"/>
    </row>
    <row r="37" spans="1:21" ht="12.7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6"/>
      <c r="Q37" s="36"/>
      <c r="R37" s="37"/>
      <c r="S37" s="35"/>
      <c r="T37" s="35"/>
      <c r="U37" s="32"/>
    </row>
    <row r="38" spans="1:21" ht="12.7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6"/>
      <c r="Q38" s="36"/>
      <c r="R38" s="37"/>
      <c r="S38" s="35"/>
      <c r="T38" s="35"/>
      <c r="U38" s="32"/>
    </row>
    <row r="39" spans="1:21" ht="12.7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6"/>
      <c r="Q39" s="36"/>
      <c r="R39" s="37"/>
      <c r="S39" s="35"/>
      <c r="T39" s="35"/>
      <c r="U39" s="32"/>
    </row>
    <row r="40" spans="1:21" ht="12.7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6"/>
      <c r="Q40" s="36"/>
      <c r="R40" s="37"/>
      <c r="S40" s="35"/>
      <c r="T40" s="35"/>
      <c r="U40" s="32"/>
    </row>
    <row r="41" spans="1:21" ht="12.7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6"/>
      <c r="Q41" s="36"/>
      <c r="R41" s="37"/>
      <c r="S41" s="35"/>
      <c r="T41" s="35"/>
      <c r="U41" s="32"/>
    </row>
    <row r="42" spans="1:21" ht="12.7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6"/>
      <c r="Q42" s="36"/>
      <c r="R42" s="37"/>
      <c r="S42" s="35"/>
      <c r="T42" s="35"/>
      <c r="U42" s="32"/>
    </row>
    <row r="43" spans="1:21" ht="12.7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6"/>
      <c r="Q43" s="36"/>
      <c r="R43" s="37"/>
      <c r="S43" s="35"/>
      <c r="T43" s="35"/>
      <c r="U43" s="32"/>
    </row>
    <row r="44" spans="1:21" ht="12.7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6"/>
      <c r="Q44" s="36"/>
      <c r="R44" s="37"/>
      <c r="S44" s="35"/>
      <c r="T44" s="35"/>
      <c r="U44" s="32"/>
    </row>
    <row r="45" spans="1:21" ht="12.7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6"/>
      <c r="Q45" s="36"/>
      <c r="R45" s="37"/>
      <c r="S45" s="35"/>
      <c r="T45" s="35"/>
      <c r="U45" s="32"/>
    </row>
    <row r="46" spans="1:21" ht="12.7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6"/>
      <c r="Q46" s="36"/>
      <c r="R46" s="37"/>
      <c r="S46" s="35"/>
      <c r="T46" s="35"/>
      <c r="U46" s="32"/>
    </row>
    <row r="47" spans="1:21" ht="12.7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6"/>
      <c r="Q47" s="36"/>
      <c r="R47" s="37"/>
      <c r="S47" s="35"/>
      <c r="T47" s="35"/>
      <c r="U47" s="32"/>
    </row>
    <row r="48" spans="1:21" ht="12.7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6"/>
      <c r="Q48" s="36"/>
      <c r="R48" s="37"/>
      <c r="S48" s="35"/>
      <c r="T48" s="35"/>
      <c r="U48" s="32"/>
    </row>
    <row r="49" spans="1:21" ht="12.7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6"/>
      <c r="Q49" s="36"/>
      <c r="R49" s="37"/>
      <c r="S49" s="35"/>
      <c r="T49" s="35"/>
      <c r="U49" s="32"/>
    </row>
    <row r="50" spans="1:21" ht="12.7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6"/>
      <c r="Q50" s="36"/>
      <c r="R50" s="37"/>
      <c r="S50" s="35"/>
      <c r="T50" s="35"/>
      <c r="U50" s="32"/>
    </row>
    <row r="51" spans="1:21" ht="12.7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6"/>
      <c r="Q51" s="36"/>
      <c r="R51" s="37"/>
      <c r="S51" s="35"/>
      <c r="T51" s="35"/>
      <c r="U51" s="32"/>
    </row>
    <row r="52" spans="1:21" ht="12.7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6"/>
      <c r="Q52" s="36"/>
      <c r="R52" s="37"/>
      <c r="S52" s="35"/>
      <c r="T52" s="35"/>
      <c r="U52" s="32"/>
    </row>
    <row r="53" spans="1:21" ht="12.7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6"/>
      <c r="Q53" s="36"/>
      <c r="R53" s="37"/>
      <c r="S53" s="35"/>
      <c r="T53" s="35"/>
      <c r="U53" s="32"/>
    </row>
    <row r="54" spans="1:21" ht="12.7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6"/>
      <c r="Q54" s="36"/>
      <c r="R54" s="37"/>
      <c r="S54" s="35"/>
      <c r="T54" s="35"/>
      <c r="U54" s="32"/>
    </row>
    <row r="55" spans="1:21" ht="12.7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6"/>
      <c r="Q55" s="36"/>
      <c r="R55" s="37"/>
      <c r="S55" s="35"/>
      <c r="T55" s="35"/>
      <c r="U55" s="32"/>
    </row>
    <row r="56" spans="1:21" ht="12.7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6"/>
      <c r="Q56" s="36"/>
      <c r="R56" s="37"/>
      <c r="S56" s="35"/>
      <c r="T56" s="35"/>
      <c r="U56" s="32"/>
    </row>
    <row r="57" spans="1:21" ht="12.7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6"/>
      <c r="Q57" s="36"/>
      <c r="R57" s="37"/>
      <c r="S57" s="35"/>
      <c r="T57" s="35"/>
      <c r="U57" s="32"/>
    </row>
    <row r="58" spans="1:21" ht="12.7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6"/>
      <c r="Q58" s="36"/>
      <c r="R58" s="37"/>
      <c r="S58" s="35"/>
      <c r="T58" s="35"/>
      <c r="U58" s="32"/>
    </row>
    <row r="59" spans="1:21" ht="12.7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6"/>
      <c r="Q59" s="36"/>
      <c r="R59" s="37"/>
      <c r="S59" s="35"/>
      <c r="T59" s="35"/>
      <c r="U59" s="32"/>
    </row>
    <row r="60" spans="1:21" ht="12.7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6"/>
      <c r="Q60" s="36"/>
      <c r="R60" s="37"/>
      <c r="S60" s="35"/>
      <c r="T60" s="35"/>
      <c r="U60" s="32"/>
    </row>
    <row r="61" spans="1:21" ht="12.7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6"/>
      <c r="Q61" s="36"/>
      <c r="R61" s="37"/>
      <c r="S61" s="35"/>
      <c r="T61" s="35"/>
      <c r="U61" s="32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9"/>
  <sheetViews>
    <sheetView workbookViewId="0" topLeftCell="A1">
      <selection activeCell="I4" sqref="I4"/>
    </sheetView>
  </sheetViews>
  <sheetFormatPr defaultColWidth="9.140625" defaultRowHeight="12.75"/>
  <cols>
    <col min="1" max="1" width="5.00390625" style="0" customWidth="1"/>
    <col min="2" max="2" width="7.140625" style="0" bestFit="1" customWidth="1"/>
    <col min="3" max="3" width="35.00390625" style="0" customWidth="1"/>
    <col min="4" max="4" width="50.140625" style="0" bestFit="1" customWidth="1"/>
    <col min="5" max="5" width="6.28125" style="29" customWidth="1"/>
    <col min="6" max="6" width="9.140625" style="29" customWidth="1"/>
    <col min="7" max="8" width="0" style="0" hidden="1" customWidth="1"/>
    <col min="9" max="9" width="9.28125" style="0" bestFit="1" customWidth="1"/>
    <col min="10" max="20" width="0" style="0" hidden="1" customWidth="1"/>
    <col min="21" max="21" width="4.8515625" style="0" bestFit="1" customWidth="1"/>
    <col min="22" max="22" width="13.57421875" style="0" bestFit="1" customWidth="1"/>
  </cols>
  <sheetData>
    <row r="1" spans="1:11" ht="18">
      <c r="A1" s="57" t="s">
        <v>1127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2" ht="13.5" thickBot="1">
      <c r="A3" s="1" t="s">
        <v>0</v>
      </c>
      <c r="B3" s="2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>
        <v>7</v>
      </c>
      <c r="Q3" s="3" t="s">
        <v>9</v>
      </c>
      <c r="R3" s="3" t="s">
        <v>10</v>
      </c>
      <c r="S3" s="3" t="s">
        <v>11</v>
      </c>
      <c r="T3" s="4"/>
      <c r="U3" s="4" t="s">
        <v>12</v>
      </c>
      <c r="V3" s="5" t="s">
        <v>13</v>
      </c>
    </row>
    <row r="4" spans="1:22" ht="12.75">
      <c r="A4" s="56">
        <v>1</v>
      </c>
      <c r="B4" s="56" t="s">
        <v>624</v>
      </c>
      <c r="C4" s="11" t="s">
        <v>698</v>
      </c>
      <c r="D4" s="91" t="s">
        <v>1134</v>
      </c>
      <c r="E4" s="23">
        <v>2007</v>
      </c>
      <c r="F4" s="23" t="s">
        <v>1129</v>
      </c>
      <c r="G4" s="11"/>
      <c r="H4" s="23">
        <v>2.4</v>
      </c>
      <c r="I4" s="83" t="s">
        <v>699</v>
      </c>
      <c r="J4" s="56">
        <v>87</v>
      </c>
      <c r="K4" s="56">
        <v>87</v>
      </c>
      <c r="L4" s="56">
        <v>80</v>
      </c>
      <c r="M4" s="56">
        <v>84</v>
      </c>
      <c r="N4" s="56">
        <v>90</v>
      </c>
      <c r="O4" s="56">
        <v>91</v>
      </c>
      <c r="P4" s="56">
        <v>84</v>
      </c>
      <c r="Q4" s="7">
        <f aca="true" t="shared" si="0" ref="Q4:Q39">J4+K4+L4+M4+N4+O4+P4</f>
        <v>603</v>
      </c>
      <c r="R4" s="7">
        <f aca="true" t="shared" si="1" ref="R4:R39">MIN(J4:P4)</f>
        <v>80</v>
      </c>
      <c r="S4" s="12">
        <f aca="true" t="shared" si="2" ref="S4:S39">MAX(J4:P4)</f>
        <v>91</v>
      </c>
      <c r="T4" s="13">
        <f aca="true" t="shared" si="3" ref="T4:T39">Q4-(R4+S4)</f>
        <v>432</v>
      </c>
      <c r="U4" s="13">
        <f aca="true" t="shared" si="4" ref="U4:U39">T4/5</f>
        <v>86.4</v>
      </c>
      <c r="V4" s="11" t="s">
        <v>1087</v>
      </c>
    </row>
    <row r="5" spans="1:22" ht="13.5" customHeight="1">
      <c r="A5" s="54">
        <v>2</v>
      </c>
      <c r="B5" s="56" t="s">
        <v>41</v>
      </c>
      <c r="C5" s="9" t="s">
        <v>617</v>
      </c>
      <c r="D5" s="92" t="s">
        <v>1135</v>
      </c>
      <c r="E5" s="23">
        <v>2007</v>
      </c>
      <c r="F5" s="24" t="s">
        <v>255</v>
      </c>
      <c r="G5" s="9"/>
      <c r="H5" s="24">
        <v>2.8</v>
      </c>
      <c r="I5" s="83" t="s">
        <v>1051</v>
      </c>
      <c r="J5" s="54">
        <v>85</v>
      </c>
      <c r="K5" s="54">
        <v>87</v>
      </c>
      <c r="L5" s="54">
        <v>85</v>
      </c>
      <c r="M5" s="54">
        <v>88</v>
      </c>
      <c r="N5" s="54">
        <v>89</v>
      </c>
      <c r="O5" s="56">
        <v>86</v>
      </c>
      <c r="P5" s="56">
        <v>83</v>
      </c>
      <c r="Q5" s="7">
        <f t="shared" si="0"/>
        <v>603</v>
      </c>
      <c r="R5" s="7">
        <f t="shared" si="1"/>
        <v>83</v>
      </c>
      <c r="S5" s="12">
        <f t="shared" si="2"/>
        <v>89</v>
      </c>
      <c r="T5" s="13">
        <f t="shared" si="3"/>
        <v>431</v>
      </c>
      <c r="U5" s="13">
        <f t="shared" si="4"/>
        <v>86.2</v>
      </c>
      <c r="V5" s="9" t="s">
        <v>1088</v>
      </c>
    </row>
    <row r="6" spans="1:22" ht="12.75">
      <c r="A6" s="54">
        <v>3</v>
      </c>
      <c r="B6" s="56" t="s">
        <v>30</v>
      </c>
      <c r="C6" s="9" t="s">
        <v>467</v>
      </c>
      <c r="D6" s="92" t="s">
        <v>1136</v>
      </c>
      <c r="E6" s="23">
        <v>2006</v>
      </c>
      <c r="F6" s="24" t="s">
        <v>449</v>
      </c>
      <c r="G6" s="9"/>
      <c r="H6" s="24">
        <v>1.8</v>
      </c>
      <c r="I6" s="83" t="s">
        <v>451</v>
      </c>
      <c r="J6" s="54">
        <v>89</v>
      </c>
      <c r="K6" s="54">
        <v>86</v>
      </c>
      <c r="L6" s="54">
        <v>78</v>
      </c>
      <c r="M6" s="54">
        <v>81</v>
      </c>
      <c r="N6" s="54">
        <v>84</v>
      </c>
      <c r="O6" s="56">
        <v>93</v>
      </c>
      <c r="P6" s="56">
        <v>87</v>
      </c>
      <c r="Q6" s="7">
        <f t="shared" si="0"/>
        <v>598</v>
      </c>
      <c r="R6" s="7">
        <f t="shared" si="1"/>
        <v>78</v>
      </c>
      <c r="S6" s="12">
        <f t="shared" si="2"/>
        <v>93</v>
      </c>
      <c r="T6" s="13">
        <f t="shared" si="3"/>
        <v>427</v>
      </c>
      <c r="U6" s="13">
        <f t="shared" si="4"/>
        <v>85.4</v>
      </c>
      <c r="V6" s="9" t="s">
        <v>1089</v>
      </c>
    </row>
    <row r="7" spans="1:22" ht="12.75">
      <c r="A7" s="56">
        <v>4</v>
      </c>
      <c r="B7" s="56" t="s">
        <v>28</v>
      </c>
      <c r="C7" s="9" t="s">
        <v>382</v>
      </c>
      <c r="D7" s="92" t="s">
        <v>1137</v>
      </c>
      <c r="E7" s="23">
        <v>2007</v>
      </c>
      <c r="F7" s="24" t="s">
        <v>1130</v>
      </c>
      <c r="G7" s="9"/>
      <c r="H7" s="24">
        <v>2</v>
      </c>
      <c r="I7" s="83" t="s">
        <v>383</v>
      </c>
      <c r="J7" s="54">
        <v>86</v>
      </c>
      <c r="K7" s="54">
        <v>88</v>
      </c>
      <c r="L7" s="54">
        <v>86</v>
      </c>
      <c r="M7" s="54">
        <v>83</v>
      </c>
      <c r="N7" s="54">
        <v>83</v>
      </c>
      <c r="O7" s="56">
        <v>91</v>
      </c>
      <c r="P7" s="56">
        <v>77</v>
      </c>
      <c r="Q7" s="7">
        <f t="shared" si="0"/>
        <v>594</v>
      </c>
      <c r="R7" s="7">
        <f t="shared" si="1"/>
        <v>77</v>
      </c>
      <c r="S7" s="12">
        <f t="shared" si="2"/>
        <v>91</v>
      </c>
      <c r="T7" s="13">
        <f t="shared" si="3"/>
        <v>426</v>
      </c>
      <c r="U7" s="13">
        <f t="shared" si="4"/>
        <v>85.2</v>
      </c>
      <c r="V7" s="9"/>
    </row>
    <row r="8" spans="1:22" ht="12.75">
      <c r="A8" s="54">
        <v>5</v>
      </c>
      <c r="B8" s="56" t="s">
        <v>799</v>
      </c>
      <c r="C8" s="9" t="s">
        <v>858</v>
      </c>
      <c r="D8" s="92" t="s">
        <v>1138</v>
      </c>
      <c r="E8" s="23">
        <v>2007</v>
      </c>
      <c r="F8" s="24" t="s">
        <v>271</v>
      </c>
      <c r="G8" s="9"/>
      <c r="H8" s="24">
        <v>3.7</v>
      </c>
      <c r="I8" s="83" t="s">
        <v>859</v>
      </c>
      <c r="J8" s="54">
        <v>91</v>
      </c>
      <c r="K8" s="54">
        <v>87</v>
      </c>
      <c r="L8" s="54">
        <v>78</v>
      </c>
      <c r="M8" s="54">
        <v>83</v>
      </c>
      <c r="N8" s="54">
        <v>85</v>
      </c>
      <c r="O8" s="56">
        <v>85</v>
      </c>
      <c r="P8" s="56">
        <v>85</v>
      </c>
      <c r="Q8" s="7">
        <f t="shared" si="0"/>
        <v>594</v>
      </c>
      <c r="R8" s="7">
        <f t="shared" si="1"/>
        <v>78</v>
      </c>
      <c r="S8" s="12">
        <f t="shared" si="2"/>
        <v>91</v>
      </c>
      <c r="T8" s="13">
        <f t="shared" si="3"/>
        <v>425</v>
      </c>
      <c r="U8" s="13">
        <f t="shared" si="4"/>
        <v>85</v>
      </c>
      <c r="V8" s="9"/>
    </row>
    <row r="9" spans="1:22" ht="12.75">
      <c r="A9" s="54">
        <v>6</v>
      </c>
      <c r="B9" s="56" t="s">
        <v>32</v>
      </c>
      <c r="C9" s="9" t="s">
        <v>526</v>
      </c>
      <c r="D9" s="92" t="s">
        <v>516</v>
      </c>
      <c r="E9" s="23">
        <v>2007</v>
      </c>
      <c r="F9" s="24" t="s">
        <v>517</v>
      </c>
      <c r="G9" s="9"/>
      <c r="H9" s="24">
        <v>1</v>
      </c>
      <c r="I9" s="83" t="s">
        <v>518</v>
      </c>
      <c r="J9" s="54">
        <v>85</v>
      </c>
      <c r="K9" s="54">
        <v>87</v>
      </c>
      <c r="L9" s="54">
        <v>83</v>
      </c>
      <c r="M9" s="54">
        <v>85</v>
      </c>
      <c r="N9" s="54">
        <v>83</v>
      </c>
      <c r="O9" s="56">
        <v>83</v>
      </c>
      <c r="P9" s="56">
        <v>86</v>
      </c>
      <c r="Q9" s="7">
        <f t="shared" si="0"/>
        <v>592</v>
      </c>
      <c r="R9" s="7">
        <f t="shared" si="1"/>
        <v>83</v>
      </c>
      <c r="S9" s="12">
        <f t="shared" si="2"/>
        <v>87</v>
      </c>
      <c r="T9" s="13">
        <f t="shared" si="3"/>
        <v>422</v>
      </c>
      <c r="U9" s="13">
        <f t="shared" si="4"/>
        <v>84.4</v>
      </c>
      <c r="V9" s="9"/>
    </row>
    <row r="10" spans="1:22" ht="12.75">
      <c r="A10" s="56">
        <v>7</v>
      </c>
      <c r="B10" s="56" t="s">
        <v>42</v>
      </c>
      <c r="C10" s="9" t="s">
        <v>618</v>
      </c>
      <c r="D10" s="92" t="s">
        <v>1139</v>
      </c>
      <c r="E10" s="23">
        <v>2007</v>
      </c>
      <c r="F10" s="24" t="s">
        <v>255</v>
      </c>
      <c r="G10" s="9"/>
      <c r="H10" s="24">
        <v>3.1</v>
      </c>
      <c r="I10" s="83" t="s">
        <v>1052</v>
      </c>
      <c r="J10" s="54">
        <v>84</v>
      </c>
      <c r="K10" s="54">
        <v>85</v>
      </c>
      <c r="L10" s="54">
        <v>86</v>
      </c>
      <c r="M10" s="54">
        <v>82</v>
      </c>
      <c r="N10" s="54">
        <v>83</v>
      </c>
      <c r="O10" s="56">
        <v>88</v>
      </c>
      <c r="P10" s="56">
        <v>69</v>
      </c>
      <c r="Q10" s="7">
        <f t="shared" si="0"/>
        <v>577</v>
      </c>
      <c r="R10" s="7">
        <f t="shared" si="1"/>
        <v>69</v>
      </c>
      <c r="S10" s="12">
        <f t="shared" si="2"/>
        <v>88</v>
      </c>
      <c r="T10" s="13">
        <f t="shared" si="3"/>
        <v>420</v>
      </c>
      <c r="U10" s="13">
        <f t="shared" si="4"/>
        <v>84</v>
      </c>
      <c r="V10" s="9"/>
    </row>
    <row r="11" spans="1:22" ht="12.75">
      <c r="A11" s="54">
        <v>8</v>
      </c>
      <c r="B11" s="56" t="s">
        <v>801</v>
      </c>
      <c r="C11" s="9" t="s">
        <v>235</v>
      </c>
      <c r="D11" s="92" t="s">
        <v>1138</v>
      </c>
      <c r="E11" s="23">
        <v>2007</v>
      </c>
      <c r="F11" s="24" t="s">
        <v>271</v>
      </c>
      <c r="G11" s="9"/>
      <c r="H11" s="24">
        <v>4</v>
      </c>
      <c r="I11" s="83" t="s">
        <v>879</v>
      </c>
      <c r="J11" s="54">
        <v>83</v>
      </c>
      <c r="K11" s="54">
        <v>86</v>
      </c>
      <c r="L11" s="54">
        <v>78</v>
      </c>
      <c r="M11" s="54">
        <v>84</v>
      </c>
      <c r="N11" s="54">
        <v>88</v>
      </c>
      <c r="O11" s="56">
        <v>77</v>
      </c>
      <c r="P11" s="56">
        <v>86</v>
      </c>
      <c r="Q11" s="7">
        <f t="shared" si="0"/>
        <v>582</v>
      </c>
      <c r="R11" s="7">
        <f t="shared" si="1"/>
        <v>77</v>
      </c>
      <c r="S11" s="12">
        <f t="shared" si="2"/>
        <v>88</v>
      </c>
      <c r="T11" s="13">
        <f t="shared" si="3"/>
        <v>417</v>
      </c>
      <c r="U11" s="13">
        <f t="shared" si="4"/>
        <v>83.4</v>
      </c>
      <c r="V11" s="9"/>
    </row>
    <row r="12" spans="1:22" ht="12.75">
      <c r="A12" s="54">
        <v>9</v>
      </c>
      <c r="B12" s="56" t="s">
        <v>39</v>
      </c>
      <c r="C12" s="9" t="s">
        <v>575</v>
      </c>
      <c r="D12" s="92" t="s">
        <v>1140</v>
      </c>
      <c r="E12" s="24">
        <v>2007</v>
      </c>
      <c r="F12" s="24" t="s">
        <v>544</v>
      </c>
      <c r="G12" s="9"/>
      <c r="H12" s="24">
        <v>2.6</v>
      </c>
      <c r="I12" s="85" t="s">
        <v>576</v>
      </c>
      <c r="J12" s="54">
        <v>83</v>
      </c>
      <c r="K12" s="54">
        <v>83</v>
      </c>
      <c r="L12" s="54">
        <v>66</v>
      </c>
      <c r="M12" s="54">
        <v>84</v>
      </c>
      <c r="N12" s="54">
        <v>84</v>
      </c>
      <c r="O12" s="56">
        <v>81</v>
      </c>
      <c r="P12" s="56">
        <v>86</v>
      </c>
      <c r="Q12" s="7">
        <f t="shared" si="0"/>
        <v>567</v>
      </c>
      <c r="R12" s="7">
        <f t="shared" si="1"/>
        <v>66</v>
      </c>
      <c r="S12" s="12">
        <f t="shared" si="2"/>
        <v>86</v>
      </c>
      <c r="T12" s="13">
        <f t="shared" si="3"/>
        <v>415</v>
      </c>
      <c r="U12" s="13">
        <f t="shared" si="4"/>
        <v>83</v>
      </c>
      <c r="V12" s="9"/>
    </row>
    <row r="13" spans="1:22" ht="12.75">
      <c r="A13" s="56">
        <v>10</v>
      </c>
      <c r="B13" s="56" t="s">
        <v>34</v>
      </c>
      <c r="C13" s="9" t="s">
        <v>525</v>
      </c>
      <c r="D13" s="92" t="s">
        <v>516</v>
      </c>
      <c r="E13" s="23">
        <v>2007</v>
      </c>
      <c r="F13" s="24" t="s">
        <v>517</v>
      </c>
      <c r="G13" s="9"/>
      <c r="H13" s="24">
        <v>1.4</v>
      </c>
      <c r="I13" s="83" t="s">
        <v>527</v>
      </c>
      <c r="J13" s="54">
        <v>85</v>
      </c>
      <c r="K13" s="54">
        <v>83</v>
      </c>
      <c r="L13" s="54">
        <v>80</v>
      </c>
      <c r="M13" s="54">
        <v>85</v>
      </c>
      <c r="N13" s="54">
        <v>81</v>
      </c>
      <c r="O13" s="56">
        <v>84</v>
      </c>
      <c r="P13" s="56">
        <v>77</v>
      </c>
      <c r="Q13" s="7">
        <f t="shared" si="0"/>
        <v>575</v>
      </c>
      <c r="R13" s="7">
        <f t="shared" si="1"/>
        <v>77</v>
      </c>
      <c r="S13" s="12">
        <f t="shared" si="2"/>
        <v>85</v>
      </c>
      <c r="T13" s="13">
        <f t="shared" si="3"/>
        <v>413</v>
      </c>
      <c r="U13" s="13">
        <f t="shared" si="4"/>
        <v>82.6</v>
      </c>
      <c r="V13" s="9"/>
    </row>
    <row r="14" spans="1:22" ht="12.75">
      <c r="A14" s="54">
        <v>11</v>
      </c>
      <c r="B14" s="56" t="s">
        <v>800</v>
      </c>
      <c r="C14" s="9" t="s">
        <v>485</v>
      </c>
      <c r="D14" s="92" t="s">
        <v>1138</v>
      </c>
      <c r="E14" s="23">
        <v>2007</v>
      </c>
      <c r="F14" s="24" t="s">
        <v>271</v>
      </c>
      <c r="G14" s="9"/>
      <c r="H14" s="24">
        <v>3.9</v>
      </c>
      <c r="I14" s="83" t="s">
        <v>246</v>
      </c>
      <c r="J14" s="54">
        <v>75</v>
      </c>
      <c r="K14" s="54">
        <v>80</v>
      </c>
      <c r="L14" s="54">
        <v>78</v>
      </c>
      <c r="M14" s="54">
        <v>91</v>
      </c>
      <c r="N14" s="54">
        <v>87</v>
      </c>
      <c r="O14" s="56">
        <v>81</v>
      </c>
      <c r="P14" s="56">
        <v>87</v>
      </c>
      <c r="Q14" s="7">
        <f t="shared" si="0"/>
        <v>579</v>
      </c>
      <c r="R14" s="7">
        <f t="shared" si="1"/>
        <v>75</v>
      </c>
      <c r="S14" s="12">
        <f t="shared" si="2"/>
        <v>91</v>
      </c>
      <c r="T14" s="13">
        <f t="shared" si="3"/>
        <v>413</v>
      </c>
      <c r="U14" s="13">
        <f t="shared" si="4"/>
        <v>82.6</v>
      </c>
      <c r="V14" s="9"/>
    </row>
    <row r="15" spans="1:22" ht="12.75">
      <c r="A15" s="54">
        <v>12</v>
      </c>
      <c r="B15" s="56" t="s">
        <v>988</v>
      </c>
      <c r="C15" s="9" t="s">
        <v>991</v>
      </c>
      <c r="D15" s="92" t="s">
        <v>1190</v>
      </c>
      <c r="E15" s="23">
        <v>2006</v>
      </c>
      <c r="F15" s="24" t="s">
        <v>271</v>
      </c>
      <c r="G15" s="9"/>
      <c r="H15" s="24">
        <v>2.2</v>
      </c>
      <c r="I15" s="83" t="s">
        <v>1023</v>
      </c>
      <c r="J15" s="54">
        <v>79</v>
      </c>
      <c r="K15" s="54">
        <v>84</v>
      </c>
      <c r="L15" s="54">
        <v>80</v>
      </c>
      <c r="M15" s="54">
        <v>84</v>
      </c>
      <c r="N15" s="54">
        <v>82</v>
      </c>
      <c r="O15" s="56">
        <v>83</v>
      </c>
      <c r="P15" s="56">
        <v>86</v>
      </c>
      <c r="Q15" s="7">
        <f t="shared" si="0"/>
        <v>578</v>
      </c>
      <c r="R15" s="7">
        <f t="shared" si="1"/>
        <v>79</v>
      </c>
      <c r="S15" s="12">
        <f t="shared" si="2"/>
        <v>86</v>
      </c>
      <c r="T15" s="13">
        <f t="shared" si="3"/>
        <v>413</v>
      </c>
      <c r="U15" s="13">
        <f t="shared" si="4"/>
        <v>82.6</v>
      </c>
      <c r="V15" s="9"/>
    </row>
    <row r="16" spans="1:22" ht="12.75">
      <c r="A16" s="56">
        <v>13</v>
      </c>
      <c r="B16" s="56" t="s">
        <v>27</v>
      </c>
      <c r="C16" s="9" t="s">
        <v>235</v>
      </c>
      <c r="D16" s="92" t="s">
        <v>1137</v>
      </c>
      <c r="E16" s="23">
        <v>2007</v>
      </c>
      <c r="F16" s="24" t="s">
        <v>1130</v>
      </c>
      <c r="G16" s="9"/>
      <c r="H16" s="24">
        <v>1.8</v>
      </c>
      <c r="I16" s="83" t="s">
        <v>377</v>
      </c>
      <c r="J16" s="17">
        <v>86</v>
      </c>
      <c r="K16" s="18">
        <v>84</v>
      </c>
      <c r="L16" s="19">
        <v>82</v>
      </c>
      <c r="M16" s="19">
        <v>86</v>
      </c>
      <c r="N16" s="19">
        <v>74</v>
      </c>
      <c r="O16" s="6">
        <v>71</v>
      </c>
      <c r="P16" s="6">
        <v>86</v>
      </c>
      <c r="Q16" s="7">
        <f t="shared" si="0"/>
        <v>569</v>
      </c>
      <c r="R16" s="7">
        <f t="shared" si="1"/>
        <v>71</v>
      </c>
      <c r="S16" s="12">
        <f t="shared" si="2"/>
        <v>86</v>
      </c>
      <c r="T16" s="13">
        <f t="shared" si="3"/>
        <v>412</v>
      </c>
      <c r="U16" s="13">
        <f t="shared" si="4"/>
        <v>82.4</v>
      </c>
      <c r="V16" s="9"/>
    </row>
    <row r="17" spans="1:22" ht="12.75">
      <c r="A17" s="54">
        <v>14</v>
      </c>
      <c r="B17" s="56" t="s">
        <v>802</v>
      </c>
      <c r="C17" s="9" t="s">
        <v>903</v>
      </c>
      <c r="D17" s="92" t="s">
        <v>901</v>
      </c>
      <c r="E17" s="23">
        <v>2007</v>
      </c>
      <c r="F17" s="24" t="s">
        <v>255</v>
      </c>
      <c r="G17" s="9"/>
      <c r="H17" s="24">
        <v>2.4</v>
      </c>
      <c r="I17" s="83" t="s">
        <v>904</v>
      </c>
      <c r="J17" s="54">
        <v>87</v>
      </c>
      <c r="K17" s="54">
        <v>85</v>
      </c>
      <c r="L17" s="54">
        <v>86</v>
      </c>
      <c r="M17" s="54">
        <v>75</v>
      </c>
      <c r="N17" s="54">
        <v>81</v>
      </c>
      <c r="O17" s="56">
        <v>80</v>
      </c>
      <c r="P17" s="56">
        <v>80</v>
      </c>
      <c r="Q17" s="7">
        <f t="shared" si="0"/>
        <v>574</v>
      </c>
      <c r="R17" s="7">
        <f t="shared" si="1"/>
        <v>75</v>
      </c>
      <c r="S17" s="12">
        <f t="shared" si="2"/>
        <v>87</v>
      </c>
      <c r="T17" s="13">
        <f t="shared" si="3"/>
        <v>412</v>
      </c>
      <c r="U17" s="13">
        <f t="shared" si="4"/>
        <v>82.4</v>
      </c>
      <c r="V17" s="9"/>
    </row>
    <row r="18" spans="1:22" ht="12.75">
      <c r="A18" s="54">
        <v>15</v>
      </c>
      <c r="B18" s="56" t="s">
        <v>626</v>
      </c>
      <c r="C18" s="9" t="s">
        <v>485</v>
      </c>
      <c r="D18" s="92" t="s">
        <v>1141</v>
      </c>
      <c r="E18" s="23">
        <v>2006</v>
      </c>
      <c r="F18" s="24" t="s">
        <v>271</v>
      </c>
      <c r="G18" s="9"/>
      <c r="H18" s="24">
        <v>4</v>
      </c>
      <c r="I18" s="83" t="s">
        <v>768</v>
      </c>
      <c r="J18" s="54">
        <v>80</v>
      </c>
      <c r="K18" s="54">
        <v>80</v>
      </c>
      <c r="L18" s="54">
        <v>88</v>
      </c>
      <c r="M18" s="54">
        <v>83</v>
      </c>
      <c r="N18" s="54">
        <v>84</v>
      </c>
      <c r="O18" s="56">
        <v>79</v>
      </c>
      <c r="P18" s="56">
        <v>84</v>
      </c>
      <c r="Q18" s="7">
        <f t="shared" si="0"/>
        <v>578</v>
      </c>
      <c r="R18" s="7">
        <f t="shared" si="1"/>
        <v>79</v>
      </c>
      <c r="S18" s="12">
        <f t="shared" si="2"/>
        <v>88</v>
      </c>
      <c r="T18" s="13">
        <f t="shared" si="3"/>
        <v>411</v>
      </c>
      <c r="U18" s="13">
        <f t="shared" si="4"/>
        <v>82.2</v>
      </c>
      <c r="V18" s="9"/>
    </row>
    <row r="19" spans="1:22" ht="12.75">
      <c r="A19" s="56">
        <v>16</v>
      </c>
      <c r="B19" s="56" t="s">
        <v>33</v>
      </c>
      <c r="C19" s="9" t="s">
        <v>524</v>
      </c>
      <c r="D19" s="92" t="s">
        <v>516</v>
      </c>
      <c r="E19" s="23">
        <v>2007</v>
      </c>
      <c r="F19" s="24" t="s">
        <v>517</v>
      </c>
      <c r="G19" s="9"/>
      <c r="H19" s="24">
        <v>1.2</v>
      </c>
      <c r="I19" s="83" t="s">
        <v>523</v>
      </c>
      <c r="J19" s="54">
        <v>90</v>
      </c>
      <c r="K19" s="54">
        <v>83</v>
      </c>
      <c r="L19" s="54">
        <v>82</v>
      </c>
      <c r="M19" s="54">
        <v>79</v>
      </c>
      <c r="N19" s="54">
        <v>83</v>
      </c>
      <c r="O19" s="56">
        <v>83</v>
      </c>
      <c r="P19" s="56">
        <v>76</v>
      </c>
      <c r="Q19" s="7">
        <f t="shared" si="0"/>
        <v>576</v>
      </c>
      <c r="R19" s="7">
        <f t="shared" si="1"/>
        <v>76</v>
      </c>
      <c r="S19" s="12">
        <f t="shared" si="2"/>
        <v>90</v>
      </c>
      <c r="T19" s="13">
        <f t="shared" si="3"/>
        <v>410</v>
      </c>
      <c r="U19" s="13">
        <f t="shared" si="4"/>
        <v>82</v>
      </c>
      <c r="V19" s="9"/>
    </row>
    <row r="20" spans="1:22" ht="12.75">
      <c r="A20" s="54">
        <v>17</v>
      </c>
      <c r="B20" s="56" t="s">
        <v>623</v>
      </c>
      <c r="C20" s="9" t="s">
        <v>763</v>
      </c>
      <c r="D20" s="92" t="s">
        <v>1141</v>
      </c>
      <c r="E20" s="23">
        <v>2006</v>
      </c>
      <c r="F20" s="24" t="s">
        <v>271</v>
      </c>
      <c r="G20" s="9"/>
      <c r="H20" s="24">
        <v>2.3</v>
      </c>
      <c r="I20" s="83" t="s">
        <v>764</v>
      </c>
      <c r="J20" s="54">
        <v>77</v>
      </c>
      <c r="K20" s="54">
        <v>88</v>
      </c>
      <c r="L20" s="54">
        <v>81</v>
      </c>
      <c r="M20" s="54">
        <v>85</v>
      </c>
      <c r="N20" s="54">
        <v>83</v>
      </c>
      <c r="O20" s="56">
        <v>79</v>
      </c>
      <c r="P20" s="56">
        <v>80</v>
      </c>
      <c r="Q20" s="7">
        <f t="shared" si="0"/>
        <v>573</v>
      </c>
      <c r="R20" s="7">
        <f t="shared" si="1"/>
        <v>77</v>
      </c>
      <c r="S20" s="12">
        <f t="shared" si="2"/>
        <v>88</v>
      </c>
      <c r="T20" s="13">
        <f t="shared" si="3"/>
        <v>408</v>
      </c>
      <c r="U20" s="13">
        <f t="shared" si="4"/>
        <v>81.6</v>
      </c>
      <c r="V20" s="9"/>
    </row>
    <row r="21" spans="1:22" ht="12.75">
      <c r="A21" s="54">
        <v>18</v>
      </c>
      <c r="B21" s="56" t="s">
        <v>24</v>
      </c>
      <c r="C21" s="9" t="s">
        <v>235</v>
      </c>
      <c r="D21" s="92" t="s">
        <v>1142</v>
      </c>
      <c r="E21" s="23">
        <v>2004</v>
      </c>
      <c r="F21" s="24" t="s">
        <v>231</v>
      </c>
      <c r="G21" s="9"/>
      <c r="H21" s="24">
        <v>1.1</v>
      </c>
      <c r="I21" s="83" t="s">
        <v>236</v>
      </c>
      <c r="J21" s="17">
        <v>81</v>
      </c>
      <c r="K21" s="18">
        <v>78</v>
      </c>
      <c r="L21" s="19">
        <v>82</v>
      </c>
      <c r="M21" s="19">
        <v>83</v>
      </c>
      <c r="N21" s="19">
        <v>82</v>
      </c>
      <c r="O21" s="6">
        <v>81</v>
      </c>
      <c r="P21" s="6">
        <v>80</v>
      </c>
      <c r="Q21" s="7">
        <f t="shared" si="0"/>
        <v>567</v>
      </c>
      <c r="R21" s="7">
        <f t="shared" si="1"/>
        <v>78</v>
      </c>
      <c r="S21" s="12">
        <f t="shared" si="2"/>
        <v>83</v>
      </c>
      <c r="T21" s="13">
        <f t="shared" si="3"/>
        <v>406</v>
      </c>
      <c r="U21" s="13">
        <f t="shared" si="4"/>
        <v>81.2</v>
      </c>
      <c r="V21" s="9"/>
    </row>
    <row r="22" spans="1:22" ht="12.75">
      <c r="A22" s="56">
        <v>19</v>
      </c>
      <c r="B22" s="56" t="s">
        <v>25</v>
      </c>
      <c r="C22" s="9" t="s">
        <v>349</v>
      </c>
      <c r="D22" s="92" t="s">
        <v>254</v>
      </c>
      <c r="E22" s="23">
        <v>2007</v>
      </c>
      <c r="F22" s="24" t="s">
        <v>255</v>
      </c>
      <c r="G22" s="9"/>
      <c r="H22" s="24">
        <v>1</v>
      </c>
      <c r="I22" s="83" t="s">
        <v>258</v>
      </c>
      <c r="J22" s="17">
        <v>73</v>
      </c>
      <c r="K22" s="18">
        <v>85</v>
      </c>
      <c r="L22" s="19">
        <v>79</v>
      </c>
      <c r="M22" s="19">
        <v>81</v>
      </c>
      <c r="N22" s="19">
        <v>81</v>
      </c>
      <c r="O22" s="6">
        <v>89</v>
      </c>
      <c r="P22" s="6">
        <v>80</v>
      </c>
      <c r="Q22" s="7">
        <f t="shared" si="0"/>
        <v>568</v>
      </c>
      <c r="R22" s="7">
        <f t="shared" si="1"/>
        <v>73</v>
      </c>
      <c r="S22" s="12">
        <f t="shared" si="2"/>
        <v>89</v>
      </c>
      <c r="T22" s="13">
        <f t="shared" si="3"/>
        <v>406</v>
      </c>
      <c r="U22" s="13">
        <f t="shared" si="4"/>
        <v>81.2</v>
      </c>
      <c r="V22" s="9"/>
    </row>
    <row r="23" spans="1:22" ht="12.75">
      <c r="A23" s="54">
        <v>20</v>
      </c>
      <c r="B23" s="56" t="s">
        <v>29</v>
      </c>
      <c r="C23" s="9" t="s">
        <v>466</v>
      </c>
      <c r="D23" s="92" t="s">
        <v>1143</v>
      </c>
      <c r="E23" s="23">
        <v>2006</v>
      </c>
      <c r="F23" s="24" t="s">
        <v>449</v>
      </c>
      <c r="G23" s="9"/>
      <c r="H23" s="24">
        <v>1.1</v>
      </c>
      <c r="I23" s="83" t="s">
        <v>450</v>
      </c>
      <c r="J23" s="54">
        <v>79</v>
      </c>
      <c r="K23" s="54">
        <v>85</v>
      </c>
      <c r="L23" s="54">
        <v>81</v>
      </c>
      <c r="M23" s="54">
        <v>76</v>
      </c>
      <c r="N23" s="54">
        <v>83</v>
      </c>
      <c r="O23" s="56">
        <v>81</v>
      </c>
      <c r="P23" s="56">
        <v>80</v>
      </c>
      <c r="Q23" s="7">
        <f t="shared" si="0"/>
        <v>565</v>
      </c>
      <c r="R23" s="7">
        <f t="shared" si="1"/>
        <v>76</v>
      </c>
      <c r="S23" s="12">
        <f t="shared" si="2"/>
        <v>85</v>
      </c>
      <c r="T23" s="13">
        <f t="shared" si="3"/>
        <v>404</v>
      </c>
      <c r="U23" s="13">
        <f t="shared" si="4"/>
        <v>80.8</v>
      </c>
      <c r="V23" s="9"/>
    </row>
    <row r="24" spans="1:22" ht="12.75">
      <c r="A24" s="54">
        <v>21</v>
      </c>
      <c r="B24" s="56" t="s">
        <v>26</v>
      </c>
      <c r="C24" s="9" t="s">
        <v>272</v>
      </c>
      <c r="D24" s="92" t="s">
        <v>1144</v>
      </c>
      <c r="E24" s="23">
        <v>2006</v>
      </c>
      <c r="F24" s="24" t="s">
        <v>273</v>
      </c>
      <c r="G24" s="9"/>
      <c r="H24" s="24">
        <v>3.9</v>
      </c>
      <c r="I24" s="83" t="s">
        <v>274</v>
      </c>
      <c r="J24" s="17">
        <v>83</v>
      </c>
      <c r="K24" s="18">
        <v>82</v>
      </c>
      <c r="L24" s="19">
        <v>78</v>
      </c>
      <c r="M24" s="19">
        <v>76</v>
      </c>
      <c r="N24" s="19">
        <v>82</v>
      </c>
      <c r="O24" s="6">
        <v>77</v>
      </c>
      <c r="P24" s="6">
        <v>83</v>
      </c>
      <c r="Q24" s="7">
        <f t="shared" si="0"/>
        <v>561</v>
      </c>
      <c r="R24" s="7">
        <f t="shared" si="1"/>
        <v>76</v>
      </c>
      <c r="S24" s="12">
        <f t="shared" si="2"/>
        <v>83</v>
      </c>
      <c r="T24" s="13">
        <f t="shared" si="3"/>
        <v>402</v>
      </c>
      <c r="U24" s="13">
        <f t="shared" si="4"/>
        <v>80.4</v>
      </c>
      <c r="V24" s="9"/>
    </row>
    <row r="25" spans="1:22" ht="12.75">
      <c r="A25" s="56">
        <v>22</v>
      </c>
      <c r="B25" s="56" t="s">
        <v>804</v>
      </c>
      <c r="C25" s="9" t="s">
        <v>965</v>
      </c>
      <c r="D25" s="92" t="s">
        <v>966</v>
      </c>
      <c r="E25" s="23">
        <v>2007</v>
      </c>
      <c r="F25" s="24" t="s">
        <v>255</v>
      </c>
      <c r="G25" s="9"/>
      <c r="H25" s="24">
        <v>4</v>
      </c>
      <c r="I25" s="85" t="s">
        <v>967</v>
      </c>
      <c r="J25" s="54">
        <v>72</v>
      </c>
      <c r="K25" s="54">
        <v>81</v>
      </c>
      <c r="L25" s="54">
        <v>88</v>
      </c>
      <c r="M25" s="54">
        <v>74</v>
      </c>
      <c r="N25" s="54">
        <v>81</v>
      </c>
      <c r="O25" s="56">
        <v>78</v>
      </c>
      <c r="P25" s="56">
        <v>90</v>
      </c>
      <c r="Q25" s="7">
        <f t="shared" si="0"/>
        <v>564</v>
      </c>
      <c r="R25" s="7">
        <f t="shared" si="1"/>
        <v>72</v>
      </c>
      <c r="S25" s="12">
        <f t="shared" si="2"/>
        <v>90</v>
      </c>
      <c r="T25" s="13">
        <f t="shared" si="3"/>
        <v>402</v>
      </c>
      <c r="U25" s="13">
        <f t="shared" si="4"/>
        <v>80.4</v>
      </c>
      <c r="V25" s="9"/>
    </row>
    <row r="26" spans="1:22" ht="12.75">
      <c r="A26" s="54">
        <v>23</v>
      </c>
      <c r="B26" s="56" t="s">
        <v>31</v>
      </c>
      <c r="C26" s="9" t="s">
        <v>485</v>
      </c>
      <c r="D26" s="92" t="s">
        <v>1145</v>
      </c>
      <c r="E26" s="23">
        <v>2006</v>
      </c>
      <c r="F26" s="24" t="s">
        <v>269</v>
      </c>
      <c r="G26" s="9"/>
      <c r="H26" s="24">
        <v>1.7</v>
      </c>
      <c r="I26" s="85" t="s">
        <v>486</v>
      </c>
      <c r="J26" s="54">
        <v>75</v>
      </c>
      <c r="K26" s="54">
        <v>83</v>
      </c>
      <c r="L26" s="54">
        <v>84</v>
      </c>
      <c r="M26" s="54">
        <v>77</v>
      </c>
      <c r="N26" s="54">
        <v>81</v>
      </c>
      <c r="O26" s="56">
        <v>83</v>
      </c>
      <c r="P26" s="56">
        <v>76</v>
      </c>
      <c r="Q26" s="7">
        <f t="shared" si="0"/>
        <v>559</v>
      </c>
      <c r="R26" s="7">
        <f t="shared" si="1"/>
        <v>75</v>
      </c>
      <c r="S26" s="12">
        <f t="shared" si="2"/>
        <v>84</v>
      </c>
      <c r="T26" s="13">
        <f t="shared" si="3"/>
        <v>400</v>
      </c>
      <c r="U26" s="13">
        <f t="shared" si="4"/>
        <v>80</v>
      </c>
      <c r="V26" s="9"/>
    </row>
    <row r="27" spans="1:22" ht="12.75">
      <c r="A27" s="54">
        <v>24</v>
      </c>
      <c r="B27" s="56" t="s">
        <v>37</v>
      </c>
      <c r="C27" s="9" t="s">
        <v>552</v>
      </c>
      <c r="D27" s="92" t="s">
        <v>1146</v>
      </c>
      <c r="E27" s="24">
        <v>2007</v>
      </c>
      <c r="F27" s="24" t="s">
        <v>544</v>
      </c>
      <c r="G27" s="9"/>
      <c r="H27" s="24">
        <v>3.9</v>
      </c>
      <c r="I27" s="85" t="s">
        <v>553</v>
      </c>
      <c r="J27" s="54">
        <v>69</v>
      </c>
      <c r="K27" s="54">
        <v>76</v>
      </c>
      <c r="L27" s="54">
        <v>89</v>
      </c>
      <c r="M27" s="54">
        <v>78</v>
      </c>
      <c r="N27" s="54">
        <v>76</v>
      </c>
      <c r="O27" s="56">
        <v>82</v>
      </c>
      <c r="P27" s="56">
        <v>88</v>
      </c>
      <c r="Q27" s="7">
        <f t="shared" si="0"/>
        <v>558</v>
      </c>
      <c r="R27" s="7">
        <f t="shared" si="1"/>
        <v>69</v>
      </c>
      <c r="S27" s="12">
        <f t="shared" si="2"/>
        <v>89</v>
      </c>
      <c r="T27" s="13">
        <f t="shared" si="3"/>
        <v>400</v>
      </c>
      <c r="U27" s="13">
        <f t="shared" si="4"/>
        <v>80</v>
      </c>
      <c r="V27" s="9"/>
    </row>
    <row r="28" spans="1:22" ht="12.75">
      <c r="A28" s="56">
        <v>25</v>
      </c>
      <c r="B28" s="56" t="s">
        <v>35</v>
      </c>
      <c r="C28" s="9" t="s">
        <v>334</v>
      </c>
      <c r="D28" s="92" t="s">
        <v>516</v>
      </c>
      <c r="E28" s="24">
        <v>2007</v>
      </c>
      <c r="F28" s="24" t="s">
        <v>517</v>
      </c>
      <c r="G28" s="9"/>
      <c r="H28" s="24">
        <v>1.3</v>
      </c>
      <c r="I28" s="85" t="s">
        <v>529</v>
      </c>
      <c r="J28" s="54">
        <v>76</v>
      </c>
      <c r="K28" s="54">
        <v>81</v>
      </c>
      <c r="L28" s="54">
        <v>75</v>
      </c>
      <c r="M28" s="54">
        <v>85</v>
      </c>
      <c r="N28" s="54">
        <v>86</v>
      </c>
      <c r="O28" s="56">
        <v>82</v>
      </c>
      <c r="P28" s="56">
        <v>75</v>
      </c>
      <c r="Q28" s="7">
        <f t="shared" si="0"/>
        <v>560</v>
      </c>
      <c r="R28" s="7">
        <f t="shared" si="1"/>
        <v>75</v>
      </c>
      <c r="S28" s="12">
        <f t="shared" si="2"/>
        <v>86</v>
      </c>
      <c r="T28" s="13">
        <f t="shared" si="3"/>
        <v>399</v>
      </c>
      <c r="U28" s="13">
        <f t="shared" si="4"/>
        <v>79.8</v>
      </c>
      <c r="V28" s="55"/>
    </row>
    <row r="29" spans="1:22" ht="12.75">
      <c r="A29" s="54">
        <v>26</v>
      </c>
      <c r="B29" s="56" t="s">
        <v>45</v>
      </c>
      <c r="C29" s="9" t="s">
        <v>235</v>
      </c>
      <c r="D29" s="92" t="s">
        <v>1147</v>
      </c>
      <c r="E29" s="24">
        <v>2004</v>
      </c>
      <c r="F29" s="24" t="s">
        <v>755</v>
      </c>
      <c r="G29" s="9"/>
      <c r="H29" s="24">
        <v>2.1</v>
      </c>
      <c r="I29" s="85" t="s">
        <v>756</v>
      </c>
      <c r="J29" s="54">
        <v>67</v>
      </c>
      <c r="K29" s="54">
        <v>81</v>
      </c>
      <c r="L29" s="54">
        <v>85</v>
      </c>
      <c r="M29" s="54">
        <v>75</v>
      </c>
      <c r="N29" s="54">
        <v>82</v>
      </c>
      <c r="O29" s="56">
        <v>84</v>
      </c>
      <c r="P29" s="56">
        <v>77</v>
      </c>
      <c r="Q29" s="7">
        <f t="shared" si="0"/>
        <v>551</v>
      </c>
      <c r="R29" s="7">
        <f t="shared" si="1"/>
        <v>67</v>
      </c>
      <c r="S29" s="12">
        <f t="shared" si="2"/>
        <v>85</v>
      </c>
      <c r="T29" s="13">
        <f t="shared" si="3"/>
        <v>399</v>
      </c>
      <c r="U29" s="13">
        <f t="shared" si="4"/>
        <v>79.8</v>
      </c>
      <c r="V29" s="9"/>
    </row>
    <row r="30" spans="1:22" ht="12.75">
      <c r="A30" s="54">
        <v>27</v>
      </c>
      <c r="B30" s="56" t="s">
        <v>40</v>
      </c>
      <c r="C30" s="9" t="s">
        <v>616</v>
      </c>
      <c r="D30" s="92" t="s">
        <v>1139</v>
      </c>
      <c r="E30" s="24">
        <v>2007</v>
      </c>
      <c r="F30" s="24" t="s">
        <v>255</v>
      </c>
      <c r="G30" s="9"/>
      <c r="H30" s="24">
        <v>2.5</v>
      </c>
      <c r="I30" s="85" t="s">
        <v>615</v>
      </c>
      <c r="J30" s="54">
        <v>79</v>
      </c>
      <c r="K30" s="54">
        <v>80</v>
      </c>
      <c r="L30" s="54">
        <v>78</v>
      </c>
      <c r="M30" s="54">
        <v>86</v>
      </c>
      <c r="N30" s="54">
        <v>74</v>
      </c>
      <c r="O30" s="56">
        <v>70</v>
      </c>
      <c r="P30" s="56">
        <v>81</v>
      </c>
      <c r="Q30" s="7">
        <f t="shared" si="0"/>
        <v>548</v>
      </c>
      <c r="R30" s="7">
        <f t="shared" si="1"/>
        <v>70</v>
      </c>
      <c r="S30" s="12">
        <f t="shared" si="2"/>
        <v>86</v>
      </c>
      <c r="T30" s="13">
        <f t="shared" si="3"/>
        <v>392</v>
      </c>
      <c r="U30" s="13">
        <f t="shared" si="4"/>
        <v>78.4</v>
      </c>
      <c r="V30" s="9"/>
    </row>
    <row r="31" spans="1:22" ht="12.75">
      <c r="A31" s="56">
        <v>28</v>
      </c>
      <c r="B31" s="56" t="s">
        <v>627</v>
      </c>
      <c r="C31" s="16" t="s">
        <v>235</v>
      </c>
      <c r="D31" s="94" t="s">
        <v>1148</v>
      </c>
      <c r="E31" s="52">
        <v>2007</v>
      </c>
      <c r="F31" s="52" t="s">
        <v>613</v>
      </c>
      <c r="G31" s="9"/>
      <c r="H31" s="52">
        <v>3</v>
      </c>
      <c r="I31" s="88" t="s">
        <v>798</v>
      </c>
      <c r="J31" s="54">
        <v>70</v>
      </c>
      <c r="K31" s="54">
        <v>79</v>
      </c>
      <c r="L31" s="54">
        <v>82</v>
      </c>
      <c r="M31" s="54">
        <v>84</v>
      </c>
      <c r="N31" s="54">
        <v>81</v>
      </c>
      <c r="O31" s="56">
        <v>70</v>
      </c>
      <c r="P31" s="56">
        <v>72</v>
      </c>
      <c r="Q31" s="7">
        <f t="shared" si="0"/>
        <v>538</v>
      </c>
      <c r="R31" s="7">
        <f t="shared" si="1"/>
        <v>70</v>
      </c>
      <c r="S31" s="12">
        <f t="shared" si="2"/>
        <v>84</v>
      </c>
      <c r="T31" s="13">
        <f t="shared" si="3"/>
        <v>384</v>
      </c>
      <c r="U31" s="13">
        <f t="shared" si="4"/>
        <v>76.8</v>
      </c>
      <c r="V31" s="9"/>
    </row>
    <row r="32" spans="1:22" ht="12.75">
      <c r="A32" s="54">
        <v>29</v>
      </c>
      <c r="B32" s="56" t="s">
        <v>625</v>
      </c>
      <c r="C32" s="9" t="s">
        <v>733</v>
      </c>
      <c r="D32" s="92" t="s">
        <v>1149</v>
      </c>
      <c r="E32" s="24">
        <v>2007</v>
      </c>
      <c r="F32" s="24" t="s">
        <v>449</v>
      </c>
      <c r="G32" s="9"/>
      <c r="H32" s="24">
        <v>4.6</v>
      </c>
      <c r="I32" s="85">
        <v>7353</v>
      </c>
      <c r="J32" s="54">
        <v>82</v>
      </c>
      <c r="K32" s="54">
        <v>83</v>
      </c>
      <c r="L32" s="54">
        <v>77</v>
      </c>
      <c r="M32" s="54">
        <v>75</v>
      </c>
      <c r="N32" s="54">
        <v>73</v>
      </c>
      <c r="O32" s="56">
        <v>73</v>
      </c>
      <c r="P32" s="56">
        <v>74</v>
      </c>
      <c r="Q32" s="7">
        <f t="shared" si="0"/>
        <v>537</v>
      </c>
      <c r="R32" s="7">
        <f t="shared" si="1"/>
        <v>73</v>
      </c>
      <c r="S32" s="12">
        <f t="shared" si="2"/>
        <v>83</v>
      </c>
      <c r="T32" s="13">
        <f t="shared" si="3"/>
        <v>381</v>
      </c>
      <c r="U32" s="13">
        <f t="shared" si="4"/>
        <v>76.2</v>
      </c>
      <c r="V32" s="9"/>
    </row>
    <row r="33" spans="1:22" ht="12.75">
      <c r="A33" s="54">
        <v>30</v>
      </c>
      <c r="B33" s="56" t="s">
        <v>38</v>
      </c>
      <c r="C33" s="9" t="s">
        <v>235</v>
      </c>
      <c r="D33" s="92" t="s">
        <v>1150</v>
      </c>
      <c r="E33" s="24">
        <v>2006</v>
      </c>
      <c r="F33" s="24" t="s">
        <v>544</v>
      </c>
      <c r="G33" s="9"/>
      <c r="H33" s="24">
        <v>3.2</v>
      </c>
      <c r="I33" s="85" t="s">
        <v>559</v>
      </c>
      <c r="J33" s="54">
        <v>63</v>
      </c>
      <c r="K33" s="54">
        <v>78</v>
      </c>
      <c r="L33" s="54">
        <v>77</v>
      </c>
      <c r="M33" s="54">
        <v>67</v>
      </c>
      <c r="N33" s="54">
        <v>78</v>
      </c>
      <c r="O33" s="56">
        <v>81</v>
      </c>
      <c r="P33" s="56">
        <v>78</v>
      </c>
      <c r="Q33" s="7">
        <f t="shared" si="0"/>
        <v>522</v>
      </c>
      <c r="R33" s="7">
        <f t="shared" si="1"/>
        <v>63</v>
      </c>
      <c r="S33" s="12">
        <f t="shared" si="2"/>
        <v>81</v>
      </c>
      <c r="T33" s="13">
        <f t="shared" si="3"/>
        <v>378</v>
      </c>
      <c r="U33" s="13">
        <f t="shared" si="4"/>
        <v>75.6</v>
      </c>
      <c r="V33" s="9"/>
    </row>
    <row r="34" spans="1:22" ht="12.75">
      <c r="A34" s="56">
        <v>31</v>
      </c>
      <c r="B34" s="56" t="s">
        <v>803</v>
      </c>
      <c r="C34" s="9" t="s">
        <v>905</v>
      </c>
      <c r="D34" s="92" t="s">
        <v>901</v>
      </c>
      <c r="E34" s="24">
        <v>2007</v>
      </c>
      <c r="F34" s="24" t="s">
        <v>255</v>
      </c>
      <c r="G34" s="9"/>
      <c r="H34" s="24">
        <v>2.1</v>
      </c>
      <c r="I34" s="85" t="s">
        <v>906</v>
      </c>
      <c r="J34" s="54">
        <v>77</v>
      </c>
      <c r="K34" s="54">
        <v>75</v>
      </c>
      <c r="L34" s="54">
        <v>70</v>
      </c>
      <c r="M34" s="54">
        <v>67</v>
      </c>
      <c r="N34" s="54">
        <v>83</v>
      </c>
      <c r="O34" s="56">
        <v>83</v>
      </c>
      <c r="P34" s="56">
        <v>73</v>
      </c>
      <c r="Q34" s="7">
        <f t="shared" si="0"/>
        <v>528</v>
      </c>
      <c r="R34" s="7">
        <f t="shared" si="1"/>
        <v>67</v>
      </c>
      <c r="S34" s="12">
        <f t="shared" si="2"/>
        <v>83</v>
      </c>
      <c r="T34" s="13">
        <f t="shared" si="3"/>
        <v>378</v>
      </c>
      <c r="U34" s="13">
        <f t="shared" si="4"/>
        <v>75.6</v>
      </c>
      <c r="V34" s="9"/>
    </row>
    <row r="35" spans="1:22" ht="12.75">
      <c r="A35" s="54">
        <v>32</v>
      </c>
      <c r="B35" s="56" t="s">
        <v>43</v>
      </c>
      <c r="C35" s="9" t="s">
        <v>619</v>
      </c>
      <c r="D35" s="92" t="s">
        <v>1139</v>
      </c>
      <c r="E35" s="24">
        <v>2007</v>
      </c>
      <c r="F35" s="24" t="s">
        <v>255</v>
      </c>
      <c r="G35" s="9"/>
      <c r="H35" s="24">
        <v>2.9</v>
      </c>
      <c r="I35" s="85" t="s">
        <v>620</v>
      </c>
      <c r="J35" s="54">
        <v>77</v>
      </c>
      <c r="K35" s="54">
        <v>81</v>
      </c>
      <c r="L35" s="54">
        <v>80</v>
      </c>
      <c r="M35" s="54">
        <v>72</v>
      </c>
      <c r="N35" s="54">
        <v>71</v>
      </c>
      <c r="O35" s="56">
        <v>62</v>
      </c>
      <c r="P35" s="56">
        <v>77</v>
      </c>
      <c r="Q35" s="7">
        <f t="shared" si="0"/>
        <v>520</v>
      </c>
      <c r="R35" s="7">
        <f t="shared" si="1"/>
        <v>62</v>
      </c>
      <c r="S35" s="12">
        <f t="shared" si="2"/>
        <v>81</v>
      </c>
      <c r="T35" s="13">
        <f t="shared" si="3"/>
        <v>377</v>
      </c>
      <c r="U35" s="13">
        <f t="shared" si="4"/>
        <v>75.4</v>
      </c>
      <c r="V35" s="9"/>
    </row>
    <row r="36" spans="1:22" ht="12.75">
      <c r="A36" s="54">
        <v>33</v>
      </c>
      <c r="B36" s="56" t="s">
        <v>990</v>
      </c>
      <c r="C36" s="9" t="s">
        <v>1011</v>
      </c>
      <c r="D36" s="92" t="s">
        <v>1151</v>
      </c>
      <c r="E36" s="24">
        <v>2005</v>
      </c>
      <c r="F36" s="24" t="s">
        <v>269</v>
      </c>
      <c r="G36" s="9"/>
      <c r="H36" s="24">
        <v>1.5</v>
      </c>
      <c r="I36" s="85" t="s">
        <v>1012</v>
      </c>
      <c r="J36" s="54">
        <v>67</v>
      </c>
      <c r="K36" s="54">
        <v>77</v>
      </c>
      <c r="L36" s="54">
        <v>71</v>
      </c>
      <c r="M36" s="54">
        <v>88</v>
      </c>
      <c r="N36" s="54">
        <v>76</v>
      </c>
      <c r="O36" s="56">
        <v>75</v>
      </c>
      <c r="P36" s="56">
        <v>78</v>
      </c>
      <c r="Q36" s="7">
        <f t="shared" si="0"/>
        <v>532</v>
      </c>
      <c r="R36" s="7">
        <f t="shared" si="1"/>
        <v>67</v>
      </c>
      <c r="S36" s="12">
        <f t="shared" si="2"/>
        <v>88</v>
      </c>
      <c r="T36" s="13">
        <f t="shared" si="3"/>
        <v>377</v>
      </c>
      <c r="U36" s="13">
        <f t="shared" si="4"/>
        <v>75.4</v>
      </c>
      <c r="V36" s="9"/>
    </row>
    <row r="37" spans="1:22" ht="12.75">
      <c r="A37" s="56">
        <v>34</v>
      </c>
      <c r="B37" s="56" t="s">
        <v>44</v>
      </c>
      <c r="C37" s="9" t="s">
        <v>629</v>
      </c>
      <c r="D37" s="92" t="s">
        <v>1139</v>
      </c>
      <c r="E37" s="24">
        <v>2007</v>
      </c>
      <c r="F37" s="24" t="s">
        <v>255</v>
      </c>
      <c r="G37" s="9"/>
      <c r="H37" s="24">
        <v>2.2</v>
      </c>
      <c r="I37" s="85" t="s">
        <v>622</v>
      </c>
      <c r="J37" s="54">
        <v>73</v>
      </c>
      <c r="K37" s="54">
        <v>70</v>
      </c>
      <c r="L37" s="54">
        <v>71</v>
      </c>
      <c r="M37" s="54">
        <v>70</v>
      </c>
      <c r="N37" s="54">
        <v>78</v>
      </c>
      <c r="O37" s="56">
        <v>73</v>
      </c>
      <c r="P37" s="56">
        <v>85</v>
      </c>
      <c r="Q37" s="7">
        <f t="shared" si="0"/>
        <v>520</v>
      </c>
      <c r="R37" s="7">
        <f t="shared" si="1"/>
        <v>70</v>
      </c>
      <c r="S37" s="12">
        <f t="shared" si="2"/>
        <v>85</v>
      </c>
      <c r="T37" s="13">
        <f t="shared" si="3"/>
        <v>365</v>
      </c>
      <c r="U37" s="13">
        <f t="shared" si="4"/>
        <v>73</v>
      </c>
      <c r="V37" s="9"/>
    </row>
    <row r="38" spans="1:22" ht="12.75">
      <c r="A38" s="54">
        <v>35</v>
      </c>
      <c r="B38" s="56" t="s">
        <v>989</v>
      </c>
      <c r="C38" s="9" t="s">
        <v>1009</v>
      </c>
      <c r="D38" s="92" t="s">
        <v>1152</v>
      </c>
      <c r="E38" s="24">
        <v>2005</v>
      </c>
      <c r="F38" s="24" t="s">
        <v>912</v>
      </c>
      <c r="G38" s="9"/>
      <c r="H38" s="24">
        <v>2.3</v>
      </c>
      <c r="I38" s="85" t="s">
        <v>1010</v>
      </c>
      <c r="J38" s="54">
        <v>54</v>
      </c>
      <c r="K38" s="54">
        <v>70</v>
      </c>
      <c r="L38" s="54">
        <v>78</v>
      </c>
      <c r="M38" s="54">
        <v>62</v>
      </c>
      <c r="N38" s="54">
        <v>76</v>
      </c>
      <c r="O38" s="56">
        <v>70</v>
      </c>
      <c r="P38" s="56">
        <v>80</v>
      </c>
      <c r="Q38" s="7">
        <f t="shared" si="0"/>
        <v>490</v>
      </c>
      <c r="R38" s="7">
        <f t="shared" si="1"/>
        <v>54</v>
      </c>
      <c r="S38" s="12">
        <f t="shared" si="2"/>
        <v>80</v>
      </c>
      <c r="T38" s="13">
        <f t="shared" si="3"/>
        <v>356</v>
      </c>
      <c r="U38" s="13">
        <f t="shared" si="4"/>
        <v>71.2</v>
      </c>
      <c r="V38" s="9"/>
    </row>
    <row r="39" spans="1:22" ht="12.75">
      <c r="A39" s="54">
        <v>36</v>
      </c>
      <c r="B39" s="56" t="s">
        <v>36</v>
      </c>
      <c r="C39" s="9" t="s">
        <v>546</v>
      </c>
      <c r="D39" s="92" t="s">
        <v>1146</v>
      </c>
      <c r="E39" s="24">
        <v>2006</v>
      </c>
      <c r="F39" s="24" t="s">
        <v>544</v>
      </c>
      <c r="G39" s="9"/>
      <c r="H39" s="24">
        <v>3.2</v>
      </c>
      <c r="I39" s="85" t="s">
        <v>547</v>
      </c>
      <c r="J39" s="54">
        <v>74</v>
      </c>
      <c r="K39" s="54">
        <v>70</v>
      </c>
      <c r="L39" s="54">
        <v>68</v>
      </c>
      <c r="M39" s="54">
        <v>67</v>
      </c>
      <c r="N39" s="54">
        <v>69</v>
      </c>
      <c r="O39" s="56">
        <v>72</v>
      </c>
      <c r="P39" s="56">
        <v>55</v>
      </c>
      <c r="Q39" s="7">
        <f t="shared" si="0"/>
        <v>475</v>
      </c>
      <c r="R39" s="7">
        <f t="shared" si="1"/>
        <v>55</v>
      </c>
      <c r="S39" s="12">
        <f t="shared" si="2"/>
        <v>74</v>
      </c>
      <c r="T39" s="13">
        <f t="shared" si="3"/>
        <v>346</v>
      </c>
      <c r="U39" s="13">
        <f t="shared" si="4"/>
        <v>69.2</v>
      </c>
      <c r="V39" s="9"/>
    </row>
  </sheetData>
  <printOptions/>
  <pageMargins left="0.28" right="0.26" top="0.45" bottom="0.39" header="0.4921259845" footer="0.49212598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workbookViewId="0" topLeftCell="A1">
      <selection activeCell="D7" sqref="D7"/>
    </sheetView>
  </sheetViews>
  <sheetFormatPr defaultColWidth="9.140625" defaultRowHeight="12.75"/>
  <cols>
    <col min="1" max="1" width="4.28125" style="0" customWidth="1"/>
    <col min="2" max="2" width="7.140625" style="0" bestFit="1" customWidth="1"/>
    <col min="3" max="3" width="29.8515625" style="0" bestFit="1" customWidth="1"/>
    <col min="4" max="4" width="37.140625" style="0" bestFit="1" customWidth="1"/>
    <col min="5" max="5" width="6.28125" style="0" customWidth="1"/>
    <col min="6" max="6" width="9.7109375" style="0" bestFit="1" customWidth="1"/>
    <col min="7" max="8" width="0" style="0" hidden="1" customWidth="1"/>
    <col min="9" max="9" width="8.28125" style="0" customWidth="1"/>
    <col min="10" max="17" width="0" style="0" hidden="1" customWidth="1"/>
    <col min="18" max="18" width="4.8515625" style="0" bestFit="1" customWidth="1"/>
    <col min="19" max="19" width="13.57421875" style="0" bestFit="1" customWidth="1"/>
  </cols>
  <sheetData>
    <row r="1" spans="1:11" ht="18">
      <c r="A1" s="57" t="s">
        <v>1131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19" ht="13.5" thickBot="1">
      <c r="A3" s="1" t="s">
        <v>0</v>
      </c>
      <c r="B3" s="2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 t="s">
        <v>9</v>
      </c>
      <c r="O3" s="3" t="s">
        <v>10</v>
      </c>
      <c r="P3" s="3" t="s">
        <v>11</v>
      </c>
      <c r="Q3" s="4"/>
      <c r="R3" s="4" t="s">
        <v>12</v>
      </c>
      <c r="S3" s="5" t="s">
        <v>13</v>
      </c>
    </row>
    <row r="4" spans="1:19" ht="12.75">
      <c r="A4" s="56">
        <v>1</v>
      </c>
      <c r="B4" s="56" t="s">
        <v>48</v>
      </c>
      <c r="C4" s="11" t="s">
        <v>1255</v>
      </c>
      <c r="D4" s="105" t="s">
        <v>1256</v>
      </c>
      <c r="E4" s="23">
        <v>2003</v>
      </c>
      <c r="F4" s="11" t="s">
        <v>269</v>
      </c>
      <c r="G4" s="11"/>
      <c r="H4" s="23">
        <v>35</v>
      </c>
      <c r="I4" s="83">
        <v>7044</v>
      </c>
      <c r="J4" s="59">
        <v>85</v>
      </c>
      <c r="K4" s="60">
        <v>92</v>
      </c>
      <c r="L4" s="61">
        <v>85</v>
      </c>
      <c r="M4" s="61">
        <v>90</v>
      </c>
      <c r="N4" s="62">
        <f aca="true" t="shared" si="0" ref="N4:N15">J4+K4+L4+M4</f>
        <v>352</v>
      </c>
      <c r="O4" s="62">
        <f aca="true" t="shared" si="1" ref="O4:O15">MIN(J4:M4)</f>
        <v>85</v>
      </c>
      <c r="P4" s="63">
        <f aca="true" t="shared" si="2" ref="P4:P15">MAX(J4:M4)</f>
        <v>92</v>
      </c>
      <c r="Q4" s="13">
        <f aca="true" t="shared" si="3" ref="Q4:Q15">N4-(O4+P4)</f>
        <v>175</v>
      </c>
      <c r="R4" s="13">
        <f aca="true" t="shared" si="4" ref="R4:R15">Q4/2</f>
        <v>87.5</v>
      </c>
      <c r="S4" s="11" t="s">
        <v>1087</v>
      </c>
    </row>
    <row r="5" spans="1:19" ht="12.75">
      <c r="A5" s="54">
        <v>2</v>
      </c>
      <c r="B5" s="56" t="s">
        <v>53</v>
      </c>
      <c r="C5" s="9" t="s">
        <v>1157</v>
      </c>
      <c r="D5" s="105" t="s">
        <v>1257</v>
      </c>
      <c r="E5" s="23">
        <v>2007</v>
      </c>
      <c r="F5" s="9" t="s">
        <v>1129</v>
      </c>
      <c r="G5" s="9"/>
      <c r="H5" s="24">
        <v>2.7</v>
      </c>
      <c r="I5" s="83" t="s">
        <v>513</v>
      </c>
      <c r="J5" s="24">
        <v>88</v>
      </c>
      <c r="K5" s="24">
        <v>88</v>
      </c>
      <c r="L5" s="24">
        <v>82</v>
      </c>
      <c r="M5" s="24">
        <v>87</v>
      </c>
      <c r="N5" s="62">
        <f t="shared" si="0"/>
        <v>345</v>
      </c>
      <c r="O5" s="62">
        <f t="shared" si="1"/>
        <v>82</v>
      </c>
      <c r="P5" s="63">
        <f t="shared" si="2"/>
        <v>88</v>
      </c>
      <c r="Q5" s="13">
        <f t="shared" si="3"/>
        <v>175</v>
      </c>
      <c r="R5" s="13">
        <f t="shared" si="4"/>
        <v>87.5</v>
      </c>
      <c r="S5" s="93" t="s">
        <v>1087</v>
      </c>
    </row>
    <row r="6" spans="1:19" ht="12.75">
      <c r="A6" s="54">
        <v>3</v>
      </c>
      <c r="B6" s="56" t="s">
        <v>54</v>
      </c>
      <c r="C6" s="9" t="s">
        <v>1258</v>
      </c>
      <c r="D6" s="100" t="s">
        <v>1135</v>
      </c>
      <c r="E6" s="23">
        <v>2006</v>
      </c>
      <c r="F6" s="9" t="s">
        <v>255</v>
      </c>
      <c r="G6" s="9"/>
      <c r="H6" s="24">
        <v>10.5</v>
      </c>
      <c r="I6" s="83" t="s">
        <v>621</v>
      </c>
      <c r="J6" s="24">
        <v>86</v>
      </c>
      <c r="K6" s="24">
        <v>90</v>
      </c>
      <c r="L6" s="24">
        <v>89</v>
      </c>
      <c r="M6" s="24">
        <v>80</v>
      </c>
      <c r="N6" s="62">
        <f t="shared" si="0"/>
        <v>345</v>
      </c>
      <c r="O6" s="62">
        <f t="shared" si="1"/>
        <v>80</v>
      </c>
      <c r="P6" s="63">
        <f t="shared" si="2"/>
        <v>90</v>
      </c>
      <c r="Q6" s="13">
        <f t="shared" si="3"/>
        <v>175</v>
      </c>
      <c r="R6" s="13">
        <f t="shared" si="4"/>
        <v>87.5</v>
      </c>
      <c r="S6" s="93" t="s">
        <v>1087</v>
      </c>
    </row>
    <row r="7" spans="1:19" ht="12.75">
      <c r="A7" s="56">
        <v>4</v>
      </c>
      <c r="B7" s="56" t="s">
        <v>47</v>
      </c>
      <c r="C7" s="9" t="s">
        <v>249</v>
      </c>
      <c r="D7" s="100" t="s">
        <v>1260</v>
      </c>
      <c r="E7" s="23">
        <v>2006</v>
      </c>
      <c r="F7" s="9" t="s">
        <v>231</v>
      </c>
      <c r="G7" s="9"/>
      <c r="H7" s="24">
        <v>4.2</v>
      </c>
      <c r="I7" s="83" t="s">
        <v>234</v>
      </c>
      <c r="J7" s="64">
        <v>86</v>
      </c>
      <c r="K7" s="65">
        <v>88</v>
      </c>
      <c r="L7" s="66">
        <v>91</v>
      </c>
      <c r="M7" s="66">
        <v>86</v>
      </c>
      <c r="N7" s="62">
        <f t="shared" si="0"/>
        <v>351</v>
      </c>
      <c r="O7" s="62">
        <f t="shared" si="1"/>
        <v>86</v>
      </c>
      <c r="P7" s="63">
        <f t="shared" si="2"/>
        <v>91</v>
      </c>
      <c r="Q7" s="13">
        <f t="shared" si="3"/>
        <v>174</v>
      </c>
      <c r="R7" s="13">
        <f t="shared" si="4"/>
        <v>87</v>
      </c>
      <c r="S7" s="38" t="s">
        <v>1088</v>
      </c>
    </row>
    <row r="8" spans="1:19" ht="12.75">
      <c r="A8" s="54">
        <v>5</v>
      </c>
      <c r="B8" s="56" t="s">
        <v>46</v>
      </c>
      <c r="C8" s="9" t="s">
        <v>232</v>
      </c>
      <c r="D8" s="100" t="s">
        <v>1260</v>
      </c>
      <c r="E8" s="23">
        <v>2006</v>
      </c>
      <c r="F8" s="9" t="s">
        <v>231</v>
      </c>
      <c r="G8" s="9"/>
      <c r="H8" s="24">
        <v>5.5</v>
      </c>
      <c r="I8" s="83" t="s">
        <v>233</v>
      </c>
      <c r="J8" s="64">
        <v>89</v>
      </c>
      <c r="K8" s="65">
        <v>83</v>
      </c>
      <c r="L8" s="66">
        <v>88</v>
      </c>
      <c r="M8" s="66">
        <v>82</v>
      </c>
      <c r="N8" s="62">
        <f t="shared" si="0"/>
        <v>342</v>
      </c>
      <c r="O8" s="62">
        <f t="shared" si="1"/>
        <v>82</v>
      </c>
      <c r="P8" s="63">
        <f t="shared" si="2"/>
        <v>89</v>
      </c>
      <c r="Q8" s="13">
        <f t="shared" si="3"/>
        <v>171</v>
      </c>
      <c r="R8" s="13">
        <f t="shared" si="4"/>
        <v>85.5</v>
      </c>
      <c r="S8" s="38" t="s">
        <v>1089</v>
      </c>
    </row>
    <row r="9" spans="1:19" ht="12.75">
      <c r="A9" s="54">
        <v>6</v>
      </c>
      <c r="B9" s="56" t="s">
        <v>52</v>
      </c>
      <c r="C9" s="9" t="s">
        <v>528</v>
      </c>
      <c r="D9" s="100" t="s">
        <v>516</v>
      </c>
      <c r="E9" s="23">
        <v>2007</v>
      </c>
      <c r="F9" s="9" t="s">
        <v>517</v>
      </c>
      <c r="G9" s="9"/>
      <c r="H9" s="24">
        <v>6.4</v>
      </c>
      <c r="I9" s="83" t="s">
        <v>522</v>
      </c>
      <c r="J9" s="24">
        <v>86</v>
      </c>
      <c r="K9" s="24">
        <v>84</v>
      </c>
      <c r="L9" s="24">
        <v>93</v>
      </c>
      <c r="M9" s="24">
        <v>78</v>
      </c>
      <c r="N9" s="62">
        <f t="shared" si="0"/>
        <v>341</v>
      </c>
      <c r="O9" s="62">
        <f t="shared" si="1"/>
        <v>78</v>
      </c>
      <c r="P9" s="63">
        <f t="shared" si="2"/>
        <v>93</v>
      </c>
      <c r="Q9" s="13">
        <f t="shared" si="3"/>
        <v>170</v>
      </c>
      <c r="R9" s="13">
        <f t="shared" si="4"/>
        <v>85</v>
      </c>
      <c r="S9" s="55"/>
    </row>
    <row r="10" spans="1:19" ht="12.75">
      <c r="A10" s="56">
        <v>7</v>
      </c>
      <c r="B10" s="56" t="s">
        <v>57</v>
      </c>
      <c r="C10" s="9" t="s">
        <v>1017</v>
      </c>
      <c r="D10" s="100" t="s">
        <v>1154</v>
      </c>
      <c r="E10" s="23">
        <v>2006</v>
      </c>
      <c r="F10" s="9" t="s">
        <v>1018</v>
      </c>
      <c r="G10" s="9"/>
      <c r="H10" s="24">
        <v>6</v>
      </c>
      <c r="I10" s="68">
        <v>427714501207</v>
      </c>
      <c r="J10" s="24">
        <v>88</v>
      </c>
      <c r="K10" s="24">
        <v>82</v>
      </c>
      <c r="L10" s="24">
        <v>87</v>
      </c>
      <c r="M10" s="24">
        <v>79</v>
      </c>
      <c r="N10" s="62">
        <f t="shared" si="0"/>
        <v>336</v>
      </c>
      <c r="O10" s="62">
        <f t="shared" si="1"/>
        <v>79</v>
      </c>
      <c r="P10" s="63">
        <f t="shared" si="2"/>
        <v>88</v>
      </c>
      <c r="Q10" s="13">
        <f t="shared" si="3"/>
        <v>169</v>
      </c>
      <c r="R10" s="13">
        <f t="shared" si="4"/>
        <v>84.5</v>
      </c>
      <c r="S10" s="55"/>
    </row>
    <row r="11" spans="1:19" ht="12.75">
      <c r="A11" s="54">
        <v>8</v>
      </c>
      <c r="B11" s="56" t="s">
        <v>49</v>
      </c>
      <c r="C11" s="9" t="s">
        <v>360</v>
      </c>
      <c r="D11" s="100" t="s">
        <v>1155</v>
      </c>
      <c r="E11" s="24">
        <v>2007</v>
      </c>
      <c r="F11" s="9" t="s">
        <v>255</v>
      </c>
      <c r="G11" s="9"/>
      <c r="H11" s="24">
        <v>12</v>
      </c>
      <c r="I11" s="85" t="s">
        <v>361</v>
      </c>
      <c r="J11" s="64">
        <v>83</v>
      </c>
      <c r="K11" s="65">
        <v>89</v>
      </c>
      <c r="L11" s="66">
        <v>85</v>
      </c>
      <c r="M11" s="66">
        <v>83</v>
      </c>
      <c r="N11" s="62">
        <f t="shared" si="0"/>
        <v>340</v>
      </c>
      <c r="O11" s="62">
        <f t="shared" si="1"/>
        <v>83</v>
      </c>
      <c r="P11" s="63">
        <f t="shared" si="2"/>
        <v>89</v>
      </c>
      <c r="Q11" s="13">
        <f t="shared" si="3"/>
        <v>168</v>
      </c>
      <c r="R11" s="13">
        <f t="shared" si="4"/>
        <v>84</v>
      </c>
      <c r="S11" s="55"/>
    </row>
    <row r="12" spans="1:19" ht="12.75">
      <c r="A12" s="54">
        <v>9</v>
      </c>
      <c r="B12" s="56" t="s">
        <v>51</v>
      </c>
      <c r="C12" s="9" t="s">
        <v>366</v>
      </c>
      <c r="D12" s="100" t="s">
        <v>1155</v>
      </c>
      <c r="E12" s="23">
        <v>2007</v>
      </c>
      <c r="F12" s="9" t="s">
        <v>255</v>
      </c>
      <c r="G12" s="9"/>
      <c r="H12" s="24">
        <v>6.2</v>
      </c>
      <c r="I12" s="83" t="s">
        <v>367</v>
      </c>
      <c r="J12" s="24">
        <v>77</v>
      </c>
      <c r="K12" s="24">
        <v>83</v>
      </c>
      <c r="L12" s="24">
        <v>90</v>
      </c>
      <c r="M12" s="24">
        <v>80</v>
      </c>
      <c r="N12" s="62">
        <f t="shared" si="0"/>
        <v>330</v>
      </c>
      <c r="O12" s="62">
        <f t="shared" si="1"/>
        <v>77</v>
      </c>
      <c r="P12" s="63">
        <f t="shared" si="2"/>
        <v>90</v>
      </c>
      <c r="Q12" s="13">
        <f t="shared" si="3"/>
        <v>163</v>
      </c>
      <c r="R12" s="13">
        <f t="shared" si="4"/>
        <v>81.5</v>
      </c>
      <c r="S12" s="55"/>
    </row>
    <row r="13" spans="1:19" ht="12.75">
      <c r="A13" s="56">
        <v>10</v>
      </c>
      <c r="B13" s="56" t="s">
        <v>55</v>
      </c>
      <c r="C13" s="9" t="s">
        <v>757</v>
      </c>
      <c r="D13" s="100" t="s">
        <v>1147</v>
      </c>
      <c r="E13" s="23">
        <v>2007</v>
      </c>
      <c r="F13" s="9" t="s">
        <v>755</v>
      </c>
      <c r="G13" s="9"/>
      <c r="H13" s="24">
        <v>8</v>
      </c>
      <c r="I13" s="83" t="s">
        <v>758</v>
      </c>
      <c r="J13" s="24">
        <v>80</v>
      </c>
      <c r="K13" s="24">
        <v>81</v>
      </c>
      <c r="L13" s="24">
        <v>87</v>
      </c>
      <c r="M13" s="24">
        <v>81</v>
      </c>
      <c r="N13" s="62">
        <f t="shared" si="0"/>
        <v>329</v>
      </c>
      <c r="O13" s="62">
        <f t="shared" si="1"/>
        <v>80</v>
      </c>
      <c r="P13" s="63">
        <f t="shared" si="2"/>
        <v>87</v>
      </c>
      <c r="Q13" s="13">
        <f t="shared" si="3"/>
        <v>162</v>
      </c>
      <c r="R13" s="13">
        <f t="shared" si="4"/>
        <v>81</v>
      </c>
      <c r="S13" s="55"/>
    </row>
    <row r="14" spans="1:19" ht="12.75">
      <c r="A14" s="54">
        <v>11</v>
      </c>
      <c r="B14" s="56" t="s">
        <v>50</v>
      </c>
      <c r="C14" s="9" t="s">
        <v>362</v>
      </c>
      <c r="D14" s="100" t="s">
        <v>1155</v>
      </c>
      <c r="E14" s="23">
        <v>2007</v>
      </c>
      <c r="F14" s="9" t="s">
        <v>255</v>
      </c>
      <c r="G14" s="9"/>
      <c r="H14" s="24">
        <v>12.6</v>
      </c>
      <c r="I14" s="83" t="s">
        <v>363</v>
      </c>
      <c r="J14" s="67">
        <v>73</v>
      </c>
      <c r="K14" s="67">
        <v>77</v>
      </c>
      <c r="L14" s="67">
        <v>79</v>
      </c>
      <c r="M14" s="67">
        <v>76</v>
      </c>
      <c r="N14" s="62">
        <f t="shared" si="0"/>
        <v>305</v>
      </c>
      <c r="O14" s="62">
        <f t="shared" si="1"/>
        <v>73</v>
      </c>
      <c r="P14" s="63">
        <f t="shared" si="2"/>
        <v>79</v>
      </c>
      <c r="Q14" s="13">
        <f t="shared" si="3"/>
        <v>153</v>
      </c>
      <c r="R14" s="13">
        <f t="shared" si="4"/>
        <v>76.5</v>
      </c>
      <c r="S14" s="55"/>
    </row>
    <row r="15" spans="1:19" ht="12.75">
      <c r="A15" s="54">
        <v>12</v>
      </c>
      <c r="B15" s="56" t="s">
        <v>56</v>
      </c>
      <c r="C15" s="9" t="s">
        <v>811</v>
      </c>
      <c r="D15" s="100" t="s">
        <v>1156</v>
      </c>
      <c r="E15" s="23">
        <v>2006</v>
      </c>
      <c r="F15" s="9" t="s">
        <v>613</v>
      </c>
      <c r="G15" s="9"/>
      <c r="H15" s="24">
        <v>8.6</v>
      </c>
      <c r="I15" s="83" t="s">
        <v>1065</v>
      </c>
      <c r="J15" s="24">
        <v>60</v>
      </c>
      <c r="K15" s="24">
        <v>72</v>
      </c>
      <c r="L15" s="24">
        <v>89</v>
      </c>
      <c r="M15" s="24">
        <v>81</v>
      </c>
      <c r="N15" s="62">
        <f t="shared" si="0"/>
        <v>302</v>
      </c>
      <c r="O15" s="62">
        <f t="shared" si="1"/>
        <v>60</v>
      </c>
      <c r="P15" s="63">
        <f t="shared" si="2"/>
        <v>89</v>
      </c>
      <c r="Q15" s="13">
        <f t="shared" si="3"/>
        <v>153</v>
      </c>
      <c r="R15" s="13">
        <f t="shared" si="4"/>
        <v>76.5</v>
      </c>
      <c r="S15" s="55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19"/>
  <sheetViews>
    <sheetView workbookViewId="0" topLeftCell="A1">
      <selection activeCell="D30" sqref="D30"/>
    </sheetView>
  </sheetViews>
  <sheetFormatPr defaultColWidth="9.140625" defaultRowHeight="12.75"/>
  <cols>
    <col min="1" max="1" width="4.00390625" style="0" customWidth="1"/>
    <col min="2" max="2" width="7.140625" style="0" bestFit="1" customWidth="1"/>
    <col min="3" max="3" width="46.00390625" style="0" bestFit="1" customWidth="1"/>
    <col min="4" max="4" width="47.57421875" style="0" customWidth="1"/>
    <col min="5" max="5" width="6.28125" style="0" customWidth="1"/>
    <col min="6" max="6" width="9.140625" style="29" customWidth="1"/>
    <col min="7" max="7" width="0" style="0" hidden="1" customWidth="1"/>
    <col min="8" max="8" width="0" style="29" hidden="1" customWidth="1"/>
    <col min="9" max="9" width="6.140625" style="29" bestFit="1" customWidth="1"/>
    <col min="10" max="19" width="0" style="0" hidden="1" customWidth="1"/>
    <col min="20" max="20" width="5.28125" style="0" bestFit="1" customWidth="1"/>
    <col min="21" max="21" width="13.57421875" style="0" bestFit="1" customWidth="1"/>
  </cols>
  <sheetData>
    <row r="1" spans="1:11" ht="18">
      <c r="A1" s="57" t="s">
        <v>1158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1" ht="13.5" thickBot="1">
      <c r="A3" s="1" t="s">
        <v>0</v>
      </c>
      <c r="B3" s="2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 t="s">
        <v>9</v>
      </c>
      <c r="Q3" s="3" t="s">
        <v>10</v>
      </c>
      <c r="R3" s="3" t="s">
        <v>11</v>
      </c>
      <c r="S3" s="4"/>
      <c r="T3" s="4" t="s">
        <v>12</v>
      </c>
      <c r="U3" s="5" t="s">
        <v>13</v>
      </c>
    </row>
    <row r="4" spans="1:21" ht="12.75">
      <c r="A4" s="56">
        <v>1</v>
      </c>
      <c r="B4" s="56" t="s">
        <v>870</v>
      </c>
      <c r="C4" s="101" t="s">
        <v>1259</v>
      </c>
      <c r="D4" s="98" t="s">
        <v>1159</v>
      </c>
      <c r="E4" s="95">
        <v>2006</v>
      </c>
      <c r="F4" s="95" t="s">
        <v>271</v>
      </c>
      <c r="G4" s="11"/>
      <c r="H4" s="95">
        <v>3.9</v>
      </c>
      <c r="I4" s="96" t="s">
        <v>877</v>
      </c>
      <c r="J4" s="11">
        <v>94</v>
      </c>
      <c r="K4" s="11">
        <v>96</v>
      </c>
      <c r="L4" s="11">
        <v>91</v>
      </c>
      <c r="M4" s="11">
        <v>78</v>
      </c>
      <c r="N4" s="11">
        <v>89</v>
      </c>
      <c r="O4" s="11"/>
      <c r="P4" s="7">
        <f>J4+K4+L4+M4+N4+O4</f>
        <v>448</v>
      </c>
      <c r="Q4" s="7">
        <f aca="true" t="shared" si="0" ref="Q4:Q22">MIN(J4:N4)</f>
        <v>78</v>
      </c>
      <c r="R4" s="12">
        <f>MAX(J4:N4)</f>
        <v>96</v>
      </c>
      <c r="S4" s="13">
        <f aca="true" t="shared" si="1" ref="S4:S35">P4-(Q4+R4)</f>
        <v>274</v>
      </c>
      <c r="T4" s="53">
        <f aca="true" t="shared" si="2" ref="T4:T22">S4/3</f>
        <v>91.33333333333333</v>
      </c>
      <c r="U4" s="11" t="s">
        <v>1087</v>
      </c>
    </row>
    <row r="5" spans="1:21" ht="12.75">
      <c r="A5" s="54">
        <v>2</v>
      </c>
      <c r="B5" s="54" t="s">
        <v>709</v>
      </c>
      <c r="C5" s="102" t="s">
        <v>735</v>
      </c>
      <c r="D5" s="99" t="s">
        <v>1187</v>
      </c>
      <c r="E5" s="24">
        <v>2005</v>
      </c>
      <c r="F5" s="24" t="s">
        <v>271</v>
      </c>
      <c r="G5" s="9"/>
      <c r="H5" s="24">
        <v>2.27</v>
      </c>
      <c r="I5" s="85">
        <v>107344</v>
      </c>
      <c r="J5" s="9">
        <v>94</v>
      </c>
      <c r="K5" s="9">
        <v>97</v>
      </c>
      <c r="L5" s="9">
        <v>91</v>
      </c>
      <c r="M5" s="9">
        <v>88</v>
      </c>
      <c r="N5" s="9">
        <v>85</v>
      </c>
      <c r="O5" s="9"/>
      <c r="P5" s="10">
        <f>J5+K5+L5+M5+N5+O5</f>
        <v>455</v>
      </c>
      <c r="Q5" s="10">
        <f t="shared" si="0"/>
        <v>85</v>
      </c>
      <c r="R5" s="43">
        <f>MAX(J5:O5)</f>
        <v>97</v>
      </c>
      <c r="S5" s="51">
        <f t="shared" si="1"/>
        <v>273</v>
      </c>
      <c r="T5" s="53">
        <f t="shared" si="2"/>
        <v>91</v>
      </c>
      <c r="U5" s="9" t="s">
        <v>1088</v>
      </c>
    </row>
    <row r="6" spans="1:21" ht="12.75">
      <c r="A6" s="54">
        <v>3</v>
      </c>
      <c r="B6" s="54" t="s">
        <v>872</v>
      </c>
      <c r="C6" s="102" t="s">
        <v>900</v>
      </c>
      <c r="D6" s="99" t="s">
        <v>901</v>
      </c>
      <c r="E6" s="52">
        <v>2005</v>
      </c>
      <c r="F6" s="52" t="s">
        <v>255</v>
      </c>
      <c r="G6" s="9"/>
      <c r="H6" s="52">
        <v>0.9</v>
      </c>
      <c r="I6" s="88" t="s">
        <v>902</v>
      </c>
      <c r="J6" s="9">
        <v>89</v>
      </c>
      <c r="K6" s="9">
        <v>89</v>
      </c>
      <c r="L6" s="9">
        <v>95</v>
      </c>
      <c r="M6" s="9">
        <v>92</v>
      </c>
      <c r="N6" s="9">
        <v>91</v>
      </c>
      <c r="O6" s="9"/>
      <c r="P6" s="10">
        <f>J6+K6+L6+M6+N6+O6</f>
        <v>456</v>
      </c>
      <c r="Q6" s="10">
        <f t="shared" si="0"/>
        <v>89</v>
      </c>
      <c r="R6" s="43">
        <f aca="true" t="shared" si="3" ref="R6:R22">MAX(J6:N6)</f>
        <v>95</v>
      </c>
      <c r="S6" s="51">
        <f t="shared" si="1"/>
        <v>272</v>
      </c>
      <c r="T6" s="53">
        <f t="shared" si="2"/>
        <v>90.66666666666667</v>
      </c>
      <c r="U6" s="9" t="s">
        <v>1089</v>
      </c>
    </row>
    <row r="7" spans="1:21" ht="12.75">
      <c r="A7" s="54">
        <v>4</v>
      </c>
      <c r="B7" s="54" t="s">
        <v>1041</v>
      </c>
      <c r="C7" s="102" t="s">
        <v>1044</v>
      </c>
      <c r="D7" s="100" t="s">
        <v>1160</v>
      </c>
      <c r="E7" s="24">
        <v>2006</v>
      </c>
      <c r="F7" s="24" t="s">
        <v>271</v>
      </c>
      <c r="G7" s="9"/>
      <c r="H7" s="52">
        <v>3.5</v>
      </c>
      <c r="I7" s="85" t="s">
        <v>1045</v>
      </c>
      <c r="J7" s="9">
        <v>94</v>
      </c>
      <c r="K7" s="9">
        <v>93</v>
      </c>
      <c r="L7" s="9">
        <v>81</v>
      </c>
      <c r="M7" s="9">
        <v>95</v>
      </c>
      <c r="N7" s="9">
        <v>85</v>
      </c>
      <c r="O7" s="9"/>
      <c r="P7" s="10">
        <f>J7+K7+L7+M7+N7</f>
        <v>448</v>
      </c>
      <c r="Q7" s="10">
        <f t="shared" si="0"/>
        <v>81</v>
      </c>
      <c r="R7" s="43">
        <f t="shared" si="3"/>
        <v>95</v>
      </c>
      <c r="S7" s="51">
        <f t="shared" si="1"/>
        <v>272</v>
      </c>
      <c r="T7" s="53">
        <f t="shared" si="2"/>
        <v>90.66666666666667</v>
      </c>
      <c r="U7" s="9" t="s">
        <v>1089</v>
      </c>
    </row>
    <row r="8" spans="1:21" ht="12.75">
      <c r="A8" s="54">
        <v>5</v>
      </c>
      <c r="B8" s="54" t="s">
        <v>62</v>
      </c>
      <c r="C8" s="103" t="s">
        <v>386</v>
      </c>
      <c r="D8" s="100" t="s">
        <v>1188</v>
      </c>
      <c r="E8" s="24">
        <v>2006</v>
      </c>
      <c r="F8" s="24" t="s">
        <v>1130</v>
      </c>
      <c r="G8" s="9"/>
      <c r="H8" s="24">
        <v>3.2</v>
      </c>
      <c r="I8" s="85" t="s">
        <v>371</v>
      </c>
      <c r="J8" s="9">
        <v>93</v>
      </c>
      <c r="K8" s="9">
        <v>93</v>
      </c>
      <c r="L8" s="9">
        <v>88</v>
      </c>
      <c r="M8" s="9">
        <v>88</v>
      </c>
      <c r="N8" s="9">
        <v>90</v>
      </c>
      <c r="O8" s="9"/>
      <c r="P8" s="10">
        <f aca="true" t="shared" si="4" ref="P8:P13">J8+K8+L8+M8+N8+O8</f>
        <v>452</v>
      </c>
      <c r="Q8" s="10">
        <f t="shared" si="0"/>
        <v>88</v>
      </c>
      <c r="R8" s="43">
        <f t="shared" si="3"/>
        <v>93</v>
      </c>
      <c r="S8" s="51">
        <f t="shared" si="1"/>
        <v>271</v>
      </c>
      <c r="T8" s="53">
        <f t="shared" si="2"/>
        <v>90.33333333333333</v>
      </c>
      <c r="U8" s="9"/>
    </row>
    <row r="9" spans="1:21" ht="12.75">
      <c r="A9" s="54">
        <v>6</v>
      </c>
      <c r="B9" s="54" t="s">
        <v>460</v>
      </c>
      <c r="C9" s="103" t="s">
        <v>1039</v>
      </c>
      <c r="D9" s="100" t="s">
        <v>1160</v>
      </c>
      <c r="E9" s="24">
        <v>2005</v>
      </c>
      <c r="F9" s="24" t="s">
        <v>271</v>
      </c>
      <c r="G9" s="9"/>
      <c r="H9" s="24">
        <v>1.9</v>
      </c>
      <c r="I9" s="85" t="s">
        <v>1040</v>
      </c>
      <c r="J9" s="9">
        <v>93</v>
      </c>
      <c r="K9" s="9">
        <v>89</v>
      </c>
      <c r="L9" s="9">
        <v>89</v>
      </c>
      <c r="M9" s="9">
        <v>85</v>
      </c>
      <c r="N9" s="9">
        <v>93</v>
      </c>
      <c r="O9" s="9"/>
      <c r="P9" s="10">
        <f t="shared" si="4"/>
        <v>449</v>
      </c>
      <c r="Q9" s="10">
        <f t="shared" si="0"/>
        <v>85</v>
      </c>
      <c r="R9" s="43">
        <f t="shared" si="3"/>
        <v>93</v>
      </c>
      <c r="S9" s="51">
        <f t="shared" si="1"/>
        <v>271</v>
      </c>
      <c r="T9" s="53">
        <f t="shared" si="2"/>
        <v>90.33333333333333</v>
      </c>
      <c r="U9" s="9"/>
    </row>
    <row r="10" spans="1:21" ht="12.75">
      <c r="A10" s="54">
        <v>7</v>
      </c>
      <c r="B10" s="54" t="s">
        <v>844</v>
      </c>
      <c r="C10" s="102" t="s">
        <v>863</v>
      </c>
      <c r="D10" s="99" t="s">
        <v>1159</v>
      </c>
      <c r="E10" s="52">
        <v>2006</v>
      </c>
      <c r="F10" s="52" t="s">
        <v>271</v>
      </c>
      <c r="G10" s="9"/>
      <c r="H10" s="52">
        <v>3.6</v>
      </c>
      <c r="I10" s="88" t="s">
        <v>864</v>
      </c>
      <c r="J10" s="9">
        <v>92</v>
      </c>
      <c r="K10" s="9">
        <v>94</v>
      </c>
      <c r="L10" s="9">
        <v>90</v>
      </c>
      <c r="M10" s="9">
        <v>89</v>
      </c>
      <c r="N10" s="9">
        <v>89</v>
      </c>
      <c r="O10" s="9"/>
      <c r="P10" s="10">
        <f t="shared" si="4"/>
        <v>454</v>
      </c>
      <c r="Q10" s="10">
        <f t="shared" si="0"/>
        <v>89</v>
      </c>
      <c r="R10" s="43">
        <f t="shared" si="3"/>
        <v>94</v>
      </c>
      <c r="S10" s="51">
        <f t="shared" si="1"/>
        <v>271</v>
      </c>
      <c r="T10" s="53">
        <f t="shared" si="2"/>
        <v>90.33333333333333</v>
      </c>
      <c r="U10" s="9"/>
    </row>
    <row r="11" spans="1:21" ht="12.75">
      <c r="A11" s="54">
        <v>8</v>
      </c>
      <c r="B11" s="54" t="s">
        <v>999</v>
      </c>
      <c r="C11" s="102" t="s">
        <v>1024</v>
      </c>
      <c r="D11" s="99" t="s">
        <v>1191</v>
      </c>
      <c r="E11" s="52">
        <v>2005</v>
      </c>
      <c r="F11" s="52" t="s">
        <v>912</v>
      </c>
      <c r="G11" s="9"/>
      <c r="H11" s="52">
        <v>2.38</v>
      </c>
      <c r="I11" s="88" t="s">
        <v>1006</v>
      </c>
      <c r="J11" s="9">
        <v>90</v>
      </c>
      <c r="K11" s="9">
        <v>89</v>
      </c>
      <c r="L11" s="9">
        <v>96</v>
      </c>
      <c r="M11" s="9">
        <v>90</v>
      </c>
      <c r="N11" s="9">
        <v>91</v>
      </c>
      <c r="O11" s="9"/>
      <c r="P11" s="10">
        <f t="shared" si="4"/>
        <v>456</v>
      </c>
      <c r="Q11" s="10">
        <f t="shared" si="0"/>
        <v>89</v>
      </c>
      <c r="R11" s="43">
        <f t="shared" si="3"/>
        <v>96</v>
      </c>
      <c r="S11" s="51">
        <f t="shared" si="1"/>
        <v>271</v>
      </c>
      <c r="T11" s="53">
        <f t="shared" si="2"/>
        <v>90.33333333333333</v>
      </c>
      <c r="U11" s="9"/>
    </row>
    <row r="12" spans="1:21" ht="12.75">
      <c r="A12" s="54">
        <v>9</v>
      </c>
      <c r="B12" s="54" t="s">
        <v>63</v>
      </c>
      <c r="C12" s="103" t="s">
        <v>378</v>
      </c>
      <c r="D12" s="100" t="s">
        <v>1161</v>
      </c>
      <c r="E12" s="24">
        <v>2006</v>
      </c>
      <c r="F12" s="24" t="s">
        <v>1130</v>
      </c>
      <c r="G12" s="9"/>
      <c r="H12" s="24">
        <v>3.2</v>
      </c>
      <c r="I12" s="85" t="s">
        <v>372</v>
      </c>
      <c r="J12" s="9">
        <v>94</v>
      </c>
      <c r="K12" s="9">
        <v>95</v>
      </c>
      <c r="L12" s="9">
        <v>85</v>
      </c>
      <c r="M12" s="9">
        <v>86</v>
      </c>
      <c r="N12" s="9">
        <v>89</v>
      </c>
      <c r="O12" s="9"/>
      <c r="P12" s="10">
        <f t="shared" si="4"/>
        <v>449</v>
      </c>
      <c r="Q12" s="10">
        <f t="shared" si="0"/>
        <v>85</v>
      </c>
      <c r="R12" s="43">
        <f t="shared" si="3"/>
        <v>95</v>
      </c>
      <c r="S12" s="51">
        <f t="shared" si="1"/>
        <v>269</v>
      </c>
      <c r="T12" s="53">
        <f t="shared" si="2"/>
        <v>89.66666666666667</v>
      </c>
      <c r="U12" s="9"/>
    </row>
    <row r="13" spans="1:21" ht="12.75">
      <c r="A13" s="54">
        <v>10</v>
      </c>
      <c r="B13" s="54" t="s">
        <v>571</v>
      </c>
      <c r="C13" s="102" t="s">
        <v>696</v>
      </c>
      <c r="D13" s="99" t="s">
        <v>1162</v>
      </c>
      <c r="E13" s="52">
        <v>2006</v>
      </c>
      <c r="F13" s="52" t="s">
        <v>1129</v>
      </c>
      <c r="G13" s="9"/>
      <c r="H13" s="52">
        <v>3</v>
      </c>
      <c r="I13" s="88" t="s">
        <v>697</v>
      </c>
      <c r="J13" s="9">
        <v>89</v>
      </c>
      <c r="K13" s="9">
        <v>91</v>
      </c>
      <c r="L13" s="9">
        <v>89</v>
      </c>
      <c r="M13" s="9">
        <v>93</v>
      </c>
      <c r="N13" s="9">
        <v>83</v>
      </c>
      <c r="O13" s="9"/>
      <c r="P13" s="10">
        <f t="shared" si="4"/>
        <v>445</v>
      </c>
      <c r="Q13" s="10">
        <f t="shared" si="0"/>
        <v>83</v>
      </c>
      <c r="R13" s="43">
        <f t="shared" si="3"/>
        <v>93</v>
      </c>
      <c r="S13" s="51">
        <f t="shared" si="1"/>
        <v>269</v>
      </c>
      <c r="T13" s="53">
        <f t="shared" si="2"/>
        <v>89.66666666666667</v>
      </c>
      <c r="U13" s="9"/>
    </row>
    <row r="14" spans="1:21" ht="12.75">
      <c r="A14" s="54">
        <v>11</v>
      </c>
      <c r="B14" s="54" t="s">
        <v>1001</v>
      </c>
      <c r="C14" s="102" t="s">
        <v>1013</v>
      </c>
      <c r="D14" s="99" t="s">
        <v>1163</v>
      </c>
      <c r="E14" s="52">
        <v>2006</v>
      </c>
      <c r="F14" s="52" t="s">
        <v>912</v>
      </c>
      <c r="G14" s="9"/>
      <c r="H14" s="52">
        <v>3.28</v>
      </c>
      <c r="I14" s="88" t="s">
        <v>1014</v>
      </c>
      <c r="J14" s="9">
        <v>89</v>
      </c>
      <c r="K14" s="9">
        <v>90</v>
      </c>
      <c r="L14" s="9">
        <v>89</v>
      </c>
      <c r="M14" s="9">
        <v>92</v>
      </c>
      <c r="N14" s="9">
        <v>80</v>
      </c>
      <c r="O14" s="9"/>
      <c r="P14" s="10">
        <f>J14+K14+L14+M14+N14</f>
        <v>440</v>
      </c>
      <c r="Q14" s="10">
        <f t="shared" si="0"/>
        <v>80</v>
      </c>
      <c r="R14" s="43">
        <f t="shared" si="3"/>
        <v>92</v>
      </c>
      <c r="S14" s="51">
        <f t="shared" si="1"/>
        <v>268</v>
      </c>
      <c r="T14" s="53">
        <f t="shared" si="2"/>
        <v>89.33333333333333</v>
      </c>
      <c r="U14" s="9"/>
    </row>
    <row r="15" spans="1:21" ht="12.75">
      <c r="A15" s="54">
        <v>12</v>
      </c>
      <c r="B15" s="54" t="s">
        <v>64</v>
      </c>
      <c r="C15" s="103" t="s">
        <v>379</v>
      </c>
      <c r="D15" s="100" t="s">
        <v>1161</v>
      </c>
      <c r="E15" s="24">
        <v>2006</v>
      </c>
      <c r="F15" s="24" t="s">
        <v>1130</v>
      </c>
      <c r="G15" s="9"/>
      <c r="H15" s="24">
        <v>3.1</v>
      </c>
      <c r="I15" s="85" t="s">
        <v>373</v>
      </c>
      <c r="J15" s="9">
        <v>89</v>
      </c>
      <c r="K15" s="9">
        <v>94</v>
      </c>
      <c r="L15" s="9">
        <v>87</v>
      </c>
      <c r="M15" s="9">
        <v>90</v>
      </c>
      <c r="N15" s="9">
        <v>88</v>
      </c>
      <c r="O15" s="9"/>
      <c r="P15" s="10">
        <f aca="true" t="shared" si="5" ref="P15:P25">J15+K15+L15+M15+N15+O15</f>
        <v>448</v>
      </c>
      <c r="Q15" s="10">
        <f t="shared" si="0"/>
        <v>87</v>
      </c>
      <c r="R15" s="43">
        <f t="shared" si="3"/>
        <v>94</v>
      </c>
      <c r="S15" s="51">
        <f t="shared" si="1"/>
        <v>267</v>
      </c>
      <c r="T15" s="53">
        <f t="shared" si="2"/>
        <v>89</v>
      </c>
      <c r="U15" s="9"/>
    </row>
    <row r="16" spans="1:21" ht="12.75">
      <c r="A16" s="54">
        <v>13</v>
      </c>
      <c r="B16" s="54" t="s">
        <v>462</v>
      </c>
      <c r="C16" s="103" t="s">
        <v>543</v>
      </c>
      <c r="D16" s="100" t="s">
        <v>1164</v>
      </c>
      <c r="E16" s="24">
        <v>2005</v>
      </c>
      <c r="F16" s="24" t="s">
        <v>544</v>
      </c>
      <c r="G16" s="9"/>
      <c r="H16" s="24">
        <v>3.2</v>
      </c>
      <c r="I16" s="85" t="s">
        <v>1069</v>
      </c>
      <c r="J16" s="9">
        <v>90</v>
      </c>
      <c r="K16" s="9">
        <v>90</v>
      </c>
      <c r="L16" s="9">
        <v>75</v>
      </c>
      <c r="M16" s="9">
        <v>85</v>
      </c>
      <c r="N16" s="9">
        <v>92</v>
      </c>
      <c r="O16" s="9"/>
      <c r="P16" s="10">
        <f t="shared" si="5"/>
        <v>432</v>
      </c>
      <c r="Q16" s="10">
        <f t="shared" si="0"/>
        <v>75</v>
      </c>
      <c r="R16" s="43">
        <f t="shared" si="3"/>
        <v>92</v>
      </c>
      <c r="S16" s="51">
        <f t="shared" si="1"/>
        <v>265</v>
      </c>
      <c r="T16" s="53">
        <f t="shared" si="2"/>
        <v>88.33333333333333</v>
      </c>
      <c r="U16" s="9"/>
    </row>
    <row r="17" spans="1:21" ht="12.75">
      <c r="A17" s="54">
        <v>14</v>
      </c>
      <c r="B17" s="54" t="s">
        <v>743</v>
      </c>
      <c r="C17" s="102" t="s">
        <v>389</v>
      </c>
      <c r="D17" s="100" t="s">
        <v>1141</v>
      </c>
      <c r="E17" s="52">
        <v>2005</v>
      </c>
      <c r="F17" s="52" t="s">
        <v>271</v>
      </c>
      <c r="G17" s="9"/>
      <c r="H17" s="52">
        <v>3.3</v>
      </c>
      <c r="I17" s="88" t="s">
        <v>765</v>
      </c>
      <c r="J17" s="9">
        <v>91</v>
      </c>
      <c r="K17" s="9">
        <v>91</v>
      </c>
      <c r="L17" s="9">
        <v>86</v>
      </c>
      <c r="M17" s="9">
        <v>84</v>
      </c>
      <c r="N17" s="9">
        <v>86</v>
      </c>
      <c r="O17" s="9"/>
      <c r="P17" s="10">
        <f t="shared" si="5"/>
        <v>438</v>
      </c>
      <c r="Q17" s="10">
        <f t="shared" si="0"/>
        <v>84</v>
      </c>
      <c r="R17" s="43">
        <f t="shared" si="3"/>
        <v>91</v>
      </c>
      <c r="S17" s="51">
        <f t="shared" si="1"/>
        <v>263</v>
      </c>
      <c r="T17" s="53">
        <f t="shared" si="2"/>
        <v>87.66666666666667</v>
      </c>
      <c r="U17" s="9"/>
    </row>
    <row r="18" spans="1:21" ht="12.75">
      <c r="A18" s="54">
        <v>15</v>
      </c>
      <c r="B18" s="54" t="s">
        <v>790</v>
      </c>
      <c r="C18" s="102" t="s">
        <v>815</v>
      </c>
      <c r="D18" s="99" t="s">
        <v>1165</v>
      </c>
      <c r="E18" s="24">
        <v>2006</v>
      </c>
      <c r="F18" s="52" t="s">
        <v>1129</v>
      </c>
      <c r="G18" s="9"/>
      <c r="H18" s="52">
        <v>3</v>
      </c>
      <c r="I18" s="88" t="s">
        <v>816</v>
      </c>
      <c r="J18" s="9">
        <v>88</v>
      </c>
      <c r="K18" s="9">
        <v>90</v>
      </c>
      <c r="L18" s="9">
        <v>83</v>
      </c>
      <c r="M18" s="9">
        <v>87</v>
      </c>
      <c r="N18" s="9">
        <v>88</v>
      </c>
      <c r="O18" s="9"/>
      <c r="P18" s="10">
        <f t="shared" si="5"/>
        <v>436</v>
      </c>
      <c r="Q18" s="10">
        <f t="shared" si="0"/>
        <v>83</v>
      </c>
      <c r="R18" s="43">
        <f t="shared" si="3"/>
        <v>90</v>
      </c>
      <c r="S18" s="51">
        <f t="shared" si="1"/>
        <v>263</v>
      </c>
      <c r="T18" s="53">
        <f t="shared" si="2"/>
        <v>87.66666666666667</v>
      </c>
      <c r="U18" s="9"/>
    </row>
    <row r="19" spans="1:21" ht="12.75">
      <c r="A19" s="54">
        <v>16</v>
      </c>
      <c r="B19" s="54" t="s">
        <v>416</v>
      </c>
      <c r="C19" s="103" t="s">
        <v>421</v>
      </c>
      <c r="D19" s="100" t="s">
        <v>1166</v>
      </c>
      <c r="E19" s="24">
        <v>2004</v>
      </c>
      <c r="F19" s="24" t="s">
        <v>251</v>
      </c>
      <c r="G19" s="24"/>
      <c r="H19" s="24">
        <v>3.8</v>
      </c>
      <c r="I19" s="85" t="s">
        <v>422</v>
      </c>
      <c r="J19" s="9">
        <v>88</v>
      </c>
      <c r="K19" s="9">
        <v>87</v>
      </c>
      <c r="L19" s="9">
        <v>80</v>
      </c>
      <c r="M19" s="9">
        <v>91</v>
      </c>
      <c r="N19" s="9">
        <v>86</v>
      </c>
      <c r="O19" s="9"/>
      <c r="P19" s="10">
        <f t="shared" si="5"/>
        <v>432</v>
      </c>
      <c r="Q19" s="10">
        <f t="shared" si="0"/>
        <v>80</v>
      </c>
      <c r="R19" s="43">
        <f t="shared" si="3"/>
        <v>91</v>
      </c>
      <c r="S19" s="51">
        <f t="shared" si="1"/>
        <v>261</v>
      </c>
      <c r="T19" s="53">
        <f t="shared" si="2"/>
        <v>87</v>
      </c>
      <c r="U19" s="9"/>
    </row>
    <row r="20" spans="1:21" ht="12.75">
      <c r="A20" s="54">
        <v>17</v>
      </c>
      <c r="B20" s="54" t="s">
        <v>537</v>
      </c>
      <c r="C20" s="103" t="s">
        <v>556</v>
      </c>
      <c r="D20" s="100" t="s">
        <v>1167</v>
      </c>
      <c r="E20" s="24">
        <v>2005</v>
      </c>
      <c r="F20" s="24" t="s">
        <v>544</v>
      </c>
      <c r="G20" s="9"/>
      <c r="H20" s="24">
        <v>2.4</v>
      </c>
      <c r="I20" s="85" t="s">
        <v>1077</v>
      </c>
      <c r="J20" s="9">
        <v>83</v>
      </c>
      <c r="K20" s="9">
        <v>89</v>
      </c>
      <c r="L20" s="9">
        <v>82</v>
      </c>
      <c r="M20" s="9">
        <v>95</v>
      </c>
      <c r="N20" s="9">
        <v>88</v>
      </c>
      <c r="O20" s="9"/>
      <c r="P20" s="10">
        <f t="shared" si="5"/>
        <v>437</v>
      </c>
      <c r="Q20" s="10">
        <f t="shared" si="0"/>
        <v>82</v>
      </c>
      <c r="R20" s="43">
        <f t="shared" si="3"/>
        <v>95</v>
      </c>
      <c r="S20" s="51">
        <f t="shared" si="1"/>
        <v>260</v>
      </c>
      <c r="T20" s="53">
        <f t="shared" si="2"/>
        <v>86.66666666666667</v>
      </c>
      <c r="U20" s="9"/>
    </row>
    <row r="21" spans="1:21" ht="12.75">
      <c r="A21" s="54">
        <v>18</v>
      </c>
      <c r="B21" s="54" t="s">
        <v>566</v>
      </c>
      <c r="C21" s="102" t="s">
        <v>577</v>
      </c>
      <c r="D21" s="100" t="s">
        <v>1168</v>
      </c>
      <c r="E21" s="52">
        <v>2005</v>
      </c>
      <c r="F21" s="52" t="s">
        <v>544</v>
      </c>
      <c r="G21" s="9"/>
      <c r="H21" s="52">
        <v>3</v>
      </c>
      <c r="I21" s="85" t="s">
        <v>1082</v>
      </c>
      <c r="J21" s="9">
        <v>91</v>
      </c>
      <c r="K21" s="9">
        <v>91</v>
      </c>
      <c r="L21" s="9">
        <v>83</v>
      </c>
      <c r="M21" s="9">
        <v>86</v>
      </c>
      <c r="N21" s="9">
        <v>83</v>
      </c>
      <c r="O21" s="9"/>
      <c r="P21" s="10">
        <f t="shared" si="5"/>
        <v>434</v>
      </c>
      <c r="Q21" s="10">
        <f t="shared" si="0"/>
        <v>83</v>
      </c>
      <c r="R21" s="43">
        <f t="shared" si="3"/>
        <v>91</v>
      </c>
      <c r="S21" s="51">
        <f t="shared" si="1"/>
        <v>260</v>
      </c>
      <c r="T21" s="53">
        <f t="shared" si="2"/>
        <v>86.66666666666667</v>
      </c>
      <c r="U21" s="9"/>
    </row>
    <row r="22" spans="1:21" ht="12.75">
      <c r="A22" s="54">
        <v>19</v>
      </c>
      <c r="B22" s="54" t="s">
        <v>794</v>
      </c>
      <c r="C22" s="102" t="s">
        <v>826</v>
      </c>
      <c r="D22" s="99" t="s">
        <v>825</v>
      </c>
      <c r="E22" s="52">
        <v>2003</v>
      </c>
      <c r="F22" s="52" t="s">
        <v>255</v>
      </c>
      <c r="G22" s="9"/>
      <c r="H22" s="52">
        <v>1.1</v>
      </c>
      <c r="I22" s="88" t="s">
        <v>827</v>
      </c>
      <c r="J22" s="9">
        <v>90</v>
      </c>
      <c r="K22" s="9">
        <v>88</v>
      </c>
      <c r="L22" s="9">
        <v>84</v>
      </c>
      <c r="M22" s="9">
        <v>82</v>
      </c>
      <c r="N22" s="9">
        <v>88</v>
      </c>
      <c r="O22" s="9"/>
      <c r="P22" s="10">
        <f t="shared" si="5"/>
        <v>432</v>
      </c>
      <c r="Q22" s="10">
        <f t="shared" si="0"/>
        <v>82</v>
      </c>
      <c r="R22" s="43">
        <f t="shared" si="3"/>
        <v>90</v>
      </c>
      <c r="S22" s="51">
        <f t="shared" si="1"/>
        <v>260</v>
      </c>
      <c r="T22" s="53">
        <f t="shared" si="2"/>
        <v>86.66666666666667</v>
      </c>
      <c r="U22" s="9"/>
    </row>
    <row r="23" spans="1:21" ht="12.75">
      <c r="A23" s="54">
        <v>20</v>
      </c>
      <c r="B23" s="54" t="s">
        <v>70</v>
      </c>
      <c r="C23" s="103" t="s">
        <v>386</v>
      </c>
      <c r="D23" s="100" t="s">
        <v>1161</v>
      </c>
      <c r="E23" s="24">
        <v>2007</v>
      </c>
      <c r="F23" s="24" t="s">
        <v>1130</v>
      </c>
      <c r="G23" s="9"/>
      <c r="H23" s="24">
        <v>2.3</v>
      </c>
      <c r="I23" s="85" t="s">
        <v>387</v>
      </c>
      <c r="J23" s="9">
        <v>81</v>
      </c>
      <c r="K23" s="9">
        <v>87</v>
      </c>
      <c r="L23" s="9">
        <v>89</v>
      </c>
      <c r="M23" s="9">
        <v>86</v>
      </c>
      <c r="N23" s="9">
        <v>85</v>
      </c>
      <c r="O23" s="9">
        <v>88</v>
      </c>
      <c r="P23" s="10">
        <f t="shared" si="5"/>
        <v>516</v>
      </c>
      <c r="Q23" s="10">
        <f>MIN(J23:O23)</f>
        <v>81</v>
      </c>
      <c r="R23" s="43">
        <f>MAX(J23:O23)</f>
        <v>89</v>
      </c>
      <c r="S23" s="51">
        <f t="shared" si="1"/>
        <v>346</v>
      </c>
      <c r="T23" s="53">
        <f>S23/4</f>
        <v>86.5</v>
      </c>
      <c r="U23" s="9"/>
    </row>
    <row r="24" spans="1:21" ht="12.75">
      <c r="A24" s="54">
        <v>21</v>
      </c>
      <c r="B24" s="54" t="s">
        <v>740</v>
      </c>
      <c r="C24" s="102" t="s">
        <v>378</v>
      </c>
      <c r="D24" s="100" t="s">
        <v>1147</v>
      </c>
      <c r="E24" s="52">
        <v>2003</v>
      </c>
      <c r="F24" s="52" t="s">
        <v>755</v>
      </c>
      <c r="G24" s="9"/>
      <c r="H24" s="52">
        <v>2.1</v>
      </c>
      <c r="I24" s="88" t="s">
        <v>759</v>
      </c>
      <c r="J24" s="9">
        <v>92</v>
      </c>
      <c r="K24" s="9">
        <v>86</v>
      </c>
      <c r="L24" s="9">
        <v>82</v>
      </c>
      <c r="M24" s="9">
        <v>90</v>
      </c>
      <c r="N24" s="9">
        <v>83</v>
      </c>
      <c r="O24" s="9"/>
      <c r="P24" s="10">
        <f t="shared" si="5"/>
        <v>433</v>
      </c>
      <c r="Q24" s="10">
        <f>MIN(J24:N24)</f>
        <v>82</v>
      </c>
      <c r="R24" s="43">
        <f aca="true" t="shared" si="6" ref="R24:R31">MAX(J24:N24)</f>
        <v>92</v>
      </c>
      <c r="S24" s="51">
        <f t="shared" si="1"/>
        <v>259</v>
      </c>
      <c r="T24" s="53">
        <f>S24/3</f>
        <v>86.33333333333333</v>
      </c>
      <c r="U24" s="9"/>
    </row>
    <row r="25" spans="1:21" ht="12.75">
      <c r="A25" s="54">
        <v>22</v>
      </c>
      <c r="B25" s="54" t="s">
        <v>997</v>
      </c>
      <c r="C25" s="102" t="s">
        <v>1004</v>
      </c>
      <c r="D25" s="100" t="s">
        <v>1190</v>
      </c>
      <c r="E25" s="52">
        <v>2006</v>
      </c>
      <c r="F25" s="52" t="s">
        <v>271</v>
      </c>
      <c r="G25" s="9"/>
      <c r="H25" s="52">
        <v>2.54</v>
      </c>
      <c r="I25" s="88" t="s">
        <v>1005</v>
      </c>
      <c r="J25" s="9">
        <v>85</v>
      </c>
      <c r="K25" s="9">
        <v>87</v>
      </c>
      <c r="L25" s="9">
        <v>87</v>
      </c>
      <c r="M25" s="9">
        <v>92</v>
      </c>
      <c r="N25" s="9">
        <v>85</v>
      </c>
      <c r="O25" s="9"/>
      <c r="P25" s="10">
        <f t="shared" si="5"/>
        <v>436</v>
      </c>
      <c r="Q25" s="10">
        <f>MIN(J25:N25)</f>
        <v>85</v>
      </c>
      <c r="R25" s="43">
        <f t="shared" si="6"/>
        <v>92</v>
      </c>
      <c r="S25" s="51">
        <f t="shared" si="1"/>
        <v>259</v>
      </c>
      <c r="T25" s="53">
        <f>S25/3</f>
        <v>86.33333333333333</v>
      </c>
      <c r="U25" s="9"/>
    </row>
    <row r="26" spans="1:21" ht="12.75">
      <c r="A26" s="54">
        <v>23</v>
      </c>
      <c r="B26" s="54" t="s">
        <v>1043</v>
      </c>
      <c r="C26" s="102" t="s">
        <v>1048</v>
      </c>
      <c r="D26" s="100" t="s">
        <v>1160</v>
      </c>
      <c r="E26" s="24">
        <v>2005</v>
      </c>
      <c r="F26" s="24" t="s">
        <v>271</v>
      </c>
      <c r="G26" s="9"/>
      <c r="H26" s="52">
        <v>3.8</v>
      </c>
      <c r="I26" s="88" t="s">
        <v>1040</v>
      </c>
      <c r="J26" s="9">
        <v>89</v>
      </c>
      <c r="K26" s="9">
        <v>92</v>
      </c>
      <c r="L26" s="9">
        <v>88</v>
      </c>
      <c r="M26" s="9">
        <v>80</v>
      </c>
      <c r="N26" s="9">
        <v>82</v>
      </c>
      <c r="O26" s="9"/>
      <c r="P26" s="10">
        <f>J26+K26+L26+M26+N26</f>
        <v>431</v>
      </c>
      <c r="Q26" s="10">
        <f>MIN(J26:N26)</f>
        <v>80</v>
      </c>
      <c r="R26" s="43">
        <f t="shared" si="6"/>
        <v>92</v>
      </c>
      <c r="S26" s="51">
        <f t="shared" si="1"/>
        <v>259</v>
      </c>
      <c r="T26" s="53">
        <f>S26/3</f>
        <v>86.33333333333333</v>
      </c>
      <c r="U26" s="9"/>
    </row>
    <row r="27" spans="1:21" ht="12.75">
      <c r="A27" s="54">
        <v>24</v>
      </c>
      <c r="B27" s="54" t="s">
        <v>79</v>
      </c>
      <c r="C27" s="103" t="s">
        <v>397</v>
      </c>
      <c r="D27" s="100" t="s">
        <v>1161</v>
      </c>
      <c r="E27" s="24">
        <v>2007</v>
      </c>
      <c r="F27" s="24" t="s">
        <v>1130</v>
      </c>
      <c r="G27" s="9"/>
      <c r="H27" s="24">
        <v>2.8</v>
      </c>
      <c r="I27" s="85">
        <v>2507</v>
      </c>
      <c r="J27" s="9">
        <v>88</v>
      </c>
      <c r="K27" s="9">
        <v>87</v>
      </c>
      <c r="L27" s="9">
        <v>91</v>
      </c>
      <c r="M27" s="9">
        <v>84</v>
      </c>
      <c r="N27" s="9">
        <v>86</v>
      </c>
      <c r="O27" s="9">
        <v>79</v>
      </c>
      <c r="P27" s="10">
        <f>J27+K27+L27+M27+N27+O27</f>
        <v>515</v>
      </c>
      <c r="Q27" s="10">
        <f>MIN(J27:O27)</f>
        <v>79</v>
      </c>
      <c r="R27" s="43">
        <f t="shared" si="6"/>
        <v>91</v>
      </c>
      <c r="S27" s="51">
        <f t="shared" si="1"/>
        <v>345</v>
      </c>
      <c r="T27" s="53">
        <f>S27/4</f>
        <v>86.25</v>
      </c>
      <c r="U27" s="9"/>
    </row>
    <row r="28" spans="1:21" ht="12.75">
      <c r="A28" s="54">
        <v>25</v>
      </c>
      <c r="B28" s="54" t="s">
        <v>66</v>
      </c>
      <c r="C28" s="103" t="s">
        <v>380</v>
      </c>
      <c r="D28" s="100" t="s">
        <v>1161</v>
      </c>
      <c r="E28" s="24">
        <v>2006</v>
      </c>
      <c r="F28" s="24" t="s">
        <v>1130</v>
      </c>
      <c r="G28" s="9"/>
      <c r="H28" s="24">
        <v>3.6</v>
      </c>
      <c r="I28" s="85" t="s">
        <v>375</v>
      </c>
      <c r="J28" s="9">
        <v>95</v>
      </c>
      <c r="K28" s="9">
        <v>96</v>
      </c>
      <c r="L28" s="9">
        <v>78</v>
      </c>
      <c r="M28" s="9">
        <v>84</v>
      </c>
      <c r="N28" s="9">
        <v>79</v>
      </c>
      <c r="O28" s="9"/>
      <c r="P28" s="10">
        <f>J28+K28+L28+M28+N28+O28</f>
        <v>432</v>
      </c>
      <c r="Q28" s="10">
        <f>MIN(J28:N28)</f>
        <v>78</v>
      </c>
      <c r="R28" s="43">
        <f t="shared" si="6"/>
        <v>96</v>
      </c>
      <c r="S28" s="51">
        <f t="shared" si="1"/>
        <v>258</v>
      </c>
      <c r="T28" s="53">
        <f>S28/3</f>
        <v>86</v>
      </c>
      <c r="U28" s="9"/>
    </row>
    <row r="29" spans="1:21" ht="12.75">
      <c r="A29" s="54">
        <v>26</v>
      </c>
      <c r="B29" s="54" t="s">
        <v>403</v>
      </c>
      <c r="C29" s="103" t="s">
        <v>411</v>
      </c>
      <c r="D29" s="100" t="s">
        <v>1161</v>
      </c>
      <c r="E29" s="24">
        <v>2007</v>
      </c>
      <c r="F29" s="24" t="s">
        <v>1130</v>
      </c>
      <c r="G29" s="24"/>
      <c r="H29" s="24">
        <v>3.6</v>
      </c>
      <c r="I29" s="85">
        <v>3107</v>
      </c>
      <c r="J29" s="9">
        <v>92</v>
      </c>
      <c r="K29" s="9">
        <v>88</v>
      </c>
      <c r="L29" s="9">
        <v>82</v>
      </c>
      <c r="M29" s="9">
        <v>85</v>
      </c>
      <c r="N29" s="9">
        <v>85</v>
      </c>
      <c r="O29" s="9">
        <v>86</v>
      </c>
      <c r="P29" s="10">
        <f>J29+K29+L29+M29+N29+O29</f>
        <v>518</v>
      </c>
      <c r="Q29" s="10">
        <f>MIN(J29:O29)</f>
        <v>82</v>
      </c>
      <c r="R29" s="43">
        <f t="shared" si="6"/>
        <v>92</v>
      </c>
      <c r="S29" s="51">
        <f t="shared" si="1"/>
        <v>344</v>
      </c>
      <c r="T29" s="53">
        <f>S29/4</f>
        <v>86</v>
      </c>
      <c r="U29" s="9"/>
    </row>
    <row r="30" spans="1:21" ht="12.75">
      <c r="A30" s="54">
        <v>27</v>
      </c>
      <c r="B30" s="54" t="s">
        <v>417</v>
      </c>
      <c r="C30" s="103" t="s">
        <v>463</v>
      </c>
      <c r="D30" s="100" t="s">
        <v>1143</v>
      </c>
      <c r="E30" s="24">
        <v>2004</v>
      </c>
      <c r="F30" s="24" t="s">
        <v>449</v>
      </c>
      <c r="G30" s="9"/>
      <c r="H30" s="24">
        <v>3.22</v>
      </c>
      <c r="I30" s="85" t="s">
        <v>452</v>
      </c>
      <c r="J30" s="9">
        <v>93</v>
      </c>
      <c r="K30" s="9">
        <v>84</v>
      </c>
      <c r="L30" s="9">
        <v>78</v>
      </c>
      <c r="M30" s="9">
        <v>90</v>
      </c>
      <c r="N30" s="9">
        <v>84</v>
      </c>
      <c r="O30" s="9"/>
      <c r="P30" s="10">
        <f>J30+K30+L30+M30+N30+O30</f>
        <v>429</v>
      </c>
      <c r="Q30" s="10">
        <f>MIN(J30:N30)</f>
        <v>78</v>
      </c>
      <c r="R30" s="43">
        <f t="shared" si="6"/>
        <v>93</v>
      </c>
      <c r="S30" s="51">
        <f t="shared" si="1"/>
        <v>258</v>
      </c>
      <c r="T30" s="53">
        <f>S30/3</f>
        <v>86</v>
      </c>
      <c r="U30" s="9"/>
    </row>
    <row r="31" spans="1:21" ht="12.75">
      <c r="A31" s="54">
        <v>28</v>
      </c>
      <c r="B31" s="54" t="s">
        <v>1002</v>
      </c>
      <c r="C31" s="102" t="s">
        <v>1015</v>
      </c>
      <c r="D31" s="99" t="s">
        <v>1169</v>
      </c>
      <c r="E31" s="52">
        <v>2004</v>
      </c>
      <c r="F31" s="52" t="s">
        <v>1129</v>
      </c>
      <c r="G31" s="9"/>
      <c r="H31" s="52">
        <v>2.6</v>
      </c>
      <c r="I31" s="88" t="s">
        <v>1016</v>
      </c>
      <c r="J31" s="9">
        <v>91</v>
      </c>
      <c r="K31" s="9">
        <v>91</v>
      </c>
      <c r="L31" s="9">
        <v>78</v>
      </c>
      <c r="M31" s="9">
        <v>82</v>
      </c>
      <c r="N31" s="9">
        <v>85</v>
      </c>
      <c r="O31" s="9"/>
      <c r="P31" s="10">
        <f>J31+K31+L31+M31+N31</f>
        <v>427</v>
      </c>
      <c r="Q31" s="10">
        <f>MIN(J31:N31)</f>
        <v>78</v>
      </c>
      <c r="R31" s="43">
        <f t="shared" si="6"/>
        <v>91</v>
      </c>
      <c r="S31" s="51">
        <f t="shared" si="1"/>
        <v>258</v>
      </c>
      <c r="T31" s="53">
        <f>S31/3</f>
        <v>86</v>
      </c>
      <c r="U31" s="9"/>
    </row>
    <row r="32" spans="1:21" ht="12.75">
      <c r="A32" s="54">
        <v>29</v>
      </c>
      <c r="B32" s="54" t="s">
        <v>71</v>
      </c>
      <c r="C32" s="103" t="s">
        <v>388</v>
      </c>
      <c r="D32" s="100" t="s">
        <v>1161</v>
      </c>
      <c r="E32" s="24">
        <v>2007</v>
      </c>
      <c r="F32" s="24" t="s">
        <v>1130</v>
      </c>
      <c r="G32" s="9"/>
      <c r="H32" s="24">
        <v>2.3</v>
      </c>
      <c r="I32" s="85">
        <v>1807</v>
      </c>
      <c r="J32" s="9">
        <v>84</v>
      </c>
      <c r="K32" s="9">
        <v>86</v>
      </c>
      <c r="L32" s="9">
        <v>85</v>
      </c>
      <c r="M32" s="9">
        <v>87</v>
      </c>
      <c r="N32" s="9">
        <v>89</v>
      </c>
      <c r="O32" s="9">
        <v>85</v>
      </c>
      <c r="P32" s="10">
        <f aca="true" t="shared" si="7" ref="P32:P51">J32+K32+L32+M32+N32+O32</f>
        <v>516</v>
      </c>
      <c r="Q32" s="10">
        <f>MIN(J32:O32)</f>
        <v>84</v>
      </c>
      <c r="R32" s="43">
        <f>MAX(J32:O32)</f>
        <v>89</v>
      </c>
      <c r="S32" s="51">
        <f t="shared" si="1"/>
        <v>343</v>
      </c>
      <c r="T32" s="53">
        <f>S32/4</f>
        <v>85.75</v>
      </c>
      <c r="U32" s="9"/>
    </row>
    <row r="33" spans="1:21" ht="12.75">
      <c r="A33" s="54">
        <v>30</v>
      </c>
      <c r="B33" s="54" t="s">
        <v>398</v>
      </c>
      <c r="C33" s="103" t="s">
        <v>406</v>
      </c>
      <c r="D33" s="100" t="s">
        <v>1161</v>
      </c>
      <c r="E33" s="24">
        <v>2007</v>
      </c>
      <c r="F33" s="24" t="s">
        <v>1130</v>
      </c>
      <c r="G33" s="24"/>
      <c r="H33" s="24">
        <v>2.7</v>
      </c>
      <c r="I33" s="85">
        <v>2607</v>
      </c>
      <c r="J33" s="9">
        <v>85</v>
      </c>
      <c r="K33" s="9">
        <v>89</v>
      </c>
      <c r="L33" s="9">
        <v>87</v>
      </c>
      <c r="M33" s="9">
        <v>83</v>
      </c>
      <c r="N33" s="9">
        <v>85</v>
      </c>
      <c r="O33" s="9">
        <v>86</v>
      </c>
      <c r="P33" s="10">
        <f t="shared" si="7"/>
        <v>515</v>
      </c>
      <c r="Q33" s="10">
        <f>MIN(J33:O33)</f>
        <v>83</v>
      </c>
      <c r="R33" s="43">
        <f aca="true" t="shared" si="8" ref="R33:R43">MAX(J33:N33)</f>
        <v>89</v>
      </c>
      <c r="S33" s="51">
        <f t="shared" si="1"/>
        <v>343</v>
      </c>
      <c r="T33" s="53">
        <f>S33/4</f>
        <v>85.75</v>
      </c>
      <c r="U33" s="9"/>
    </row>
    <row r="34" spans="1:21" ht="12.75">
      <c r="A34" s="54">
        <v>31</v>
      </c>
      <c r="B34" s="54" t="s">
        <v>65</v>
      </c>
      <c r="C34" s="103" t="s">
        <v>423</v>
      </c>
      <c r="D34" s="100" t="s">
        <v>1161</v>
      </c>
      <c r="E34" s="24">
        <v>2006</v>
      </c>
      <c r="F34" s="24" t="s">
        <v>1130</v>
      </c>
      <c r="G34" s="9"/>
      <c r="H34" s="24">
        <v>3.9</v>
      </c>
      <c r="I34" s="85" t="s">
        <v>374</v>
      </c>
      <c r="J34" s="9">
        <v>83</v>
      </c>
      <c r="K34" s="9">
        <v>94</v>
      </c>
      <c r="L34" s="9">
        <v>89</v>
      </c>
      <c r="M34" s="9">
        <v>83</v>
      </c>
      <c r="N34" s="9">
        <v>85</v>
      </c>
      <c r="O34" s="9"/>
      <c r="P34" s="10">
        <f t="shared" si="7"/>
        <v>434</v>
      </c>
      <c r="Q34" s="10">
        <f aca="true" t="shared" si="9" ref="Q34:Q41">MIN(J34:N34)</f>
        <v>83</v>
      </c>
      <c r="R34" s="43">
        <f t="shared" si="8"/>
        <v>94</v>
      </c>
      <c r="S34" s="51">
        <f t="shared" si="1"/>
        <v>257</v>
      </c>
      <c r="T34" s="53">
        <f aca="true" t="shared" si="10" ref="T34:T41">S34/3</f>
        <v>85.66666666666667</v>
      </c>
      <c r="U34" s="9"/>
    </row>
    <row r="35" spans="1:21" ht="12.75">
      <c r="A35" s="54">
        <v>32</v>
      </c>
      <c r="B35" s="54" t="s">
        <v>415</v>
      </c>
      <c r="C35" s="103" t="s">
        <v>420</v>
      </c>
      <c r="D35" s="100" t="s">
        <v>1161</v>
      </c>
      <c r="E35" s="24">
        <v>2005</v>
      </c>
      <c r="F35" s="24" t="s">
        <v>1130</v>
      </c>
      <c r="G35" s="24"/>
      <c r="H35" s="24">
        <v>3</v>
      </c>
      <c r="I35" s="85">
        <v>3507</v>
      </c>
      <c r="J35" s="9">
        <v>90</v>
      </c>
      <c r="K35" s="9">
        <v>87</v>
      </c>
      <c r="L35" s="9">
        <v>80</v>
      </c>
      <c r="M35" s="9">
        <v>74</v>
      </c>
      <c r="N35" s="9">
        <v>95</v>
      </c>
      <c r="O35" s="9"/>
      <c r="P35" s="10">
        <f t="shared" si="7"/>
        <v>426</v>
      </c>
      <c r="Q35" s="10">
        <f t="shared" si="9"/>
        <v>74</v>
      </c>
      <c r="R35" s="43">
        <f t="shared" si="8"/>
        <v>95</v>
      </c>
      <c r="S35" s="51">
        <f t="shared" si="1"/>
        <v>257</v>
      </c>
      <c r="T35" s="53">
        <f t="shared" si="10"/>
        <v>85.66666666666667</v>
      </c>
      <c r="U35" s="9"/>
    </row>
    <row r="36" spans="1:21" ht="12.75">
      <c r="A36" s="54">
        <v>33</v>
      </c>
      <c r="B36" s="54" t="s">
        <v>557</v>
      </c>
      <c r="C36" s="103" t="s">
        <v>469</v>
      </c>
      <c r="D36" s="100" t="s">
        <v>1143</v>
      </c>
      <c r="E36" s="24">
        <v>2004</v>
      </c>
      <c r="F36" s="24" t="s">
        <v>449</v>
      </c>
      <c r="G36" s="9"/>
      <c r="H36" s="24">
        <v>3.47</v>
      </c>
      <c r="I36" s="85" t="s">
        <v>465</v>
      </c>
      <c r="J36" s="9">
        <v>92</v>
      </c>
      <c r="K36" s="9">
        <v>86</v>
      </c>
      <c r="L36" s="9">
        <v>85</v>
      </c>
      <c r="M36" s="9">
        <v>86</v>
      </c>
      <c r="N36" s="9">
        <v>79</v>
      </c>
      <c r="O36" s="9"/>
      <c r="P36" s="10">
        <f t="shared" si="7"/>
        <v>428</v>
      </c>
      <c r="Q36" s="10">
        <f t="shared" si="9"/>
        <v>79</v>
      </c>
      <c r="R36" s="43">
        <f t="shared" si="8"/>
        <v>92</v>
      </c>
      <c r="S36" s="51">
        <f aca="true" t="shared" si="11" ref="S36:S67">P36-(Q36+R36)</f>
        <v>257</v>
      </c>
      <c r="T36" s="53">
        <f t="shared" si="10"/>
        <v>85.66666666666667</v>
      </c>
      <c r="U36" s="9"/>
    </row>
    <row r="37" spans="1:21" ht="12.75">
      <c r="A37" s="54">
        <v>34</v>
      </c>
      <c r="B37" s="54" t="s">
        <v>538</v>
      </c>
      <c r="C37" s="103" t="s">
        <v>558</v>
      </c>
      <c r="D37" s="100" t="s">
        <v>1168</v>
      </c>
      <c r="E37" s="24">
        <v>2004</v>
      </c>
      <c r="F37" s="24" t="s">
        <v>544</v>
      </c>
      <c r="G37" s="9"/>
      <c r="H37" s="24">
        <v>3.2</v>
      </c>
      <c r="I37" s="85" t="s">
        <v>1078</v>
      </c>
      <c r="J37" s="9">
        <v>86</v>
      </c>
      <c r="K37" s="9">
        <v>87</v>
      </c>
      <c r="L37" s="9">
        <v>84</v>
      </c>
      <c r="M37" s="9">
        <v>89</v>
      </c>
      <c r="N37" s="9">
        <v>81</v>
      </c>
      <c r="O37" s="9"/>
      <c r="P37" s="10">
        <f t="shared" si="7"/>
        <v>427</v>
      </c>
      <c r="Q37" s="10">
        <f t="shared" si="9"/>
        <v>81</v>
      </c>
      <c r="R37" s="43">
        <f t="shared" si="8"/>
        <v>89</v>
      </c>
      <c r="S37" s="51">
        <f t="shared" si="11"/>
        <v>257</v>
      </c>
      <c r="T37" s="53">
        <f t="shared" si="10"/>
        <v>85.66666666666667</v>
      </c>
      <c r="U37" s="9"/>
    </row>
    <row r="38" spans="1:21" ht="12.75">
      <c r="A38" s="54">
        <v>35</v>
      </c>
      <c r="B38" s="54" t="s">
        <v>842</v>
      </c>
      <c r="C38" s="102" t="s">
        <v>861</v>
      </c>
      <c r="D38" s="99" t="s">
        <v>1138</v>
      </c>
      <c r="E38" s="52">
        <v>2006</v>
      </c>
      <c r="F38" s="52" t="s">
        <v>271</v>
      </c>
      <c r="G38" s="9"/>
      <c r="H38" s="52">
        <v>3.1</v>
      </c>
      <c r="I38" s="88" t="s">
        <v>860</v>
      </c>
      <c r="J38" s="9">
        <v>82</v>
      </c>
      <c r="K38" s="9">
        <v>91</v>
      </c>
      <c r="L38" s="9">
        <v>87</v>
      </c>
      <c r="M38" s="9">
        <v>81</v>
      </c>
      <c r="N38" s="9">
        <v>88</v>
      </c>
      <c r="O38" s="9"/>
      <c r="P38" s="10">
        <f t="shared" si="7"/>
        <v>429</v>
      </c>
      <c r="Q38" s="10">
        <f t="shared" si="9"/>
        <v>81</v>
      </c>
      <c r="R38" s="43">
        <f t="shared" si="8"/>
        <v>91</v>
      </c>
      <c r="S38" s="51">
        <f t="shared" si="11"/>
        <v>257</v>
      </c>
      <c r="T38" s="53">
        <f t="shared" si="10"/>
        <v>85.66666666666667</v>
      </c>
      <c r="U38" s="9"/>
    </row>
    <row r="39" spans="1:21" ht="12.75">
      <c r="A39" s="54">
        <v>36</v>
      </c>
      <c r="B39" s="54" t="s">
        <v>845</v>
      </c>
      <c r="C39" s="102" t="s">
        <v>865</v>
      </c>
      <c r="D39" s="99" t="s">
        <v>1138</v>
      </c>
      <c r="E39" s="52">
        <v>2006</v>
      </c>
      <c r="F39" s="52" t="s">
        <v>271</v>
      </c>
      <c r="G39" s="9"/>
      <c r="H39" s="52">
        <v>3.5</v>
      </c>
      <c r="I39" s="88" t="s">
        <v>866</v>
      </c>
      <c r="J39" s="9">
        <v>84</v>
      </c>
      <c r="K39" s="9">
        <v>86</v>
      </c>
      <c r="L39" s="9">
        <v>79</v>
      </c>
      <c r="M39" s="9">
        <v>87</v>
      </c>
      <c r="N39" s="9">
        <v>88</v>
      </c>
      <c r="O39" s="9"/>
      <c r="P39" s="10">
        <f t="shared" si="7"/>
        <v>424</v>
      </c>
      <c r="Q39" s="10">
        <f t="shared" si="9"/>
        <v>79</v>
      </c>
      <c r="R39" s="43">
        <f t="shared" si="8"/>
        <v>88</v>
      </c>
      <c r="S39" s="51">
        <f t="shared" si="11"/>
        <v>257</v>
      </c>
      <c r="T39" s="53">
        <f t="shared" si="10"/>
        <v>85.66666666666667</v>
      </c>
      <c r="U39" s="9"/>
    </row>
    <row r="40" spans="1:21" ht="12.75">
      <c r="A40" s="54">
        <v>37</v>
      </c>
      <c r="B40" s="54" t="s">
        <v>741</v>
      </c>
      <c r="C40" s="102" t="s">
        <v>386</v>
      </c>
      <c r="D40" s="100" t="s">
        <v>1147</v>
      </c>
      <c r="E40" s="52">
        <v>2004</v>
      </c>
      <c r="F40" s="52" t="s">
        <v>755</v>
      </c>
      <c r="G40" s="9"/>
      <c r="H40" s="52">
        <v>1.9</v>
      </c>
      <c r="I40" s="88" t="s">
        <v>760</v>
      </c>
      <c r="J40" s="9">
        <v>87</v>
      </c>
      <c r="K40" s="9">
        <v>91</v>
      </c>
      <c r="L40" s="9">
        <v>82</v>
      </c>
      <c r="M40" s="9">
        <v>84</v>
      </c>
      <c r="N40" s="9">
        <v>85</v>
      </c>
      <c r="O40" s="9"/>
      <c r="P40" s="10">
        <f t="shared" si="7"/>
        <v>429</v>
      </c>
      <c r="Q40" s="10">
        <f t="shared" si="9"/>
        <v>82</v>
      </c>
      <c r="R40" s="43">
        <f t="shared" si="8"/>
        <v>91</v>
      </c>
      <c r="S40" s="51">
        <f t="shared" si="11"/>
        <v>256</v>
      </c>
      <c r="T40" s="53">
        <f t="shared" si="10"/>
        <v>85.33333333333333</v>
      </c>
      <c r="U40" s="9"/>
    </row>
    <row r="41" spans="1:21" ht="12.75">
      <c r="A41" s="54">
        <v>38</v>
      </c>
      <c r="B41" s="54" t="s">
        <v>742</v>
      </c>
      <c r="C41" s="102" t="s">
        <v>761</v>
      </c>
      <c r="D41" s="100" t="s">
        <v>1141</v>
      </c>
      <c r="E41" s="52">
        <v>2005</v>
      </c>
      <c r="F41" s="52" t="s">
        <v>271</v>
      </c>
      <c r="G41" s="9"/>
      <c r="H41" s="52">
        <v>2.8</v>
      </c>
      <c r="I41" s="88" t="s">
        <v>762</v>
      </c>
      <c r="J41" s="9">
        <v>86</v>
      </c>
      <c r="K41" s="9">
        <v>83</v>
      </c>
      <c r="L41" s="9">
        <v>87</v>
      </c>
      <c r="M41" s="9">
        <v>82</v>
      </c>
      <c r="N41" s="9">
        <v>89</v>
      </c>
      <c r="O41" s="9"/>
      <c r="P41" s="10">
        <f t="shared" si="7"/>
        <v>427</v>
      </c>
      <c r="Q41" s="10">
        <f t="shared" si="9"/>
        <v>82</v>
      </c>
      <c r="R41" s="43">
        <f t="shared" si="8"/>
        <v>89</v>
      </c>
      <c r="S41" s="51">
        <f t="shared" si="11"/>
        <v>256</v>
      </c>
      <c r="T41" s="53">
        <f t="shared" si="10"/>
        <v>85.33333333333333</v>
      </c>
      <c r="U41" s="9"/>
    </row>
    <row r="42" spans="1:21" ht="12.75">
      <c r="A42" s="54">
        <v>39</v>
      </c>
      <c r="B42" s="54" t="s">
        <v>414</v>
      </c>
      <c r="C42" s="103" t="s">
        <v>419</v>
      </c>
      <c r="D42" s="100" t="s">
        <v>1161</v>
      </c>
      <c r="E42" s="24">
        <v>2007</v>
      </c>
      <c r="F42" s="24" t="s">
        <v>1130</v>
      </c>
      <c r="G42" s="24"/>
      <c r="H42" s="24">
        <v>3</v>
      </c>
      <c r="I42" s="85">
        <v>3407</v>
      </c>
      <c r="J42" s="9">
        <v>86</v>
      </c>
      <c r="K42" s="9">
        <v>85</v>
      </c>
      <c r="L42" s="9">
        <v>89</v>
      </c>
      <c r="M42" s="9">
        <v>83</v>
      </c>
      <c r="N42" s="9">
        <v>87</v>
      </c>
      <c r="O42" s="9">
        <v>81</v>
      </c>
      <c r="P42" s="10">
        <f t="shared" si="7"/>
        <v>511</v>
      </c>
      <c r="Q42" s="10">
        <f>MIN(J42:O42)</f>
        <v>81</v>
      </c>
      <c r="R42" s="43">
        <f t="shared" si="8"/>
        <v>89</v>
      </c>
      <c r="S42" s="51">
        <f t="shared" si="11"/>
        <v>341</v>
      </c>
      <c r="T42" s="53">
        <f>S42/4</f>
        <v>85.25</v>
      </c>
      <c r="U42" s="9"/>
    </row>
    <row r="43" spans="1:21" ht="12.75">
      <c r="A43" s="54">
        <v>40</v>
      </c>
      <c r="B43" s="54" t="s">
        <v>573</v>
      </c>
      <c r="C43" s="102" t="s">
        <v>702</v>
      </c>
      <c r="D43" s="99" t="s">
        <v>1170</v>
      </c>
      <c r="E43" s="52">
        <v>2003</v>
      </c>
      <c r="F43" s="52" t="s">
        <v>1129</v>
      </c>
      <c r="G43" s="9"/>
      <c r="H43" s="52">
        <v>1</v>
      </c>
      <c r="I43" s="88" t="s">
        <v>703</v>
      </c>
      <c r="J43" s="9">
        <v>85</v>
      </c>
      <c r="K43" s="9">
        <v>86</v>
      </c>
      <c r="L43" s="9">
        <v>81</v>
      </c>
      <c r="M43" s="9">
        <v>89</v>
      </c>
      <c r="N43" s="9">
        <v>84</v>
      </c>
      <c r="O43" s="9"/>
      <c r="P43" s="10">
        <f t="shared" si="7"/>
        <v>425</v>
      </c>
      <c r="Q43" s="10">
        <f>MIN(J43:N43)</f>
        <v>81</v>
      </c>
      <c r="R43" s="43">
        <f t="shared" si="8"/>
        <v>89</v>
      </c>
      <c r="S43" s="51">
        <f t="shared" si="11"/>
        <v>255</v>
      </c>
      <c r="T43" s="53">
        <f>S43/3</f>
        <v>85</v>
      </c>
      <c r="U43" s="9"/>
    </row>
    <row r="44" spans="1:21" ht="12.75">
      <c r="A44" s="54">
        <v>41</v>
      </c>
      <c r="B44" s="54" t="s">
        <v>1042</v>
      </c>
      <c r="C44" s="102" t="s">
        <v>1046</v>
      </c>
      <c r="D44" s="100" t="s">
        <v>1160</v>
      </c>
      <c r="E44" s="24">
        <v>2006</v>
      </c>
      <c r="F44" s="24" t="s">
        <v>271</v>
      </c>
      <c r="G44" s="9"/>
      <c r="H44" s="52">
        <v>2.5</v>
      </c>
      <c r="I44" s="88" t="s">
        <v>1047</v>
      </c>
      <c r="J44" s="9">
        <v>84</v>
      </c>
      <c r="K44" s="9">
        <v>84</v>
      </c>
      <c r="L44" s="9">
        <v>84</v>
      </c>
      <c r="M44" s="9">
        <v>85</v>
      </c>
      <c r="N44" s="9">
        <v>89</v>
      </c>
      <c r="O44" s="9">
        <v>87</v>
      </c>
      <c r="P44" s="10">
        <f t="shared" si="7"/>
        <v>513</v>
      </c>
      <c r="Q44" s="10">
        <f>MIN(J44:O44)</f>
        <v>84</v>
      </c>
      <c r="R44" s="43">
        <f>MAX(J44:O44)</f>
        <v>89</v>
      </c>
      <c r="S44" s="51">
        <f t="shared" si="11"/>
        <v>340</v>
      </c>
      <c r="T44" s="53">
        <f>S44/4</f>
        <v>85</v>
      </c>
      <c r="U44" s="9"/>
    </row>
    <row r="45" spans="1:21" ht="12.75">
      <c r="A45" s="54">
        <v>42</v>
      </c>
      <c r="B45" s="54" t="s">
        <v>61</v>
      </c>
      <c r="C45" s="103" t="s">
        <v>368</v>
      </c>
      <c r="D45" s="100" t="s">
        <v>1171</v>
      </c>
      <c r="E45" s="24">
        <v>2004</v>
      </c>
      <c r="F45" s="24" t="s">
        <v>1130</v>
      </c>
      <c r="G45" s="9"/>
      <c r="H45" s="24">
        <v>3.44</v>
      </c>
      <c r="I45" s="85">
        <v>1033</v>
      </c>
      <c r="J45" s="64">
        <v>85</v>
      </c>
      <c r="K45" s="65">
        <v>83</v>
      </c>
      <c r="L45" s="66">
        <v>88</v>
      </c>
      <c r="M45" s="66">
        <v>86</v>
      </c>
      <c r="N45" s="66">
        <v>82</v>
      </c>
      <c r="O45" s="19"/>
      <c r="P45" s="10">
        <f t="shared" si="7"/>
        <v>424</v>
      </c>
      <c r="Q45" s="10">
        <f>MIN(J45:N45)</f>
        <v>82</v>
      </c>
      <c r="R45" s="43">
        <f>MAX(J45:N45)</f>
        <v>88</v>
      </c>
      <c r="S45" s="51">
        <f t="shared" si="11"/>
        <v>254</v>
      </c>
      <c r="T45" s="53">
        <f>S45/3</f>
        <v>84.66666666666667</v>
      </c>
      <c r="U45" s="9"/>
    </row>
    <row r="46" spans="1:21" ht="12.75">
      <c r="A46" s="54">
        <v>43</v>
      </c>
      <c r="B46" s="54" t="s">
        <v>536</v>
      </c>
      <c r="C46" s="103" t="s">
        <v>555</v>
      </c>
      <c r="D46" s="100" t="s">
        <v>1146</v>
      </c>
      <c r="E46" s="24">
        <v>2006</v>
      </c>
      <c r="F46" s="24" t="s">
        <v>544</v>
      </c>
      <c r="G46" s="9"/>
      <c r="H46" s="24">
        <v>2.8</v>
      </c>
      <c r="I46" s="85" t="s">
        <v>1076</v>
      </c>
      <c r="J46" s="9">
        <v>83</v>
      </c>
      <c r="K46" s="9">
        <v>86</v>
      </c>
      <c r="L46" s="9">
        <v>88</v>
      </c>
      <c r="M46" s="9">
        <v>83</v>
      </c>
      <c r="N46" s="9">
        <v>85</v>
      </c>
      <c r="O46" s="9"/>
      <c r="P46" s="10">
        <f t="shared" si="7"/>
        <v>425</v>
      </c>
      <c r="Q46" s="10">
        <f>MIN(J46:N46)</f>
        <v>83</v>
      </c>
      <c r="R46" s="43">
        <f>MAX(J46:N46)</f>
        <v>88</v>
      </c>
      <c r="S46" s="51">
        <f t="shared" si="11"/>
        <v>254</v>
      </c>
      <c r="T46" s="53">
        <f>S46/3</f>
        <v>84.66666666666667</v>
      </c>
      <c r="U46" s="9"/>
    </row>
    <row r="47" spans="1:21" ht="12.75">
      <c r="A47" s="54">
        <v>44</v>
      </c>
      <c r="B47" s="54" t="s">
        <v>744</v>
      </c>
      <c r="C47" s="102" t="s">
        <v>766</v>
      </c>
      <c r="D47" s="100" t="s">
        <v>1141</v>
      </c>
      <c r="E47" s="52">
        <v>2005</v>
      </c>
      <c r="F47" s="52" t="s">
        <v>271</v>
      </c>
      <c r="G47" s="9"/>
      <c r="H47" s="52">
        <v>2.8</v>
      </c>
      <c r="I47" s="88" t="s">
        <v>767</v>
      </c>
      <c r="J47" s="9">
        <v>85</v>
      </c>
      <c r="K47" s="9">
        <v>85</v>
      </c>
      <c r="L47" s="9">
        <v>80</v>
      </c>
      <c r="M47" s="9">
        <v>84</v>
      </c>
      <c r="N47" s="9">
        <v>89</v>
      </c>
      <c r="O47" s="9"/>
      <c r="P47" s="10">
        <f t="shared" si="7"/>
        <v>423</v>
      </c>
      <c r="Q47" s="10">
        <f>MIN(J47:N47)</f>
        <v>80</v>
      </c>
      <c r="R47" s="43">
        <f>MAX(J47:N47)</f>
        <v>89</v>
      </c>
      <c r="S47" s="51">
        <f t="shared" si="11"/>
        <v>254</v>
      </c>
      <c r="T47" s="53">
        <f>S47/3</f>
        <v>84.66666666666667</v>
      </c>
      <c r="U47" s="9"/>
    </row>
    <row r="48" spans="1:21" ht="12.75">
      <c r="A48" s="54">
        <v>45</v>
      </c>
      <c r="B48" s="54" t="s">
        <v>75</v>
      </c>
      <c r="C48" s="103" t="s">
        <v>392</v>
      </c>
      <c r="D48" s="100" t="s">
        <v>1161</v>
      </c>
      <c r="E48" s="24">
        <v>2007</v>
      </c>
      <c r="F48" s="24" t="s">
        <v>1130</v>
      </c>
      <c r="G48" s="9"/>
      <c r="H48" s="24">
        <v>2.4</v>
      </c>
      <c r="I48" s="85">
        <v>2007</v>
      </c>
      <c r="J48" s="9">
        <v>85</v>
      </c>
      <c r="K48" s="9">
        <v>85</v>
      </c>
      <c r="L48" s="9">
        <v>90</v>
      </c>
      <c r="M48" s="9">
        <v>85</v>
      </c>
      <c r="N48" s="9">
        <v>81</v>
      </c>
      <c r="O48" s="9">
        <v>83</v>
      </c>
      <c r="P48" s="10">
        <f t="shared" si="7"/>
        <v>509</v>
      </c>
      <c r="Q48" s="10">
        <f>MIN(J48:O48)</f>
        <v>81</v>
      </c>
      <c r="R48" s="43">
        <f>MAX(J48:O48)</f>
        <v>90</v>
      </c>
      <c r="S48" s="51">
        <f t="shared" si="11"/>
        <v>338</v>
      </c>
      <c r="T48" s="53">
        <f>S48/4</f>
        <v>84.5</v>
      </c>
      <c r="U48" s="9"/>
    </row>
    <row r="49" spans="1:21" ht="12.75">
      <c r="A49" s="54">
        <v>46</v>
      </c>
      <c r="B49" s="54" t="s">
        <v>78</v>
      </c>
      <c r="C49" s="103" t="s">
        <v>395</v>
      </c>
      <c r="D49" s="100" t="s">
        <v>1161</v>
      </c>
      <c r="E49" s="24">
        <v>2007</v>
      </c>
      <c r="F49" s="24" t="s">
        <v>1130</v>
      </c>
      <c r="G49" s="9"/>
      <c r="H49" s="24">
        <v>2.6</v>
      </c>
      <c r="I49" s="85">
        <v>2307</v>
      </c>
      <c r="J49" s="9">
        <v>81</v>
      </c>
      <c r="K49" s="9">
        <v>88</v>
      </c>
      <c r="L49" s="9">
        <v>91</v>
      </c>
      <c r="M49" s="9">
        <v>81</v>
      </c>
      <c r="N49" s="9">
        <v>84</v>
      </c>
      <c r="O49" s="9">
        <v>85</v>
      </c>
      <c r="P49" s="10">
        <f t="shared" si="7"/>
        <v>510</v>
      </c>
      <c r="Q49" s="10">
        <f>MIN(J49:O49)</f>
        <v>81</v>
      </c>
      <c r="R49" s="43">
        <f>MAX(J49:O49)</f>
        <v>91</v>
      </c>
      <c r="S49" s="51">
        <f t="shared" si="11"/>
        <v>338</v>
      </c>
      <c r="T49" s="53">
        <f>S49/4</f>
        <v>84.5</v>
      </c>
      <c r="U49" s="9"/>
    </row>
    <row r="50" spans="1:21" ht="12.75">
      <c r="A50" s="54">
        <v>47</v>
      </c>
      <c r="B50" s="54" t="s">
        <v>400</v>
      </c>
      <c r="C50" s="103" t="s">
        <v>408</v>
      </c>
      <c r="D50" s="100" t="s">
        <v>1161</v>
      </c>
      <c r="E50" s="24">
        <v>2007</v>
      </c>
      <c r="F50" s="24" t="s">
        <v>1130</v>
      </c>
      <c r="G50" s="24"/>
      <c r="H50" s="24">
        <v>2.7</v>
      </c>
      <c r="I50" s="85">
        <v>2807</v>
      </c>
      <c r="J50" s="9">
        <v>81</v>
      </c>
      <c r="K50" s="9">
        <v>80</v>
      </c>
      <c r="L50" s="9">
        <v>88</v>
      </c>
      <c r="M50" s="9">
        <v>82</v>
      </c>
      <c r="N50" s="9">
        <v>87</v>
      </c>
      <c r="O50" s="9">
        <v>88</v>
      </c>
      <c r="P50" s="10">
        <f t="shared" si="7"/>
        <v>506</v>
      </c>
      <c r="Q50" s="10">
        <f>MIN(J50:O50)</f>
        <v>80</v>
      </c>
      <c r="R50" s="43">
        <f aca="true" t="shared" si="12" ref="R50:R65">MAX(J50:N50)</f>
        <v>88</v>
      </c>
      <c r="S50" s="51">
        <f t="shared" si="11"/>
        <v>338</v>
      </c>
      <c r="T50" s="53">
        <f>S50/4</f>
        <v>84.5</v>
      </c>
      <c r="U50" s="9"/>
    </row>
    <row r="51" spans="1:21" ht="12.75">
      <c r="A51" s="54">
        <v>48</v>
      </c>
      <c r="B51" s="54" t="s">
        <v>60</v>
      </c>
      <c r="C51" s="103" t="s">
        <v>270</v>
      </c>
      <c r="D51" s="100" t="s">
        <v>1172</v>
      </c>
      <c r="E51" s="24">
        <v>2003</v>
      </c>
      <c r="F51" s="24" t="s">
        <v>271</v>
      </c>
      <c r="G51" s="9"/>
      <c r="H51" s="24">
        <v>3.2</v>
      </c>
      <c r="I51" s="85" t="s">
        <v>1066</v>
      </c>
      <c r="J51" s="64">
        <v>87</v>
      </c>
      <c r="K51" s="65">
        <v>88</v>
      </c>
      <c r="L51" s="66">
        <v>80</v>
      </c>
      <c r="M51" s="66">
        <v>86</v>
      </c>
      <c r="N51" s="66">
        <v>80</v>
      </c>
      <c r="O51" s="66"/>
      <c r="P51" s="10">
        <f t="shared" si="7"/>
        <v>421</v>
      </c>
      <c r="Q51" s="10">
        <f>MIN(J51:N51)</f>
        <v>80</v>
      </c>
      <c r="R51" s="43">
        <f t="shared" si="12"/>
        <v>88</v>
      </c>
      <c r="S51" s="51">
        <f t="shared" si="11"/>
        <v>253</v>
      </c>
      <c r="T51" s="53">
        <f>S51/3</f>
        <v>84.33333333333333</v>
      </c>
      <c r="U51" s="9"/>
    </row>
    <row r="52" spans="1:21" ht="12.75">
      <c r="A52" s="54">
        <v>49</v>
      </c>
      <c r="B52" s="54" t="s">
        <v>457</v>
      </c>
      <c r="C52" s="103" t="s">
        <v>474</v>
      </c>
      <c r="D52" s="100" t="s">
        <v>1143</v>
      </c>
      <c r="E52" s="24">
        <v>2005</v>
      </c>
      <c r="F52" s="24" t="s">
        <v>449</v>
      </c>
      <c r="G52" s="9"/>
      <c r="H52" s="24">
        <v>2.3</v>
      </c>
      <c r="I52" s="85" t="s">
        <v>450</v>
      </c>
      <c r="J52" s="9">
        <v>84</v>
      </c>
      <c r="K52" s="9">
        <v>71</v>
      </c>
      <c r="L52" s="9">
        <v>85</v>
      </c>
      <c r="M52" s="9">
        <v>92</v>
      </c>
      <c r="N52" s="9">
        <v>84</v>
      </c>
      <c r="O52" s="9"/>
      <c r="P52" s="10">
        <f>J52+K52+L52+M52+N52</f>
        <v>416</v>
      </c>
      <c r="Q52" s="10">
        <f>MIN(J52:N52)</f>
        <v>71</v>
      </c>
      <c r="R52" s="43">
        <f t="shared" si="12"/>
        <v>92</v>
      </c>
      <c r="S52" s="51">
        <f t="shared" si="11"/>
        <v>253</v>
      </c>
      <c r="T52" s="53">
        <f>S52/3</f>
        <v>84.33333333333333</v>
      </c>
      <c r="U52" s="9"/>
    </row>
    <row r="53" spans="1:21" ht="12.75">
      <c r="A53" s="54">
        <v>50</v>
      </c>
      <c r="B53" s="54" t="s">
        <v>532</v>
      </c>
      <c r="C53" s="103" t="s">
        <v>549</v>
      </c>
      <c r="D53" s="100" t="s">
        <v>1168</v>
      </c>
      <c r="E53" s="24">
        <v>2004</v>
      </c>
      <c r="F53" s="24" t="s">
        <v>544</v>
      </c>
      <c r="G53" s="9"/>
      <c r="H53" s="24"/>
      <c r="I53" s="85" t="s">
        <v>1072</v>
      </c>
      <c r="J53" s="9">
        <v>84</v>
      </c>
      <c r="K53" s="9">
        <v>83</v>
      </c>
      <c r="L53" s="9">
        <v>86</v>
      </c>
      <c r="M53" s="9">
        <v>88</v>
      </c>
      <c r="N53" s="9">
        <v>77</v>
      </c>
      <c r="O53" s="9"/>
      <c r="P53" s="10">
        <f aca="true" t="shared" si="13" ref="P53:P61">J53+K53+L53+M53+N53+O53</f>
        <v>418</v>
      </c>
      <c r="Q53" s="10">
        <f>MIN(J53:N53)</f>
        <v>77</v>
      </c>
      <c r="R53" s="43">
        <f t="shared" si="12"/>
        <v>88</v>
      </c>
      <c r="S53" s="51">
        <f t="shared" si="11"/>
        <v>253</v>
      </c>
      <c r="T53" s="53">
        <f>S53/3</f>
        <v>84.33333333333333</v>
      </c>
      <c r="U53" s="9"/>
    </row>
    <row r="54" spans="1:21" ht="12.75">
      <c r="A54" s="54">
        <v>51</v>
      </c>
      <c r="B54" s="54" t="s">
        <v>399</v>
      </c>
      <c r="C54" s="103" t="s">
        <v>407</v>
      </c>
      <c r="D54" s="100" t="s">
        <v>1161</v>
      </c>
      <c r="E54" s="24">
        <v>2007</v>
      </c>
      <c r="F54" s="24" t="s">
        <v>1130</v>
      </c>
      <c r="G54" s="24"/>
      <c r="H54" s="24">
        <v>2.7</v>
      </c>
      <c r="I54" s="85">
        <v>2707</v>
      </c>
      <c r="J54" s="9">
        <v>89</v>
      </c>
      <c r="K54" s="9">
        <v>76</v>
      </c>
      <c r="L54" s="9">
        <v>90</v>
      </c>
      <c r="M54" s="9">
        <v>83</v>
      </c>
      <c r="N54" s="9">
        <v>84</v>
      </c>
      <c r="O54" s="9">
        <v>81</v>
      </c>
      <c r="P54" s="10">
        <f t="shared" si="13"/>
        <v>503</v>
      </c>
      <c r="Q54" s="10">
        <f>MIN(J54:O54)</f>
        <v>76</v>
      </c>
      <c r="R54" s="43">
        <f t="shared" si="12"/>
        <v>90</v>
      </c>
      <c r="S54" s="51">
        <f t="shared" si="11"/>
        <v>337</v>
      </c>
      <c r="T54" s="53">
        <f>S54/4</f>
        <v>84.25</v>
      </c>
      <c r="U54" s="9"/>
    </row>
    <row r="55" spans="1:21" ht="12.75">
      <c r="A55" s="54">
        <v>52</v>
      </c>
      <c r="B55" s="54" t="s">
        <v>67</v>
      </c>
      <c r="C55" s="103" t="s">
        <v>381</v>
      </c>
      <c r="D55" s="100" t="s">
        <v>1161</v>
      </c>
      <c r="E55" s="24">
        <v>2005</v>
      </c>
      <c r="F55" s="24" t="s">
        <v>1130</v>
      </c>
      <c r="G55" s="9"/>
      <c r="H55" s="24">
        <v>3</v>
      </c>
      <c r="I55" s="85" t="s">
        <v>376</v>
      </c>
      <c r="J55" s="9">
        <v>87</v>
      </c>
      <c r="K55" s="9">
        <v>85</v>
      </c>
      <c r="L55" s="9">
        <v>78</v>
      </c>
      <c r="M55" s="9">
        <v>80</v>
      </c>
      <c r="N55" s="9">
        <v>90</v>
      </c>
      <c r="O55" s="9"/>
      <c r="P55" s="10">
        <f t="shared" si="13"/>
        <v>420</v>
      </c>
      <c r="Q55" s="10">
        <f>MIN(J55:N55)</f>
        <v>78</v>
      </c>
      <c r="R55" s="43">
        <f t="shared" si="12"/>
        <v>90</v>
      </c>
      <c r="S55" s="51">
        <f t="shared" si="11"/>
        <v>252</v>
      </c>
      <c r="T55" s="53">
        <f>S55/3</f>
        <v>84</v>
      </c>
      <c r="U55" s="9"/>
    </row>
    <row r="56" spans="1:21" ht="12.75">
      <c r="A56" s="54">
        <v>53</v>
      </c>
      <c r="B56" s="54" t="s">
        <v>791</v>
      </c>
      <c r="C56" s="102" t="s">
        <v>817</v>
      </c>
      <c r="D56" s="99" t="s">
        <v>1165</v>
      </c>
      <c r="E56" s="52">
        <v>2006</v>
      </c>
      <c r="F56" s="52" t="s">
        <v>1129</v>
      </c>
      <c r="G56" s="9"/>
      <c r="H56" s="52">
        <v>3</v>
      </c>
      <c r="I56" s="88" t="s">
        <v>818</v>
      </c>
      <c r="J56" s="9">
        <v>81</v>
      </c>
      <c r="K56" s="9">
        <v>91</v>
      </c>
      <c r="L56" s="9">
        <v>80</v>
      </c>
      <c r="M56" s="9">
        <v>90</v>
      </c>
      <c r="N56" s="9">
        <v>81</v>
      </c>
      <c r="O56" s="9"/>
      <c r="P56" s="10">
        <f t="shared" si="13"/>
        <v>423</v>
      </c>
      <c r="Q56" s="10">
        <f>MIN(J56:N56)</f>
        <v>80</v>
      </c>
      <c r="R56" s="43">
        <f t="shared" si="12"/>
        <v>91</v>
      </c>
      <c r="S56" s="51">
        <f t="shared" si="11"/>
        <v>252</v>
      </c>
      <c r="T56" s="53">
        <f>S56/3</f>
        <v>84</v>
      </c>
      <c r="U56" s="9"/>
    </row>
    <row r="57" spans="1:21" ht="12.75">
      <c r="A57" s="54">
        <v>54</v>
      </c>
      <c r="B57" s="54" t="s">
        <v>401</v>
      </c>
      <c r="C57" s="103" t="s">
        <v>409</v>
      </c>
      <c r="D57" s="100" t="s">
        <v>1161</v>
      </c>
      <c r="E57" s="24">
        <v>2007</v>
      </c>
      <c r="F57" s="24" t="s">
        <v>1130</v>
      </c>
      <c r="G57" s="24"/>
      <c r="H57" s="24">
        <v>3.3</v>
      </c>
      <c r="I57" s="85">
        <v>2907</v>
      </c>
      <c r="J57" s="9">
        <v>86</v>
      </c>
      <c r="K57" s="9">
        <v>85</v>
      </c>
      <c r="L57" s="9">
        <v>90</v>
      </c>
      <c r="M57" s="9">
        <v>81</v>
      </c>
      <c r="N57" s="9">
        <v>81</v>
      </c>
      <c r="O57" s="9">
        <v>83</v>
      </c>
      <c r="P57" s="10">
        <f t="shared" si="13"/>
        <v>506</v>
      </c>
      <c r="Q57" s="10">
        <f>MIN(J57:O57)</f>
        <v>81</v>
      </c>
      <c r="R57" s="43">
        <f t="shared" si="12"/>
        <v>90</v>
      </c>
      <c r="S57" s="51">
        <f t="shared" si="11"/>
        <v>335</v>
      </c>
      <c r="T57" s="53">
        <f>S57/4</f>
        <v>83.75</v>
      </c>
      <c r="U57" s="9"/>
    </row>
    <row r="58" spans="1:21" ht="12.75">
      <c r="A58" s="54">
        <v>55</v>
      </c>
      <c r="B58" s="54" t="s">
        <v>418</v>
      </c>
      <c r="C58" s="103" t="s">
        <v>468</v>
      </c>
      <c r="D58" s="100" t="s">
        <v>1143</v>
      </c>
      <c r="E58" s="24">
        <v>2005</v>
      </c>
      <c r="F58" s="24" t="s">
        <v>449</v>
      </c>
      <c r="G58" s="9"/>
      <c r="H58" s="24">
        <v>2.3</v>
      </c>
      <c r="I58" s="85" t="s">
        <v>450</v>
      </c>
      <c r="J58" s="9">
        <v>80</v>
      </c>
      <c r="K58" s="9">
        <v>85</v>
      </c>
      <c r="L58" s="9">
        <v>80</v>
      </c>
      <c r="M58" s="9">
        <v>86</v>
      </c>
      <c r="N58" s="9">
        <v>92</v>
      </c>
      <c r="O58" s="9"/>
      <c r="P58" s="10">
        <f t="shared" si="13"/>
        <v>423</v>
      </c>
      <c r="Q58" s="10">
        <f aca="true" t="shared" si="14" ref="Q58:Q65">MIN(J58:N58)</f>
        <v>80</v>
      </c>
      <c r="R58" s="43">
        <f t="shared" si="12"/>
        <v>92</v>
      </c>
      <c r="S58" s="51">
        <f t="shared" si="11"/>
        <v>251</v>
      </c>
      <c r="T58" s="53">
        <f aca="true" t="shared" si="15" ref="T58:T65">S58/3</f>
        <v>83.66666666666667</v>
      </c>
      <c r="U58" s="9"/>
    </row>
    <row r="59" spans="1:21" ht="12.75">
      <c r="A59" s="54">
        <v>56</v>
      </c>
      <c r="B59" s="54" t="s">
        <v>530</v>
      </c>
      <c r="C59" s="103" t="s">
        <v>545</v>
      </c>
      <c r="D59" s="100" t="s">
        <v>1146</v>
      </c>
      <c r="E59" s="24">
        <v>2005</v>
      </c>
      <c r="F59" s="24" t="s">
        <v>544</v>
      </c>
      <c r="G59" s="9"/>
      <c r="H59" s="24">
        <v>3.19</v>
      </c>
      <c r="I59" s="85" t="s">
        <v>1070</v>
      </c>
      <c r="J59" s="9">
        <v>88</v>
      </c>
      <c r="K59" s="9">
        <v>86</v>
      </c>
      <c r="L59" s="9">
        <v>82</v>
      </c>
      <c r="M59" s="9">
        <v>83</v>
      </c>
      <c r="N59" s="9">
        <v>74</v>
      </c>
      <c r="O59" s="9"/>
      <c r="P59" s="10">
        <f t="shared" si="13"/>
        <v>413</v>
      </c>
      <c r="Q59" s="10">
        <f t="shared" si="14"/>
        <v>74</v>
      </c>
      <c r="R59" s="43">
        <f t="shared" si="12"/>
        <v>88</v>
      </c>
      <c r="S59" s="51">
        <f t="shared" si="11"/>
        <v>251</v>
      </c>
      <c r="T59" s="53">
        <f t="shared" si="15"/>
        <v>83.66666666666667</v>
      </c>
      <c r="U59" s="9"/>
    </row>
    <row r="60" spans="1:21" ht="12.75">
      <c r="A60" s="54">
        <v>57</v>
      </c>
      <c r="B60" s="54" t="s">
        <v>572</v>
      </c>
      <c r="C60" s="102" t="s">
        <v>700</v>
      </c>
      <c r="D60" s="99" t="s">
        <v>1170</v>
      </c>
      <c r="E60" s="52">
        <v>2004</v>
      </c>
      <c r="F60" s="52" t="s">
        <v>1129</v>
      </c>
      <c r="G60" s="9"/>
      <c r="H60" s="52">
        <v>1.2</v>
      </c>
      <c r="I60" s="88" t="s">
        <v>701</v>
      </c>
      <c r="J60" s="9">
        <v>80</v>
      </c>
      <c r="K60" s="9">
        <v>84</v>
      </c>
      <c r="L60" s="9">
        <v>85</v>
      </c>
      <c r="M60" s="9">
        <v>82</v>
      </c>
      <c r="N60" s="9">
        <v>85</v>
      </c>
      <c r="O60" s="9"/>
      <c r="P60" s="10">
        <f t="shared" si="13"/>
        <v>416</v>
      </c>
      <c r="Q60" s="10">
        <f t="shared" si="14"/>
        <v>80</v>
      </c>
      <c r="R60" s="43">
        <f t="shared" si="12"/>
        <v>85</v>
      </c>
      <c r="S60" s="51">
        <f t="shared" si="11"/>
        <v>251</v>
      </c>
      <c r="T60" s="53">
        <f t="shared" si="15"/>
        <v>83.66666666666667</v>
      </c>
      <c r="U60" s="9"/>
    </row>
    <row r="61" spans="1:21" ht="12.75">
      <c r="A61" s="54">
        <v>58</v>
      </c>
      <c r="B61" s="54" t="s">
        <v>792</v>
      </c>
      <c r="C61" s="102" t="s">
        <v>819</v>
      </c>
      <c r="D61" s="99" t="s">
        <v>1165</v>
      </c>
      <c r="E61" s="52">
        <v>2006</v>
      </c>
      <c r="F61" s="52" t="s">
        <v>1129</v>
      </c>
      <c r="G61" s="9"/>
      <c r="H61" s="52">
        <v>3</v>
      </c>
      <c r="I61" s="88" t="s">
        <v>820</v>
      </c>
      <c r="J61" s="9">
        <v>82</v>
      </c>
      <c r="K61" s="9">
        <v>93</v>
      </c>
      <c r="L61" s="9">
        <v>81</v>
      </c>
      <c r="M61" s="9">
        <v>86</v>
      </c>
      <c r="N61" s="9">
        <v>83</v>
      </c>
      <c r="O61" s="9"/>
      <c r="P61" s="10">
        <f t="shared" si="13"/>
        <v>425</v>
      </c>
      <c r="Q61" s="10">
        <f t="shared" si="14"/>
        <v>81</v>
      </c>
      <c r="R61" s="43">
        <f t="shared" si="12"/>
        <v>93</v>
      </c>
      <c r="S61" s="51">
        <f t="shared" si="11"/>
        <v>251</v>
      </c>
      <c r="T61" s="53">
        <f t="shared" si="15"/>
        <v>83.66666666666667</v>
      </c>
      <c r="U61" s="9"/>
    </row>
    <row r="62" spans="1:21" ht="12.75">
      <c r="A62" s="54">
        <v>59</v>
      </c>
      <c r="B62" s="54" t="s">
        <v>458</v>
      </c>
      <c r="C62" s="103" t="s">
        <v>483</v>
      </c>
      <c r="D62" s="100" t="s">
        <v>1145</v>
      </c>
      <c r="E62" s="24">
        <v>2005</v>
      </c>
      <c r="F62" s="24" t="s">
        <v>269</v>
      </c>
      <c r="G62" s="9"/>
      <c r="H62" s="24">
        <v>1</v>
      </c>
      <c r="I62" s="85" t="s">
        <v>484</v>
      </c>
      <c r="J62" s="9">
        <v>80</v>
      </c>
      <c r="K62" s="9">
        <v>76</v>
      </c>
      <c r="L62" s="9">
        <v>88</v>
      </c>
      <c r="M62" s="9">
        <v>89</v>
      </c>
      <c r="N62" s="9">
        <v>82</v>
      </c>
      <c r="O62" s="9"/>
      <c r="P62" s="10">
        <f>J62+K62+L62+M62+N62</f>
        <v>415</v>
      </c>
      <c r="Q62" s="10">
        <f t="shared" si="14"/>
        <v>76</v>
      </c>
      <c r="R62" s="43">
        <f t="shared" si="12"/>
        <v>89</v>
      </c>
      <c r="S62" s="51">
        <f t="shared" si="11"/>
        <v>250</v>
      </c>
      <c r="T62" s="53">
        <f t="shared" si="15"/>
        <v>83.33333333333333</v>
      </c>
      <c r="U62" s="9"/>
    </row>
    <row r="63" spans="1:21" ht="12.75">
      <c r="A63" s="54">
        <v>60</v>
      </c>
      <c r="B63" s="54" t="s">
        <v>704</v>
      </c>
      <c r="C63" s="102" t="s">
        <v>711</v>
      </c>
      <c r="D63" s="99" t="s">
        <v>1173</v>
      </c>
      <c r="E63" s="24">
        <v>2003</v>
      </c>
      <c r="F63" s="24" t="s">
        <v>1129</v>
      </c>
      <c r="G63" s="9"/>
      <c r="H63" s="24">
        <v>1.2</v>
      </c>
      <c r="I63" s="85" t="s">
        <v>712</v>
      </c>
      <c r="J63" s="9">
        <v>85</v>
      </c>
      <c r="K63" s="9">
        <v>87</v>
      </c>
      <c r="L63" s="9">
        <v>82</v>
      </c>
      <c r="M63" s="9">
        <v>83</v>
      </c>
      <c r="N63" s="9">
        <v>72</v>
      </c>
      <c r="O63" s="9"/>
      <c r="P63" s="10">
        <f aca="true" t="shared" si="16" ref="P63:P98">J63+K63+L63+M63+N63+O63</f>
        <v>409</v>
      </c>
      <c r="Q63" s="10">
        <f t="shared" si="14"/>
        <v>72</v>
      </c>
      <c r="R63" s="43">
        <f t="shared" si="12"/>
        <v>87</v>
      </c>
      <c r="S63" s="51">
        <f t="shared" si="11"/>
        <v>250</v>
      </c>
      <c r="T63" s="53">
        <f t="shared" si="15"/>
        <v>83.33333333333333</v>
      </c>
      <c r="U63" s="9"/>
    </row>
    <row r="64" spans="1:21" ht="12.75">
      <c r="A64" s="54">
        <v>61</v>
      </c>
      <c r="B64" s="54" t="s">
        <v>707</v>
      </c>
      <c r="C64" s="102" t="s">
        <v>715</v>
      </c>
      <c r="D64" s="99" t="s">
        <v>1173</v>
      </c>
      <c r="E64" s="24">
        <v>2004</v>
      </c>
      <c r="F64" s="24" t="s">
        <v>1129</v>
      </c>
      <c r="G64" s="9"/>
      <c r="H64" s="24">
        <v>2</v>
      </c>
      <c r="I64" s="85" t="s">
        <v>712</v>
      </c>
      <c r="J64" s="9">
        <v>73</v>
      </c>
      <c r="K64" s="9">
        <v>88</v>
      </c>
      <c r="L64" s="9">
        <v>90</v>
      </c>
      <c r="M64" s="9">
        <v>80</v>
      </c>
      <c r="N64" s="9">
        <v>82</v>
      </c>
      <c r="O64" s="9"/>
      <c r="P64" s="10">
        <f t="shared" si="16"/>
        <v>413</v>
      </c>
      <c r="Q64" s="10">
        <f t="shared" si="14"/>
        <v>73</v>
      </c>
      <c r="R64" s="43">
        <f t="shared" si="12"/>
        <v>90</v>
      </c>
      <c r="S64" s="51">
        <f t="shared" si="11"/>
        <v>250</v>
      </c>
      <c r="T64" s="53">
        <f t="shared" si="15"/>
        <v>83.33333333333333</v>
      </c>
      <c r="U64" s="9"/>
    </row>
    <row r="65" spans="1:21" ht="12.75">
      <c r="A65" s="54">
        <v>62</v>
      </c>
      <c r="B65" s="54" t="s">
        <v>874</v>
      </c>
      <c r="C65" s="102" t="s">
        <v>910</v>
      </c>
      <c r="D65" s="99" t="s">
        <v>1174</v>
      </c>
      <c r="E65" s="52">
        <v>2005</v>
      </c>
      <c r="F65" s="52" t="s">
        <v>912</v>
      </c>
      <c r="G65" s="9"/>
      <c r="H65" s="52">
        <v>4</v>
      </c>
      <c r="I65" s="88" t="s">
        <v>913</v>
      </c>
      <c r="J65" s="9">
        <v>80</v>
      </c>
      <c r="K65" s="9">
        <v>83</v>
      </c>
      <c r="L65" s="9">
        <v>87</v>
      </c>
      <c r="M65" s="9">
        <v>77</v>
      </c>
      <c r="N65" s="9">
        <v>91</v>
      </c>
      <c r="O65" s="9"/>
      <c r="P65" s="10">
        <f t="shared" si="16"/>
        <v>418</v>
      </c>
      <c r="Q65" s="10">
        <f t="shared" si="14"/>
        <v>77</v>
      </c>
      <c r="R65" s="43">
        <f t="shared" si="12"/>
        <v>91</v>
      </c>
      <c r="S65" s="51">
        <f t="shared" si="11"/>
        <v>250</v>
      </c>
      <c r="T65" s="53">
        <f t="shared" si="15"/>
        <v>83.33333333333333</v>
      </c>
      <c r="U65" s="9"/>
    </row>
    <row r="66" spans="1:21" ht="12.75">
      <c r="A66" s="54">
        <v>63</v>
      </c>
      <c r="B66" s="54" t="s">
        <v>72</v>
      </c>
      <c r="C66" s="103" t="s">
        <v>389</v>
      </c>
      <c r="D66" s="100" t="s">
        <v>1161</v>
      </c>
      <c r="E66" s="24">
        <v>2007</v>
      </c>
      <c r="F66" s="24" t="s">
        <v>1130</v>
      </c>
      <c r="G66" s="9"/>
      <c r="H66" s="24">
        <v>2</v>
      </c>
      <c r="I66" s="85">
        <v>1007</v>
      </c>
      <c r="J66" s="9">
        <v>89</v>
      </c>
      <c r="K66" s="9">
        <v>85</v>
      </c>
      <c r="L66" s="9">
        <v>86</v>
      </c>
      <c r="M66" s="9">
        <v>78</v>
      </c>
      <c r="N66" s="9">
        <v>81</v>
      </c>
      <c r="O66" s="9">
        <v>81</v>
      </c>
      <c r="P66" s="10">
        <f t="shared" si="16"/>
        <v>500</v>
      </c>
      <c r="Q66" s="10">
        <f>MIN(J66:O66)</f>
        <v>78</v>
      </c>
      <c r="R66" s="43">
        <f>MAX(J66:O66)</f>
        <v>89</v>
      </c>
      <c r="S66" s="51">
        <f t="shared" si="11"/>
        <v>333</v>
      </c>
      <c r="T66" s="53">
        <f>S66/4</f>
        <v>83.25</v>
      </c>
      <c r="U66" s="9"/>
    </row>
    <row r="67" spans="1:21" ht="12.75">
      <c r="A67" s="54">
        <v>64</v>
      </c>
      <c r="B67" s="54" t="s">
        <v>77</v>
      </c>
      <c r="C67" s="103" t="s">
        <v>394</v>
      </c>
      <c r="D67" s="100" t="s">
        <v>1161</v>
      </c>
      <c r="E67" s="24">
        <v>2007</v>
      </c>
      <c r="F67" s="24" t="s">
        <v>1130</v>
      </c>
      <c r="G67" s="9"/>
      <c r="H67" s="24">
        <v>2.5</v>
      </c>
      <c r="I67" s="85">
        <v>2207</v>
      </c>
      <c r="J67" s="9">
        <v>79</v>
      </c>
      <c r="K67" s="9">
        <v>81</v>
      </c>
      <c r="L67" s="9">
        <v>87</v>
      </c>
      <c r="M67" s="9">
        <v>84</v>
      </c>
      <c r="N67" s="9">
        <v>86</v>
      </c>
      <c r="O67" s="9">
        <v>81</v>
      </c>
      <c r="P67" s="10">
        <f t="shared" si="16"/>
        <v>498</v>
      </c>
      <c r="Q67" s="10">
        <f>MIN(J67:O67)</f>
        <v>79</v>
      </c>
      <c r="R67" s="43">
        <f>MAX(J67:O67)</f>
        <v>87</v>
      </c>
      <c r="S67" s="51">
        <f t="shared" si="11"/>
        <v>332</v>
      </c>
      <c r="T67" s="53">
        <f>S67/4</f>
        <v>83</v>
      </c>
      <c r="U67" s="9"/>
    </row>
    <row r="68" spans="1:21" ht="12.75">
      <c r="A68" s="54">
        <v>65</v>
      </c>
      <c r="B68" s="54" t="s">
        <v>542</v>
      </c>
      <c r="C68" s="103" t="s">
        <v>562</v>
      </c>
      <c r="D68" s="100" t="s">
        <v>1175</v>
      </c>
      <c r="E68" s="24">
        <v>2005</v>
      </c>
      <c r="F68" s="24" t="s">
        <v>544</v>
      </c>
      <c r="G68" s="9"/>
      <c r="H68" s="24">
        <v>2.8</v>
      </c>
      <c r="I68" s="85" t="s">
        <v>1071</v>
      </c>
      <c r="J68" s="9">
        <v>79</v>
      </c>
      <c r="K68" s="9">
        <v>89</v>
      </c>
      <c r="L68" s="9">
        <v>77</v>
      </c>
      <c r="M68" s="9">
        <v>81</v>
      </c>
      <c r="N68" s="9">
        <v>90</v>
      </c>
      <c r="O68" s="9"/>
      <c r="P68" s="10">
        <f t="shared" si="16"/>
        <v>416</v>
      </c>
      <c r="Q68" s="10">
        <f>MIN(J68:N68)</f>
        <v>77</v>
      </c>
      <c r="R68" s="43">
        <f>MAX(J68:N68)</f>
        <v>90</v>
      </c>
      <c r="S68" s="51">
        <f aca="true" t="shared" si="17" ref="S68:S99">P68-(Q68+R68)</f>
        <v>249</v>
      </c>
      <c r="T68" s="53">
        <f>S68/3</f>
        <v>83</v>
      </c>
      <c r="U68" s="9"/>
    </row>
    <row r="69" spans="1:21" ht="12.75">
      <c r="A69" s="54">
        <v>66</v>
      </c>
      <c r="B69" s="54" t="s">
        <v>565</v>
      </c>
      <c r="C69" s="102" t="s">
        <v>578</v>
      </c>
      <c r="D69" s="99" t="s">
        <v>1176</v>
      </c>
      <c r="E69" s="52">
        <v>2004</v>
      </c>
      <c r="F69" s="52" t="s">
        <v>544</v>
      </c>
      <c r="G69" s="9"/>
      <c r="H69" s="52">
        <v>3.1</v>
      </c>
      <c r="I69" s="97" t="s">
        <v>1081</v>
      </c>
      <c r="J69" s="9">
        <v>83</v>
      </c>
      <c r="K69" s="9">
        <v>83</v>
      </c>
      <c r="L69" s="9">
        <v>82</v>
      </c>
      <c r="M69" s="9">
        <v>83</v>
      </c>
      <c r="N69" s="9">
        <v>84</v>
      </c>
      <c r="O69" s="9"/>
      <c r="P69" s="10">
        <f t="shared" si="16"/>
        <v>415</v>
      </c>
      <c r="Q69" s="10">
        <f>MIN(J69:N69)</f>
        <v>82</v>
      </c>
      <c r="R69" s="43">
        <f>MAX(J69:N69)</f>
        <v>84</v>
      </c>
      <c r="S69" s="51">
        <f t="shared" si="17"/>
        <v>249</v>
      </c>
      <c r="T69" s="53">
        <f>S69/3</f>
        <v>83</v>
      </c>
      <c r="U69" s="9"/>
    </row>
    <row r="70" spans="1:21" ht="12.75">
      <c r="A70" s="54">
        <v>67</v>
      </c>
      <c r="B70" s="54" t="s">
        <v>797</v>
      </c>
      <c r="C70" s="102" t="s">
        <v>834</v>
      </c>
      <c r="D70" s="99" t="s">
        <v>825</v>
      </c>
      <c r="E70" s="52">
        <v>2003</v>
      </c>
      <c r="F70" s="52" t="s">
        <v>255</v>
      </c>
      <c r="G70" s="9"/>
      <c r="H70" s="52">
        <v>2.4</v>
      </c>
      <c r="I70" s="88" t="s">
        <v>835</v>
      </c>
      <c r="J70" s="9">
        <v>86</v>
      </c>
      <c r="K70" s="9">
        <v>81</v>
      </c>
      <c r="L70" s="9">
        <v>78</v>
      </c>
      <c r="M70" s="9">
        <v>89</v>
      </c>
      <c r="N70" s="9">
        <v>82</v>
      </c>
      <c r="O70" s="9"/>
      <c r="P70" s="10">
        <f t="shared" si="16"/>
        <v>416</v>
      </c>
      <c r="Q70" s="10">
        <f>MIN(J70:N70)</f>
        <v>78</v>
      </c>
      <c r="R70" s="43">
        <f>MAX(J70:N70)</f>
        <v>89</v>
      </c>
      <c r="S70" s="51">
        <f t="shared" si="17"/>
        <v>249</v>
      </c>
      <c r="T70" s="53">
        <f>S70/3</f>
        <v>83</v>
      </c>
      <c r="U70" s="9"/>
    </row>
    <row r="71" spans="1:21" ht="12.75">
      <c r="A71" s="54">
        <v>68</v>
      </c>
      <c r="B71" s="54" t="s">
        <v>69</v>
      </c>
      <c r="C71" s="103" t="s">
        <v>378</v>
      </c>
      <c r="D71" s="100" t="s">
        <v>1161</v>
      </c>
      <c r="E71" s="24">
        <v>2007</v>
      </c>
      <c r="F71" s="24" t="s">
        <v>1130</v>
      </c>
      <c r="G71" s="9"/>
      <c r="H71" s="24">
        <v>3.5</v>
      </c>
      <c r="I71" s="85" t="s">
        <v>385</v>
      </c>
      <c r="J71" s="9">
        <v>86</v>
      </c>
      <c r="K71" s="9">
        <v>77</v>
      </c>
      <c r="L71" s="9">
        <v>81</v>
      </c>
      <c r="M71" s="9">
        <v>83</v>
      </c>
      <c r="N71" s="9">
        <v>84</v>
      </c>
      <c r="O71" s="9">
        <v>83</v>
      </c>
      <c r="P71" s="10">
        <f t="shared" si="16"/>
        <v>494</v>
      </c>
      <c r="Q71" s="10">
        <f>MIN(J71:O71)</f>
        <v>77</v>
      </c>
      <c r="R71" s="43">
        <f>MAX(J71:O71)</f>
        <v>86</v>
      </c>
      <c r="S71" s="51">
        <f t="shared" si="17"/>
        <v>331</v>
      </c>
      <c r="T71" s="53">
        <f>S71/4</f>
        <v>82.75</v>
      </c>
      <c r="U71" s="9"/>
    </row>
    <row r="72" spans="1:21" ht="12.75">
      <c r="A72" s="54">
        <v>69</v>
      </c>
      <c r="B72" s="54" t="s">
        <v>58</v>
      </c>
      <c r="C72" s="103" t="s">
        <v>350</v>
      </c>
      <c r="D72" s="100" t="s">
        <v>1177</v>
      </c>
      <c r="E72" s="24">
        <v>2005</v>
      </c>
      <c r="F72" s="24" t="s">
        <v>1130</v>
      </c>
      <c r="G72" s="9"/>
      <c r="H72" s="24">
        <v>3.2</v>
      </c>
      <c r="I72" s="85" t="s">
        <v>253</v>
      </c>
      <c r="J72" s="64">
        <v>83</v>
      </c>
      <c r="K72" s="65">
        <v>83</v>
      </c>
      <c r="L72" s="66">
        <v>82</v>
      </c>
      <c r="M72" s="66">
        <v>77</v>
      </c>
      <c r="N72" s="66">
        <v>86</v>
      </c>
      <c r="O72" s="66"/>
      <c r="P72" s="10">
        <f t="shared" si="16"/>
        <v>411</v>
      </c>
      <c r="Q72" s="10">
        <f>MIN(J72:N72)</f>
        <v>77</v>
      </c>
      <c r="R72" s="43">
        <f>MAX(J72:N72)</f>
        <v>86</v>
      </c>
      <c r="S72" s="51">
        <f t="shared" si="17"/>
        <v>248</v>
      </c>
      <c r="T72" s="53">
        <f>S72/3</f>
        <v>82.66666666666667</v>
      </c>
      <c r="U72" s="9"/>
    </row>
    <row r="73" spans="1:21" ht="12.75">
      <c r="A73" s="54">
        <v>70</v>
      </c>
      <c r="B73" s="54" t="s">
        <v>846</v>
      </c>
      <c r="C73" s="102" t="s">
        <v>867</v>
      </c>
      <c r="D73" s="99" t="s">
        <v>1138</v>
      </c>
      <c r="E73" s="52">
        <v>2006</v>
      </c>
      <c r="F73" s="52" t="s">
        <v>271</v>
      </c>
      <c r="G73" s="9"/>
      <c r="H73" s="52">
        <v>3.6</v>
      </c>
      <c r="I73" s="88" t="s">
        <v>868</v>
      </c>
      <c r="J73" s="9">
        <v>81</v>
      </c>
      <c r="K73" s="9">
        <v>80</v>
      </c>
      <c r="L73" s="9">
        <v>86</v>
      </c>
      <c r="M73" s="9">
        <v>85</v>
      </c>
      <c r="N73" s="9">
        <v>82</v>
      </c>
      <c r="O73" s="9"/>
      <c r="P73" s="10">
        <f t="shared" si="16"/>
        <v>414</v>
      </c>
      <c r="Q73" s="10">
        <f>MIN(J73:N73)</f>
        <v>80</v>
      </c>
      <c r="R73" s="43">
        <f>MAX(J73:N73)</f>
        <v>86</v>
      </c>
      <c r="S73" s="51">
        <f t="shared" si="17"/>
        <v>248</v>
      </c>
      <c r="T73" s="53">
        <f>S73/3</f>
        <v>82.66666666666667</v>
      </c>
      <c r="U73" s="9"/>
    </row>
    <row r="74" spans="1:21" ht="12.75">
      <c r="A74" s="54">
        <v>71</v>
      </c>
      <c r="B74" s="54" t="s">
        <v>405</v>
      </c>
      <c r="C74" s="103" t="s">
        <v>413</v>
      </c>
      <c r="D74" s="100" t="s">
        <v>1161</v>
      </c>
      <c r="E74" s="24">
        <v>2007</v>
      </c>
      <c r="F74" s="24" t="s">
        <v>1130</v>
      </c>
      <c r="G74" s="24"/>
      <c r="H74" s="24">
        <v>3.4</v>
      </c>
      <c r="I74" s="85">
        <v>3307</v>
      </c>
      <c r="J74" s="9">
        <v>77</v>
      </c>
      <c r="K74" s="9">
        <v>91</v>
      </c>
      <c r="L74" s="9">
        <v>89</v>
      </c>
      <c r="M74" s="9">
        <v>82</v>
      </c>
      <c r="N74" s="9">
        <v>82</v>
      </c>
      <c r="O74" s="9">
        <v>74</v>
      </c>
      <c r="P74" s="10">
        <f t="shared" si="16"/>
        <v>495</v>
      </c>
      <c r="Q74" s="10">
        <f>MIN(J74:O74)</f>
        <v>74</v>
      </c>
      <c r="R74" s="43">
        <f>MAX(J74:N74)</f>
        <v>91</v>
      </c>
      <c r="S74" s="51">
        <f t="shared" si="17"/>
        <v>330</v>
      </c>
      <c r="T74" s="53">
        <f>S74/4</f>
        <v>82.5</v>
      </c>
      <c r="U74" s="9"/>
    </row>
    <row r="75" spans="1:21" ht="12.75">
      <c r="A75" s="54">
        <v>72</v>
      </c>
      <c r="B75" s="54" t="s">
        <v>459</v>
      </c>
      <c r="C75" s="103" t="s">
        <v>508</v>
      </c>
      <c r="D75" s="100" t="s">
        <v>1153</v>
      </c>
      <c r="E75" s="24">
        <v>2007</v>
      </c>
      <c r="F75" s="24" t="s">
        <v>1129</v>
      </c>
      <c r="G75" s="9"/>
      <c r="H75" s="24">
        <v>3.9</v>
      </c>
      <c r="I75" s="85" t="s">
        <v>510</v>
      </c>
      <c r="J75" s="9">
        <v>86</v>
      </c>
      <c r="K75" s="9">
        <v>73</v>
      </c>
      <c r="L75" s="9">
        <v>80</v>
      </c>
      <c r="M75" s="9">
        <v>75</v>
      </c>
      <c r="N75" s="9">
        <v>89</v>
      </c>
      <c r="O75" s="9">
        <v>90</v>
      </c>
      <c r="P75" s="10">
        <f t="shared" si="16"/>
        <v>493</v>
      </c>
      <c r="Q75" s="10">
        <f>MIN(J75:O75)</f>
        <v>73</v>
      </c>
      <c r="R75" s="43">
        <f>MAX(J75:O75)</f>
        <v>90</v>
      </c>
      <c r="S75" s="51">
        <f t="shared" si="17"/>
        <v>330</v>
      </c>
      <c r="T75" s="53">
        <f>S75/4</f>
        <v>82.5</v>
      </c>
      <c r="U75" s="9"/>
    </row>
    <row r="76" spans="1:21" ht="12.75">
      <c r="A76" s="54">
        <v>73</v>
      </c>
      <c r="B76" s="54" t="s">
        <v>535</v>
      </c>
      <c r="C76" s="103" t="s">
        <v>554</v>
      </c>
      <c r="D76" s="100" t="s">
        <v>1146</v>
      </c>
      <c r="E76" s="24">
        <v>2005</v>
      </c>
      <c r="F76" s="24" t="s">
        <v>544</v>
      </c>
      <c r="G76" s="9"/>
      <c r="H76" s="24">
        <v>3.4</v>
      </c>
      <c r="I76" s="85" t="s">
        <v>1075</v>
      </c>
      <c r="J76" s="9">
        <v>75</v>
      </c>
      <c r="K76" s="9">
        <v>84</v>
      </c>
      <c r="L76" s="9">
        <v>82</v>
      </c>
      <c r="M76" s="9">
        <v>81</v>
      </c>
      <c r="N76" s="9">
        <v>87</v>
      </c>
      <c r="O76" s="9"/>
      <c r="P76" s="10">
        <f t="shared" si="16"/>
        <v>409</v>
      </c>
      <c r="Q76" s="10">
        <f>MIN(J76:N76)</f>
        <v>75</v>
      </c>
      <c r="R76" s="43">
        <f>MAX(J76:N76)</f>
        <v>87</v>
      </c>
      <c r="S76" s="51">
        <f t="shared" si="17"/>
        <v>247</v>
      </c>
      <c r="T76" s="53">
        <f>S76/3</f>
        <v>82.33333333333333</v>
      </c>
      <c r="U76" s="9"/>
    </row>
    <row r="77" spans="1:21" ht="12.75">
      <c r="A77" s="54">
        <v>74</v>
      </c>
      <c r="B77" s="54" t="s">
        <v>998</v>
      </c>
      <c r="C77" s="102" t="s">
        <v>1020</v>
      </c>
      <c r="D77" s="100" t="s">
        <v>1192</v>
      </c>
      <c r="E77" s="52">
        <v>2004</v>
      </c>
      <c r="F77" s="52" t="s">
        <v>1202</v>
      </c>
      <c r="G77" s="9"/>
      <c r="H77" s="52">
        <v>0.36</v>
      </c>
      <c r="I77" s="85">
        <v>431465</v>
      </c>
      <c r="J77" s="9">
        <v>81</v>
      </c>
      <c r="K77" s="9">
        <v>78</v>
      </c>
      <c r="L77" s="9">
        <v>85</v>
      </c>
      <c r="M77" s="9">
        <v>84</v>
      </c>
      <c r="N77" s="9">
        <v>82</v>
      </c>
      <c r="O77" s="9"/>
      <c r="P77" s="10">
        <f t="shared" si="16"/>
        <v>410</v>
      </c>
      <c r="Q77" s="10">
        <f>MIN(J77:N77)</f>
        <v>78</v>
      </c>
      <c r="R77" s="43">
        <f>MAX(J77:N77)</f>
        <v>85</v>
      </c>
      <c r="S77" s="51">
        <f t="shared" si="17"/>
        <v>247</v>
      </c>
      <c r="T77" s="53">
        <f>S77/3</f>
        <v>82.33333333333333</v>
      </c>
      <c r="U77" s="9"/>
    </row>
    <row r="78" spans="1:21" ht="12.75">
      <c r="A78" s="54">
        <v>75</v>
      </c>
      <c r="B78" s="54" t="s">
        <v>73</v>
      </c>
      <c r="C78" s="103" t="s">
        <v>390</v>
      </c>
      <c r="D78" s="100" t="s">
        <v>1161</v>
      </c>
      <c r="E78" s="24">
        <v>2007</v>
      </c>
      <c r="F78" s="24" t="s">
        <v>1130</v>
      </c>
      <c r="G78" s="9"/>
      <c r="H78" s="24">
        <v>3.6</v>
      </c>
      <c r="I78" s="85">
        <v>1307</v>
      </c>
      <c r="J78" s="9">
        <v>78</v>
      </c>
      <c r="K78" s="9">
        <v>83</v>
      </c>
      <c r="L78" s="9">
        <v>85</v>
      </c>
      <c r="M78" s="9">
        <v>80</v>
      </c>
      <c r="N78" s="9">
        <v>85</v>
      </c>
      <c r="O78" s="9">
        <v>81</v>
      </c>
      <c r="P78" s="10">
        <f t="shared" si="16"/>
        <v>492</v>
      </c>
      <c r="Q78" s="10">
        <f>MIN(J78:O78)</f>
        <v>78</v>
      </c>
      <c r="R78" s="43">
        <f>MAX(J78:O78)</f>
        <v>85</v>
      </c>
      <c r="S78" s="51">
        <f t="shared" si="17"/>
        <v>329</v>
      </c>
      <c r="T78" s="53">
        <f>S78/4</f>
        <v>82.25</v>
      </c>
      <c r="U78" s="9"/>
    </row>
    <row r="79" spans="1:21" ht="12.75">
      <c r="A79" s="54">
        <v>76</v>
      </c>
      <c r="B79" s="54" t="s">
        <v>76</v>
      </c>
      <c r="C79" s="103" t="s">
        <v>393</v>
      </c>
      <c r="D79" s="100" t="s">
        <v>1161</v>
      </c>
      <c r="E79" s="24">
        <v>2007</v>
      </c>
      <c r="F79" s="24" t="s">
        <v>1130</v>
      </c>
      <c r="G79" s="9"/>
      <c r="H79" s="24">
        <v>2.2</v>
      </c>
      <c r="I79" s="85">
        <v>2107</v>
      </c>
      <c r="J79" s="9">
        <v>84</v>
      </c>
      <c r="K79" s="9">
        <v>81</v>
      </c>
      <c r="L79" s="9">
        <v>86</v>
      </c>
      <c r="M79" s="9">
        <v>83</v>
      </c>
      <c r="N79" s="9">
        <v>73</v>
      </c>
      <c r="O79" s="9">
        <v>80</v>
      </c>
      <c r="P79" s="10">
        <f t="shared" si="16"/>
        <v>487</v>
      </c>
      <c r="Q79" s="10">
        <f>MIN(J79:O79)</f>
        <v>73</v>
      </c>
      <c r="R79" s="43">
        <f>MAX(J79:O79)</f>
        <v>86</v>
      </c>
      <c r="S79" s="51">
        <f t="shared" si="17"/>
        <v>328</v>
      </c>
      <c r="T79" s="53">
        <f>S79/4</f>
        <v>82</v>
      </c>
      <c r="U79" s="9"/>
    </row>
    <row r="80" spans="1:21" ht="12.75">
      <c r="A80" s="54">
        <v>77</v>
      </c>
      <c r="B80" s="54" t="s">
        <v>404</v>
      </c>
      <c r="C80" s="103" t="s">
        <v>412</v>
      </c>
      <c r="D80" s="100" t="s">
        <v>1161</v>
      </c>
      <c r="E80" s="24">
        <v>2007</v>
      </c>
      <c r="F80" s="24" t="s">
        <v>1130</v>
      </c>
      <c r="G80" s="24"/>
      <c r="H80" s="24">
        <v>3.2</v>
      </c>
      <c r="I80" s="85">
        <v>3207</v>
      </c>
      <c r="J80" s="9">
        <v>77</v>
      </c>
      <c r="K80" s="9">
        <v>82</v>
      </c>
      <c r="L80" s="9">
        <v>94</v>
      </c>
      <c r="M80" s="9">
        <v>78</v>
      </c>
      <c r="N80" s="9">
        <v>84</v>
      </c>
      <c r="O80" s="9">
        <v>84</v>
      </c>
      <c r="P80" s="10">
        <f t="shared" si="16"/>
        <v>499</v>
      </c>
      <c r="Q80" s="10">
        <f>MIN(J80:O80)</f>
        <v>77</v>
      </c>
      <c r="R80" s="43">
        <f>MAX(J80:N80)</f>
        <v>94</v>
      </c>
      <c r="S80" s="51">
        <f t="shared" si="17"/>
        <v>328</v>
      </c>
      <c r="T80" s="53">
        <f>S80/4</f>
        <v>82</v>
      </c>
      <c r="U80" s="9"/>
    </row>
    <row r="81" spans="1:21" ht="12.75">
      <c r="A81" s="54">
        <v>78</v>
      </c>
      <c r="B81" s="54" t="s">
        <v>454</v>
      </c>
      <c r="C81" s="103" t="s">
        <v>469</v>
      </c>
      <c r="D81" s="100" t="s">
        <v>1143</v>
      </c>
      <c r="E81" s="24">
        <v>2005</v>
      </c>
      <c r="F81" s="24" t="s">
        <v>449</v>
      </c>
      <c r="G81" s="9"/>
      <c r="H81" s="24">
        <v>2.78</v>
      </c>
      <c r="I81" s="85" t="s">
        <v>450</v>
      </c>
      <c r="J81" s="9">
        <v>81</v>
      </c>
      <c r="K81" s="9">
        <v>83</v>
      </c>
      <c r="L81" s="9">
        <v>83</v>
      </c>
      <c r="M81" s="9">
        <v>79</v>
      </c>
      <c r="N81" s="9">
        <v>82</v>
      </c>
      <c r="O81" s="9"/>
      <c r="P81" s="10">
        <f t="shared" si="16"/>
        <v>408</v>
      </c>
      <c r="Q81" s="10">
        <f>MIN(J81:N81)</f>
        <v>79</v>
      </c>
      <c r="R81" s="43">
        <f>MAX(J81:N81)</f>
        <v>83</v>
      </c>
      <c r="S81" s="51">
        <f t="shared" si="17"/>
        <v>246</v>
      </c>
      <c r="T81" s="53">
        <f>S81/3</f>
        <v>82</v>
      </c>
      <c r="U81" s="9"/>
    </row>
    <row r="82" spans="1:21" ht="12.75">
      <c r="A82" s="54">
        <v>79</v>
      </c>
      <c r="B82" s="54" t="s">
        <v>533</v>
      </c>
      <c r="C82" s="103" t="s">
        <v>550</v>
      </c>
      <c r="D82" s="100" t="s">
        <v>1146</v>
      </c>
      <c r="E82" s="24">
        <v>2005</v>
      </c>
      <c r="F82" s="24" t="s">
        <v>544</v>
      </c>
      <c r="G82" s="9"/>
      <c r="H82" s="24">
        <v>3.1</v>
      </c>
      <c r="I82" s="85" t="s">
        <v>1073</v>
      </c>
      <c r="J82" s="9">
        <v>81</v>
      </c>
      <c r="K82" s="9">
        <v>95</v>
      </c>
      <c r="L82" s="9">
        <v>80</v>
      </c>
      <c r="M82" s="9">
        <v>81</v>
      </c>
      <c r="N82" s="9">
        <v>84</v>
      </c>
      <c r="O82" s="9"/>
      <c r="P82" s="10">
        <f t="shared" si="16"/>
        <v>421</v>
      </c>
      <c r="Q82" s="10">
        <f>MIN(J82:N82)</f>
        <v>80</v>
      </c>
      <c r="R82" s="43">
        <f>MAX(J82:N82)</f>
        <v>95</v>
      </c>
      <c r="S82" s="51">
        <f t="shared" si="17"/>
        <v>246</v>
      </c>
      <c r="T82" s="53">
        <f>S82/3</f>
        <v>82</v>
      </c>
      <c r="U82" s="9"/>
    </row>
    <row r="83" spans="1:21" ht="12.75">
      <c r="A83" s="54">
        <v>80</v>
      </c>
      <c r="B83" s="54" t="s">
        <v>568</v>
      </c>
      <c r="C83" s="102" t="s">
        <v>612</v>
      </c>
      <c r="D83" s="100" t="s">
        <v>1164</v>
      </c>
      <c r="E83" s="52">
        <v>2002</v>
      </c>
      <c r="F83" s="52" t="s">
        <v>544</v>
      </c>
      <c r="G83" s="9"/>
      <c r="H83" s="52">
        <v>3.7</v>
      </c>
      <c r="I83" s="88" t="s">
        <v>1084</v>
      </c>
      <c r="J83" s="9">
        <v>80</v>
      </c>
      <c r="K83" s="9">
        <v>86</v>
      </c>
      <c r="L83" s="9">
        <v>84</v>
      </c>
      <c r="M83" s="9">
        <v>82</v>
      </c>
      <c r="N83" s="9">
        <v>80</v>
      </c>
      <c r="O83" s="9"/>
      <c r="P83" s="10">
        <f t="shared" si="16"/>
        <v>412</v>
      </c>
      <c r="Q83" s="10">
        <f>MIN(J83:N83)</f>
        <v>80</v>
      </c>
      <c r="R83" s="43">
        <f>MAX(J83:N83)</f>
        <v>86</v>
      </c>
      <c r="S83" s="51">
        <f t="shared" si="17"/>
        <v>246</v>
      </c>
      <c r="T83" s="53">
        <f>S83/3</f>
        <v>82</v>
      </c>
      <c r="U83" s="9"/>
    </row>
    <row r="84" spans="1:21" ht="12.75">
      <c r="A84" s="54">
        <v>81</v>
      </c>
      <c r="B84" s="54" t="s">
        <v>793</v>
      </c>
      <c r="C84" s="102" t="s">
        <v>821</v>
      </c>
      <c r="D84" s="99" t="s">
        <v>1170</v>
      </c>
      <c r="E84" s="52">
        <v>2004</v>
      </c>
      <c r="F84" s="52" t="s">
        <v>1129</v>
      </c>
      <c r="G84" s="9"/>
      <c r="H84" s="52">
        <v>1.4</v>
      </c>
      <c r="I84" s="88" t="s">
        <v>699</v>
      </c>
      <c r="J84" s="9">
        <v>80</v>
      </c>
      <c r="K84" s="9">
        <v>83</v>
      </c>
      <c r="L84" s="9">
        <v>84</v>
      </c>
      <c r="M84" s="9">
        <v>83</v>
      </c>
      <c r="N84" s="9">
        <v>80</v>
      </c>
      <c r="O84" s="9"/>
      <c r="P84" s="10">
        <f t="shared" si="16"/>
        <v>410</v>
      </c>
      <c r="Q84" s="10">
        <f>MIN(J84:N84)</f>
        <v>80</v>
      </c>
      <c r="R84" s="43">
        <f>MAX(J84:N84)</f>
        <v>84</v>
      </c>
      <c r="S84" s="51">
        <f t="shared" si="17"/>
        <v>246</v>
      </c>
      <c r="T84" s="53">
        <f>S84/3</f>
        <v>82</v>
      </c>
      <c r="U84" s="9"/>
    </row>
    <row r="85" spans="1:21" ht="12.75">
      <c r="A85" s="54">
        <v>82</v>
      </c>
      <c r="B85" s="54" t="s">
        <v>68</v>
      </c>
      <c r="C85" s="103" t="s">
        <v>384</v>
      </c>
      <c r="D85" s="100" t="s">
        <v>1161</v>
      </c>
      <c r="E85" s="24">
        <v>2007</v>
      </c>
      <c r="F85" s="24" t="s">
        <v>1130</v>
      </c>
      <c r="G85" s="9"/>
      <c r="H85" s="24">
        <v>2.3</v>
      </c>
      <c r="I85" s="85">
        <v>1207</v>
      </c>
      <c r="J85" s="9">
        <v>80</v>
      </c>
      <c r="K85" s="9">
        <v>81</v>
      </c>
      <c r="L85" s="9">
        <v>88</v>
      </c>
      <c r="M85" s="9">
        <v>83</v>
      </c>
      <c r="N85" s="9">
        <v>83</v>
      </c>
      <c r="O85" s="9">
        <v>79</v>
      </c>
      <c r="P85" s="10">
        <f t="shared" si="16"/>
        <v>494</v>
      </c>
      <c r="Q85" s="10">
        <f>MIN(J85:O85)</f>
        <v>79</v>
      </c>
      <c r="R85" s="43">
        <f>MAX(J85:O85)</f>
        <v>88</v>
      </c>
      <c r="S85" s="51">
        <f t="shared" si="17"/>
        <v>327</v>
      </c>
      <c r="T85" s="53">
        <f>S85/4</f>
        <v>81.75</v>
      </c>
      <c r="U85" s="9"/>
    </row>
    <row r="86" spans="1:21" ht="12.75">
      <c r="A86" s="54">
        <v>83</v>
      </c>
      <c r="B86" s="54" t="s">
        <v>453</v>
      </c>
      <c r="C86" s="103" t="s">
        <v>463</v>
      </c>
      <c r="D86" s="100" t="s">
        <v>1143</v>
      </c>
      <c r="E86" s="24">
        <v>2005</v>
      </c>
      <c r="F86" s="24" t="s">
        <v>449</v>
      </c>
      <c r="G86" s="9"/>
      <c r="H86" s="24">
        <v>2.75</v>
      </c>
      <c r="I86" s="85" t="s">
        <v>464</v>
      </c>
      <c r="J86" s="9">
        <v>88</v>
      </c>
      <c r="K86" s="9">
        <v>81</v>
      </c>
      <c r="L86" s="9">
        <v>77</v>
      </c>
      <c r="M86" s="9">
        <v>83</v>
      </c>
      <c r="N86" s="9">
        <v>81</v>
      </c>
      <c r="O86" s="9"/>
      <c r="P86" s="10">
        <f t="shared" si="16"/>
        <v>410</v>
      </c>
      <c r="Q86" s="10">
        <f>MIN(J86:N86)</f>
        <v>77</v>
      </c>
      <c r="R86" s="43">
        <f>MAX(J86:N86)</f>
        <v>88</v>
      </c>
      <c r="S86" s="51">
        <f t="shared" si="17"/>
        <v>245</v>
      </c>
      <c r="T86" s="53">
        <f>S86/3</f>
        <v>81.66666666666667</v>
      </c>
      <c r="U86" s="9"/>
    </row>
    <row r="87" spans="1:21" ht="12.75">
      <c r="A87" s="54">
        <v>84</v>
      </c>
      <c r="B87" s="54" t="s">
        <v>539</v>
      </c>
      <c r="C87" s="103" t="s">
        <v>470</v>
      </c>
      <c r="D87" s="100" t="s">
        <v>1178</v>
      </c>
      <c r="E87" s="24">
        <v>2002</v>
      </c>
      <c r="F87" s="24" t="s">
        <v>544</v>
      </c>
      <c r="G87" s="9"/>
      <c r="H87" s="24">
        <v>3.6</v>
      </c>
      <c r="I87" s="85" t="s">
        <v>1071</v>
      </c>
      <c r="J87" s="9">
        <v>81</v>
      </c>
      <c r="K87" s="9">
        <v>83</v>
      </c>
      <c r="L87" s="9">
        <v>81</v>
      </c>
      <c r="M87" s="9">
        <v>82</v>
      </c>
      <c r="N87" s="9">
        <v>82</v>
      </c>
      <c r="O87" s="9"/>
      <c r="P87" s="10">
        <f t="shared" si="16"/>
        <v>409</v>
      </c>
      <c r="Q87" s="10">
        <f>MIN(J87:N87)</f>
        <v>81</v>
      </c>
      <c r="R87" s="43">
        <f>MAX(J87:N87)</f>
        <v>83</v>
      </c>
      <c r="S87" s="51">
        <f t="shared" si="17"/>
        <v>245</v>
      </c>
      <c r="T87" s="53">
        <f>S87/3</f>
        <v>81.66666666666667</v>
      </c>
      <c r="U87" s="9"/>
    </row>
    <row r="88" spans="1:21" ht="12.75">
      <c r="A88" s="54">
        <v>85</v>
      </c>
      <c r="B88" s="54" t="s">
        <v>705</v>
      </c>
      <c r="C88" s="102" t="s">
        <v>713</v>
      </c>
      <c r="D88" s="99" t="s">
        <v>1179</v>
      </c>
      <c r="E88" s="24">
        <v>2004</v>
      </c>
      <c r="F88" s="24" t="s">
        <v>1129</v>
      </c>
      <c r="G88" s="9"/>
      <c r="H88" s="24">
        <v>2</v>
      </c>
      <c r="I88" s="85">
        <v>1521</v>
      </c>
      <c r="J88" s="9">
        <v>78</v>
      </c>
      <c r="K88" s="9">
        <v>80</v>
      </c>
      <c r="L88" s="9">
        <v>78</v>
      </c>
      <c r="M88" s="9">
        <v>87</v>
      </c>
      <c r="N88" s="9">
        <v>87</v>
      </c>
      <c r="O88" s="9"/>
      <c r="P88" s="10">
        <f t="shared" si="16"/>
        <v>410</v>
      </c>
      <c r="Q88" s="10">
        <f>MIN(J88:N88)</f>
        <v>78</v>
      </c>
      <c r="R88" s="43">
        <f>MAX(J88:N88)</f>
        <v>87</v>
      </c>
      <c r="S88" s="51">
        <f t="shared" si="17"/>
        <v>245</v>
      </c>
      <c r="T88" s="53">
        <f>S88/3</f>
        <v>81.66666666666667</v>
      </c>
      <c r="U88" s="9"/>
    </row>
    <row r="89" spans="1:21" ht="12.75">
      <c r="A89" s="54">
        <v>86</v>
      </c>
      <c r="B89" s="54" t="s">
        <v>708</v>
      </c>
      <c r="C89" s="102" t="s">
        <v>734</v>
      </c>
      <c r="D89" s="99" t="s">
        <v>1180</v>
      </c>
      <c r="E89" s="24">
        <v>2005</v>
      </c>
      <c r="F89" s="24" t="s">
        <v>271</v>
      </c>
      <c r="G89" s="9"/>
      <c r="H89" s="24">
        <v>3.3</v>
      </c>
      <c r="I89" s="85">
        <v>7109</v>
      </c>
      <c r="J89" s="9">
        <v>79</v>
      </c>
      <c r="K89" s="9">
        <v>89</v>
      </c>
      <c r="L89" s="9">
        <v>80</v>
      </c>
      <c r="M89" s="9">
        <v>78</v>
      </c>
      <c r="N89" s="9">
        <v>86</v>
      </c>
      <c r="O89" s="9"/>
      <c r="P89" s="10">
        <f t="shared" si="16"/>
        <v>412</v>
      </c>
      <c r="Q89" s="10">
        <f>MIN(J89:N89)</f>
        <v>78</v>
      </c>
      <c r="R89" s="43">
        <f>MAX(J89:N89)</f>
        <v>89</v>
      </c>
      <c r="S89" s="51">
        <f t="shared" si="17"/>
        <v>245</v>
      </c>
      <c r="T89" s="53">
        <f>S89/3</f>
        <v>81.66666666666667</v>
      </c>
      <c r="U89" s="9"/>
    </row>
    <row r="90" spans="1:21" ht="12.75">
      <c r="A90" s="54">
        <v>87</v>
      </c>
      <c r="B90" s="54" t="s">
        <v>795</v>
      </c>
      <c r="C90" s="102" t="s">
        <v>828</v>
      </c>
      <c r="D90" s="99" t="s">
        <v>825</v>
      </c>
      <c r="E90" s="52">
        <v>2003</v>
      </c>
      <c r="F90" s="52" t="s">
        <v>255</v>
      </c>
      <c r="G90" s="9"/>
      <c r="H90" s="52">
        <v>1</v>
      </c>
      <c r="I90" s="88" t="s">
        <v>829</v>
      </c>
      <c r="J90" s="9">
        <v>84</v>
      </c>
      <c r="K90" s="9">
        <v>81</v>
      </c>
      <c r="L90" s="9">
        <v>79</v>
      </c>
      <c r="M90" s="9">
        <v>86</v>
      </c>
      <c r="N90" s="9">
        <v>80</v>
      </c>
      <c r="O90" s="9"/>
      <c r="P90" s="10">
        <f t="shared" si="16"/>
        <v>410</v>
      </c>
      <c r="Q90" s="10">
        <f>MIN(J90:N90)</f>
        <v>79</v>
      </c>
      <c r="R90" s="43">
        <f>MAX(J90:N90)</f>
        <v>86</v>
      </c>
      <c r="S90" s="51">
        <f t="shared" si="17"/>
        <v>245</v>
      </c>
      <c r="T90" s="53">
        <f>S90/3</f>
        <v>81.66666666666667</v>
      </c>
      <c r="U90" s="9"/>
    </row>
    <row r="91" spans="1:21" ht="12.75">
      <c r="A91" s="54">
        <v>88</v>
      </c>
      <c r="B91" s="54" t="s">
        <v>74</v>
      </c>
      <c r="C91" s="103" t="s">
        <v>391</v>
      </c>
      <c r="D91" s="100" t="s">
        <v>1161</v>
      </c>
      <c r="E91" s="24">
        <v>2007</v>
      </c>
      <c r="F91" s="24" t="s">
        <v>1130</v>
      </c>
      <c r="G91" s="9"/>
      <c r="H91" s="24">
        <v>2.8</v>
      </c>
      <c r="I91" s="85">
        <v>1907</v>
      </c>
      <c r="J91" s="9">
        <v>77</v>
      </c>
      <c r="K91" s="9">
        <v>79</v>
      </c>
      <c r="L91" s="9">
        <v>88</v>
      </c>
      <c r="M91" s="9">
        <v>82</v>
      </c>
      <c r="N91" s="9">
        <v>85</v>
      </c>
      <c r="O91" s="9">
        <v>80</v>
      </c>
      <c r="P91" s="10">
        <f t="shared" si="16"/>
        <v>491</v>
      </c>
      <c r="Q91" s="10">
        <f>MIN(J91:O91)</f>
        <v>77</v>
      </c>
      <c r="R91" s="43">
        <f>MAX(J91:O91)</f>
        <v>88</v>
      </c>
      <c r="S91" s="51">
        <f t="shared" si="17"/>
        <v>326</v>
      </c>
      <c r="T91" s="53">
        <f>S91/4</f>
        <v>81.5</v>
      </c>
      <c r="U91" s="9"/>
    </row>
    <row r="92" spans="1:21" ht="12.75">
      <c r="A92" s="54">
        <v>89</v>
      </c>
      <c r="B92" s="54" t="s">
        <v>541</v>
      </c>
      <c r="C92" s="103" t="s">
        <v>561</v>
      </c>
      <c r="D92" s="100" t="s">
        <v>1175</v>
      </c>
      <c r="E92" s="24">
        <v>2005</v>
      </c>
      <c r="F92" s="24" t="s">
        <v>544</v>
      </c>
      <c r="G92" s="9"/>
      <c r="H92" s="24">
        <v>2.8</v>
      </c>
      <c r="I92" s="85" t="s">
        <v>1071</v>
      </c>
      <c r="J92" s="9">
        <v>79</v>
      </c>
      <c r="K92" s="9">
        <v>75</v>
      </c>
      <c r="L92" s="9">
        <v>83</v>
      </c>
      <c r="M92" s="9">
        <v>82</v>
      </c>
      <c r="N92" s="9">
        <v>85</v>
      </c>
      <c r="O92" s="9"/>
      <c r="P92" s="10">
        <f t="shared" si="16"/>
        <v>404</v>
      </c>
      <c r="Q92" s="10">
        <f>MIN(J92:N92)</f>
        <v>75</v>
      </c>
      <c r="R92" s="43">
        <f>MAX(J92:N92)</f>
        <v>85</v>
      </c>
      <c r="S92" s="51">
        <f t="shared" si="17"/>
        <v>244</v>
      </c>
      <c r="T92" s="53">
        <f>S92/3</f>
        <v>81.33333333333333</v>
      </c>
      <c r="U92" s="9"/>
    </row>
    <row r="93" spans="1:21" ht="12.75">
      <c r="A93" s="54">
        <v>90</v>
      </c>
      <c r="B93" s="54" t="s">
        <v>564</v>
      </c>
      <c r="C93" s="102" t="s">
        <v>574</v>
      </c>
      <c r="D93" s="99" t="s">
        <v>1176</v>
      </c>
      <c r="E93" s="52">
        <v>2004</v>
      </c>
      <c r="F93" s="52" t="s">
        <v>544</v>
      </c>
      <c r="G93" s="9"/>
      <c r="H93" s="24">
        <v>3.1</v>
      </c>
      <c r="I93" s="97" t="s">
        <v>1080</v>
      </c>
      <c r="J93" s="9">
        <v>78</v>
      </c>
      <c r="K93" s="9">
        <v>88</v>
      </c>
      <c r="L93" s="9">
        <v>82</v>
      </c>
      <c r="M93" s="9">
        <v>81</v>
      </c>
      <c r="N93" s="9">
        <v>81</v>
      </c>
      <c r="O93" s="9"/>
      <c r="P93" s="10">
        <f t="shared" si="16"/>
        <v>410</v>
      </c>
      <c r="Q93" s="10">
        <f>MIN(J93:N93)</f>
        <v>78</v>
      </c>
      <c r="R93" s="43">
        <f>MAX(J93:N93)</f>
        <v>88</v>
      </c>
      <c r="S93" s="51">
        <f t="shared" si="17"/>
        <v>244</v>
      </c>
      <c r="T93" s="53">
        <f>S93/3</f>
        <v>81.33333333333333</v>
      </c>
      <c r="U93" s="9"/>
    </row>
    <row r="94" spans="1:21" ht="13.5" customHeight="1">
      <c r="A94" s="54">
        <v>91</v>
      </c>
      <c r="B94" s="54" t="s">
        <v>796</v>
      </c>
      <c r="C94" s="102" t="s">
        <v>832</v>
      </c>
      <c r="D94" s="99" t="s">
        <v>825</v>
      </c>
      <c r="E94" s="52">
        <v>2003</v>
      </c>
      <c r="F94" s="52" t="s">
        <v>255</v>
      </c>
      <c r="G94" s="9"/>
      <c r="H94" s="52">
        <v>1.6</v>
      </c>
      <c r="I94" s="88" t="s">
        <v>833</v>
      </c>
      <c r="J94" s="9">
        <v>83</v>
      </c>
      <c r="K94" s="9">
        <v>76</v>
      </c>
      <c r="L94" s="9">
        <v>81</v>
      </c>
      <c r="M94" s="9">
        <v>80</v>
      </c>
      <c r="N94" s="9">
        <v>88</v>
      </c>
      <c r="O94" s="9"/>
      <c r="P94" s="10">
        <f t="shared" si="16"/>
        <v>408</v>
      </c>
      <c r="Q94" s="10">
        <f>MIN(J94:N94)</f>
        <v>76</v>
      </c>
      <c r="R94" s="43">
        <f>MAX(J94:N94)</f>
        <v>88</v>
      </c>
      <c r="S94" s="51">
        <f t="shared" si="17"/>
        <v>244</v>
      </c>
      <c r="T94" s="53">
        <f>S94/3</f>
        <v>81.33333333333333</v>
      </c>
      <c r="U94" s="9"/>
    </row>
    <row r="95" spans="1:21" ht="12.75">
      <c r="A95" s="54">
        <v>92</v>
      </c>
      <c r="B95" s="54" t="s">
        <v>534</v>
      </c>
      <c r="C95" s="103" t="s">
        <v>551</v>
      </c>
      <c r="D95" s="100" t="s">
        <v>1146</v>
      </c>
      <c r="E95" s="24">
        <v>2005</v>
      </c>
      <c r="F95" s="24" t="s">
        <v>544</v>
      </c>
      <c r="G95" s="9"/>
      <c r="H95" s="24">
        <v>3.1</v>
      </c>
      <c r="I95" s="85" t="s">
        <v>1074</v>
      </c>
      <c r="J95" s="9">
        <v>75</v>
      </c>
      <c r="K95" s="9">
        <v>86</v>
      </c>
      <c r="L95" s="9">
        <v>83</v>
      </c>
      <c r="M95" s="9">
        <v>85</v>
      </c>
      <c r="N95" s="9">
        <v>73</v>
      </c>
      <c r="O95" s="9"/>
      <c r="P95" s="10">
        <f t="shared" si="16"/>
        <v>402</v>
      </c>
      <c r="Q95" s="10">
        <f>MIN(J95:N95)</f>
        <v>73</v>
      </c>
      <c r="R95" s="43">
        <f>MAX(J95:N95)</f>
        <v>86</v>
      </c>
      <c r="S95" s="51">
        <f t="shared" si="17"/>
        <v>243</v>
      </c>
      <c r="T95" s="53">
        <f>S95/3</f>
        <v>81</v>
      </c>
      <c r="U95" s="9"/>
    </row>
    <row r="96" spans="1:21" ht="12.75">
      <c r="A96" s="54">
        <v>93</v>
      </c>
      <c r="B96" s="54" t="s">
        <v>873</v>
      </c>
      <c r="C96" s="102" t="s">
        <v>911</v>
      </c>
      <c r="D96" s="99" t="s">
        <v>1181</v>
      </c>
      <c r="E96" s="52">
        <v>2006</v>
      </c>
      <c r="F96" s="52" t="s">
        <v>271</v>
      </c>
      <c r="G96" s="9"/>
      <c r="H96" s="52">
        <v>4</v>
      </c>
      <c r="I96" s="88" t="s">
        <v>909</v>
      </c>
      <c r="J96" s="9">
        <v>80</v>
      </c>
      <c r="K96" s="9">
        <v>80</v>
      </c>
      <c r="L96" s="9">
        <v>83</v>
      </c>
      <c r="M96" s="9">
        <v>90</v>
      </c>
      <c r="N96" s="9">
        <v>77</v>
      </c>
      <c r="O96" s="9"/>
      <c r="P96" s="10">
        <f t="shared" si="16"/>
        <v>410</v>
      </c>
      <c r="Q96" s="10">
        <f>MIN(J96:N96)</f>
        <v>77</v>
      </c>
      <c r="R96" s="43">
        <f>MAX(J96:N96)</f>
        <v>90</v>
      </c>
      <c r="S96" s="51">
        <f t="shared" si="17"/>
        <v>243</v>
      </c>
      <c r="T96" s="53">
        <f>S96/3</f>
        <v>81</v>
      </c>
      <c r="U96" s="9"/>
    </row>
    <row r="97" spans="1:21" ht="12.75">
      <c r="A97" s="54">
        <v>94</v>
      </c>
      <c r="B97" s="54" t="s">
        <v>875</v>
      </c>
      <c r="C97" s="103" t="s">
        <v>995</v>
      </c>
      <c r="D97" s="100" t="s">
        <v>1190</v>
      </c>
      <c r="E97" s="24">
        <v>2007</v>
      </c>
      <c r="F97" s="24" t="s">
        <v>271</v>
      </c>
      <c r="G97" s="9"/>
      <c r="H97" s="24">
        <v>2</v>
      </c>
      <c r="I97" s="85" t="s">
        <v>996</v>
      </c>
      <c r="J97" s="9">
        <v>79</v>
      </c>
      <c r="K97" s="9">
        <v>82</v>
      </c>
      <c r="L97" s="9">
        <v>80</v>
      </c>
      <c r="M97" s="9">
        <v>81</v>
      </c>
      <c r="N97" s="9">
        <v>82</v>
      </c>
      <c r="O97" s="9">
        <v>81</v>
      </c>
      <c r="P97" s="10">
        <f t="shared" si="16"/>
        <v>485</v>
      </c>
      <c r="Q97" s="10">
        <f>MIN(J97:O97)</f>
        <v>79</v>
      </c>
      <c r="R97" s="43">
        <f>MAX(J97:O97)</f>
        <v>82</v>
      </c>
      <c r="S97" s="51">
        <f t="shared" si="17"/>
        <v>324</v>
      </c>
      <c r="T97" s="53">
        <f>S97/4</f>
        <v>81</v>
      </c>
      <c r="U97" s="9"/>
    </row>
    <row r="98" spans="1:21" ht="12.75">
      <c r="A98" s="54">
        <v>95</v>
      </c>
      <c r="B98" s="54" t="s">
        <v>402</v>
      </c>
      <c r="C98" s="103" t="s">
        <v>410</v>
      </c>
      <c r="D98" s="100" t="s">
        <v>1161</v>
      </c>
      <c r="E98" s="24">
        <v>2007</v>
      </c>
      <c r="F98" s="24" t="s">
        <v>1130</v>
      </c>
      <c r="G98" s="24"/>
      <c r="H98" s="24">
        <v>3.5</v>
      </c>
      <c r="I98" s="85">
        <v>3007</v>
      </c>
      <c r="J98" s="9">
        <v>76</v>
      </c>
      <c r="K98" s="9">
        <v>82</v>
      </c>
      <c r="L98" s="9">
        <v>82</v>
      </c>
      <c r="M98" s="9">
        <v>84</v>
      </c>
      <c r="N98" s="9">
        <v>74</v>
      </c>
      <c r="O98" s="9">
        <v>83</v>
      </c>
      <c r="P98" s="10">
        <f t="shared" si="16"/>
        <v>481</v>
      </c>
      <c r="Q98" s="10">
        <f>MIN(J98:O98)</f>
        <v>74</v>
      </c>
      <c r="R98" s="43">
        <f aca="true" t="shared" si="18" ref="R98:R103">MAX(J98:N98)</f>
        <v>84</v>
      </c>
      <c r="S98" s="51">
        <f t="shared" si="17"/>
        <v>323</v>
      </c>
      <c r="T98" s="53">
        <f>S98/4</f>
        <v>80.75</v>
      </c>
      <c r="U98" s="9"/>
    </row>
    <row r="99" spans="1:21" ht="12.75">
      <c r="A99" s="54">
        <v>96</v>
      </c>
      <c r="B99" s="54" t="s">
        <v>456</v>
      </c>
      <c r="C99" s="103" t="s">
        <v>472</v>
      </c>
      <c r="D99" s="100" t="s">
        <v>1143</v>
      </c>
      <c r="E99" s="24">
        <v>2005</v>
      </c>
      <c r="F99" s="24" t="s">
        <v>449</v>
      </c>
      <c r="G99" s="9"/>
      <c r="H99" s="24">
        <v>1.91</v>
      </c>
      <c r="I99" s="88" t="s">
        <v>473</v>
      </c>
      <c r="J99" s="9">
        <v>80</v>
      </c>
      <c r="K99" s="9">
        <v>80</v>
      </c>
      <c r="L99" s="9">
        <v>70</v>
      </c>
      <c r="M99" s="9">
        <v>82</v>
      </c>
      <c r="N99" s="9">
        <v>90</v>
      </c>
      <c r="O99" s="9"/>
      <c r="P99" s="10">
        <f>J99+K99+L99+M99+N99</f>
        <v>402</v>
      </c>
      <c r="Q99" s="10">
        <f>MIN(J99:N99)</f>
        <v>70</v>
      </c>
      <c r="R99" s="43">
        <f t="shared" si="18"/>
        <v>90</v>
      </c>
      <c r="S99" s="51">
        <f t="shared" si="17"/>
        <v>242</v>
      </c>
      <c r="T99" s="53">
        <f aca="true" t="shared" si="19" ref="T99:T109">S99/3</f>
        <v>80.66666666666667</v>
      </c>
      <c r="U99" s="9"/>
    </row>
    <row r="100" spans="1:21" ht="12.75">
      <c r="A100" s="54">
        <v>97</v>
      </c>
      <c r="B100" s="54" t="s">
        <v>1000</v>
      </c>
      <c r="C100" s="102" t="s">
        <v>1007</v>
      </c>
      <c r="D100" s="99" t="s">
        <v>1182</v>
      </c>
      <c r="E100" s="52">
        <v>2005</v>
      </c>
      <c r="F100" s="52" t="s">
        <v>269</v>
      </c>
      <c r="G100" s="9"/>
      <c r="H100" s="52">
        <v>1.5</v>
      </c>
      <c r="I100" s="88" t="s">
        <v>1008</v>
      </c>
      <c r="J100" s="9">
        <v>80</v>
      </c>
      <c r="K100" s="9">
        <v>81</v>
      </c>
      <c r="L100" s="9">
        <v>78</v>
      </c>
      <c r="M100" s="9">
        <v>81</v>
      </c>
      <c r="N100" s="9">
        <v>85</v>
      </c>
      <c r="O100" s="9"/>
      <c r="P100" s="10">
        <f>J100+K100+L100+M100+N100+O100</f>
        <v>405</v>
      </c>
      <c r="Q100" s="10">
        <f>MIN(J100:N100)</f>
        <v>78</v>
      </c>
      <c r="R100" s="43">
        <f t="shared" si="18"/>
        <v>85</v>
      </c>
      <c r="S100" s="51">
        <f aca="true" t="shared" si="20" ref="S100:S119">P100-(Q100+R100)</f>
        <v>242</v>
      </c>
      <c r="T100" s="53">
        <f t="shared" si="19"/>
        <v>80.66666666666667</v>
      </c>
      <c r="U100" s="9"/>
    </row>
    <row r="101" spans="1:21" ht="12.75">
      <c r="A101" s="54">
        <v>98</v>
      </c>
      <c r="B101" s="54" t="s">
        <v>531</v>
      </c>
      <c r="C101" s="103" t="s">
        <v>548</v>
      </c>
      <c r="D101" s="100" t="s">
        <v>1183</v>
      </c>
      <c r="E101" s="24">
        <v>2004</v>
      </c>
      <c r="F101" s="24" t="s">
        <v>544</v>
      </c>
      <c r="G101" s="9"/>
      <c r="H101" s="24">
        <v>2.8</v>
      </c>
      <c r="I101" s="85" t="s">
        <v>1071</v>
      </c>
      <c r="J101" s="9">
        <v>75</v>
      </c>
      <c r="K101" s="9">
        <v>89</v>
      </c>
      <c r="L101" s="9">
        <v>81</v>
      </c>
      <c r="M101" s="9">
        <v>78</v>
      </c>
      <c r="N101" s="9">
        <v>82</v>
      </c>
      <c r="O101" s="9"/>
      <c r="P101" s="10">
        <f>J101+K101+L101+M101+N101+O101</f>
        <v>405</v>
      </c>
      <c r="Q101" s="10">
        <f>MIN(J101:N101)</f>
        <v>75</v>
      </c>
      <c r="R101" s="43">
        <f t="shared" si="18"/>
        <v>89</v>
      </c>
      <c r="S101" s="51">
        <f t="shared" si="20"/>
        <v>241</v>
      </c>
      <c r="T101" s="53">
        <f t="shared" si="19"/>
        <v>80.33333333333333</v>
      </c>
      <c r="U101" s="9"/>
    </row>
    <row r="102" spans="1:21" ht="12.75">
      <c r="A102" s="54">
        <v>99</v>
      </c>
      <c r="B102" s="54" t="s">
        <v>570</v>
      </c>
      <c r="C102" s="102" t="s">
        <v>694</v>
      </c>
      <c r="D102" s="99" t="s">
        <v>1179</v>
      </c>
      <c r="E102" s="52">
        <v>2004</v>
      </c>
      <c r="F102" s="52" t="s">
        <v>1129</v>
      </c>
      <c r="G102" s="9"/>
      <c r="H102" s="52">
        <v>2</v>
      </c>
      <c r="I102" s="88" t="s">
        <v>695</v>
      </c>
      <c r="J102" s="9">
        <v>77</v>
      </c>
      <c r="K102" s="9">
        <v>83</v>
      </c>
      <c r="L102" s="9">
        <v>79</v>
      </c>
      <c r="M102" s="9">
        <v>86</v>
      </c>
      <c r="N102" s="9">
        <v>79</v>
      </c>
      <c r="O102" s="9"/>
      <c r="P102" s="10">
        <f>J102+K102+L102+M102+N102+O102</f>
        <v>404</v>
      </c>
      <c r="Q102" s="10">
        <f>MIN(J102:N102)</f>
        <v>77</v>
      </c>
      <c r="R102" s="43">
        <f t="shared" si="18"/>
        <v>86</v>
      </c>
      <c r="S102" s="51">
        <f t="shared" si="20"/>
        <v>241</v>
      </c>
      <c r="T102" s="53">
        <f t="shared" si="19"/>
        <v>80.33333333333333</v>
      </c>
      <c r="U102" s="9"/>
    </row>
    <row r="103" spans="1:21" ht="12.75">
      <c r="A103" s="54">
        <v>100</v>
      </c>
      <c r="B103" s="54" t="s">
        <v>706</v>
      </c>
      <c r="C103" s="102" t="s">
        <v>714</v>
      </c>
      <c r="D103" s="99" t="s">
        <v>1179</v>
      </c>
      <c r="E103" s="24">
        <v>2000</v>
      </c>
      <c r="F103" s="24" t="s">
        <v>1129</v>
      </c>
      <c r="G103" s="9"/>
      <c r="H103" s="24">
        <v>2</v>
      </c>
      <c r="I103" s="85">
        <v>1534</v>
      </c>
      <c r="J103" s="9">
        <v>82</v>
      </c>
      <c r="K103" s="9">
        <v>78</v>
      </c>
      <c r="L103" s="9">
        <v>81</v>
      </c>
      <c r="M103" s="9">
        <v>75</v>
      </c>
      <c r="N103" s="9">
        <v>83</v>
      </c>
      <c r="O103" s="9"/>
      <c r="P103" s="10">
        <f>J103+K103+L103+M103+N103+O103</f>
        <v>399</v>
      </c>
      <c r="Q103" s="10">
        <f>MIN(J103:N103)</f>
        <v>75</v>
      </c>
      <c r="R103" s="43">
        <f t="shared" si="18"/>
        <v>83</v>
      </c>
      <c r="S103" s="51">
        <f t="shared" si="20"/>
        <v>241</v>
      </c>
      <c r="T103" s="53">
        <f t="shared" si="19"/>
        <v>80.33333333333333</v>
      </c>
      <c r="U103" s="9"/>
    </row>
    <row r="104" spans="1:21" ht="12.75">
      <c r="A104" s="54">
        <v>101</v>
      </c>
      <c r="B104" s="54" t="s">
        <v>1003</v>
      </c>
      <c r="C104" s="103" t="s">
        <v>1022</v>
      </c>
      <c r="D104" s="100" t="s">
        <v>1190</v>
      </c>
      <c r="E104" s="24">
        <v>2006</v>
      </c>
      <c r="F104" s="24" t="s">
        <v>271</v>
      </c>
      <c r="G104" s="9"/>
      <c r="H104" s="24">
        <v>2.5</v>
      </c>
      <c r="I104" s="85" t="s">
        <v>1021</v>
      </c>
      <c r="J104" s="9">
        <v>75</v>
      </c>
      <c r="K104" s="9">
        <v>80</v>
      </c>
      <c r="L104" s="9">
        <v>83</v>
      </c>
      <c r="M104" s="9">
        <v>80</v>
      </c>
      <c r="N104" s="9">
        <v>85</v>
      </c>
      <c r="O104" s="9">
        <v>88</v>
      </c>
      <c r="P104" s="10">
        <f>J104+K104+L104+M104+N104</f>
        <v>403</v>
      </c>
      <c r="Q104" s="10">
        <f>MIN(J104:O104)</f>
        <v>75</v>
      </c>
      <c r="R104" s="43">
        <f>MAX(J104:O104)</f>
        <v>88</v>
      </c>
      <c r="S104" s="51">
        <f t="shared" si="20"/>
        <v>240</v>
      </c>
      <c r="T104" s="53">
        <f t="shared" si="19"/>
        <v>80</v>
      </c>
      <c r="U104" s="9"/>
    </row>
    <row r="105" spans="1:21" ht="12.75">
      <c r="A105" s="54">
        <v>102</v>
      </c>
      <c r="B105" s="54" t="s">
        <v>59</v>
      </c>
      <c r="C105" s="103" t="s">
        <v>351</v>
      </c>
      <c r="D105" s="100" t="s">
        <v>254</v>
      </c>
      <c r="E105" s="24">
        <v>2005</v>
      </c>
      <c r="F105" s="24" t="s">
        <v>255</v>
      </c>
      <c r="G105" s="9"/>
      <c r="H105" s="24">
        <v>3</v>
      </c>
      <c r="I105" s="85" t="s">
        <v>257</v>
      </c>
      <c r="J105" s="64">
        <v>73</v>
      </c>
      <c r="K105" s="65">
        <v>90</v>
      </c>
      <c r="L105" s="66">
        <v>80</v>
      </c>
      <c r="M105" s="66">
        <v>77</v>
      </c>
      <c r="N105" s="66">
        <v>81</v>
      </c>
      <c r="O105" s="66"/>
      <c r="P105" s="10">
        <f aca="true" t="shared" si="21" ref="P105:P119">J105+K105+L105+M105+N105+O105</f>
        <v>401</v>
      </c>
      <c r="Q105" s="10">
        <f>MIN(J105:N105)</f>
        <v>73</v>
      </c>
      <c r="R105" s="43">
        <f>MAX(J105:N105)</f>
        <v>90</v>
      </c>
      <c r="S105" s="51">
        <f t="shared" si="20"/>
        <v>238</v>
      </c>
      <c r="T105" s="53">
        <f t="shared" si="19"/>
        <v>79.33333333333333</v>
      </c>
      <c r="U105" s="9"/>
    </row>
    <row r="106" spans="1:21" ht="12.75">
      <c r="A106" s="54">
        <v>103</v>
      </c>
      <c r="B106" s="54" t="s">
        <v>540</v>
      </c>
      <c r="C106" s="103" t="s">
        <v>560</v>
      </c>
      <c r="D106" s="100" t="s">
        <v>1178</v>
      </c>
      <c r="E106" s="24">
        <v>2005</v>
      </c>
      <c r="F106" s="24" t="s">
        <v>544</v>
      </c>
      <c r="G106" s="9"/>
      <c r="H106" s="24">
        <v>3.2</v>
      </c>
      <c r="I106" s="85" t="s">
        <v>1079</v>
      </c>
      <c r="J106" s="9">
        <v>70</v>
      </c>
      <c r="K106" s="9">
        <v>89</v>
      </c>
      <c r="L106" s="9">
        <v>79</v>
      </c>
      <c r="M106" s="9">
        <v>76</v>
      </c>
      <c r="N106" s="9">
        <v>83</v>
      </c>
      <c r="O106" s="9"/>
      <c r="P106" s="10">
        <f t="shared" si="21"/>
        <v>397</v>
      </c>
      <c r="Q106" s="10">
        <f>MIN(J106:N106)</f>
        <v>70</v>
      </c>
      <c r="R106" s="43">
        <f>MAX(J106:N106)</f>
        <v>89</v>
      </c>
      <c r="S106" s="51">
        <f t="shared" si="20"/>
        <v>238</v>
      </c>
      <c r="T106" s="53">
        <f t="shared" si="19"/>
        <v>79.33333333333333</v>
      </c>
      <c r="U106" s="9"/>
    </row>
    <row r="107" spans="1:21" ht="12.75">
      <c r="A107" s="54">
        <v>104</v>
      </c>
      <c r="B107" s="54" t="s">
        <v>569</v>
      </c>
      <c r="C107" s="102" t="s">
        <v>692</v>
      </c>
      <c r="D107" s="99" t="s">
        <v>1179</v>
      </c>
      <c r="E107" s="52">
        <v>2001</v>
      </c>
      <c r="F107" s="52" t="s">
        <v>1129</v>
      </c>
      <c r="G107" s="9"/>
      <c r="H107" s="52">
        <v>2</v>
      </c>
      <c r="I107" s="88" t="s">
        <v>693</v>
      </c>
      <c r="J107" s="9">
        <v>86</v>
      </c>
      <c r="K107" s="9">
        <v>75</v>
      </c>
      <c r="L107" s="9">
        <v>76</v>
      </c>
      <c r="M107" s="9">
        <v>87</v>
      </c>
      <c r="N107" s="9">
        <v>76</v>
      </c>
      <c r="O107" s="9"/>
      <c r="P107" s="10">
        <f t="shared" si="21"/>
        <v>400</v>
      </c>
      <c r="Q107" s="10">
        <f>MIN(J107:N107)</f>
        <v>75</v>
      </c>
      <c r="R107" s="43">
        <f>MAX(J107:N107)</f>
        <v>87</v>
      </c>
      <c r="S107" s="51">
        <f t="shared" si="20"/>
        <v>238</v>
      </c>
      <c r="T107" s="53">
        <f t="shared" si="19"/>
        <v>79.33333333333333</v>
      </c>
      <c r="U107" s="9"/>
    </row>
    <row r="108" spans="1:21" ht="12.75">
      <c r="A108" s="54">
        <v>105</v>
      </c>
      <c r="B108" s="54" t="s">
        <v>871</v>
      </c>
      <c r="C108" s="102" t="s">
        <v>386</v>
      </c>
      <c r="D108" s="99" t="s">
        <v>1138</v>
      </c>
      <c r="E108" s="52">
        <v>2007</v>
      </c>
      <c r="F108" s="52" t="s">
        <v>271</v>
      </c>
      <c r="G108" s="9"/>
      <c r="H108" s="52">
        <v>3.8</v>
      </c>
      <c r="I108" s="88" t="s">
        <v>878</v>
      </c>
      <c r="J108" s="9">
        <v>74</v>
      </c>
      <c r="K108" s="9">
        <v>77</v>
      </c>
      <c r="L108" s="9">
        <v>77</v>
      </c>
      <c r="M108" s="9">
        <v>84</v>
      </c>
      <c r="N108" s="9">
        <v>85</v>
      </c>
      <c r="O108" s="9"/>
      <c r="P108" s="10">
        <f t="shared" si="21"/>
        <v>397</v>
      </c>
      <c r="Q108" s="10">
        <f>MIN(J108:N108)</f>
        <v>74</v>
      </c>
      <c r="R108" s="43">
        <f>MAX(J108:N108)</f>
        <v>85</v>
      </c>
      <c r="S108" s="51">
        <f t="shared" si="20"/>
        <v>238</v>
      </c>
      <c r="T108" s="53">
        <f t="shared" si="19"/>
        <v>79.33333333333333</v>
      </c>
      <c r="U108" s="9"/>
    </row>
    <row r="109" spans="1:21" ht="12.75">
      <c r="A109" s="54">
        <v>106</v>
      </c>
      <c r="B109" s="54" t="s">
        <v>461</v>
      </c>
      <c r="C109" s="103" t="s">
        <v>512</v>
      </c>
      <c r="D109" s="100" t="s">
        <v>1067</v>
      </c>
      <c r="E109" s="24">
        <v>2002</v>
      </c>
      <c r="F109" s="24" t="s">
        <v>269</v>
      </c>
      <c r="G109" s="9"/>
      <c r="H109" s="24">
        <v>0.75</v>
      </c>
      <c r="I109" s="85" t="s">
        <v>1068</v>
      </c>
      <c r="J109" s="9">
        <v>80</v>
      </c>
      <c r="K109" s="9">
        <v>75</v>
      </c>
      <c r="L109" s="9">
        <v>79</v>
      </c>
      <c r="M109" s="9">
        <v>75</v>
      </c>
      <c r="N109" s="9">
        <v>78</v>
      </c>
      <c r="O109" s="9"/>
      <c r="P109" s="10">
        <f t="shared" si="21"/>
        <v>387</v>
      </c>
      <c r="Q109" s="10">
        <f>MIN(J109:N109)</f>
        <v>75</v>
      </c>
      <c r="R109" s="43">
        <f>MAX(J109:N109)</f>
        <v>80</v>
      </c>
      <c r="S109" s="51">
        <f t="shared" si="20"/>
        <v>232</v>
      </c>
      <c r="T109" s="53">
        <f t="shared" si="19"/>
        <v>77.33333333333333</v>
      </c>
      <c r="U109" s="9"/>
    </row>
    <row r="110" spans="1:21" ht="12.75">
      <c r="A110" s="54">
        <v>107</v>
      </c>
      <c r="B110" s="54" t="s">
        <v>739</v>
      </c>
      <c r="C110" s="103" t="s">
        <v>631</v>
      </c>
      <c r="D110" s="100" t="s">
        <v>1139</v>
      </c>
      <c r="E110" s="24">
        <v>2006</v>
      </c>
      <c r="F110" s="24" t="s">
        <v>255</v>
      </c>
      <c r="G110" s="9"/>
      <c r="H110" s="24">
        <v>1.6</v>
      </c>
      <c r="I110" s="85" t="s">
        <v>632</v>
      </c>
      <c r="J110" s="9">
        <v>83</v>
      </c>
      <c r="K110" s="9">
        <v>73</v>
      </c>
      <c r="L110" s="9">
        <v>76</v>
      </c>
      <c r="M110" s="9">
        <v>77</v>
      </c>
      <c r="N110" s="9">
        <v>78</v>
      </c>
      <c r="O110" s="9">
        <v>74</v>
      </c>
      <c r="P110" s="10">
        <f t="shared" si="21"/>
        <v>461</v>
      </c>
      <c r="Q110" s="10">
        <f>MIN(J110:O110)</f>
        <v>73</v>
      </c>
      <c r="R110" s="43">
        <f>MAX(J110:O110)</f>
        <v>83</v>
      </c>
      <c r="S110" s="51">
        <f t="shared" si="20"/>
        <v>305</v>
      </c>
      <c r="T110" s="53">
        <f>S110/4</f>
        <v>76.25</v>
      </c>
      <c r="U110" s="9"/>
    </row>
    <row r="111" spans="1:21" ht="12.75">
      <c r="A111" s="54">
        <v>108</v>
      </c>
      <c r="B111" s="54" t="s">
        <v>567</v>
      </c>
      <c r="C111" s="102" t="s">
        <v>579</v>
      </c>
      <c r="D111" s="99" t="s">
        <v>1184</v>
      </c>
      <c r="E111" s="52">
        <v>2002</v>
      </c>
      <c r="F111" s="52" t="s">
        <v>1129</v>
      </c>
      <c r="G111" s="9"/>
      <c r="H111" s="52">
        <v>3</v>
      </c>
      <c r="I111" s="88" t="s">
        <v>1083</v>
      </c>
      <c r="J111" s="9">
        <v>74</v>
      </c>
      <c r="K111" s="9">
        <v>75</v>
      </c>
      <c r="L111" s="9">
        <v>74</v>
      </c>
      <c r="M111" s="9">
        <v>76</v>
      </c>
      <c r="N111" s="9">
        <v>73</v>
      </c>
      <c r="O111" s="9"/>
      <c r="P111" s="10">
        <f t="shared" si="21"/>
        <v>372</v>
      </c>
      <c r="Q111" s="10">
        <f>MIN(J111:N111)</f>
        <v>73</v>
      </c>
      <c r="R111" s="43">
        <f>MAX(J111:N111)</f>
        <v>76</v>
      </c>
      <c r="S111" s="51">
        <f t="shared" si="20"/>
        <v>223</v>
      </c>
      <c r="T111" s="53">
        <f>S111/3</f>
        <v>74.33333333333333</v>
      </c>
      <c r="U111" s="9"/>
    </row>
    <row r="112" spans="1:21" ht="12.75">
      <c r="A112" s="54">
        <v>109</v>
      </c>
      <c r="B112" s="54" t="s">
        <v>869</v>
      </c>
      <c r="C112" s="102" t="s">
        <v>378</v>
      </c>
      <c r="D112" s="99" t="s">
        <v>1138</v>
      </c>
      <c r="E112" s="52">
        <v>2007</v>
      </c>
      <c r="F112" s="52" t="s">
        <v>271</v>
      </c>
      <c r="G112" s="9"/>
      <c r="H112" s="52">
        <v>3.8</v>
      </c>
      <c r="I112" s="88" t="s">
        <v>876</v>
      </c>
      <c r="J112" s="9">
        <v>57</v>
      </c>
      <c r="K112" s="9">
        <v>74</v>
      </c>
      <c r="L112" s="9">
        <v>75</v>
      </c>
      <c r="M112" s="9">
        <v>71</v>
      </c>
      <c r="N112" s="9">
        <v>81</v>
      </c>
      <c r="O112" s="9">
        <v>76</v>
      </c>
      <c r="P112" s="10">
        <f t="shared" si="21"/>
        <v>434</v>
      </c>
      <c r="Q112" s="10">
        <f>MIN(J112:O112)</f>
        <v>57</v>
      </c>
      <c r="R112" s="43">
        <f>MAX(J112:O112)</f>
        <v>81</v>
      </c>
      <c r="S112" s="51">
        <f t="shared" si="20"/>
        <v>296</v>
      </c>
      <c r="T112" s="53">
        <f>S112/4</f>
        <v>74</v>
      </c>
      <c r="U112" s="9"/>
    </row>
    <row r="113" spans="1:21" ht="12.75">
      <c r="A113" s="54">
        <v>110</v>
      </c>
      <c r="B113" s="54" t="s">
        <v>843</v>
      </c>
      <c r="C113" s="102" t="s">
        <v>828</v>
      </c>
      <c r="D113" s="99" t="s">
        <v>1138</v>
      </c>
      <c r="E113" s="52">
        <v>2007</v>
      </c>
      <c r="F113" s="52" t="s">
        <v>271</v>
      </c>
      <c r="G113" s="9"/>
      <c r="H113" s="52">
        <v>2.8</v>
      </c>
      <c r="I113" s="88" t="s">
        <v>862</v>
      </c>
      <c r="J113" s="9">
        <v>72</v>
      </c>
      <c r="K113" s="9">
        <v>88</v>
      </c>
      <c r="L113" s="9">
        <v>78</v>
      </c>
      <c r="M113" s="9">
        <v>70</v>
      </c>
      <c r="N113" s="9">
        <v>70</v>
      </c>
      <c r="O113" s="9">
        <v>65</v>
      </c>
      <c r="P113" s="10">
        <f t="shared" si="21"/>
        <v>443</v>
      </c>
      <c r="Q113" s="10">
        <f>MIN(J113:O113)</f>
        <v>65</v>
      </c>
      <c r="R113" s="43">
        <f>MAX(J113:O113)</f>
        <v>88</v>
      </c>
      <c r="S113" s="51">
        <f t="shared" si="20"/>
        <v>290</v>
      </c>
      <c r="T113" s="53">
        <f>S113/4</f>
        <v>72.5</v>
      </c>
      <c r="U113" s="9"/>
    </row>
    <row r="114" spans="1:21" ht="12.75">
      <c r="A114" s="54">
        <v>111</v>
      </c>
      <c r="B114" s="54" t="s">
        <v>710</v>
      </c>
      <c r="C114" s="103" t="s">
        <v>630</v>
      </c>
      <c r="D114" s="100" t="s">
        <v>1139</v>
      </c>
      <c r="E114" s="24">
        <v>2006</v>
      </c>
      <c r="F114" s="24" t="s">
        <v>255</v>
      </c>
      <c r="G114" s="9"/>
      <c r="H114" s="24">
        <v>1.5</v>
      </c>
      <c r="I114" s="85" t="s">
        <v>628</v>
      </c>
      <c r="J114" s="9">
        <v>72</v>
      </c>
      <c r="K114" s="9">
        <v>60</v>
      </c>
      <c r="L114" s="9">
        <v>70</v>
      </c>
      <c r="M114" s="9">
        <v>69</v>
      </c>
      <c r="N114" s="9">
        <v>73</v>
      </c>
      <c r="O114" s="9">
        <v>79</v>
      </c>
      <c r="P114" s="10">
        <f t="shared" si="21"/>
        <v>423</v>
      </c>
      <c r="Q114" s="10">
        <f>MIN(J114:O114)</f>
        <v>60</v>
      </c>
      <c r="R114" s="43">
        <f>MAX(J114:O114)</f>
        <v>79</v>
      </c>
      <c r="S114" s="51">
        <f t="shared" si="20"/>
        <v>284</v>
      </c>
      <c r="T114" s="53">
        <f>S114/4</f>
        <v>71</v>
      </c>
      <c r="U114" s="9"/>
    </row>
    <row r="115" spans="1:21" ht="12.75">
      <c r="A115" s="54">
        <v>112</v>
      </c>
      <c r="B115" s="54" t="s">
        <v>745</v>
      </c>
      <c r="C115" s="102" t="s">
        <v>787</v>
      </c>
      <c r="D115" s="99" t="s">
        <v>1185</v>
      </c>
      <c r="E115" s="52">
        <v>2007</v>
      </c>
      <c r="F115" s="52" t="s">
        <v>613</v>
      </c>
      <c r="G115" s="9"/>
      <c r="H115" s="52">
        <v>3.2</v>
      </c>
      <c r="I115" s="88" t="s">
        <v>788</v>
      </c>
      <c r="J115" s="9">
        <v>73</v>
      </c>
      <c r="K115" s="9">
        <v>70</v>
      </c>
      <c r="L115" s="9">
        <v>74</v>
      </c>
      <c r="M115" s="9">
        <v>71</v>
      </c>
      <c r="N115" s="9">
        <v>65</v>
      </c>
      <c r="O115" s="9">
        <v>69</v>
      </c>
      <c r="P115" s="10">
        <f t="shared" si="21"/>
        <v>422</v>
      </c>
      <c r="Q115" s="10">
        <f>MIN(J115:O115)</f>
        <v>65</v>
      </c>
      <c r="R115" s="43">
        <f>MAX(J115:O115)</f>
        <v>74</v>
      </c>
      <c r="S115" s="51">
        <f t="shared" si="20"/>
        <v>283</v>
      </c>
      <c r="T115" s="53">
        <f>S115/4</f>
        <v>70.75</v>
      </c>
      <c r="U115" s="9"/>
    </row>
    <row r="116" spans="1:21" ht="12.75">
      <c r="A116" s="54">
        <v>113</v>
      </c>
      <c r="B116" s="54" t="s">
        <v>746</v>
      </c>
      <c r="C116" s="102" t="s">
        <v>378</v>
      </c>
      <c r="D116" s="99" t="s">
        <v>1185</v>
      </c>
      <c r="E116" s="52">
        <v>2007</v>
      </c>
      <c r="F116" s="52" t="s">
        <v>613</v>
      </c>
      <c r="G116" s="9"/>
      <c r="H116" s="52">
        <v>2.6</v>
      </c>
      <c r="I116" s="88" t="s">
        <v>788</v>
      </c>
      <c r="J116" s="9">
        <v>72</v>
      </c>
      <c r="K116" s="9">
        <v>70</v>
      </c>
      <c r="L116" s="9">
        <v>72</v>
      </c>
      <c r="M116" s="9">
        <v>73</v>
      </c>
      <c r="N116" s="9">
        <v>67</v>
      </c>
      <c r="O116" s="9">
        <v>67</v>
      </c>
      <c r="P116" s="10">
        <f t="shared" si="21"/>
        <v>421</v>
      </c>
      <c r="Q116" s="10">
        <f>MIN(J116:O116)</f>
        <v>67</v>
      </c>
      <c r="R116" s="43">
        <f>MAX(J116:O116)</f>
        <v>73</v>
      </c>
      <c r="S116" s="51">
        <f t="shared" si="20"/>
        <v>281</v>
      </c>
      <c r="T116" s="53">
        <f>S116/4</f>
        <v>70.25</v>
      </c>
      <c r="U116" s="9"/>
    </row>
    <row r="117" spans="1:21" ht="12.75">
      <c r="A117" s="54">
        <v>114</v>
      </c>
      <c r="B117" s="54" t="s">
        <v>841</v>
      </c>
      <c r="C117" s="102" t="s">
        <v>847</v>
      </c>
      <c r="D117" s="99" t="s">
        <v>848</v>
      </c>
      <c r="E117" s="52">
        <v>2006</v>
      </c>
      <c r="F117" s="52" t="s">
        <v>837</v>
      </c>
      <c r="G117" s="9"/>
      <c r="H117" s="52">
        <v>4</v>
      </c>
      <c r="I117" s="88" t="s">
        <v>849</v>
      </c>
      <c r="J117" s="9">
        <v>69</v>
      </c>
      <c r="K117" s="9">
        <v>64</v>
      </c>
      <c r="L117" s="9">
        <v>63</v>
      </c>
      <c r="M117" s="9">
        <v>79</v>
      </c>
      <c r="N117" s="9">
        <v>69</v>
      </c>
      <c r="O117" s="9"/>
      <c r="P117" s="10">
        <f t="shared" si="21"/>
        <v>344</v>
      </c>
      <c r="Q117" s="10">
        <f>MIN(J117:N117)</f>
        <v>63</v>
      </c>
      <c r="R117" s="43">
        <f>MAX(J117:N117)</f>
        <v>79</v>
      </c>
      <c r="S117" s="51">
        <f t="shared" si="20"/>
        <v>202</v>
      </c>
      <c r="T117" s="53">
        <f>S117/3</f>
        <v>67.33333333333333</v>
      </c>
      <c r="U117" s="9"/>
    </row>
    <row r="118" spans="1:21" ht="12.75">
      <c r="A118" s="54">
        <v>115</v>
      </c>
      <c r="B118" s="54" t="s">
        <v>789</v>
      </c>
      <c r="C118" s="102" t="s">
        <v>812</v>
      </c>
      <c r="D118" s="100" t="s">
        <v>1156</v>
      </c>
      <c r="E118" s="52">
        <v>2006</v>
      </c>
      <c r="F118" s="52" t="s">
        <v>613</v>
      </c>
      <c r="G118" s="9"/>
      <c r="H118" s="52">
        <v>3.2</v>
      </c>
      <c r="I118" s="88" t="s">
        <v>808</v>
      </c>
      <c r="J118" s="9">
        <v>68</v>
      </c>
      <c r="K118" s="9">
        <v>65</v>
      </c>
      <c r="L118" s="9">
        <v>68</v>
      </c>
      <c r="M118" s="9">
        <v>57</v>
      </c>
      <c r="N118" s="9">
        <v>70</v>
      </c>
      <c r="O118" s="9"/>
      <c r="P118" s="10">
        <f t="shared" si="21"/>
        <v>328</v>
      </c>
      <c r="Q118" s="10">
        <f>MIN(J118:N118)</f>
        <v>57</v>
      </c>
      <c r="R118" s="43">
        <f>MAX(J118:N118)</f>
        <v>70</v>
      </c>
      <c r="S118" s="51">
        <f t="shared" si="20"/>
        <v>201</v>
      </c>
      <c r="T118" s="53">
        <f>S118/3</f>
        <v>67</v>
      </c>
      <c r="U118" s="9"/>
    </row>
    <row r="119" spans="1:21" ht="13.5" thickBot="1">
      <c r="A119" s="54">
        <v>116</v>
      </c>
      <c r="B119" s="54" t="s">
        <v>455</v>
      </c>
      <c r="C119" s="103" t="s">
        <v>470</v>
      </c>
      <c r="D119" s="100" t="s">
        <v>1143</v>
      </c>
      <c r="E119" s="24">
        <v>2005</v>
      </c>
      <c r="F119" s="24" t="s">
        <v>449</v>
      </c>
      <c r="G119" s="9"/>
      <c r="H119" s="24">
        <v>2.73</v>
      </c>
      <c r="I119" s="85" t="s">
        <v>471</v>
      </c>
      <c r="J119" s="9"/>
      <c r="K119" s="9"/>
      <c r="L119" s="9"/>
      <c r="M119" s="9"/>
      <c r="N119" s="9"/>
      <c r="O119" s="9"/>
      <c r="P119" s="10">
        <f t="shared" si="21"/>
        <v>0</v>
      </c>
      <c r="Q119" s="10">
        <f>MIN(J119:N119)</f>
        <v>0</v>
      </c>
      <c r="R119" s="43">
        <f>MAX(J119:N119)</f>
        <v>0</v>
      </c>
      <c r="S119" s="51">
        <f t="shared" si="20"/>
        <v>0</v>
      </c>
      <c r="T119" s="104" t="s">
        <v>1193</v>
      </c>
      <c r="U119" s="9"/>
    </row>
  </sheetData>
  <printOptions/>
  <pageMargins left="0.37" right="0.16" top="0.31" bottom="0.34" header="0.4921259845" footer="0.4921259845"/>
  <pageSetup horizontalDpi="600" verticalDpi="600" orientation="landscape" paperSize="9" r:id="rId1"/>
  <ignoredErrors>
    <ignoredError sqref="T2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U15"/>
  <sheetViews>
    <sheetView workbookViewId="0" topLeftCell="A1">
      <selection activeCell="D31" sqref="D31"/>
    </sheetView>
  </sheetViews>
  <sheetFormatPr defaultColWidth="9.140625" defaultRowHeight="12.75"/>
  <cols>
    <col min="1" max="1" width="3.8515625" style="0" customWidth="1"/>
    <col min="2" max="2" width="9.00390625" style="0" bestFit="1" customWidth="1"/>
    <col min="3" max="3" width="27.57421875" style="0" customWidth="1"/>
    <col min="4" max="4" width="29.7109375" style="0" bestFit="1" customWidth="1"/>
    <col min="5" max="5" width="6.28125" style="0" customWidth="1"/>
    <col min="6" max="6" width="10.421875" style="0" customWidth="1"/>
    <col min="7" max="8" width="0" style="0" hidden="1" customWidth="1"/>
    <col min="9" max="9" width="5.8515625" style="0" bestFit="1" customWidth="1"/>
    <col min="10" max="18" width="0" style="0" hidden="1" customWidth="1"/>
    <col min="19" max="19" width="4.8515625" style="0" bestFit="1" customWidth="1"/>
    <col min="20" max="20" width="13.57421875" style="0" bestFit="1" customWidth="1"/>
    <col min="21" max="21" width="18.28125" style="0" customWidth="1"/>
  </cols>
  <sheetData>
    <row r="1" spans="1:11" ht="18">
      <c r="A1" s="57" t="s">
        <v>1194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1" ht="13.5" thickBot="1">
      <c r="A3" s="89" t="s">
        <v>0</v>
      </c>
      <c r="B3" s="90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 t="s">
        <v>9</v>
      </c>
      <c r="P3" s="3" t="s">
        <v>10</v>
      </c>
      <c r="Q3" s="3" t="s">
        <v>11</v>
      </c>
      <c r="R3" s="4"/>
      <c r="S3" s="4" t="s">
        <v>12</v>
      </c>
      <c r="T3" s="5" t="s">
        <v>13</v>
      </c>
      <c r="U3" s="26"/>
    </row>
    <row r="4" spans="1:20" ht="12.75">
      <c r="A4" s="56">
        <v>1</v>
      </c>
      <c r="B4" s="56" t="s">
        <v>82</v>
      </c>
      <c r="C4" s="11" t="s">
        <v>242</v>
      </c>
      <c r="D4" s="105" t="s">
        <v>1261</v>
      </c>
      <c r="E4" s="23">
        <v>2003</v>
      </c>
      <c r="F4" s="23" t="s">
        <v>238</v>
      </c>
      <c r="G4" s="78"/>
      <c r="H4" s="23">
        <v>4.44</v>
      </c>
      <c r="I4" s="83" t="s">
        <v>243</v>
      </c>
      <c r="J4" s="14">
        <v>83</v>
      </c>
      <c r="K4" s="15">
        <v>89</v>
      </c>
      <c r="L4" s="6">
        <v>88</v>
      </c>
      <c r="M4" s="6">
        <v>75</v>
      </c>
      <c r="N4" s="6">
        <v>83</v>
      </c>
      <c r="O4" s="7">
        <f>J4+K4+L4+M4+N4</f>
        <v>418</v>
      </c>
      <c r="P4" s="7">
        <f>MIN(J4:N4)</f>
        <v>75</v>
      </c>
      <c r="Q4" s="12">
        <f>MAX(J4:N4)</f>
        <v>89</v>
      </c>
      <c r="R4" s="13">
        <f>O4-(P4+Q4)</f>
        <v>254</v>
      </c>
      <c r="S4" s="13">
        <f>R4/3</f>
        <v>84.66666666666667</v>
      </c>
      <c r="T4" s="11" t="s">
        <v>1087</v>
      </c>
    </row>
    <row r="5" spans="1:20" ht="12.75">
      <c r="A5" s="54">
        <v>2</v>
      </c>
      <c r="B5" s="56" t="s">
        <v>90</v>
      </c>
      <c r="C5" s="9" t="s">
        <v>1195</v>
      </c>
      <c r="D5" s="105" t="s">
        <v>1197</v>
      </c>
      <c r="E5" s="23">
        <v>2004</v>
      </c>
      <c r="F5" s="24" t="s">
        <v>449</v>
      </c>
      <c r="G5" s="9"/>
      <c r="H5" s="23">
        <v>4.34</v>
      </c>
      <c r="I5" s="83" t="s">
        <v>511</v>
      </c>
      <c r="J5" s="54">
        <v>85</v>
      </c>
      <c r="K5" s="54">
        <v>90</v>
      </c>
      <c r="L5" s="54">
        <v>89</v>
      </c>
      <c r="M5" s="54">
        <v>76</v>
      </c>
      <c r="N5" s="54">
        <v>72</v>
      </c>
      <c r="O5" s="7">
        <f aca="true" t="shared" si="0" ref="O5:O15">J5+K5+L5+M5+N5</f>
        <v>412</v>
      </c>
      <c r="P5" s="7">
        <f aca="true" t="shared" si="1" ref="P5:P15">MIN(J5:N5)</f>
        <v>72</v>
      </c>
      <c r="Q5" s="12">
        <f aca="true" t="shared" si="2" ref="Q5:Q15">MAX(J5:N5)</f>
        <v>90</v>
      </c>
      <c r="R5" s="13">
        <f aca="true" t="shared" si="3" ref="R5:R15">O5-(P5+Q5)</f>
        <v>250</v>
      </c>
      <c r="S5" s="13">
        <f aca="true" t="shared" si="4" ref="S5:S15">R5/3</f>
        <v>83.33333333333333</v>
      </c>
      <c r="T5" s="9" t="s">
        <v>1088</v>
      </c>
    </row>
    <row r="6" spans="1:21" ht="12.75">
      <c r="A6" s="56">
        <v>3</v>
      </c>
      <c r="B6" s="56" t="s">
        <v>80</v>
      </c>
      <c r="C6" s="9" t="s">
        <v>237</v>
      </c>
      <c r="D6" s="105" t="s">
        <v>1261</v>
      </c>
      <c r="E6" s="23">
        <v>2005</v>
      </c>
      <c r="F6" s="24" t="s">
        <v>238</v>
      </c>
      <c r="G6" s="9"/>
      <c r="H6" s="23">
        <v>7.44</v>
      </c>
      <c r="I6" s="83" t="s">
        <v>239</v>
      </c>
      <c r="J6" s="17">
        <v>72</v>
      </c>
      <c r="K6" s="18">
        <v>89</v>
      </c>
      <c r="L6" s="19">
        <v>84</v>
      </c>
      <c r="M6" s="19">
        <v>83</v>
      </c>
      <c r="N6" s="19">
        <v>80</v>
      </c>
      <c r="O6" s="7">
        <f t="shared" si="0"/>
        <v>408</v>
      </c>
      <c r="P6" s="7">
        <f t="shared" si="1"/>
        <v>72</v>
      </c>
      <c r="Q6" s="12">
        <f t="shared" si="2"/>
        <v>89</v>
      </c>
      <c r="R6" s="13">
        <f t="shared" si="3"/>
        <v>247</v>
      </c>
      <c r="S6" s="13">
        <f t="shared" si="4"/>
        <v>82.33333333333333</v>
      </c>
      <c r="T6" s="9" t="s">
        <v>1089</v>
      </c>
      <c r="U6" s="27"/>
    </row>
    <row r="7" spans="1:20" ht="12.75">
      <c r="A7" s="56">
        <v>4</v>
      </c>
      <c r="B7" s="56" t="s">
        <v>87</v>
      </c>
      <c r="C7" s="9" t="s">
        <v>364</v>
      </c>
      <c r="D7" s="105" t="s">
        <v>1198</v>
      </c>
      <c r="E7" s="23">
        <v>2007</v>
      </c>
      <c r="F7" s="24" t="s">
        <v>255</v>
      </c>
      <c r="G7" s="9"/>
      <c r="H7" s="23">
        <v>5.6</v>
      </c>
      <c r="I7" s="83" t="s">
        <v>365</v>
      </c>
      <c r="J7" s="54">
        <v>80</v>
      </c>
      <c r="K7" s="54">
        <v>88</v>
      </c>
      <c r="L7" s="54">
        <v>76</v>
      </c>
      <c r="M7" s="54">
        <v>83</v>
      </c>
      <c r="N7" s="54">
        <v>84</v>
      </c>
      <c r="O7" s="7">
        <f t="shared" si="0"/>
        <v>411</v>
      </c>
      <c r="P7" s="7">
        <f t="shared" si="1"/>
        <v>76</v>
      </c>
      <c r="Q7" s="12">
        <f t="shared" si="2"/>
        <v>88</v>
      </c>
      <c r="R7" s="13">
        <f t="shared" si="3"/>
        <v>247</v>
      </c>
      <c r="S7" s="13">
        <f t="shared" si="4"/>
        <v>82.33333333333333</v>
      </c>
      <c r="T7" s="9" t="s">
        <v>1089</v>
      </c>
    </row>
    <row r="8" spans="1:20" ht="12.75">
      <c r="A8" s="54">
        <v>5</v>
      </c>
      <c r="B8" s="56" t="s">
        <v>84</v>
      </c>
      <c r="C8" s="9" t="s">
        <v>1196</v>
      </c>
      <c r="D8" s="105" t="s">
        <v>1261</v>
      </c>
      <c r="E8" s="23">
        <v>2005</v>
      </c>
      <c r="F8" s="24" t="s">
        <v>238</v>
      </c>
      <c r="G8" s="9"/>
      <c r="H8" s="25">
        <v>6</v>
      </c>
      <c r="I8" s="83" t="s">
        <v>246</v>
      </c>
      <c r="J8" s="54">
        <v>79</v>
      </c>
      <c r="K8" s="54">
        <v>86</v>
      </c>
      <c r="L8" s="54">
        <v>84</v>
      </c>
      <c r="M8" s="54">
        <v>78</v>
      </c>
      <c r="N8" s="54">
        <v>83</v>
      </c>
      <c r="O8" s="7">
        <f t="shared" si="0"/>
        <v>410</v>
      </c>
      <c r="P8" s="7">
        <f t="shared" si="1"/>
        <v>78</v>
      </c>
      <c r="Q8" s="12">
        <f t="shared" si="2"/>
        <v>86</v>
      </c>
      <c r="R8" s="13">
        <f t="shared" si="3"/>
        <v>246</v>
      </c>
      <c r="S8" s="13">
        <f t="shared" si="4"/>
        <v>82</v>
      </c>
      <c r="T8" s="9"/>
    </row>
    <row r="9" spans="1:20" ht="12.75">
      <c r="A9" s="56">
        <v>6</v>
      </c>
      <c r="B9" s="56" t="s">
        <v>86</v>
      </c>
      <c r="C9" s="9" t="s">
        <v>358</v>
      </c>
      <c r="D9" s="105" t="s">
        <v>1198</v>
      </c>
      <c r="E9" s="23">
        <v>2006</v>
      </c>
      <c r="F9" s="24" t="s">
        <v>255</v>
      </c>
      <c r="G9" s="9"/>
      <c r="H9" s="23">
        <v>5.5</v>
      </c>
      <c r="I9" s="83" t="s">
        <v>359</v>
      </c>
      <c r="J9" s="54">
        <v>74</v>
      </c>
      <c r="K9" s="54">
        <v>86</v>
      </c>
      <c r="L9" s="54">
        <v>84</v>
      </c>
      <c r="M9" s="54">
        <v>75</v>
      </c>
      <c r="N9" s="54">
        <v>83</v>
      </c>
      <c r="O9" s="7">
        <f t="shared" si="0"/>
        <v>402</v>
      </c>
      <c r="P9" s="7">
        <f t="shared" si="1"/>
        <v>74</v>
      </c>
      <c r="Q9" s="12">
        <f t="shared" si="2"/>
        <v>86</v>
      </c>
      <c r="R9" s="13">
        <f t="shared" si="3"/>
        <v>242</v>
      </c>
      <c r="S9" s="13">
        <f t="shared" si="4"/>
        <v>80.66666666666667</v>
      </c>
      <c r="T9" s="9"/>
    </row>
    <row r="10" spans="1:20" ht="12.75">
      <c r="A10" s="56">
        <v>7</v>
      </c>
      <c r="B10" s="56" t="s">
        <v>81</v>
      </c>
      <c r="C10" s="9" t="s">
        <v>240</v>
      </c>
      <c r="D10" s="105" t="s">
        <v>1261</v>
      </c>
      <c r="E10" s="23">
        <v>2005</v>
      </c>
      <c r="F10" s="24" t="s">
        <v>238</v>
      </c>
      <c r="G10" s="9"/>
      <c r="H10" s="23">
        <v>6.82</v>
      </c>
      <c r="I10" s="83" t="s">
        <v>241</v>
      </c>
      <c r="J10" s="17">
        <v>81</v>
      </c>
      <c r="K10" s="18">
        <v>75</v>
      </c>
      <c r="L10" s="19">
        <v>77</v>
      </c>
      <c r="M10" s="19">
        <v>89</v>
      </c>
      <c r="N10" s="19">
        <v>79</v>
      </c>
      <c r="O10" s="7">
        <f t="shared" si="0"/>
        <v>401</v>
      </c>
      <c r="P10" s="7">
        <f t="shared" si="1"/>
        <v>75</v>
      </c>
      <c r="Q10" s="12">
        <f t="shared" si="2"/>
        <v>89</v>
      </c>
      <c r="R10" s="13">
        <f t="shared" si="3"/>
        <v>237</v>
      </c>
      <c r="S10" s="13">
        <f t="shared" si="4"/>
        <v>79</v>
      </c>
      <c r="T10" s="9"/>
    </row>
    <row r="11" spans="1:20" ht="12.75">
      <c r="A11" s="54">
        <v>8</v>
      </c>
      <c r="B11" s="56" t="s">
        <v>85</v>
      </c>
      <c r="C11" s="9" t="s">
        <v>247</v>
      </c>
      <c r="D11" s="105" t="s">
        <v>1261</v>
      </c>
      <c r="E11" s="23">
        <v>2006</v>
      </c>
      <c r="F11" s="24" t="s">
        <v>238</v>
      </c>
      <c r="G11" s="9"/>
      <c r="H11" s="23">
        <v>8.2</v>
      </c>
      <c r="I11" s="83" t="s">
        <v>248</v>
      </c>
      <c r="J11" s="54">
        <v>76</v>
      </c>
      <c r="K11" s="54">
        <v>81</v>
      </c>
      <c r="L11" s="54">
        <v>78</v>
      </c>
      <c r="M11" s="54">
        <v>75</v>
      </c>
      <c r="N11" s="54">
        <v>78</v>
      </c>
      <c r="O11" s="7">
        <f t="shared" si="0"/>
        <v>388</v>
      </c>
      <c r="P11" s="7">
        <f t="shared" si="1"/>
        <v>75</v>
      </c>
      <c r="Q11" s="12">
        <f t="shared" si="2"/>
        <v>81</v>
      </c>
      <c r="R11" s="13">
        <f t="shared" si="3"/>
        <v>232</v>
      </c>
      <c r="S11" s="13">
        <f t="shared" si="4"/>
        <v>77.33333333333333</v>
      </c>
      <c r="T11" s="9"/>
    </row>
    <row r="12" spans="1:20" ht="12.75">
      <c r="A12" s="56">
        <v>9</v>
      </c>
      <c r="B12" s="56" t="s">
        <v>83</v>
      </c>
      <c r="C12" s="9" t="s">
        <v>245</v>
      </c>
      <c r="D12" s="105" t="s">
        <v>1261</v>
      </c>
      <c r="E12" s="23">
        <v>2005</v>
      </c>
      <c r="F12" s="24" t="s">
        <v>238</v>
      </c>
      <c r="G12" s="9"/>
      <c r="H12" s="23">
        <v>5.32</v>
      </c>
      <c r="I12" s="83" t="s">
        <v>244</v>
      </c>
      <c r="J12" s="17">
        <v>72</v>
      </c>
      <c r="K12" s="18">
        <v>74</v>
      </c>
      <c r="L12" s="19">
        <v>78</v>
      </c>
      <c r="M12" s="19">
        <v>79</v>
      </c>
      <c r="N12" s="19">
        <v>87</v>
      </c>
      <c r="O12" s="7">
        <f t="shared" si="0"/>
        <v>390</v>
      </c>
      <c r="P12" s="7">
        <f t="shared" si="1"/>
        <v>72</v>
      </c>
      <c r="Q12" s="12">
        <f t="shared" si="2"/>
        <v>87</v>
      </c>
      <c r="R12" s="13">
        <f t="shared" si="3"/>
        <v>231</v>
      </c>
      <c r="S12" s="13">
        <f t="shared" si="4"/>
        <v>77</v>
      </c>
      <c r="T12" s="9"/>
    </row>
    <row r="13" spans="1:20" ht="12.75">
      <c r="A13" s="56">
        <v>10</v>
      </c>
      <c r="B13" s="56" t="s">
        <v>88</v>
      </c>
      <c r="C13" s="9" t="s">
        <v>477</v>
      </c>
      <c r="D13" s="100" t="s">
        <v>478</v>
      </c>
      <c r="E13" s="23">
        <v>2005</v>
      </c>
      <c r="F13" s="24" t="s">
        <v>479</v>
      </c>
      <c r="G13" s="9"/>
      <c r="H13" s="23">
        <v>5.84</v>
      </c>
      <c r="I13" s="83">
        <v>7206</v>
      </c>
      <c r="J13" s="54">
        <v>67</v>
      </c>
      <c r="K13" s="54">
        <v>76</v>
      </c>
      <c r="L13" s="54">
        <v>80</v>
      </c>
      <c r="M13" s="54">
        <v>75</v>
      </c>
      <c r="N13" s="54">
        <v>73</v>
      </c>
      <c r="O13" s="7">
        <f t="shared" si="0"/>
        <v>371</v>
      </c>
      <c r="P13" s="7">
        <f t="shared" si="1"/>
        <v>67</v>
      </c>
      <c r="Q13" s="12">
        <f t="shared" si="2"/>
        <v>80</v>
      </c>
      <c r="R13" s="13">
        <f t="shared" si="3"/>
        <v>224</v>
      </c>
      <c r="S13" s="13">
        <f t="shared" si="4"/>
        <v>74.66666666666667</v>
      </c>
      <c r="T13" s="9"/>
    </row>
    <row r="14" spans="1:20" ht="12.75">
      <c r="A14" s="54">
        <v>11</v>
      </c>
      <c r="B14" s="56" t="s">
        <v>91</v>
      </c>
      <c r="C14" s="9" t="s">
        <v>807</v>
      </c>
      <c r="D14" s="100" t="s">
        <v>1156</v>
      </c>
      <c r="E14" s="24">
        <v>2006</v>
      </c>
      <c r="F14" s="24" t="s">
        <v>613</v>
      </c>
      <c r="G14" s="9"/>
      <c r="H14" s="24">
        <v>15.4</v>
      </c>
      <c r="I14" s="85" t="s">
        <v>1085</v>
      </c>
      <c r="J14" s="54">
        <v>75</v>
      </c>
      <c r="K14" s="54">
        <v>73</v>
      </c>
      <c r="L14" s="54">
        <v>68</v>
      </c>
      <c r="M14" s="54">
        <v>73</v>
      </c>
      <c r="N14" s="54">
        <v>70</v>
      </c>
      <c r="O14" s="7">
        <f t="shared" si="0"/>
        <v>359</v>
      </c>
      <c r="P14" s="7">
        <f t="shared" si="1"/>
        <v>68</v>
      </c>
      <c r="Q14" s="12">
        <f t="shared" si="2"/>
        <v>75</v>
      </c>
      <c r="R14" s="13">
        <f t="shared" si="3"/>
        <v>216</v>
      </c>
      <c r="S14" s="13">
        <f t="shared" si="4"/>
        <v>72</v>
      </c>
      <c r="T14" s="9"/>
    </row>
    <row r="15" spans="1:20" ht="12.75">
      <c r="A15" s="56">
        <v>12</v>
      </c>
      <c r="B15" s="56" t="s">
        <v>89</v>
      </c>
      <c r="C15" s="9" t="s">
        <v>480</v>
      </c>
      <c r="D15" s="100" t="s">
        <v>478</v>
      </c>
      <c r="E15" s="23">
        <v>2000</v>
      </c>
      <c r="F15" s="24" t="s">
        <v>479</v>
      </c>
      <c r="G15" s="9"/>
      <c r="H15" s="23">
        <v>5.9</v>
      </c>
      <c r="I15" s="83">
        <v>80024</v>
      </c>
      <c r="J15" s="54">
        <v>70</v>
      </c>
      <c r="K15" s="54">
        <v>69</v>
      </c>
      <c r="L15" s="54">
        <v>70</v>
      </c>
      <c r="M15" s="54">
        <v>73</v>
      </c>
      <c r="N15" s="54">
        <v>71</v>
      </c>
      <c r="O15" s="7">
        <f t="shared" si="0"/>
        <v>353</v>
      </c>
      <c r="P15" s="7">
        <f t="shared" si="1"/>
        <v>69</v>
      </c>
      <c r="Q15" s="12">
        <f t="shared" si="2"/>
        <v>73</v>
      </c>
      <c r="R15" s="13">
        <f t="shared" si="3"/>
        <v>211</v>
      </c>
      <c r="S15" s="13">
        <f t="shared" si="4"/>
        <v>70.33333333333333</v>
      </c>
      <c r="T15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24"/>
  <sheetViews>
    <sheetView tabSelected="1" workbookViewId="0" topLeftCell="A1">
      <selection activeCell="D34" sqref="D34"/>
    </sheetView>
  </sheetViews>
  <sheetFormatPr defaultColWidth="9.140625" defaultRowHeight="12.75"/>
  <cols>
    <col min="1" max="1" width="4.57421875" style="0" customWidth="1"/>
    <col min="2" max="2" width="7.140625" style="0" bestFit="1" customWidth="1"/>
    <col min="3" max="3" width="33.7109375" style="0" customWidth="1"/>
    <col min="4" max="4" width="35.00390625" style="0" customWidth="1"/>
    <col min="5" max="5" width="6.28125" style="0" customWidth="1"/>
    <col min="7" max="8" width="0" style="0" hidden="1" customWidth="1"/>
    <col min="9" max="9" width="6.7109375" style="0" bestFit="1" customWidth="1"/>
    <col min="10" max="15" width="2.7109375" style="0" hidden="1" customWidth="1"/>
    <col min="16" max="17" width="6.421875" style="0" hidden="1" customWidth="1"/>
    <col min="18" max="19" width="5.57421875" style="0" hidden="1" customWidth="1"/>
    <col min="21" max="21" width="13.57421875" style="0" bestFit="1" customWidth="1"/>
  </cols>
  <sheetData>
    <row r="1" spans="1:11" ht="18">
      <c r="A1" s="57" t="s">
        <v>1199</v>
      </c>
      <c r="B1" s="57"/>
      <c r="C1" s="30"/>
      <c r="D1" s="30"/>
      <c r="E1" s="30"/>
      <c r="F1" s="30"/>
      <c r="G1" s="30"/>
      <c r="H1" s="30"/>
      <c r="I1" s="30"/>
      <c r="J1" s="30"/>
      <c r="K1" s="30"/>
    </row>
    <row r="2" ht="13.5" thickBot="1"/>
    <row r="3" spans="1:21" ht="13.5" thickBot="1">
      <c r="A3" s="1" t="s">
        <v>0</v>
      </c>
      <c r="B3" s="2" t="s">
        <v>1</v>
      </c>
      <c r="C3" s="22" t="s">
        <v>2</v>
      </c>
      <c r="D3" s="22" t="s">
        <v>1128</v>
      </c>
      <c r="E3" s="22" t="s">
        <v>4</v>
      </c>
      <c r="F3" s="22" t="s">
        <v>5</v>
      </c>
      <c r="G3" s="22" t="s">
        <v>6</v>
      </c>
      <c r="H3" s="4" t="s">
        <v>7</v>
      </c>
      <c r="I3" s="2" t="s">
        <v>8</v>
      </c>
      <c r="J3" s="3">
        <v>1</v>
      </c>
      <c r="K3" s="3">
        <v>2</v>
      </c>
      <c r="L3" s="3">
        <v>3</v>
      </c>
      <c r="M3" s="3">
        <v>4</v>
      </c>
      <c r="N3" s="3">
        <v>5</v>
      </c>
      <c r="O3" s="3">
        <v>6</v>
      </c>
      <c r="P3" s="3" t="s">
        <v>9</v>
      </c>
      <c r="Q3" s="3" t="s">
        <v>10</v>
      </c>
      <c r="R3" s="3" t="s">
        <v>11</v>
      </c>
      <c r="S3" s="4"/>
      <c r="T3" s="4" t="s">
        <v>12</v>
      </c>
      <c r="U3" s="5" t="s">
        <v>13</v>
      </c>
    </row>
    <row r="4" spans="1:21" ht="12.75">
      <c r="A4" s="56">
        <v>1</v>
      </c>
      <c r="B4" s="56" t="s">
        <v>106</v>
      </c>
      <c r="C4" s="11" t="s">
        <v>1262</v>
      </c>
      <c r="D4" s="105" t="s">
        <v>1200</v>
      </c>
      <c r="E4" s="23">
        <v>2007</v>
      </c>
      <c r="F4" s="23" t="s">
        <v>1201</v>
      </c>
      <c r="G4" s="23"/>
      <c r="H4" s="23">
        <v>3.1</v>
      </c>
      <c r="I4" s="83" t="s">
        <v>754</v>
      </c>
      <c r="J4" s="56">
        <v>87</v>
      </c>
      <c r="K4" s="56">
        <v>86</v>
      </c>
      <c r="L4" s="56">
        <v>87</v>
      </c>
      <c r="M4" s="56">
        <v>87</v>
      </c>
      <c r="N4" s="56">
        <v>89</v>
      </c>
      <c r="O4" s="56">
        <v>86</v>
      </c>
      <c r="P4" s="7">
        <f aca="true" t="shared" si="0" ref="P4:P24">J4+K4+L4+M4+N4+O4</f>
        <v>522</v>
      </c>
      <c r="Q4" s="7">
        <f aca="true" t="shared" si="1" ref="Q4:Q24">MIN(J4:O4)</f>
        <v>86</v>
      </c>
      <c r="R4" s="12">
        <f aca="true" t="shared" si="2" ref="R4:R24">MAX(J4:O4)</f>
        <v>89</v>
      </c>
      <c r="S4" s="13">
        <f aca="true" t="shared" si="3" ref="S4:S24">P4-(Q4+R4)</f>
        <v>347</v>
      </c>
      <c r="T4" s="13">
        <f aca="true" t="shared" si="4" ref="T4:T24">S4/4</f>
        <v>86.75</v>
      </c>
      <c r="U4" s="11" t="s">
        <v>1087</v>
      </c>
    </row>
    <row r="5" spans="1:21" ht="12.75">
      <c r="A5" s="54">
        <v>2</v>
      </c>
      <c r="B5" s="56" t="s">
        <v>98</v>
      </c>
      <c r="C5" s="9" t="s">
        <v>369</v>
      </c>
      <c r="D5" s="100" t="s">
        <v>1203</v>
      </c>
      <c r="E5" s="23">
        <v>2006</v>
      </c>
      <c r="F5" s="24" t="s">
        <v>1130</v>
      </c>
      <c r="G5" s="9"/>
      <c r="H5" s="24">
        <v>6.33</v>
      </c>
      <c r="I5" s="85" t="s">
        <v>370</v>
      </c>
      <c r="J5" s="54">
        <v>88</v>
      </c>
      <c r="K5" s="54">
        <v>85</v>
      </c>
      <c r="L5" s="54">
        <v>89</v>
      </c>
      <c r="M5" s="54">
        <v>88</v>
      </c>
      <c r="N5" s="54">
        <v>83</v>
      </c>
      <c r="O5" s="56">
        <v>83</v>
      </c>
      <c r="P5" s="7">
        <f t="shared" si="0"/>
        <v>516</v>
      </c>
      <c r="Q5" s="7">
        <f t="shared" si="1"/>
        <v>83</v>
      </c>
      <c r="R5" s="12">
        <f t="shared" si="2"/>
        <v>89</v>
      </c>
      <c r="S5" s="13">
        <f t="shared" si="3"/>
        <v>344</v>
      </c>
      <c r="T5" s="13">
        <f t="shared" si="4"/>
        <v>86</v>
      </c>
      <c r="U5" s="9" t="s">
        <v>1088</v>
      </c>
    </row>
    <row r="6" spans="1:21" ht="12.75">
      <c r="A6" s="56">
        <v>3</v>
      </c>
      <c r="B6" s="56" t="s">
        <v>93</v>
      </c>
      <c r="C6" s="9" t="s">
        <v>1205</v>
      </c>
      <c r="D6" s="100" t="s">
        <v>1090</v>
      </c>
      <c r="E6" s="23">
        <v>2007</v>
      </c>
      <c r="F6" s="24" t="s">
        <v>1201</v>
      </c>
      <c r="G6" s="9"/>
      <c r="H6" s="24">
        <v>11.9</v>
      </c>
      <c r="I6" s="85" t="s">
        <v>323</v>
      </c>
      <c r="J6" s="17">
        <v>84</v>
      </c>
      <c r="K6" s="18">
        <v>86</v>
      </c>
      <c r="L6" s="19">
        <v>85</v>
      </c>
      <c r="M6" s="19">
        <v>82</v>
      </c>
      <c r="N6" s="19">
        <v>87</v>
      </c>
      <c r="O6" s="6">
        <v>82</v>
      </c>
      <c r="P6" s="7">
        <f t="shared" si="0"/>
        <v>506</v>
      </c>
      <c r="Q6" s="7">
        <f t="shared" si="1"/>
        <v>82</v>
      </c>
      <c r="R6" s="12">
        <f t="shared" si="2"/>
        <v>87</v>
      </c>
      <c r="S6" s="13">
        <f t="shared" si="3"/>
        <v>337</v>
      </c>
      <c r="T6" s="13">
        <f t="shared" si="4"/>
        <v>84.25</v>
      </c>
      <c r="U6" s="9" t="s">
        <v>1089</v>
      </c>
    </row>
    <row r="7" spans="1:21" ht="12.75">
      <c r="A7" s="54">
        <v>4</v>
      </c>
      <c r="B7" s="56" t="s">
        <v>107</v>
      </c>
      <c r="C7" s="9" t="s">
        <v>822</v>
      </c>
      <c r="D7" s="100" t="s">
        <v>1134</v>
      </c>
      <c r="E7" s="23">
        <v>2007</v>
      </c>
      <c r="F7" s="24" t="s">
        <v>509</v>
      </c>
      <c r="G7" s="9"/>
      <c r="H7" s="9"/>
      <c r="I7" s="85" t="s">
        <v>823</v>
      </c>
      <c r="J7" s="54">
        <v>87</v>
      </c>
      <c r="K7" s="54">
        <v>89</v>
      </c>
      <c r="L7" s="54">
        <v>84</v>
      </c>
      <c r="M7" s="54">
        <v>81</v>
      </c>
      <c r="N7" s="54">
        <v>80</v>
      </c>
      <c r="O7" s="56">
        <v>83</v>
      </c>
      <c r="P7" s="7">
        <f t="shared" si="0"/>
        <v>504</v>
      </c>
      <c r="Q7" s="7">
        <f t="shared" si="1"/>
        <v>80</v>
      </c>
      <c r="R7" s="12">
        <f t="shared" si="2"/>
        <v>89</v>
      </c>
      <c r="S7" s="13">
        <f t="shared" si="3"/>
        <v>335</v>
      </c>
      <c r="T7" s="13">
        <f t="shared" si="4"/>
        <v>83.75</v>
      </c>
      <c r="U7" s="9"/>
    </row>
    <row r="8" spans="1:21" ht="12.75">
      <c r="A8" s="56">
        <v>5</v>
      </c>
      <c r="B8" s="56" t="s">
        <v>111</v>
      </c>
      <c r="C8" s="9" t="s">
        <v>730</v>
      </c>
      <c r="D8" s="100" t="s">
        <v>969</v>
      </c>
      <c r="E8" s="23">
        <v>2007</v>
      </c>
      <c r="F8" s="24" t="s">
        <v>1201</v>
      </c>
      <c r="G8" s="24"/>
      <c r="H8" s="24">
        <v>1.6</v>
      </c>
      <c r="I8" s="85" t="s">
        <v>971</v>
      </c>
      <c r="J8" s="54">
        <v>88</v>
      </c>
      <c r="K8" s="54">
        <v>85</v>
      </c>
      <c r="L8" s="54">
        <v>84</v>
      </c>
      <c r="M8" s="54">
        <v>84</v>
      </c>
      <c r="N8" s="54">
        <v>79</v>
      </c>
      <c r="O8" s="56">
        <v>82</v>
      </c>
      <c r="P8" s="7">
        <f t="shared" si="0"/>
        <v>502</v>
      </c>
      <c r="Q8" s="7">
        <f t="shared" si="1"/>
        <v>79</v>
      </c>
      <c r="R8" s="12">
        <f t="shared" si="2"/>
        <v>88</v>
      </c>
      <c r="S8" s="13">
        <f t="shared" si="3"/>
        <v>335</v>
      </c>
      <c r="T8" s="13">
        <f t="shared" si="4"/>
        <v>83.75</v>
      </c>
      <c r="U8" s="9"/>
    </row>
    <row r="9" spans="1:21" ht="12.75">
      <c r="A9" s="54">
        <v>6</v>
      </c>
      <c r="B9" s="56" t="s">
        <v>102</v>
      </c>
      <c r="C9" s="9" t="s">
        <v>592</v>
      </c>
      <c r="D9" s="100" t="s">
        <v>581</v>
      </c>
      <c r="E9" s="23">
        <v>2007</v>
      </c>
      <c r="F9" s="24" t="s">
        <v>1201</v>
      </c>
      <c r="G9" s="24"/>
      <c r="H9" s="24">
        <v>4.8</v>
      </c>
      <c r="I9" s="85">
        <v>8309</v>
      </c>
      <c r="J9" s="54">
        <v>76</v>
      </c>
      <c r="K9" s="54">
        <v>81</v>
      </c>
      <c r="L9" s="54">
        <v>85</v>
      </c>
      <c r="M9" s="54">
        <v>86</v>
      </c>
      <c r="N9" s="54">
        <v>85</v>
      </c>
      <c r="O9" s="56">
        <v>83</v>
      </c>
      <c r="P9" s="7">
        <f t="shared" si="0"/>
        <v>496</v>
      </c>
      <c r="Q9" s="7">
        <f t="shared" si="1"/>
        <v>76</v>
      </c>
      <c r="R9" s="12">
        <f t="shared" si="2"/>
        <v>86</v>
      </c>
      <c r="S9" s="13">
        <f t="shared" si="3"/>
        <v>334</v>
      </c>
      <c r="T9" s="13">
        <f t="shared" si="4"/>
        <v>83.5</v>
      </c>
      <c r="U9" s="9"/>
    </row>
    <row r="10" spans="1:21" ht="12.75">
      <c r="A10" s="56">
        <v>7</v>
      </c>
      <c r="B10" s="56" t="s">
        <v>100</v>
      </c>
      <c r="C10" s="9" t="s">
        <v>445</v>
      </c>
      <c r="D10" s="100" t="s">
        <v>446</v>
      </c>
      <c r="E10" s="23">
        <v>2007</v>
      </c>
      <c r="F10" s="24" t="s">
        <v>1201</v>
      </c>
      <c r="G10" s="9"/>
      <c r="H10" s="24">
        <v>4</v>
      </c>
      <c r="I10" s="85" t="s">
        <v>302</v>
      </c>
      <c r="J10" s="54">
        <v>85</v>
      </c>
      <c r="K10" s="54">
        <v>85</v>
      </c>
      <c r="L10" s="54">
        <v>78</v>
      </c>
      <c r="M10" s="54">
        <v>85</v>
      </c>
      <c r="N10" s="54">
        <v>85</v>
      </c>
      <c r="O10" s="56">
        <v>77</v>
      </c>
      <c r="P10" s="7">
        <f t="shared" si="0"/>
        <v>495</v>
      </c>
      <c r="Q10" s="7">
        <f t="shared" si="1"/>
        <v>77</v>
      </c>
      <c r="R10" s="12">
        <f t="shared" si="2"/>
        <v>85</v>
      </c>
      <c r="S10" s="13">
        <f t="shared" si="3"/>
        <v>333</v>
      </c>
      <c r="T10" s="13">
        <f t="shared" si="4"/>
        <v>83.25</v>
      </c>
      <c r="U10" s="9"/>
    </row>
    <row r="11" spans="1:21" ht="12.75">
      <c r="A11" s="54">
        <v>8</v>
      </c>
      <c r="B11" s="56" t="s">
        <v>97</v>
      </c>
      <c r="C11" s="9" t="s">
        <v>354</v>
      </c>
      <c r="D11" s="100" t="s">
        <v>1090</v>
      </c>
      <c r="E11" s="23">
        <v>2006</v>
      </c>
      <c r="F11" s="24" t="s">
        <v>1201</v>
      </c>
      <c r="G11" s="9"/>
      <c r="H11" s="24">
        <v>37.9</v>
      </c>
      <c r="I11" s="85" t="s">
        <v>330</v>
      </c>
      <c r="J11" s="54">
        <v>89</v>
      </c>
      <c r="K11" s="54">
        <v>83</v>
      </c>
      <c r="L11" s="54">
        <v>80</v>
      </c>
      <c r="M11" s="54">
        <v>80</v>
      </c>
      <c r="N11" s="54">
        <v>84</v>
      </c>
      <c r="O11" s="56">
        <v>83</v>
      </c>
      <c r="P11" s="7">
        <f t="shared" si="0"/>
        <v>499</v>
      </c>
      <c r="Q11" s="7">
        <f t="shared" si="1"/>
        <v>80</v>
      </c>
      <c r="R11" s="12">
        <f t="shared" si="2"/>
        <v>89</v>
      </c>
      <c r="S11" s="13">
        <f t="shared" si="3"/>
        <v>330</v>
      </c>
      <c r="T11" s="13">
        <f t="shared" si="4"/>
        <v>82.5</v>
      </c>
      <c r="U11" s="9"/>
    </row>
    <row r="12" spans="1:21" ht="12.75">
      <c r="A12" s="56">
        <v>9</v>
      </c>
      <c r="B12" s="56" t="s">
        <v>101</v>
      </c>
      <c r="C12" s="9" t="s">
        <v>591</v>
      </c>
      <c r="D12" s="100" t="s">
        <v>581</v>
      </c>
      <c r="E12" s="23">
        <v>2007</v>
      </c>
      <c r="F12" s="24" t="s">
        <v>1201</v>
      </c>
      <c r="G12" s="9"/>
      <c r="H12" s="24">
        <v>7.4</v>
      </c>
      <c r="I12" s="85">
        <v>8327</v>
      </c>
      <c r="J12" s="54">
        <v>85</v>
      </c>
      <c r="K12" s="54">
        <v>83</v>
      </c>
      <c r="L12" s="54">
        <v>82</v>
      </c>
      <c r="M12" s="54">
        <v>83</v>
      </c>
      <c r="N12" s="54">
        <v>81</v>
      </c>
      <c r="O12" s="56">
        <v>81</v>
      </c>
      <c r="P12" s="7">
        <f t="shared" si="0"/>
        <v>495</v>
      </c>
      <c r="Q12" s="7">
        <f t="shared" si="1"/>
        <v>81</v>
      </c>
      <c r="R12" s="12">
        <f t="shared" si="2"/>
        <v>85</v>
      </c>
      <c r="S12" s="13">
        <f t="shared" si="3"/>
        <v>329</v>
      </c>
      <c r="T12" s="13">
        <f t="shared" si="4"/>
        <v>82.25</v>
      </c>
      <c r="U12" s="9"/>
    </row>
    <row r="13" spans="1:21" ht="12.75">
      <c r="A13" s="54">
        <v>10</v>
      </c>
      <c r="B13" s="56" t="s">
        <v>96</v>
      </c>
      <c r="C13" s="9" t="s">
        <v>328</v>
      </c>
      <c r="D13" s="100" t="s">
        <v>1090</v>
      </c>
      <c r="E13" s="23">
        <v>2007</v>
      </c>
      <c r="F13" s="24" t="s">
        <v>1201</v>
      </c>
      <c r="G13" s="9"/>
      <c r="H13" s="24">
        <v>24</v>
      </c>
      <c r="I13" s="85" t="s">
        <v>327</v>
      </c>
      <c r="J13" s="54">
        <v>79</v>
      </c>
      <c r="K13" s="54">
        <v>86</v>
      </c>
      <c r="L13" s="54">
        <v>86</v>
      </c>
      <c r="M13" s="54">
        <v>81</v>
      </c>
      <c r="N13" s="54">
        <v>81</v>
      </c>
      <c r="O13" s="56">
        <v>72</v>
      </c>
      <c r="P13" s="7">
        <f t="shared" si="0"/>
        <v>485</v>
      </c>
      <c r="Q13" s="7">
        <f t="shared" si="1"/>
        <v>72</v>
      </c>
      <c r="R13" s="12">
        <f t="shared" si="2"/>
        <v>86</v>
      </c>
      <c r="S13" s="13">
        <f t="shared" si="3"/>
        <v>327</v>
      </c>
      <c r="T13" s="13">
        <f t="shared" si="4"/>
        <v>81.75</v>
      </c>
      <c r="U13" s="9"/>
    </row>
    <row r="14" spans="1:21" ht="12.75">
      <c r="A14" s="56">
        <v>11</v>
      </c>
      <c r="B14" s="56" t="s">
        <v>109</v>
      </c>
      <c r="C14" s="9" t="s">
        <v>942</v>
      </c>
      <c r="D14" s="100" t="s">
        <v>939</v>
      </c>
      <c r="E14" s="23">
        <v>2007</v>
      </c>
      <c r="F14" s="24" t="s">
        <v>1201</v>
      </c>
      <c r="G14" s="24"/>
      <c r="H14" s="24">
        <v>2.6</v>
      </c>
      <c r="I14" s="85" t="s">
        <v>318</v>
      </c>
      <c r="J14" s="54">
        <v>80</v>
      </c>
      <c r="K14" s="54">
        <v>79</v>
      </c>
      <c r="L14" s="54">
        <v>84</v>
      </c>
      <c r="M14" s="54">
        <v>88</v>
      </c>
      <c r="N14" s="54">
        <v>83</v>
      </c>
      <c r="O14" s="56">
        <v>80</v>
      </c>
      <c r="P14" s="7">
        <f t="shared" si="0"/>
        <v>494</v>
      </c>
      <c r="Q14" s="7">
        <f t="shared" si="1"/>
        <v>79</v>
      </c>
      <c r="R14" s="12">
        <f t="shared" si="2"/>
        <v>88</v>
      </c>
      <c r="S14" s="13">
        <f t="shared" si="3"/>
        <v>327</v>
      </c>
      <c r="T14" s="13">
        <f t="shared" si="4"/>
        <v>81.75</v>
      </c>
      <c r="U14" s="9"/>
    </row>
    <row r="15" spans="1:21" ht="12.75">
      <c r="A15" s="54">
        <v>12</v>
      </c>
      <c r="B15" s="56" t="s">
        <v>104</v>
      </c>
      <c r="C15" s="9" t="s">
        <v>747</v>
      </c>
      <c r="D15" s="100" t="s">
        <v>634</v>
      </c>
      <c r="E15" s="23">
        <v>2007</v>
      </c>
      <c r="F15" s="24" t="s">
        <v>1201</v>
      </c>
      <c r="G15" s="24"/>
      <c r="H15" s="24">
        <v>2.7</v>
      </c>
      <c r="I15" s="85" t="s">
        <v>748</v>
      </c>
      <c r="J15" s="54">
        <v>85</v>
      </c>
      <c r="K15" s="54">
        <v>78</v>
      </c>
      <c r="L15" s="54">
        <v>76</v>
      </c>
      <c r="M15" s="54">
        <v>83</v>
      </c>
      <c r="N15" s="54">
        <v>80</v>
      </c>
      <c r="O15" s="56">
        <v>85</v>
      </c>
      <c r="P15" s="7">
        <f t="shared" si="0"/>
        <v>487</v>
      </c>
      <c r="Q15" s="7">
        <f t="shared" si="1"/>
        <v>76</v>
      </c>
      <c r="R15" s="12">
        <f t="shared" si="2"/>
        <v>85</v>
      </c>
      <c r="S15" s="13">
        <f t="shared" si="3"/>
        <v>326</v>
      </c>
      <c r="T15" s="13">
        <f t="shared" si="4"/>
        <v>81.5</v>
      </c>
      <c r="U15" s="9"/>
    </row>
    <row r="16" spans="1:21" ht="12.75">
      <c r="A16" s="56">
        <v>13</v>
      </c>
      <c r="B16" s="56" t="s">
        <v>992</v>
      </c>
      <c r="C16" s="9" t="s">
        <v>993</v>
      </c>
      <c r="D16" s="100" t="s">
        <v>1192</v>
      </c>
      <c r="E16" s="23">
        <v>2006</v>
      </c>
      <c r="F16" s="24" t="s">
        <v>1202</v>
      </c>
      <c r="G16" s="9"/>
      <c r="H16" s="24">
        <v>29.8</v>
      </c>
      <c r="I16" s="108" t="s">
        <v>994</v>
      </c>
      <c r="J16" s="54">
        <v>88</v>
      </c>
      <c r="K16" s="54">
        <v>89</v>
      </c>
      <c r="L16" s="54">
        <v>79</v>
      </c>
      <c r="M16" s="54">
        <v>78</v>
      </c>
      <c r="N16" s="54">
        <v>80</v>
      </c>
      <c r="O16" s="56">
        <v>79</v>
      </c>
      <c r="P16" s="7">
        <f t="shared" si="0"/>
        <v>493</v>
      </c>
      <c r="Q16" s="7">
        <f t="shared" si="1"/>
        <v>78</v>
      </c>
      <c r="R16" s="12">
        <f t="shared" si="2"/>
        <v>89</v>
      </c>
      <c r="S16" s="13">
        <f t="shared" si="3"/>
        <v>326</v>
      </c>
      <c r="T16" s="13">
        <f t="shared" si="4"/>
        <v>81.5</v>
      </c>
      <c r="U16" s="9"/>
    </row>
    <row r="17" spans="1:21" ht="12.75">
      <c r="A17" s="54">
        <v>14</v>
      </c>
      <c r="B17" s="56" t="s">
        <v>108</v>
      </c>
      <c r="C17" s="9" t="s">
        <v>907</v>
      </c>
      <c r="D17" s="100" t="s">
        <v>901</v>
      </c>
      <c r="E17" s="23">
        <v>2007</v>
      </c>
      <c r="F17" s="9" t="s">
        <v>255</v>
      </c>
      <c r="G17" s="9"/>
      <c r="H17" s="24">
        <v>6.6</v>
      </c>
      <c r="I17" s="85" t="s">
        <v>908</v>
      </c>
      <c r="J17" s="54">
        <v>80</v>
      </c>
      <c r="K17" s="54">
        <v>88</v>
      </c>
      <c r="L17" s="54">
        <v>84</v>
      </c>
      <c r="M17" s="54">
        <v>82</v>
      </c>
      <c r="N17" s="54">
        <v>79</v>
      </c>
      <c r="O17" s="56">
        <v>76</v>
      </c>
      <c r="P17" s="7">
        <f t="shared" si="0"/>
        <v>489</v>
      </c>
      <c r="Q17" s="7">
        <f t="shared" si="1"/>
        <v>76</v>
      </c>
      <c r="R17" s="12">
        <f t="shared" si="2"/>
        <v>88</v>
      </c>
      <c r="S17" s="13">
        <f t="shared" si="3"/>
        <v>325</v>
      </c>
      <c r="T17" s="13">
        <f t="shared" si="4"/>
        <v>81.25</v>
      </c>
      <c r="U17" s="9"/>
    </row>
    <row r="18" spans="1:21" ht="12.75">
      <c r="A18" s="56">
        <v>15</v>
      </c>
      <c r="B18" s="56" t="s">
        <v>99</v>
      </c>
      <c r="C18" s="9" t="s">
        <v>396</v>
      </c>
      <c r="D18" s="100" t="s">
        <v>1161</v>
      </c>
      <c r="E18" s="23">
        <v>2007</v>
      </c>
      <c r="F18" s="24" t="s">
        <v>1130</v>
      </c>
      <c r="G18" s="9"/>
      <c r="H18" s="24">
        <v>2.6</v>
      </c>
      <c r="I18" s="85">
        <v>2407</v>
      </c>
      <c r="J18" s="54">
        <v>80</v>
      </c>
      <c r="K18" s="54">
        <v>79</v>
      </c>
      <c r="L18" s="54">
        <v>79</v>
      </c>
      <c r="M18" s="54">
        <v>84</v>
      </c>
      <c r="N18" s="54">
        <v>81</v>
      </c>
      <c r="O18" s="56">
        <v>86</v>
      </c>
      <c r="P18" s="7">
        <f t="shared" si="0"/>
        <v>489</v>
      </c>
      <c r="Q18" s="7">
        <f t="shared" si="1"/>
        <v>79</v>
      </c>
      <c r="R18" s="12">
        <f t="shared" si="2"/>
        <v>86</v>
      </c>
      <c r="S18" s="13">
        <f t="shared" si="3"/>
        <v>324</v>
      </c>
      <c r="T18" s="13">
        <f t="shared" si="4"/>
        <v>81</v>
      </c>
      <c r="U18" s="55"/>
    </row>
    <row r="19" spans="1:21" ht="12.75">
      <c r="A19" s="112">
        <v>16</v>
      </c>
      <c r="B19" s="123" t="s">
        <v>105</v>
      </c>
      <c r="C19" s="121" t="s">
        <v>749</v>
      </c>
      <c r="D19" s="127" t="s">
        <v>672</v>
      </c>
      <c r="E19" s="120">
        <v>2007</v>
      </c>
      <c r="F19" s="119" t="s">
        <v>1201</v>
      </c>
      <c r="G19" s="119"/>
      <c r="H19" s="119">
        <v>1.4</v>
      </c>
      <c r="I19" s="122" t="s">
        <v>750</v>
      </c>
      <c r="J19" s="112">
        <v>78</v>
      </c>
      <c r="K19" s="112">
        <v>75</v>
      </c>
      <c r="L19" s="112">
        <v>80</v>
      </c>
      <c r="M19" s="112">
        <v>84</v>
      </c>
      <c r="N19" s="112">
        <v>87</v>
      </c>
      <c r="O19" s="123">
        <v>82</v>
      </c>
      <c r="P19" s="124">
        <f t="shared" si="0"/>
        <v>486</v>
      </c>
      <c r="Q19" s="124">
        <f t="shared" si="1"/>
        <v>75</v>
      </c>
      <c r="R19" s="124">
        <f t="shared" si="2"/>
        <v>87</v>
      </c>
      <c r="S19" s="125">
        <f t="shared" si="3"/>
        <v>324</v>
      </c>
      <c r="T19" s="125">
        <f t="shared" si="4"/>
        <v>81</v>
      </c>
      <c r="U19" s="118" t="s">
        <v>1265</v>
      </c>
    </row>
    <row r="20" spans="1:21" ht="12.75">
      <c r="A20" s="56">
        <v>17</v>
      </c>
      <c r="B20" s="56" t="s">
        <v>103</v>
      </c>
      <c r="C20" s="9" t="s">
        <v>646</v>
      </c>
      <c r="D20" s="100" t="s">
        <v>643</v>
      </c>
      <c r="E20" s="23">
        <v>2007</v>
      </c>
      <c r="F20" s="24" t="s">
        <v>1201</v>
      </c>
      <c r="G20" s="24"/>
      <c r="H20" s="24">
        <v>32.4</v>
      </c>
      <c r="I20" s="85" t="s">
        <v>318</v>
      </c>
      <c r="J20" s="54">
        <v>80</v>
      </c>
      <c r="K20" s="54">
        <v>67</v>
      </c>
      <c r="L20" s="54">
        <v>84</v>
      </c>
      <c r="M20" s="54">
        <v>79</v>
      </c>
      <c r="N20" s="54">
        <v>85</v>
      </c>
      <c r="O20" s="56">
        <v>72</v>
      </c>
      <c r="P20" s="7">
        <f t="shared" si="0"/>
        <v>467</v>
      </c>
      <c r="Q20" s="7">
        <f t="shared" si="1"/>
        <v>67</v>
      </c>
      <c r="R20" s="12">
        <f t="shared" si="2"/>
        <v>85</v>
      </c>
      <c r="S20" s="13">
        <f t="shared" si="3"/>
        <v>315</v>
      </c>
      <c r="T20" s="13">
        <f t="shared" si="4"/>
        <v>78.75</v>
      </c>
      <c r="U20" s="9"/>
    </row>
    <row r="21" spans="1:21" ht="12.75">
      <c r="A21" s="54">
        <v>18</v>
      </c>
      <c r="B21" s="56" t="s">
        <v>92</v>
      </c>
      <c r="C21" s="9" t="s">
        <v>352</v>
      </c>
      <c r="D21" s="100" t="s">
        <v>299</v>
      </c>
      <c r="E21" s="23">
        <v>2007</v>
      </c>
      <c r="F21" s="24" t="s">
        <v>1201</v>
      </c>
      <c r="G21" s="9"/>
      <c r="H21" s="24">
        <v>12</v>
      </c>
      <c r="I21" s="85" t="s">
        <v>302</v>
      </c>
      <c r="J21" s="17">
        <v>72</v>
      </c>
      <c r="K21" s="18">
        <v>76</v>
      </c>
      <c r="L21" s="19">
        <v>78</v>
      </c>
      <c r="M21" s="19">
        <v>82</v>
      </c>
      <c r="N21" s="19">
        <v>79</v>
      </c>
      <c r="O21" s="6">
        <v>80</v>
      </c>
      <c r="P21" s="7">
        <f t="shared" si="0"/>
        <v>467</v>
      </c>
      <c r="Q21" s="7">
        <f t="shared" si="1"/>
        <v>72</v>
      </c>
      <c r="R21" s="12">
        <f t="shared" si="2"/>
        <v>82</v>
      </c>
      <c r="S21" s="13">
        <f t="shared" si="3"/>
        <v>313</v>
      </c>
      <c r="T21" s="13">
        <f t="shared" si="4"/>
        <v>78.25</v>
      </c>
      <c r="U21" s="9"/>
    </row>
    <row r="22" spans="1:21" ht="12.75">
      <c r="A22" s="56">
        <v>19</v>
      </c>
      <c r="B22" s="56" t="s">
        <v>94</v>
      </c>
      <c r="C22" s="9" t="s">
        <v>353</v>
      </c>
      <c r="D22" s="100" t="s">
        <v>1090</v>
      </c>
      <c r="E22" s="23">
        <v>2007</v>
      </c>
      <c r="F22" s="24" t="s">
        <v>1201</v>
      </c>
      <c r="G22" s="9"/>
      <c r="H22" s="24">
        <v>31.9</v>
      </c>
      <c r="I22" s="85" t="s">
        <v>324</v>
      </c>
      <c r="J22" s="17">
        <v>84</v>
      </c>
      <c r="K22" s="18">
        <v>67</v>
      </c>
      <c r="L22" s="19">
        <v>62</v>
      </c>
      <c r="M22" s="19">
        <v>78</v>
      </c>
      <c r="N22" s="19">
        <v>85</v>
      </c>
      <c r="O22" s="6">
        <v>84</v>
      </c>
      <c r="P22" s="7">
        <f t="shared" si="0"/>
        <v>460</v>
      </c>
      <c r="Q22" s="7">
        <f t="shared" si="1"/>
        <v>62</v>
      </c>
      <c r="R22" s="12">
        <f t="shared" si="2"/>
        <v>85</v>
      </c>
      <c r="S22" s="13">
        <f t="shared" si="3"/>
        <v>313</v>
      </c>
      <c r="T22" s="13">
        <f t="shared" si="4"/>
        <v>78.25</v>
      </c>
      <c r="U22" s="9"/>
    </row>
    <row r="23" spans="1:21" ht="12.75">
      <c r="A23" s="54">
        <v>20</v>
      </c>
      <c r="B23" s="56" t="s">
        <v>110</v>
      </c>
      <c r="C23" s="9" t="s">
        <v>596</v>
      </c>
      <c r="D23" s="100" t="s">
        <v>1204</v>
      </c>
      <c r="E23" s="23">
        <v>2007</v>
      </c>
      <c r="F23" s="24" t="s">
        <v>1201</v>
      </c>
      <c r="G23" s="24"/>
      <c r="H23" s="24">
        <v>21</v>
      </c>
      <c r="I23" s="85" t="s">
        <v>964</v>
      </c>
      <c r="J23" s="54">
        <v>75</v>
      </c>
      <c r="K23" s="54">
        <v>75</v>
      </c>
      <c r="L23" s="54">
        <v>83</v>
      </c>
      <c r="M23" s="54">
        <v>76</v>
      </c>
      <c r="N23" s="54">
        <v>70</v>
      </c>
      <c r="O23" s="56">
        <v>78</v>
      </c>
      <c r="P23" s="7">
        <f t="shared" si="0"/>
        <v>457</v>
      </c>
      <c r="Q23" s="7">
        <f t="shared" si="1"/>
        <v>70</v>
      </c>
      <c r="R23" s="12">
        <f t="shared" si="2"/>
        <v>83</v>
      </c>
      <c r="S23" s="13">
        <f t="shared" si="3"/>
        <v>304</v>
      </c>
      <c r="T23" s="13">
        <f t="shared" si="4"/>
        <v>76</v>
      </c>
      <c r="U23" s="9"/>
    </row>
    <row r="24" spans="1:21" ht="12.75">
      <c r="A24" s="54">
        <v>21</v>
      </c>
      <c r="B24" s="56" t="s">
        <v>95</v>
      </c>
      <c r="C24" s="9" t="s">
        <v>325</v>
      </c>
      <c r="D24" s="100" t="s">
        <v>1090</v>
      </c>
      <c r="E24" s="24">
        <v>2007</v>
      </c>
      <c r="F24" s="24" t="s">
        <v>1201</v>
      </c>
      <c r="G24" s="9"/>
      <c r="H24" s="24">
        <v>11.2</v>
      </c>
      <c r="I24" s="85" t="s">
        <v>326</v>
      </c>
      <c r="J24" s="17">
        <v>49</v>
      </c>
      <c r="K24" s="18">
        <v>59</v>
      </c>
      <c r="L24" s="19">
        <v>69</v>
      </c>
      <c r="M24" s="19">
        <v>65</v>
      </c>
      <c r="N24" s="19">
        <v>67</v>
      </c>
      <c r="O24" s="6">
        <v>65</v>
      </c>
      <c r="P24" s="7">
        <f t="shared" si="0"/>
        <v>374</v>
      </c>
      <c r="Q24" s="7">
        <f t="shared" si="1"/>
        <v>49</v>
      </c>
      <c r="R24" s="12">
        <f t="shared" si="2"/>
        <v>69</v>
      </c>
      <c r="S24" s="13">
        <f t="shared" si="3"/>
        <v>256</v>
      </c>
      <c r="T24" s="13">
        <f t="shared" si="4"/>
        <v>64</v>
      </c>
      <c r="U24" s="9"/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Vegoprag</dc:creator>
  <cp:keywords/>
  <dc:description/>
  <cp:lastModifiedBy>Libor</cp:lastModifiedBy>
  <cp:lastPrinted>2008-04-21T01:04:29Z</cp:lastPrinted>
  <dcterms:created xsi:type="dcterms:W3CDTF">2007-11-06T13:11:28Z</dcterms:created>
  <dcterms:modified xsi:type="dcterms:W3CDTF">2008-04-28T15:13:59Z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_AdHocReviewCycle">
    <vt:i4>-577564675</vt:i4>
  </property>
  <property fmtid="{D5CDD505-2E9C-101B-9397-08002B2CF9AE}" pid="4" name="_EmailSubje">
    <vt:lpwstr>vino a destilaty</vt:lpwstr>
  </property>
  <property fmtid="{D5CDD505-2E9C-101B-9397-08002B2CF9AE}" pid="5" name="_AuthorEma">
    <vt:lpwstr>info@moravskysommelier.cz</vt:lpwstr>
  </property>
  <property fmtid="{D5CDD505-2E9C-101B-9397-08002B2CF9AE}" pid="6" name="_AuthorEmailDisplayNa">
    <vt:lpwstr>Libor Nazarcuk</vt:lpwstr>
  </property>
</Properties>
</file>