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ogrape-my.sharepoint.com/personal/manuel_avides_sogrape_pt/Documents/Vendas 2023/Catálogo de Natal 2023/"/>
    </mc:Choice>
  </mc:AlternateContent>
  <xr:revisionPtr revIDLastSave="0" documentId="8_{66180922-2C2C-4333-8E5C-6F456C6C2FC7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Tabela de Preços_2023" sheetId="5" r:id="rId1"/>
  </sheets>
  <definedNames>
    <definedName name="_xlnm.Print_Area" localSheetId="0">'Tabela de Preços_2023'!$A$1:$J$234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2" i="5" l="1"/>
  <c r="J77" i="5"/>
  <c r="J33" i="5" l="1"/>
  <c r="J21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6" i="5"/>
  <c r="J95" i="5"/>
  <c r="J94" i="5"/>
  <c r="J93" i="5"/>
  <c r="J92" i="5"/>
  <c r="J91" i="5"/>
  <c r="J90" i="5"/>
  <c r="J89" i="5"/>
  <c r="J86" i="5"/>
  <c r="J87" i="5"/>
  <c r="J88" i="5"/>
  <c r="J85" i="5"/>
  <c r="J68" i="5"/>
  <c r="J66" i="5"/>
  <c r="J65" i="5"/>
  <c r="J64" i="5"/>
  <c r="J58" i="5"/>
  <c r="J57" i="5"/>
  <c r="J56" i="5"/>
  <c r="J50" i="5"/>
  <c r="J49" i="5"/>
  <c r="J48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51" i="5"/>
  <c r="J52" i="5"/>
  <c r="J53" i="5"/>
  <c r="J54" i="5"/>
  <c r="J55" i="5"/>
  <c r="J59" i="5"/>
  <c r="J60" i="5"/>
  <c r="J61" i="5"/>
  <c r="J62" i="5"/>
  <c r="J63" i="5"/>
  <c r="J67" i="5"/>
  <c r="J69" i="5"/>
  <c r="J70" i="5"/>
  <c r="J71" i="5"/>
  <c r="J72" i="5"/>
  <c r="J73" i="5"/>
  <c r="J74" i="5"/>
  <c r="J75" i="5"/>
  <c r="J76" i="5"/>
  <c r="J78" i="5"/>
  <c r="J79" i="5"/>
  <c r="J80" i="5"/>
  <c r="J81" i="5"/>
  <c r="J82" i="5"/>
  <c r="J83" i="5"/>
  <c r="J84" i="5"/>
  <c r="J29" i="5" l="1"/>
  <c r="J28" i="5"/>
  <c r="J27" i="5"/>
  <c r="J26" i="5"/>
  <c r="J25" i="5"/>
  <c r="J24" i="5"/>
  <c r="J23" i="5"/>
  <c r="J22" i="5"/>
  <c r="J227" i="5" l="1"/>
</calcChain>
</file>

<file path=xl/sharedStrings.xml><?xml version="1.0" encoding="utf-8"?>
<sst xmlns="http://schemas.openxmlformats.org/spreadsheetml/2006/main" count="243" uniqueCount="224">
  <si>
    <t>2 GFS</t>
  </si>
  <si>
    <t>3 GFS</t>
  </si>
  <si>
    <t>MOEDA: EURO</t>
  </si>
  <si>
    <t xml:space="preserve"> NOTA DE ENCOMENDA</t>
  </si>
  <si>
    <t>ESPIRITUOSOS</t>
  </si>
  <si>
    <t>LOCALIDADE:</t>
  </si>
  <si>
    <t>CONTRIBUINTE:</t>
  </si>
  <si>
    <t>CAIXAS PREMIUM</t>
  </si>
  <si>
    <t>TAXA IVA</t>
  </si>
  <si>
    <t>Sandeman Tawny 10 Anos 75 cl</t>
  </si>
  <si>
    <t>Sandeman Tawny 20 Anos 75 cl</t>
  </si>
  <si>
    <t>Sandeman Tawny 30 Anos 75 cl</t>
  </si>
  <si>
    <t>Sandeman Tawny 40 Anos 75 cl</t>
  </si>
  <si>
    <t>Ferreira Dona Antonia Reserva Tawny 75 cl</t>
  </si>
  <si>
    <t>Ferreira D. Antónia Old Tawny 10 Anos Branco 37,5 cl</t>
  </si>
  <si>
    <t>Ferreira D. Antónia Old Tawny 10 Anos 75 cl</t>
  </si>
  <si>
    <t>Ferreira D. Antónia Old Tawny 20 Anos 75 cl</t>
  </si>
  <si>
    <t>Ferreira Vintage Quinta do Porto 2015 75 cl</t>
  </si>
  <si>
    <t>Ferreira Vintage Quinta do Porto 2017 75 cl</t>
  </si>
  <si>
    <t>Ferreira Vintage 2016 75 cl</t>
  </si>
  <si>
    <t>Ferreira Vintage 2018 75 cl</t>
  </si>
  <si>
    <t>Ferreira Vinhas Velhas Vintage 2016 75 cl</t>
  </si>
  <si>
    <t>Offley Barão de Forrester Tawny 10 Anos 75 cl</t>
  </si>
  <si>
    <t>Offley Barão de Forrester Tawny 20 Anos 75 cl</t>
  </si>
  <si>
    <t>Offley Barão de Forrester Tawny 30 Anos 75 cl</t>
  </si>
  <si>
    <t>Offley Vintage 2016 75 cl</t>
  </si>
  <si>
    <t>Offley Vintage 2018 75 cl</t>
  </si>
  <si>
    <t>Whiskey Jack Daniel's 70 cl</t>
  </si>
  <si>
    <t>Whiskey Jack Daniel's Honey 70 cl</t>
  </si>
  <si>
    <t>Whiskey Jack Daniel's Apple 70 cl</t>
  </si>
  <si>
    <t>Whiskey Jack Daniel's Fire 70 cl</t>
  </si>
  <si>
    <t>Whiskey Jack Daniel's Gentleman Jack 70 cl</t>
  </si>
  <si>
    <t>Whiskey Jack Daniel's Single Barrel 70 cl</t>
  </si>
  <si>
    <t>Whiskey Pigs Nose 70 cl</t>
  </si>
  <si>
    <t>Whiskey The GlenDronach 12 Y 70 cl</t>
  </si>
  <si>
    <t>Whiskey The GlenDronach Revival 70 cl</t>
  </si>
  <si>
    <t>Whiskey The GlenDronach Torfa 70 cl</t>
  </si>
  <si>
    <t>Vodka Finlandia 70 cl</t>
  </si>
  <si>
    <t>Gazela Verde Branco 75 cl</t>
  </si>
  <si>
    <t>HP Sossego Alentejo Tinto 2021 Magnum 150 cl</t>
  </si>
  <si>
    <t xml:space="preserve">HP Trinca Bolotas Tinto 2020 Magnum 150 cl  </t>
  </si>
  <si>
    <t xml:space="preserve">HP Grande Trinca Bolotas Tinto 2019 Magnum 150 cl  </t>
  </si>
  <si>
    <t>Gancia Asti Espumante Doce 75 cl</t>
  </si>
  <si>
    <t>Gancia Prosecco Espumante Seco  75 cl</t>
  </si>
  <si>
    <t>Gancia Espumante Bruto 75 cl</t>
  </si>
  <si>
    <t>Vodka Zubrowka Biala 70 cl</t>
  </si>
  <si>
    <t>Gin Greenalls 70 cl</t>
  </si>
  <si>
    <t>Gin Greenalls Willd Berry 70 cl</t>
  </si>
  <si>
    <t>Gin Opihr 70 cl</t>
  </si>
  <si>
    <t>Gin Nº 3 70 cl</t>
  </si>
  <si>
    <t>Gin Nordés 70 cl</t>
  </si>
  <si>
    <t>Rum Diplomático Mantuano 70 cl</t>
  </si>
  <si>
    <t>Rum Diplomático Planas 70 cl</t>
  </si>
  <si>
    <t>Rum Diplomático Embassador 70 cl</t>
  </si>
  <si>
    <t>Cachaça Anumará 100 cl</t>
  </si>
  <si>
    <t>Cognac Hine Rare VSOP 70 cl</t>
  </si>
  <si>
    <t>Offley Tawny 75 cl</t>
  </si>
  <si>
    <t>Ferreira Tawny 75 cl</t>
  </si>
  <si>
    <t>Ferreira Ruby 75 cl</t>
  </si>
  <si>
    <t>Ferreira Branco 75 cl</t>
  </si>
  <si>
    <t>Ferreira Branco Seco 75 cl</t>
  </si>
  <si>
    <t>Ferreira Branco Lágrima 75 cl</t>
  </si>
  <si>
    <t>Whiskey Jack Daniel's 70 cl c/ Embalagem Especial</t>
  </si>
  <si>
    <t>Gin Opihr Europe Edition 70 cl</t>
  </si>
  <si>
    <t>Gin Opihr Far East Edition 70 cl</t>
  </si>
  <si>
    <t>Gin Opihr Arabian Edition 70 cl</t>
  </si>
  <si>
    <t>Rum Diplomático Reserva Exclusiva</t>
  </si>
  <si>
    <t>Tequilha Herradura Raposado 70 cl</t>
  </si>
  <si>
    <t xml:space="preserve">NOME: </t>
  </si>
  <si>
    <t>LOCAL DE ENTREGA (Morada e Hora Preferencial):</t>
  </si>
  <si>
    <t>CÓDIGO POSTAL:</t>
  </si>
  <si>
    <t xml:space="preserve">CONTACTOS: </t>
  </si>
  <si>
    <t>Gazela Rosé 75 cl</t>
  </si>
  <si>
    <t>Azevedo Loureiro/Alvarinho Verde Branco 75 cl</t>
  </si>
  <si>
    <t>Azevedo Reserva Alvarinho Verde Branco 75 cl</t>
  </si>
  <si>
    <t>CF Planalto Reserva Douro Branco 75 cl</t>
  </si>
  <si>
    <t>CF Callabriga Douro Tinto 75 cl</t>
  </si>
  <si>
    <t xml:space="preserve">HP Trinca Bolotas Tinto 75 cl </t>
  </si>
  <si>
    <t>HP Trinca Bolotas Branco 75 cl</t>
  </si>
  <si>
    <t>HP Sossego Alentejo Branco 75 cl</t>
  </si>
  <si>
    <t>HP Sossego Alentejo Rosé 75 cl</t>
  </si>
  <si>
    <t>HP Sossego Alentejo Tinto 75 cl</t>
  </si>
  <si>
    <t>HP Grande Trinca Bolotas Tinto 75 cl</t>
  </si>
  <si>
    <t>HP Revelado Alentejo Tinto 75 cl</t>
  </si>
  <si>
    <t>Quinta da Romeira Prova Régia Bucelas Branco 75 cl</t>
  </si>
  <si>
    <t>Quinta da Romeira Morgado Stª Catherina Bucelas Branco 75 cl</t>
  </si>
  <si>
    <t>FF Caballero de la Cepa Reserva Malbec Argentina Tinto 75 cl</t>
  </si>
  <si>
    <t>F-Series Sauvignon Blanc Nova Zelândia 75 cl</t>
  </si>
  <si>
    <t>F-Series Old Vine Riesling Nova Zelândia 75 cl</t>
  </si>
  <si>
    <t>F-Series Pinot Noir Nova Zelândia 75 cl</t>
  </si>
  <si>
    <t>Framingham Classic Riesling Nova Zelândia 75 cl</t>
  </si>
  <si>
    <t>Framingham Sauvignon Blanc Nova Zelândia 75 cl</t>
  </si>
  <si>
    <t>Framingham Pinot Noir Nova Zelândia 75 cl</t>
  </si>
  <si>
    <t>Santiago Ruiz Rias Baixas Branco 75 cl</t>
  </si>
  <si>
    <t>Lan D12 Tinto 75 cl</t>
  </si>
  <si>
    <t>Lan Xtrème Ecologico Crianza Tinto 75 cl</t>
  </si>
  <si>
    <t>Lan 7 Metros Tinto 75 cl</t>
  </si>
  <si>
    <t>Lan A Mano Rioja Tinto 75 cl</t>
  </si>
  <si>
    <t>Lan Culmen Reserva Rioja Tinto 75 cl</t>
  </si>
  <si>
    <t>LB Specialty Series Touriga Nacional Chile Tinto 75 cl</t>
  </si>
  <si>
    <t>LB Grand Clos Cabernet Sauvignon Chile Tinto 75 cl</t>
  </si>
  <si>
    <t>LB Tradition Reserve Sauvignon Blanc Chile 75 cl</t>
  </si>
  <si>
    <t>LB Tradition Reserve Merlot Chile Tinto 75 cl</t>
  </si>
  <si>
    <t>LB Amalia Grand Cru Chile Tinto 75 cl</t>
  </si>
  <si>
    <t>LB Tradition Reserve Espumante Bruto</t>
  </si>
  <si>
    <t>FF Dedicado Gran Corte Argentina Tinto 75 cl</t>
  </si>
  <si>
    <t>FF Dedicado Chardonnay Argentina Branco 75 cl</t>
  </si>
  <si>
    <t>FF Aniversario 111 Argentina Tinto 75 cl</t>
  </si>
  <si>
    <t>FF Paisaje de Tupungato Argentina Tinto 75 cl</t>
  </si>
  <si>
    <t>Torres Mas La Plana Penedès Tinto 75 cl</t>
  </si>
  <si>
    <t>Torres Celeste Crianza Ribera Del Duero Tinto 75 cl</t>
  </si>
  <si>
    <t>Torres Salmos Priorat Tarragona Tinto  75 cl</t>
  </si>
  <si>
    <t>Torres Fransola Penedès Branco 75 cl</t>
  </si>
  <si>
    <t>Torres Coronas Tinto 75 cl</t>
  </si>
  <si>
    <t>Kylie Minogue Côtes Provence Rosé 75 cl</t>
  </si>
  <si>
    <t>Kylie Minogue Vin France Rosé 75 cl</t>
  </si>
  <si>
    <t>Kylie Minogue Prosecco Rosé 75 cl</t>
  </si>
  <si>
    <t>Kylie Minogue Sparkling Rosé 0% 75 cl</t>
  </si>
  <si>
    <t>Mateus Dry 75 cl</t>
  </si>
  <si>
    <t>Mateus Rosé Original 75 cl</t>
  </si>
  <si>
    <t>Mateus Sparkling Brut Rosé 75 Cl</t>
  </si>
  <si>
    <t>CF Esteva Douro Tinto 75 cl</t>
  </si>
  <si>
    <t>CF Papa Figos Douro Branco 75 cl</t>
  </si>
  <si>
    <t>CF Papa Figos Douro Rosé 75 cl</t>
  </si>
  <si>
    <t>CF Papa Figos Douro Tinto 75 cl</t>
  </si>
  <si>
    <t>CF Vinha Grande Douro Branco 75 cl</t>
  </si>
  <si>
    <t>CF Vinha Grande Douro Tinto 75 cl</t>
  </si>
  <si>
    <t>CF Quinta da Leda Douro Tinto 75 cl</t>
  </si>
  <si>
    <t>CF Castas Escondidas Douro Tinto 75 cl</t>
  </si>
  <si>
    <t>CF Vinha Grande Douro Rosé 75 cl</t>
  </si>
  <si>
    <t>Quinta dos Carvalhais Único Dão Tinto 75 cl</t>
  </si>
  <si>
    <t>Quinta dos Carvalhais Encruzado Dão Branco 75 cl</t>
  </si>
  <si>
    <t>Quinta dos Carvalhais Dão Tinto 75 cl</t>
  </si>
  <si>
    <t>Quinta dos Carvalhais Dão Branco 75 cl</t>
  </si>
  <si>
    <t>Quinta dos Carvalhais Dão Rosé 75 cl</t>
  </si>
  <si>
    <t>A Cerca dos Frades Terrantez Branco 75 cl</t>
  </si>
  <si>
    <t>A Cerca dos Frades Arinto Branco 75 cl</t>
  </si>
  <si>
    <t>A Cerca dos Frades Verdelho Branco 75 cl</t>
  </si>
  <si>
    <t>A Cerca dos Frades Blend Branco 75 cl</t>
  </si>
  <si>
    <t>Mélange à Trois Dão Tinto 75 cl</t>
  </si>
  <si>
    <t>CF Esteva Douro Tinto Magnum 150 cl</t>
  </si>
  <si>
    <t>Confidence Bastor Lamontagne Branco 75 cl</t>
  </si>
  <si>
    <t>Arthur Metz Perle Noire Bruto 75 cl</t>
  </si>
  <si>
    <t>Chateau Cantin Chapelle Saint Emilion Tinto 75cl</t>
  </si>
  <si>
    <t>Chateau Lestage Simon Tinto 75 cl</t>
  </si>
  <si>
    <t>Codorniu Ars Collecta Blanc de Blancs Branco 75 cl</t>
  </si>
  <si>
    <t>Codorniu Ars Collecta Grand Rose 75 cl</t>
  </si>
  <si>
    <t>Anna de Codorniu Blanc de Blancs Branco 75 cl</t>
  </si>
  <si>
    <t>Codorniu Original Bruto Branco 75 cl</t>
  </si>
  <si>
    <t>Codorniu Original Bruto Rosé 75 cl</t>
  </si>
  <si>
    <t>Taittinger Comtes Champagne Bruto Rosé 75 cl</t>
  </si>
  <si>
    <t>Taittinger Comtes Champagne Bruto Blanc 75 cl</t>
  </si>
  <si>
    <t>Taittinger Prelude Grands Crus 75 cl</t>
  </si>
  <si>
    <t>Taittinger Préstige Rosé Brut 75 cl</t>
  </si>
  <si>
    <t>Taittinger Brut Réserve 75 cl</t>
  </si>
  <si>
    <t>Ferreira Late Bottled Vintage 2018 75 cl</t>
  </si>
  <si>
    <t>Sandeman Vintage 2018 75 cl</t>
  </si>
  <si>
    <t>Sandeman Vintage 2016 75 cl</t>
  </si>
  <si>
    <t>Sandeman Vintage Quinta do Seixo 2013 75 cl</t>
  </si>
  <si>
    <t>Sandeman Vintage Quinta do Seixo 2019 75 cl</t>
  </si>
  <si>
    <t>Sandeman Late Bottled Vintage 2018 75 cl</t>
  </si>
  <si>
    <t>Sandeman Late Bottled Vintage 2017 75 cl</t>
  </si>
  <si>
    <t>Offley Barão de Forrester Colheita 2001 75 cl</t>
  </si>
  <si>
    <t>Whiskey The Benriach 12 Y 70 cl</t>
  </si>
  <si>
    <t>Whiskey The Benriach 10 Y 70 cl</t>
  </si>
  <si>
    <t>Gin Mare Capri 70 cl</t>
  </si>
  <si>
    <t>Gin Mare 70 cl</t>
  </si>
  <si>
    <t>Ferreirinha Aguardente Velha 70 cl</t>
  </si>
  <si>
    <t>Chancella Aguardente de Vinho Velha 70 cl</t>
  </si>
  <si>
    <t>OS NOSSOS PRODUTOS</t>
  </si>
  <si>
    <t>AS NOSSAS SUGESTÕES</t>
  </si>
  <si>
    <t>Porto Ferreira</t>
  </si>
  <si>
    <t>Sandeman</t>
  </si>
  <si>
    <t>Mélange à Trois</t>
  </si>
  <si>
    <t>Quinta dos Carvalhais</t>
  </si>
  <si>
    <t>Esteva</t>
  </si>
  <si>
    <t>Papa Figos</t>
  </si>
  <si>
    <t>Vinha Grande</t>
  </si>
  <si>
    <t>Sossego</t>
  </si>
  <si>
    <t>Trinca Bolotas</t>
  </si>
  <si>
    <t>VÁLIDA DE 1 DE OUTUBRO A 31 DE DEZEMBRO DE 2023</t>
  </si>
  <si>
    <t>Mélange à Trois Dão Branco 75 cl</t>
  </si>
  <si>
    <t>Mélange à Trois Dão Rosé 75 cl</t>
  </si>
  <si>
    <t>Ferreira D. Antónia Old Tawny 30 Anos 75 cl</t>
  </si>
  <si>
    <t xml:space="preserve">PREÇOS S/IVA / GF                         </t>
  </si>
  <si>
    <t>Offley Porto Boavista Vintage 2003 75 cl</t>
  </si>
  <si>
    <t>Offley Porto Boavista Vintage 2007 75 cl</t>
  </si>
  <si>
    <t>Offley Porto Boavista Vintage 2011 75 cl</t>
  </si>
  <si>
    <t>Offley Late Bottled Vintage 2018 75 cl</t>
  </si>
  <si>
    <t>Brandy Constantino 100 cl</t>
  </si>
  <si>
    <t xml:space="preserve">PREÇOS S/ IVA / GF                         </t>
  </si>
  <si>
    <t>VALOR C/IVA</t>
  </si>
  <si>
    <t>ENCª CABAZ</t>
  </si>
  <si>
    <t>VINHOS DO PORTO</t>
  </si>
  <si>
    <t>ENCª GF</t>
  </si>
  <si>
    <t>CONTACTOS SOGRAPE: Manuel Avides Moreira    //    TELEFONE: 227 850 356 / 937 850 298   //   E-MAIL: manuel.avides@sogrape.pt</t>
  </si>
  <si>
    <t>INTERNACIONAIS</t>
  </si>
  <si>
    <r>
      <t xml:space="preserve">A Sogrape Distribuição, S.A., enquanto responsável pelo tratamento dos seus dados pessoais, vem por este meio informar que o tratamento dos dados pessoais é imprescindível para a compra de vinhos e bebidas Sogrape e demais informação relacionada com a gestão de encomendas. Os dados pessoais recolhidos serão conservados tendo em atenção os critérios legais de necessidade e minimização do período de conservação. Na qualidade de titular dos dados poderá solicitar esclarecimentos adicionais a todo o tempo, assim como exercer os seus direitos (de acesso, retificação, oposição, limitação, portabilidade, eliminação e de apresentar reclamação junto da Comissão Nacional de Proteção de Dados), através de comunicação para o </t>
    </r>
    <r>
      <rPr>
        <b/>
        <i/>
        <sz val="12"/>
        <color rgb="FF000000"/>
        <rFont val="Palatino Linotype"/>
        <family val="1"/>
      </rPr>
      <t>e-mail</t>
    </r>
    <r>
      <rPr>
        <b/>
        <sz val="12"/>
        <color rgb="FF000000"/>
        <rFont val="Palatino Linotype"/>
        <family val="1"/>
      </rPr>
      <t xml:space="preserve"> privacy@sogrape.pt. Para mais informações consulte a nossa </t>
    </r>
    <r>
      <rPr>
        <b/>
        <u/>
        <sz val="12"/>
        <color rgb="FF000000"/>
        <rFont val="Palatino Linotype"/>
        <family val="1"/>
      </rPr>
      <t>Política de Privacidade</t>
    </r>
    <r>
      <rPr>
        <b/>
        <sz val="12"/>
        <rFont val="Palatino Linotype"/>
        <family val="1"/>
      </rPr>
      <t> </t>
    </r>
    <r>
      <rPr>
        <b/>
        <sz val="12"/>
        <color rgb="FF00B0F0"/>
        <rFont val="Palatino Linotype"/>
        <family val="1"/>
      </rPr>
      <t>https://sograpedistribuicao.pt/pt.</t>
    </r>
  </si>
  <si>
    <t>Quinta dos Carvalhais Dão Branco Especial 75 cl   (*)</t>
  </si>
  <si>
    <t>Quinta dos Carvalhais Reserva Dão Tinto 75 cl   (*)</t>
  </si>
  <si>
    <t>Quinta dos Carvalhais Reserva Dão Branco 75 cl   (*)</t>
  </si>
  <si>
    <t xml:space="preserve">Quinta dos Carvalhais Touriga Nacional Dão Tinto 75 cl </t>
  </si>
  <si>
    <t>Série Impar Sercialinho Bairrada Branco 75 cl   (*)</t>
  </si>
  <si>
    <t>Série Impar Solitário Bucelas Tinto 75 cl   (*)</t>
  </si>
  <si>
    <t>Série Impar Curtimenta Branco 75 cl   (*)</t>
  </si>
  <si>
    <t>Antónia Adelaide Ferreira Douro Tinto 75 cl   (*)</t>
  </si>
  <si>
    <t>HP Ícone Alentejo Tinto 75 cl   (*)</t>
  </si>
  <si>
    <t>HP Parcelas Alentejo Tinto 75 cl   (*)</t>
  </si>
  <si>
    <t>HP Reserva Alentejo Tinto 75 cl   (*)</t>
  </si>
  <si>
    <t>Quinta da Romeira Espumante Bruto 75 cl   (*)</t>
  </si>
  <si>
    <t>HP Parcelas Alentejo Tinto 150 cl   (*)</t>
  </si>
  <si>
    <t>HP Reserva Alentejo Tinto 150 cl   (*)</t>
  </si>
  <si>
    <t>HP Revelado Alentejo Tinto 150 cl   (*)</t>
  </si>
  <si>
    <t>CF Quinta da Leda Douro Tinto Magnum 150 cl   (*)</t>
  </si>
  <si>
    <t>CF Castas Escondidas Douro Tinto Magnum 150 cl   (*)</t>
  </si>
  <si>
    <t>CF Callabriga Douro Tinto Magnum 150 cl   (*)</t>
  </si>
  <si>
    <t>CF Vinha Grande Douro Tinto 150 cl   (*)</t>
  </si>
  <si>
    <t xml:space="preserve">CF Papa Figos Douro Tinto Magnum 150 cl </t>
  </si>
  <si>
    <t>(*) - Caixas de 3 Gfs</t>
  </si>
  <si>
    <t xml:space="preserve">                TOTAL ENCOMENDA</t>
  </si>
  <si>
    <t>Framingham Noble Riesling Nova Zelândia 37,5 cl</t>
  </si>
  <si>
    <t>Mateus Family Edition 150 cl   (*)</t>
  </si>
  <si>
    <t>HP Talha Branco 75 cl</t>
  </si>
  <si>
    <t>ENCª CX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</si>
</sst>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000\-000"/>
  </numFmts>
  <fonts count="38">
    <font>
      <sz val="10"/>
      <name val="Arial"/>
    </font>
    <font>
      <sz val="8"/>
      <name val="Arial"/>
      <family val="2"/>
    </font>
    <font>
      <b/>
      <sz val="10"/>
      <name val="Garamond"/>
      <family val="1"/>
    </font>
    <font>
      <sz val="10"/>
      <name val="Geneva"/>
    </font>
    <font>
      <b/>
      <sz val="10"/>
      <color indexed="12"/>
      <name val="Garamond"/>
      <family val="1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8"/>
      <color indexed="9"/>
      <name val="Calibri"/>
      <family val="2"/>
      <scheme val="minor"/>
    </font>
    <font>
      <b/>
      <sz val="16"/>
      <name val="Calibri"/>
      <family val="2"/>
      <scheme val="minor"/>
    </font>
    <font>
      <b/>
      <sz val="28"/>
      <color indexed="9"/>
      <name val="Calibri"/>
      <family val="2"/>
      <scheme val="minor"/>
    </font>
    <font>
      <sz val="18"/>
      <name val="Calibri"/>
      <family val="2"/>
      <scheme val="minor"/>
    </font>
    <font>
      <sz val="10"/>
      <name val="Arial"/>
      <family val="2"/>
    </font>
    <font>
      <b/>
      <sz val="16"/>
      <color indexed="9"/>
      <name val="Calibri"/>
      <family val="2"/>
      <scheme val="minor"/>
    </font>
    <font>
      <sz val="16"/>
      <name val="Arial"/>
      <family val="2"/>
    </font>
    <font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22"/>
      <name val="Calibri"/>
      <family val="2"/>
      <scheme val="minor"/>
    </font>
    <font>
      <b/>
      <i/>
      <sz val="16"/>
      <name val="Calibri"/>
      <family val="2"/>
      <scheme val="minor"/>
    </font>
    <font>
      <sz val="16"/>
      <color rgb="FFFF0000"/>
      <name val="Arial"/>
      <family val="2"/>
    </font>
    <font>
      <b/>
      <sz val="20"/>
      <color indexed="9"/>
      <name val="Calibri"/>
      <family val="2"/>
      <scheme val="minor"/>
    </font>
    <font>
      <b/>
      <sz val="12"/>
      <color rgb="FF000000"/>
      <name val="Palatino Linotype"/>
      <family val="1"/>
    </font>
    <font>
      <b/>
      <i/>
      <sz val="12"/>
      <color rgb="FF000000"/>
      <name val="Palatino Linotype"/>
      <family val="1"/>
    </font>
    <font>
      <b/>
      <u/>
      <sz val="12"/>
      <color rgb="FF000000"/>
      <name val="Palatino Linotype"/>
      <family val="1"/>
    </font>
    <font>
      <b/>
      <sz val="12"/>
      <name val="Palatino Linotype"/>
      <family val="1"/>
    </font>
    <font>
      <b/>
      <sz val="12"/>
      <color rgb="FF00B0F0"/>
      <name val="Palatino Linotype"/>
      <family val="1"/>
    </font>
    <font>
      <b/>
      <sz val="18"/>
      <name val="Calibri"/>
      <family val="2"/>
    </font>
    <font>
      <b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499984740745262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8">
    <xf numFmtId="0" fontId="0" fillId="0" borderId="0"/>
    <xf numFmtId="0" fontId="3" fillId="0" borderId="0" applyBorder="0"/>
    <xf numFmtId="0" fontId="5" fillId="0" borderId="0"/>
    <xf numFmtId="44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" fillId="0" borderId="0"/>
  </cellStyleXfs>
  <cellXfs count="134">
    <xf numFmtId="0" fontId="0" fillId="0" borderId="0" xfId="0"/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</xf>
    <xf numFmtId="0" fontId="2" fillId="0" borderId="0" xfId="1" applyFont="1" applyFill="1" applyAlignment="1" applyProtection="1">
      <alignment vertical="center"/>
    </xf>
    <xf numFmtId="4" fontId="4" fillId="0" borderId="0" xfId="1" applyNumberFormat="1" applyFont="1" applyFill="1" applyAlignment="1" applyProtection="1">
      <alignment horizontal="center" vertical="center"/>
    </xf>
    <xf numFmtId="0" fontId="2" fillId="0" borderId="5" xfId="1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4" fontId="6" fillId="0" borderId="0" xfId="0" applyNumberFormat="1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4" fontId="12" fillId="0" borderId="0" xfId="1" applyNumberFormat="1" applyFont="1" applyFill="1" applyAlignment="1" applyProtection="1">
      <alignment horizontal="center" vertical="center"/>
    </xf>
    <xf numFmtId="0" fontId="12" fillId="0" borderId="6" xfId="1" applyFont="1" applyFill="1" applyBorder="1" applyAlignment="1" applyProtection="1">
      <alignment vertical="center"/>
    </xf>
    <xf numFmtId="4" fontId="12" fillId="0" borderId="6" xfId="1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4" fontId="15" fillId="0" borderId="0" xfId="0" applyNumberFormat="1" applyFont="1" applyFill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44" fontId="19" fillId="0" borderId="1" xfId="3" applyNumberFormat="1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21" fillId="0" borderId="0" xfId="0" applyFont="1" applyProtection="1"/>
    <xf numFmtId="0" fontId="24" fillId="2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4" fontId="10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4" fontId="4" fillId="0" borderId="0" xfId="1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3" fontId="27" fillId="0" borderId="0" xfId="2" applyNumberFormat="1" applyFont="1" applyFill="1" applyAlignment="1" applyProtection="1"/>
    <xf numFmtId="0" fontId="0" fillId="0" borderId="0" xfId="0" applyAlignment="1" applyProtection="1"/>
    <xf numFmtId="0" fontId="25" fillId="0" borderId="0" xfId="0" applyFont="1" applyAlignment="1" applyProtection="1"/>
    <xf numFmtId="0" fontId="25" fillId="0" borderId="0" xfId="0" applyFont="1" applyFill="1" applyAlignment="1" applyProtection="1"/>
    <xf numFmtId="0" fontId="7" fillId="0" borderId="0" xfId="0" applyFont="1" applyFill="1" applyAlignment="1" applyProtection="1"/>
    <xf numFmtId="0" fontId="7" fillId="0" borderId="0" xfId="0" applyFont="1" applyAlignment="1" applyProtection="1">
      <alignment vertical="center"/>
    </xf>
    <xf numFmtId="0" fontId="5" fillId="0" borderId="0" xfId="0" applyFont="1" applyAlignment="1" applyProtection="1"/>
    <xf numFmtId="0" fontId="19" fillId="2" borderId="1" xfId="0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>
      <alignment vertical="center"/>
    </xf>
    <xf numFmtId="0" fontId="29" fillId="2" borderId="0" xfId="0" applyFont="1" applyFill="1" applyAlignment="1" applyProtection="1">
      <alignment vertical="center"/>
    </xf>
    <xf numFmtId="0" fontId="29" fillId="0" borderId="0" xfId="0" applyFont="1" applyFill="1" applyAlignment="1" applyProtection="1">
      <alignment vertical="center"/>
    </xf>
    <xf numFmtId="0" fontId="21" fillId="0" borderId="0" xfId="0" applyFont="1"/>
    <xf numFmtId="0" fontId="19" fillId="2" borderId="1" xfId="0" applyFont="1" applyFill="1" applyBorder="1" applyAlignment="1">
      <alignment horizontal="left" vertical="center"/>
    </xf>
    <xf numFmtId="44" fontId="28" fillId="2" borderId="0" xfId="5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44" fontId="25" fillId="3" borderId="11" xfId="5" applyNumberFormat="1" applyFont="1" applyFill="1" applyBorder="1" applyAlignment="1" applyProtection="1">
      <alignment horizontal="center" vertical="center"/>
    </xf>
    <xf numFmtId="44" fontId="25" fillId="3" borderId="0" xfId="5" applyNumberFormat="1" applyFont="1" applyFill="1" applyBorder="1" applyAlignment="1" applyProtection="1">
      <alignment horizontal="center" vertical="center"/>
    </xf>
    <xf numFmtId="9" fontId="19" fillId="0" borderId="14" xfId="6" applyFont="1" applyFill="1" applyBorder="1" applyAlignment="1" applyProtection="1">
      <alignment horizontal="center"/>
    </xf>
    <xf numFmtId="0" fontId="19" fillId="0" borderId="7" xfId="0" applyFont="1" applyFill="1" applyBorder="1" applyAlignment="1" applyProtection="1">
      <alignment horizontal="center" vertical="center"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9" fontId="19" fillId="0" borderId="2" xfId="6" applyFont="1" applyFill="1" applyBorder="1" applyAlignment="1" applyProtection="1">
      <alignment horizontal="center"/>
    </xf>
    <xf numFmtId="44" fontId="28" fillId="2" borderId="7" xfId="5" applyNumberFormat="1" applyFont="1" applyFill="1" applyBorder="1" applyAlignment="1" applyProtection="1">
      <alignment horizontal="center" vertical="center"/>
    </xf>
    <xf numFmtId="44" fontId="19" fillId="2" borderId="7" xfId="3" quotePrefix="1" applyFont="1" applyFill="1" applyBorder="1" applyAlignment="1" applyProtection="1">
      <alignment horizontal="left" vertical="center"/>
    </xf>
    <xf numFmtId="44" fontId="25" fillId="3" borderId="0" xfId="3" applyNumberFormat="1" applyFont="1" applyFill="1" applyBorder="1" applyAlignment="1" applyProtection="1">
      <alignment horizontal="center" vertical="center"/>
    </xf>
    <xf numFmtId="44" fontId="25" fillId="3" borderId="0" xfId="3" quotePrefix="1" applyNumberFormat="1" applyFont="1" applyFill="1" applyBorder="1" applyAlignment="1" applyProtection="1">
      <alignment horizontal="center" vertical="center"/>
    </xf>
    <xf numFmtId="44" fontId="25" fillId="3" borderId="16" xfId="3" applyNumberFormat="1" applyFont="1" applyFill="1" applyBorder="1" applyAlignment="1" applyProtection="1">
      <alignment horizontal="center" vertical="center"/>
    </xf>
    <xf numFmtId="44" fontId="25" fillId="3" borderId="11" xfId="3" quotePrefix="1" applyNumberFormat="1" applyFont="1" applyFill="1" applyBorder="1" applyAlignment="1" applyProtection="1">
      <alignment horizontal="center" vertical="center"/>
    </xf>
    <xf numFmtId="44" fontId="25" fillId="3" borderId="11" xfId="3" applyNumberFormat="1" applyFont="1" applyFill="1" applyBorder="1" applyAlignment="1" applyProtection="1">
      <alignment horizontal="center" vertical="center"/>
    </xf>
    <xf numFmtId="44" fontId="25" fillId="3" borderId="17" xfId="3" applyNumberFormat="1" applyFont="1" applyFill="1" applyBorder="1" applyAlignment="1" applyProtection="1">
      <alignment horizontal="center" vertical="center"/>
    </xf>
    <xf numFmtId="44" fontId="25" fillId="3" borderId="13" xfId="5" applyNumberFormat="1" applyFont="1" applyFill="1" applyBorder="1" applyAlignment="1" applyProtection="1">
      <alignment horizontal="center" vertical="center"/>
    </xf>
    <xf numFmtId="44" fontId="25" fillId="3" borderId="12" xfId="5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9" fontId="19" fillId="0" borderId="18" xfId="6" applyFont="1" applyFill="1" applyBorder="1" applyAlignment="1" applyProtection="1">
      <alignment horizontal="center"/>
    </xf>
    <xf numFmtId="0" fontId="19" fillId="2" borderId="14" xfId="0" applyFont="1" applyFill="1" applyBorder="1" applyAlignment="1" applyProtection="1">
      <alignment horizontal="left" vertical="center"/>
    </xf>
    <xf numFmtId="0" fontId="18" fillId="4" borderId="0" xfId="0" applyFont="1" applyFill="1" applyAlignment="1" applyProtection="1">
      <alignment horizontal="center" vertical="center"/>
    </xf>
    <xf numFmtId="9" fontId="19" fillId="0" borderId="25" xfId="6" applyFont="1" applyFill="1" applyBorder="1" applyAlignment="1" applyProtection="1">
      <alignment horizontal="center"/>
    </xf>
    <xf numFmtId="0" fontId="23" fillId="4" borderId="0" xfId="0" applyFont="1" applyFill="1" applyBorder="1" applyAlignment="1" applyProtection="1">
      <alignment horizontal="left" vertical="center"/>
      <protection locked="0"/>
    </xf>
    <xf numFmtId="0" fontId="25" fillId="4" borderId="0" xfId="0" applyFont="1" applyFill="1" applyAlignment="1" applyProtection="1">
      <protection locked="0"/>
    </xf>
    <xf numFmtId="0" fontId="25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Border="1" applyAlignment="1" applyProtection="1">
      <alignment horizontal="left" vertical="center"/>
    </xf>
    <xf numFmtId="0" fontId="23" fillId="4" borderId="26" xfId="0" applyFont="1" applyFill="1" applyBorder="1" applyAlignment="1" applyProtection="1">
      <alignment horizontal="left" vertical="center"/>
    </xf>
    <xf numFmtId="0" fontId="23" fillId="4" borderId="0" xfId="0" applyFont="1" applyFill="1" applyBorder="1" applyAlignment="1" applyProtection="1">
      <alignment horizontal="left"/>
    </xf>
    <xf numFmtId="0" fontId="18" fillId="4" borderId="16" xfId="0" applyFont="1" applyFill="1" applyBorder="1" applyAlignment="1" applyProtection="1">
      <alignment horizontal="center" vertical="center"/>
    </xf>
    <xf numFmtId="0" fontId="36" fillId="0" borderId="0" xfId="0" applyFont="1" applyFill="1" applyAlignment="1" applyProtection="1">
      <alignment vertical="center"/>
    </xf>
    <xf numFmtId="0" fontId="19" fillId="2" borderId="27" xfId="0" applyFont="1" applyFill="1" applyBorder="1" applyAlignment="1" applyProtection="1">
      <alignment horizontal="left" vertical="center"/>
    </xf>
    <xf numFmtId="9" fontId="19" fillId="2" borderId="1" xfId="4" applyFont="1" applyFill="1" applyBorder="1" applyAlignment="1" applyProtection="1">
      <alignment horizontal="left" vertical="center"/>
    </xf>
    <xf numFmtId="0" fontId="19" fillId="2" borderId="14" xfId="0" applyFont="1" applyFill="1" applyBorder="1" applyAlignment="1" applyProtection="1">
      <alignment horizontal="left" vertical="center" wrapText="1"/>
    </xf>
    <xf numFmtId="0" fontId="19" fillId="2" borderId="26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Alignment="1" applyProtection="1">
      <alignment vertical="center"/>
    </xf>
    <xf numFmtId="0" fontId="37" fillId="0" borderId="0" xfId="0" applyFont="1" applyFill="1" applyAlignment="1" applyProtection="1">
      <alignment horizontal="left" vertical="center"/>
    </xf>
    <xf numFmtId="0" fontId="19" fillId="0" borderId="31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center" vertical="center"/>
    </xf>
    <xf numFmtId="0" fontId="19" fillId="0" borderId="29" xfId="0" applyFont="1" applyFill="1" applyBorder="1" applyAlignment="1" applyProtection="1">
      <alignment horizontal="center" vertical="center"/>
    </xf>
    <xf numFmtId="0" fontId="19" fillId="0" borderId="32" xfId="0" applyFont="1" applyFill="1" applyBorder="1" applyAlignment="1" applyProtection="1">
      <alignment horizontal="center" vertical="center"/>
    </xf>
    <xf numFmtId="0" fontId="19" fillId="0" borderId="30" xfId="0" applyFont="1" applyFill="1" applyBorder="1" applyAlignment="1" applyProtection="1">
      <alignment horizontal="center" vertical="center"/>
    </xf>
    <xf numFmtId="0" fontId="19" fillId="0" borderId="33" xfId="0" applyFont="1" applyFill="1" applyBorder="1" applyAlignment="1" applyProtection="1">
      <alignment horizontal="center" vertical="center"/>
    </xf>
    <xf numFmtId="0" fontId="19" fillId="0" borderId="34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35" xfId="0" applyFont="1" applyFill="1" applyBorder="1" applyAlignment="1" applyProtection="1">
      <alignment horizontal="center" vertical="center"/>
    </xf>
    <xf numFmtId="0" fontId="19" fillId="0" borderId="17" xfId="0" applyFont="1" applyFill="1" applyBorder="1" applyAlignment="1" applyProtection="1">
      <alignment horizontal="center" vertical="center"/>
    </xf>
    <xf numFmtId="0" fontId="31" fillId="0" borderId="0" xfId="0" applyFont="1" applyAlignment="1">
      <alignment horizontal="left" vertical="center" wrapText="1"/>
    </xf>
    <xf numFmtId="49" fontId="18" fillId="4" borderId="4" xfId="0" applyNumberFormat="1" applyFont="1" applyFill="1" applyBorder="1" applyAlignment="1" applyProtection="1">
      <alignment horizontal="center" vertical="center" wrapText="1"/>
    </xf>
    <xf numFmtId="49" fontId="18" fillId="4" borderId="16" xfId="0" applyNumberFormat="1" applyFont="1" applyFill="1" applyBorder="1" applyAlignment="1" applyProtection="1">
      <alignment horizontal="center" vertical="center" wrapText="1"/>
    </xf>
    <xf numFmtId="0" fontId="18" fillId="4" borderId="0" xfId="0" applyFont="1" applyFill="1" applyAlignment="1" applyProtection="1">
      <alignment horizontal="center" vertical="center" wrapText="1"/>
    </xf>
    <xf numFmtId="0" fontId="18" fillId="4" borderId="16" xfId="0" applyFont="1" applyFill="1" applyBorder="1" applyAlignment="1" applyProtection="1">
      <alignment horizontal="center" vertical="center" wrapText="1"/>
    </xf>
    <xf numFmtId="0" fontId="13" fillId="0" borderId="0" xfId="1" applyFont="1" applyFill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center" vertical="center" wrapText="1"/>
    </xf>
    <xf numFmtId="0" fontId="18" fillId="4" borderId="4" xfId="0" applyFont="1" applyFill="1" applyBorder="1" applyAlignment="1" applyProtection="1">
      <alignment horizontal="center" vertical="center" wrapText="1"/>
    </xf>
    <xf numFmtId="0" fontId="20" fillId="4" borderId="29" xfId="0" applyFont="1" applyFill="1" applyBorder="1" applyAlignment="1" applyProtection="1">
      <alignment horizontal="center" vertical="center" wrapText="1"/>
    </xf>
    <xf numFmtId="0" fontId="20" fillId="4" borderId="30" xfId="0" applyFont="1" applyFill="1" applyBorder="1" applyAlignment="1" applyProtection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4" fontId="30" fillId="4" borderId="3" xfId="0" applyNumberFormat="1" applyFont="1" applyFill="1" applyBorder="1" applyAlignment="1" applyProtection="1">
      <alignment horizontal="center" vertical="center" wrapText="1"/>
    </xf>
    <xf numFmtId="4" fontId="30" fillId="4" borderId="19" xfId="0" applyNumberFormat="1" applyFont="1" applyFill="1" applyBorder="1" applyAlignment="1" applyProtection="1">
      <alignment horizontal="center" vertical="center" wrapText="1"/>
    </xf>
    <xf numFmtId="0" fontId="18" fillId="4" borderId="0" xfId="0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0" fontId="26" fillId="4" borderId="0" xfId="0" applyFont="1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25" fillId="2" borderId="26" xfId="0" applyFont="1" applyFill="1" applyBorder="1" applyAlignment="1" applyProtection="1">
      <protection locked="0"/>
    </xf>
    <xf numFmtId="0" fontId="5" fillId="2" borderId="26" xfId="0" applyFont="1" applyFill="1" applyBorder="1" applyAlignment="1" applyProtection="1">
      <protection locked="0"/>
    </xf>
    <xf numFmtId="165" fontId="25" fillId="2" borderId="26" xfId="0" applyNumberFormat="1" applyFont="1" applyFill="1" applyBorder="1" applyAlignment="1" applyProtection="1">
      <alignment horizontal="left" vertical="center"/>
      <protection locked="0"/>
    </xf>
    <xf numFmtId="165" fontId="0" fillId="0" borderId="26" xfId="0" applyNumberFormat="1" applyBorder="1" applyAlignment="1" applyProtection="1">
      <alignment horizontal="left" vertical="center"/>
      <protection locked="0"/>
    </xf>
    <xf numFmtId="4" fontId="17" fillId="4" borderId="0" xfId="1" applyNumberFormat="1" applyFont="1" applyFill="1" applyBorder="1" applyAlignment="1" applyProtection="1">
      <alignment horizontal="center" vertical="center" wrapText="1"/>
    </xf>
    <xf numFmtId="0" fontId="20" fillId="4" borderId="3" xfId="0" applyFont="1" applyFill="1" applyBorder="1" applyAlignment="1" applyProtection="1">
      <alignment horizontal="center" vertical="center" wrapText="1"/>
    </xf>
    <xf numFmtId="0" fontId="20" fillId="4" borderId="19" xfId="0" applyFont="1" applyFill="1" applyBorder="1" applyAlignment="1" applyProtection="1">
      <alignment horizontal="center" vertical="center" wrapText="1"/>
    </xf>
    <xf numFmtId="0" fontId="18" fillId="4" borderId="4" xfId="0" applyFont="1" applyFill="1" applyBorder="1" applyAlignment="1" applyProtection="1">
      <alignment horizontal="center" vertical="center"/>
    </xf>
    <xf numFmtId="4" fontId="30" fillId="4" borderId="9" xfId="0" applyNumberFormat="1" applyFont="1" applyFill="1" applyBorder="1" applyAlignment="1" applyProtection="1">
      <alignment horizontal="center" vertical="center" wrapText="1"/>
    </xf>
    <xf numFmtId="0" fontId="20" fillId="4" borderId="20" xfId="0" applyFont="1" applyFill="1" applyBorder="1" applyAlignment="1" applyProtection="1">
      <alignment horizontal="center" vertical="center" wrapText="1"/>
    </xf>
    <xf numFmtId="0" fontId="20" fillId="4" borderId="21" xfId="0" applyFont="1" applyFill="1" applyBorder="1" applyAlignment="1" applyProtection="1">
      <alignment horizontal="center" vertical="center" wrapText="1"/>
    </xf>
    <xf numFmtId="4" fontId="30" fillId="4" borderId="4" xfId="0" applyNumberFormat="1" applyFont="1" applyFill="1" applyBorder="1" applyAlignment="1" applyProtection="1">
      <alignment horizontal="center" vertical="center" wrapText="1"/>
    </xf>
    <xf numFmtId="4" fontId="30" fillId="4" borderId="0" xfId="0" applyNumberFormat="1" applyFont="1" applyFill="1" applyBorder="1" applyAlignment="1" applyProtection="1">
      <alignment horizontal="center" vertical="center" wrapText="1"/>
    </xf>
    <xf numFmtId="4" fontId="30" fillId="4" borderId="23" xfId="0" applyNumberFormat="1" applyFont="1" applyFill="1" applyBorder="1" applyAlignment="1" applyProtection="1">
      <alignment horizontal="center" vertical="center" wrapText="1"/>
    </xf>
    <xf numFmtId="4" fontId="30" fillId="4" borderId="28" xfId="0" applyNumberFormat="1" applyFont="1" applyFill="1" applyBorder="1" applyAlignment="1" applyProtection="1">
      <alignment horizontal="center" vertical="center" wrapText="1"/>
    </xf>
    <xf numFmtId="4" fontId="30" fillId="4" borderId="13" xfId="0" applyNumberFormat="1" applyFont="1" applyFill="1" applyBorder="1" applyAlignment="1" applyProtection="1">
      <alignment horizontal="center" vertical="center" wrapText="1"/>
    </xf>
    <xf numFmtId="4" fontId="30" fillId="4" borderId="12" xfId="0" applyNumberFormat="1" applyFont="1" applyFill="1" applyBorder="1" applyAlignment="1" applyProtection="1">
      <alignment horizontal="center" vertical="center" wrapText="1"/>
    </xf>
    <xf numFmtId="0" fontId="20" fillId="4" borderId="27" xfId="0" applyFont="1" applyFill="1" applyBorder="1" applyAlignment="1" applyProtection="1">
      <alignment horizontal="center" vertical="center" wrapText="1"/>
    </xf>
    <xf numFmtId="4" fontId="30" fillId="4" borderId="24" xfId="0" applyNumberFormat="1" applyFont="1" applyFill="1" applyBorder="1" applyAlignment="1" applyProtection="1">
      <alignment horizontal="center" vertical="center" wrapText="1"/>
    </xf>
    <xf numFmtId="4" fontId="30" fillId="4" borderId="8" xfId="0" applyNumberFormat="1" applyFont="1" applyFill="1" applyBorder="1" applyAlignment="1" applyProtection="1">
      <alignment horizontal="center" vertical="center" wrapText="1"/>
    </xf>
    <xf numFmtId="4" fontId="30" fillId="4" borderId="22" xfId="0" applyNumberFormat="1" applyFont="1" applyFill="1" applyBorder="1" applyAlignment="1" applyProtection="1">
      <alignment horizontal="center" vertical="center" wrapText="1"/>
    </xf>
    <xf numFmtId="4" fontId="16" fillId="4" borderId="4" xfId="0" applyNumberFormat="1" applyFont="1" applyFill="1" applyBorder="1" applyAlignment="1" applyProtection="1">
      <alignment horizontal="center" vertical="center" wrapText="1"/>
    </xf>
    <xf numFmtId="4" fontId="16" fillId="4" borderId="16" xfId="0" applyNumberFormat="1" applyFont="1" applyFill="1" applyBorder="1" applyAlignment="1" applyProtection="1">
      <alignment horizontal="center" vertical="center" wrapText="1"/>
    </xf>
  </cellXfs>
  <cellStyles count="8">
    <cellStyle name="Comma" xfId="5" builtinId="3"/>
    <cellStyle name="Currency" xfId="3" builtinId="4"/>
    <cellStyle name="Normal" xfId="0" builtinId="0"/>
    <cellStyle name="Normal 2" xfId="2" xr:uid="{00000000-0005-0000-0000-000003000000}"/>
    <cellStyle name="Normal 4" xfId="7" xr:uid="{E7804C96-BAD6-40DD-A8BA-9DDE763D7043}"/>
    <cellStyle name="Normal_Geral 01.11.98" xfId="1" xr:uid="{00000000-0005-0000-0000-000004000000}"/>
    <cellStyle name="Percent" xfId="6" builtinId="5"/>
    <cellStyle name="Percent 2" xfId="4" xr:uid="{00000000-0005-0000-0000-000006000000}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508759</xdr:colOff>
      <xdr:row>0</xdr:row>
      <xdr:rowOff>0</xdr:rowOff>
    </xdr:from>
    <xdr:to>
      <xdr:col>4</xdr:col>
      <xdr:colOff>518295</xdr:colOff>
      <xdr:row>2</xdr:row>
      <xdr:rowOff>64100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F0D9F4-33AE-DCC5-5672-F49BA9160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5009" y="0"/>
          <a:ext cx="1798878" cy="1291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2"/>
    <pageSetUpPr fitToPage="1"/>
  </sheetPr>
  <dimension ref="A1:J234"/>
  <sheetViews>
    <sheetView showGridLines="0" tabSelected="1" topLeftCell="A2" zoomScale="70" zoomScaleNormal="70" workbookViewId="0">
      <selection activeCell="D8" sqref="D8:J8"/>
    </sheetView>
  </sheetViews>
  <sheetFormatPr defaultColWidth="9.140625" defaultRowHeight="12.75"/>
  <cols>
    <col min="1" max="1" width="1.140625" style="8" customWidth="1"/>
    <col min="2" max="2" width="78.28515625" style="2" bestFit="1" customWidth="1"/>
    <col min="3" max="3" width="17.42578125" style="2" hidden="1" customWidth="1"/>
    <col min="4" max="4" width="18.28515625" style="7" customWidth="1"/>
    <col min="5" max="5" width="16.140625" style="7" bestFit="1" customWidth="1"/>
    <col min="6" max="6" width="20.5703125" style="2" customWidth="1"/>
    <col min="7" max="8" width="20" style="2" customWidth="1"/>
    <col min="9" max="9" width="6.140625" style="2" customWidth="1"/>
    <col min="10" max="10" width="17.28515625" style="2" bestFit="1" customWidth="1"/>
    <col min="11" max="11" width="6" style="1" customWidth="1"/>
    <col min="12" max="12" width="8.85546875" style="1" customWidth="1"/>
    <col min="13" max="13" width="7.5703125" style="1" customWidth="1"/>
    <col min="14" max="14" width="9" style="1" customWidth="1"/>
    <col min="15" max="15" width="5.7109375" style="1" customWidth="1"/>
    <col min="16" max="16" width="11.28515625" style="1" customWidth="1"/>
    <col min="17" max="17" width="10.85546875" style="1" customWidth="1"/>
    <col min="18" max="16384" width="9.140625" style="1"/>
  </cols>
  <sheetData>
    <row r="1" spans="1:10" s="2" customFormat="1" ht="38.25" customHeight="1">
      <c r="A1" s="8"/>
      <c r="B1" s="3"/>
      <c r="D1" s="4"/>
      <c r="E1" s="4"/>
    </row>
    <row r="2" spans="1:10" s="23" customFormat="1" ht="58.5" customHeight="1">
      <c r="A2" s="24"/>
      <c r="B2" s="25"/>
      <c r="D2" s="26"/>
      <c r="E2" s="26"/>
    </row>
    <row r="3" spans="1:10" s="2" customFormat="1" ht="23.1" customHeight="1">
      <c r="A3" s="8"/>
      <c r="B3" s="115" t="s">
        <v>3</v>
      </c>
      <c r="C3" s="115"/>
      <c r="D3" s="115"/>
      <c r="E3" s="115"/>
      <c r="F3" s="115"/>
      <c r="G3" s="115"/>
      <c r="H3" s="115"/>
      <c r="I3" s="115"/>
      <c r="J3" s="115"/>
    </row>
    <row r="4" spans="1:10" s="2" customFormat="1" ht="23.1" customHeight="1">
      <c r="A4" s="8"/>
      <c r="B4" s="115"/>
      <c r="C4" s="115"/>
      <c r="D4" s="115"/>
      <c r="E4" s="115"/>
      <c r="F4" s="115"/>
      <c r="G4" s="115"/>
      <c r="H4" s="115"/>
      <c r="I4" s="115"/>
      <c r="J4" s="115"/>
    </row>
    <row r="5" spans="1:10" s="2" customFormat="1" ht="20.25" customHeight="1">
      <c r="A5" s="8"/>
      <c r="B5" s="105" t="s">
        <v>2</v>
      </c>
      <c r="C5" s="105"/>
      <c r="D5" s="105"/>
      <c r="E5" s="105"/>
      <c r="F5" s="105"/>
      <c r="G5" s="105"/>
      <c r="H5" s="105"/>
      <c r="I5" s="105"/>
      <c r="J5" s="105"/>
    </row>
    <row r="6" spans="1:10" s="2" customFormat="1" ht="15.6" customHeight="1">
      <c r="A6" s="8"/>
      <c r="B6" s="95" t="s">
        <v>180</v>
      </c>
      <c r="C6" s="95"/>
      <c r="D6" s="95"/>
      <c r="E6" s="95"/>
      <c r="F6" s="95"/>
      <c r="G6" s="95"/>
      <c r="H6" s="95"/>
      <c r="I6" s="95"/>
      <c r="J6" s="95"/>
    </row>
    <row r="7" spans="1:10" s="2" customFormat="1" ht="3.75" customHeight="1">
      <c r="A7" s="8"/>
      <c r="B7" s="3"/>
      <c r="C7" s="22"/>
      <c r="D7" s="22"/>
      <c r="E7" s="22"/>
      <c r="F7" s="22"/>
      <c r="G7" s="22"/>
      <c r="H7" s="22"/>
      <c r="I7" s="22"/>
      <c r="J7" s="22"/>
    </row>
    <row r="8" spans="1:10" s="29" customFormat="1" ht="21">
      <c r="B8" s="68" t="s">
        <v>68</v>
      </c>
      <c r="C8" s="65"/>
      <c r="D8" s="107"/>
      <c r="E8" s="108"/>
      <c r="F8" s="108"/>
      <c r="G8" s="108"/>
      <c r="H8" s="108"/>
      <c r="I8" s="108"/>
      <c r="J8" s="108"/>
    </row>
    <row r="9" spans="1:10" s="29" customFormat="1" ht="5.0999999999999996" customHeight="1">
      <c r="B9" s="30"/>
      <c r="C9" s="30"/>
      <c r="D9" s="109"/>
      <c r="E9" s="110"/>
      <c r="F9" s="110"/>
      <c r="G9" s="110"/>
      <c r="H9" s="110"/>
      <c r="I9" s="110"/>
      <c r="J9" s="110"/>
    </row>
    <row r="10" spans="1:10" s="29" customFormat="1" ht="21">
      <c r="B10" s="69" t="s">
        <v>69</v>
      </c>
      <c r="C10" s="69"/>
      <c r="D10" s="107"/>
      <c r="E10" s="108"/>
      <c r="F10" s="108"/>
      <c r="G10" s="108"/>
      <c r="H10" s="108"/>
      <c r="I10" s="108"/>
      <c r="J10" s="108"/>
    </row>
    <row r="11" spans="1:10" s="29" customFormat="1" ht="5.0999999999999996" customHeight="1">
      <c r="B11" s="30"/>
      <c r="C11" s="30"/>
      <c r="D11" s="31"/>
      <c r="E11" s="32"/>
      <c r="F11" s="32"/>
      <c r="G11" s="33"/>
      <c r="H11" s="33"/>
      <c r="I11" s="33"/>
      <c r="J11" s="33"/>
    </row>
    <row r="12" spans="1:10" s="29" customFormat="1" ht="21">
      <c r="B12" s="68" t="s">
        <v>70</v>
      </c>
      <c r="C12" s="67"/>
      <c r="D12" s="113"/>
      <c r="E12" s="114"/>
      <c r="F12" s="68" t="s">
        <v>5</v>
      </c>
      <c r="G12" s="107"/>
      <c r="H12" s="108"/>
      <c r="I12" s="108"/>
      <c r="J12" s="108"/>
    </row>
    <row r="13" spans="1:10" s="29" customFormat="1" ht="5.0999999999999996" customHeight="1">
      <c r="B13" s="30"/>
      <c r="C13" s="30"/>
      <c r="D13" s="31"/>
      <c r="E13" s="32"/>
      <c r="F13" s="32"/>
      <c r="G13" s="33"/>
      <c r="H13" s="33"/>
      <c r="I13" s="33"/>
      <c r="J13" s="33"/>
    </row>
    <row r="14" spans="1:10" s="29" customFormat="1" ht="21" customHeight="1">
      <c r="B14" s="70" t="s">
        <v>71</v>
      </c>
      <c r="C14" s="66"/>
      <c r="D14" s="111"/>
      <c r="E14" s="112"/>
      <c r="F14" s="68" t="s">
        <v>6</v>
      </c>
      <c r="G14" s="76"/>
      <c r="H14" s="68"/>
      <c r="I14" s="68"/>
      <c r="J14" s="68"/>
    </row>
    <row r="15" spans="1:10" s="29" customFormat="1" ht="5.0999999999999996" customHeight="1">
      <c r="B15" s="30"/>
      <c r="C15" s="30"/>
      <c r="D15" s="31"/>
      <c r="E15" s="32"/>
      <c r="F15" s="32"/>
      <c r="G15" s="33"/>
      <c r="H15" s="33"/>
      <c r="I15" s="33"/>
      <c r="J15" s="33"/>
    </row>
    <row r="16" spans="1:10" s="34" customFormat="1" ht="19.5" customHeight="1">
      <c r="B16" s="106" t="s">
        <v>195</v>
      </c>
      <c r="C16" s="106"/>
      <c r="D16" s="106"/>
      <c r="E16" s="106"/>
      <c r="F16" s="106"/>
      <c r="G16" s="106"/>
      <c r="H16" s="106"/>
      <c r="I16" s="106"/>
      <c r="J16" s="106"/>
    </row>
    <row r="17" spans="1:10" s="2" customFormat="1" ht="3.75" customHeight="1">
      <c r="A17" s="8"/>
      <c r="B17" s="3"/>
      <c r="C17" s="10"/>
      <c r="D17" s="11"/>
      <c r="E17" s="11"/>
      <c r="F17" s="10"/>
      <c r="G17" s="10"/>
      <c r="H17" s="10"/>
      <c r="I17" s="10"/>
      <c r="J17" s="10"/>
    </row>
    <row r="18" spans="1:10" s="2" customFormat="1" ht="4.5" customHeight="1">
      <c r="A18" s="8"/>
      <c r="B18" s="5"/>
      <c r="C18" s="12"/>
      <c r="D18" s="13"/>
      <c r="E18" s="13"/>
      <c r="F18" s="13"/>
      <c r="G18" s="13"/>
      <c r="H18" s="13"/>
      <c r="I18" s="13"/>
      <c r="J18" s="13"/>
    </row>
    <row r="19" spans="1:10" s="2" customFormat="1" ht="24.95" customHeight="1">
      <c r="A19" s="8"/>
      <c r="B19" s="100" t="s">
        <v>170</v>
      </c>
      <c r="C19" s="127" t="s">
        <v>184</v>
      </c>
      <c r="D19" s="130" t="s">
        <v>8</v>
      </c>
      <c r="E19" s="132"/>
      <c r="F19" s="132"/>
      <c r="G19" s="96"/>
      <c r="H19" s="96" t="s">
        <v>192</v>
      </c>
      <c r="I19" s="39"/>
      <c r="J19" s="91" t="s">
        <v>191</v>
      </c>
    </row>
    <row r="20" spans="1:10" s="2" customFormat="1" ht="24.95" customHeight="1">
      <c r="A20" s="8"/>
      <c r="B20" s="101"/>
      <c r="C20" s="129"/>
      <c r="D20" s="131"/>
      <c r="E20" s="133"/>
      <c r="F20" s="133"/>
      <c r="G20" s="94"/>
      <c r="H20" s="94"/>
      <c r="I20" s="39"/>
      <c r="J20" s="92"/>
    </row>
    <row r="21" spans="1:10" s="2" customFormat="1" ht="18.75" customHeight="1">
      <c r="A21" s="8"/>
      <c r="B21" s="40" t="s">
        <v>171</v>
      </c>
      <c r="C21" s="57">
        <v>21</v>
      </c>
      <c r="D21" s="48">
        <v>0.23</v>
      </c>
      <c r="E21" s="46"/>
      <c r="F21" s="27"/>
      <c r="G21" s="27"/>
      <c r="H21" s="16"/>
      <c r="I21" s="18"/>
      <c r="J21" s="17">
        <f>(C21+(C21*(D21)))*H21</f>
        <v>0</v>
      </c>
    </row>
    <row r="22" spans="1:10" s="2" customFormat="1" ht="18.75" customHeight="1">
      <c r="A22" s="8"/>
      <c r="B22" s="40" t="s">
        <v>172</v>
      </c>
      <c r="C22" s="58">
        <v>31</v>
      </c>
      <c r="D22" s="48">
        <v>0.23</v>
      </c>
      <c r="E22" s="49"/>
      <c r="F22" s="41"/>
      <c r="G22" s="27"/>
      <c r="H22" s="16"/>
      <c r="I22" s="18"/>
      <c r="J22" s="17">
        <f t="shared" ref="J22:J29" si="0">(C22+(C22*(D22)))*H22</f>
        <v>0</v>
      </c>
    </row>
    <row r="23" spans="1:10" s="2" customFormat="1" ht="18.75" customHeight="1">
      <c r="A23" s="8"/>
      <c r="B23" s="40" t="s">
        <v>173</v>
      </c>
      <c r="C23" s="58">
        <v>16.5</v>
      </c>
      <c r="D23" s="48">
        <v>0.23</v>
      </c>
      <c r="E23" s="49"/>
      <c r="F23" s="41"/>
      <c r="G23" s="27"/>
      <c r="H23" s="16"/>
      <c r="I23" s="18"/>
      <c r="J23" s="17">
        <f t="shared" si="0"/>
        <v>0</v>
      </c>
    </row>
    <row r="24" spans="1:10" s="2" customFormat="1" ht="18.75" customHeight="1">
      <c r="A24" s="8"/>
      <c r="B24" s="40" t="s">
        <v>174</v>
      </c>
      <c r="C24" s="58">
        <v>33.5</v>
      </c>
      <c r="D24" s="48">
        <v>0.13</v>
      </c>
      <c r="E24" s="49"/>
      <c r="F24" s="41"/>
      <c r="G24" s="27"/>
      <c r="H24" s="16"/>
      <c r="I24" s="18"/>
      <c r="J24" s="17">
        <f t="shared" si="0"/>
        <v>0</v>
      </c>
    </row>
    <row r="25" spans="1:10" s="2" customFormat="1" ht="18.75" customHeight="1">
      <c r="A25" s="8"/>
      <c r="B25" s="42" t="s">
        <v>175</v>
      </c>
      <c r="C25" s="58">
        <v>14</v>
      </c>
      <c r="D25" s="48">
        <v>0.23</v>
      </c>
      <c r="E25" s="49"/>
      <c r="F25" s="41"/>
      <c r="G25" s="27"/>
      <c r="H25" s="16"/>
      <c r="I25" s="18"/>
      <c r="J25" s="17">
        <f t="shared" si="0"/>
        <v>0</v>
      </c>
    </row>
    <row r="26" spans="1:10" s="2" customFormat="1" ht="18.75" customHeight="1">
      <c r="A26" s="8"/>
      <c r="B26" s="40" t="s">
        <v>176</v>
      </c>
      <c r="C26" s="58">
        <v>18.5</v>
      </c>
      <c r="D26" s="48">
        <v>0.23</v>
      </c>
      <c r="E26" s="49"/>
      <c r="F26" s="41"/>
      <c r="G26" s="27"/>
      <c r="H26" s="16"/>
      <c r="I26" s="18"/>
      <c r="J26" s="17">
        <f t="shared" si="0"/>
        <v>0</v>
      </c>
    </row>
    <row r="27" spans="1:10" s="2" customFormat="1" ht="18.75" customHeight="1">
      <c r="A27" s="8"/>
      <c r="B27" s="40" t="s">
        <v>177</v>
      </c>
      <c r="C27" s="58">
        <v>22</v>
      </c>
      <c r="D27" s="48">
        <v>0.23</v>
      </c>
      <c r="E27" s="49"/>
      <c r="F27" s="41"/>
      <c r="G27" s="27"/>
      <c r="H27" s="16"/>
      <c r="I27" s="18"/>
      <c r="J27" s="17">
        <f t="shared" si="0"/>
        <v>0</v>
      </c>
    </row>
    <row r="28" spans="1:10" s="2" customFormat="1" ht="18.75" customHeight="1">
      <c r="A28" s="8"/>
      <c r="B28" s="42" t="s">
        <v>178</v>
      </c>
      <c r="C28" s="58">
        <v>13.5</v>
      </c>
      <c r="D28" s="48">
        <v>0.23</v>
      </c>
      <c r="E28" s="49"/>
      <c r="F28" s="41"/>
      <c r="G28" s="27"/>
      <c r="H28" s="16"/>
      <c r="I28" s="18"/>
      <c r="J28" s="17">
        <f t="shared" si="0"/>
        <v>0</v>
      </c>
    </row>
    <row r="29" spans="1:10" s="2" customFormat="1" ht="18.75" customHeight="1">
      <c r="A29" s="8"/>
      <c r="B29" s="40" t="s">
        <v>179</v>
      </c>
      <c r="C29" s="58">
        <v>21</v>
      </c>
      <c r="D29" s="48">
        <v>0.13</v>
      </c>
      <c r="E29" s="49"/>
      <c r="F29" s="41"/>
      <c r="G29" s="27"/>
      <c r="H29" s="16"/>
      <c r="I29" s="18"/>
      <c r="J29" s="17">
        <f t="shared" si="0"/>
        <v>0</v>
      </c>
    </row>
    <row r="30" spans="1:10" s="2" customFormat="1" ht="24.95" customHeight="1">
      <c r="A30" s="8"/>
      <c r="B30" s="116" t="s">
        <v>169</v>
      </c>
      <c r="C30" s="122" t="s">
        <v>184</v>
      </c>
      <c r="D30" s="102" t="s">
        <v>8</v>
      </c>
      <c r="E30" s="118" t="s">
        <v>7</v>
      </c>
      <c r="F30" s="118"/>
      <c r="G30" s="97" t="s">
        <v>223</v>
      </c>
      <c r="H30" s="97" t="s">
        <v>194</v>
      </c>
      <c r="I30" s="19"/>
      <c r="J30" s="91" t="s">
        <v>191</v>
      </c>
    </row>
    <row r="31" spans="1:10" s="2" customFormat="1" ht="24.95" customHeight="1">
      <c r="A31" s="8"/>
      <c r="B31" s="128"/>
      <c r="C31" s="123"/>
      <c r="D31" s="103"/>
      <c r="E31" s="71" t="s">
        <v>0</v>
      </c>
      <c r="F31" s="71" t="s">
        <v>1</v>
      </c>
      <c r="G31" s="94"/>
      <c r="H31" s="94"/>
      <c r="I31" s="19"/>
      <c r="J31" s="92"/>
    </row>
    <row r="32" spans="1:10" s="21" customFormat="1" ht="18.95" customHeight="1">
      <c r="A32" s="20"/>
      <c r="B32" s="73" t="s">
        <v>221</v>
      </c>
      <c r="C32" s="52">
        <v>48.7</v>
      </c>
      <c r="D32" s="64">
        <v>0.13</v>
      </c>
      <c r="E32" s="79"/>
      <c r="F32" s="80"/>
      <c r="G32" s="81"/>
      <c r="H32" s="16"/>
      <c r="I32" s="18"/>
      <c r="J32" s="17">
        <f t="shared" ref="J32" si="1">(C32+(C32*(D32)))*H32</f>
        <v>0</v>
      </c>
    </row>
    <row r="33" spans="1:10" s="21" customFormat="1" ht="18.95" customHeight="1">
      <c r="A33" s="20"/>
      <c r="B33" s="35" t="s">
        <v>118</v>
      </c>
      <c r="C33" s="52">
        <v>6.2</v>
      </c>
      <c r="D33" s="61">
        <v>0.13</v>
      </c>
      <c r="E33" s="60"/>
      <c r="F33" s="16"/>
      <c r="G33" s="16"/>
      <c r="H33" s="16"/>
      <c r="I33" s="18"/>
      <c r="J33" s="17">
        <f>((C33+(C33*(D33)))*E33*2)+((C33+(C33*(D33)))*F33*3)+((C33+(C33*(D33)))*H33)+((C33+(C33*(D33)))*G33*6)</f>
        <v>0</v>
      </c>
    </row>
    <row r="34" spans="1:10" s="21" customFormat="1" ht="18.95" customHeight="1">
      <c r="A34" s="20"/>
      <c r="B34" s="35" t="s">
        <v>119</v>
      </c>
      <c r="C34" s="52">
        <v>4</v>
      </c>
      <c r="D34" s="61">
        <v>0.13</v>
      </c>
      <c r="E34" s="60"/>
      <c r="F34" s="16"/>
      <c r="G34" s="16"/>
      <c r="H34" s="16"/>
      <c r="I34" s="18"/>
      <c r="J34" s="17">
        <f t="shared" ref="J34:J84" si="2">((C34+(C34*(D34)))*E34*2)+((C34+(C34*(D34)))*F34*3)+((C34+(C34*(D34)))*H34)+((C34+(C34*(D34)))*G34*6)</f>
        <v>0</v>
      </c>
    </row>
    <row r="35" spans="1:10" s="21" customFormat="1" ht="18.95" customHeight="1">
      <c r="A35" s="20"/>
      <c r="B35" s="35" t="s">
        <v>120</v>
      </c>
      <c r="C35" s="52">
        <v>5.7</v>
      </c>
      <c r="D35" s="48">
        <v>0.23</v>
      </c>
      <c r="E35" s="47"/>
      <c r="F35" s="16"/>
      <c r="G35" s="16"/>
      <c r="H35" s="16"/>
      <c r="I35" s="18"/>
      <c r="J35" s="17">
        <f t="shared" si="2"/>
        <v>0</v>
      </c>
    </row>
    <row r="36" spans="1:10" s="21" customFormat="1" ht="18.95" customHeight="1">
      <c r="A36" s="20"/>
      <c r="B36" s="35" t="s">
        <v>127</v>
      </c>
      <c r="C36" s="55">
        <v>44.25</v>
      </c>
      <c r="D36" s="48">
        <v>0.13</v>
      </c>
      <c r="E36" s="47"/>
      <c r="F36" s="16"/>
      <c r="G36" s="16"/>
      <c r="H36" s="16"/>
      <c r="I36" s="18"/>
      <c r="J36" s="17">
        <f t="shared" si="2"/>
        <v>0</v>
      </c>
    </row>
    <row r="37" spans="1:10" s="21" customFormat="1" ht="18.95" customHeight="1">
      <c r="A37" s="20"/>
      <c r="B37" s="35" t="s">
        <v>128</v>
      </c>
      <c r="C37" s="55">
        <v>25.7</v>
      </c>
      <c r="D37" s="48">
        <v>0.13</v>
      </c>
      <c r="E37" s="47"/>
      <c r="F37" s="16"/>
      <c r="G37" s="16"/>
      <c r="H37" s="16"/>
      <c r="I37" s="18"/>
      <c r="J37" s="17">
        <f t="shared" si="2"/>
        <v>0</v>
      </c>
    </row>
    <row r="38" spans="1:10" s="21" customFormat="1" ht="18.95" customHeight="1">
      <c r="A38" s="20"/>
      <c r="B38" s="35" t="s">
        <v>76</v>
      </c>
      <c r="C38" s="55">
        <v>16.399999999999999</v>
      </c>
      <c r="D38" s="48">
        <v>0.13</v>
      </c>
      <c r="E38" s="47"/>
      <c r="F38" s="16"/>
      <c r="G38" s="16"/>
      <c r="H38" s="16"/>
      <c r="I38" s="18"/>
      <c r="J38" s="17">
        <f t="shared" si="2"/>
        <v>0</v>
      </c>
    </row>
    <row r="39" spans="1:10" s="21" customFormat="1" ht="18.95" customHeight="1">
      <c r="A39" s="20"/>
      <c r="B39" s="35" t="s">
        <v>126</v>
      </c>
      <c r="C39" s="55">
        <v>9.75</v>
      </c>
      <c r="D39" s="48">
        <v>0.13</v>
      </c>
      <c r="E39" s="47"/>
      <c r="F39" s="16"/>
      <c r="G39" s="16"/>
      <c r="H39" s="16"/>
      <c r="I39" s="18"/>
      <c r="J39" s="17">
        <f t="shared" si="2"/>
        <v>0</v>
      </c>
    </row>
    <row r="40" spans="1:10" s="21" customFormat="1" ht="18.95" customHeight="1">
      <c r="A40" s="20"/>
      <c r="B40" s="35" t="s">
        <v>129</v>
      </c>
      <c r="C40" s="55">
        <v>9.75</v>
      </c>
      <c r="D40" s="48">
        <v>0.13</v>
      </c>
      <c r="E40" s="47"/>
      <c r="F40" s="16"/>
      <c r="G40" s="16"/>
      <c r="H40" s="16"/>
      <c r="I40" s="18"/>
      <c r="J40" s="17">
        <f t="shared" si="2"/>
        <v>0</v>
      </c>
    </row>
    <row r="41" spans="1:10" s="21" customFormat="1" ht="18.95" customHeight="1">
      <c r="A41" s="20"/>
      <c r="B41" s="35" t="s">
        <v>125</v>
      </c>
      <c r="C41" s="55">
        <v>9.75</v>
      </c>
      <c r="D41" s="48">
        <v>0.13</v>
      </c>
      <c r="E41" s="47"/>
      <c r="F41" s="16"/>
      <c r="G41" s="16"/>
      <c r="H41" s="16"/>
      <c r="I41" s="18"/>
      <c r="J41" s="17">
        <f t="shared" si="2"/>
        <v>0</v>
      </c>
    </row>
    <row r="42" spans="1:10" s="21" customFormat="1" ht="18.95" customHeight="1">
      <c r="A42" s="20"/>
      <c r="B42" s="35" t="s">
        <v>124</v>
      </c>
      <c r="C42" s="55">
        <v>7.1</v>
      </c>
      <c r="D42" s="48">
        <v>0.13</v>
      </c>
      <c r="E42" s="47"/>
      <c r="F42" s="16"/>
      <c r="G42" s="16"/>
      <c r="H42" s="16"/>
      <c r="I42" s="18"/>
      <c r="J42" s="17">
        <f t="shared" si="2"/>
        <v>0</v>
      </c>
    </row>
    <row r="43" spans="1:10" s="21" customFormat="1" ht="18.95" customHeight="1">
      <c r="A43" s="20"/>
      <c r="B43" s="35" t="s">
        <v>123</v>
      </c>
      <c r="C43" s="55">
        <v>7.1</v>
      </c>
      <c r="D43" s="48">
        <v>0.13</v>
      </c>
      <c r="E43" s="47"/>
      <c r="F43" s="16"/>
      <c r="G43" s="16"/>
      <c r="H43" s="16"/>
      <c r="I43" s="18"/>
      <c r="J43" s="17">
        <f t="shared" si="2"/>
        <v>0</v>
      </c>
    </row>
    <row r="44" spans="1:10" s="21" customFormat="1" ht="18.95" customHeight="1">
      <c r="A44" s="20"/>
      <c r="B44" s="35" t="s">
        <v>122</v>
      </c>
      <c r="C44" s="55">
        <v>7.1</v>
      </c>
      <c r="D44" s="48">
        <v>0.13</v>
      </c>
      <c r="E44" s="47"/>
      <c r="F44" s="16"/>
      <c r="G44" s="16"/>
      <c r="H44" s="16"/>
      <c r="I44" s="18"/>
      <c r="J44" s="17">
        <f t="shared" si="2"/>
        <v>0</v>
      </c>
    </row>
    <row r="45" spans="1:10" s="21" customFormat="1" ht="18.95" customHeight="1">
      <c r="A45" s="20"/>
      <c r="B45" s="35" t="s">
        <v>121</v>
      </c>
      <c r="C45" s="54">
        <v>4.9000000000000004</v>
      </c>
      <c r="D45" s="48">
        <v>0.13</v>
      </c>
      <c r="E45" s="47"/>
      <c r="F45" s="16"/>
      <c r="G45" s="16"/>
      <c r="H45" s="16"/>
      <c r="I45" s="18"/>
      <c r="J45" s="17">
        <f t="shared" si="2"/>
        <v>0</v>
      </c>
    </row>
    <row r="46" spans="1:10" s="21" customFormat="1" ht="18.95" customHeight="1">
      <c r="A46" s="20"/>
      <c r="B46" s="35" t="s">
        <v>75</v>
      </c>
      <c r="C46" s="54">
        <v>4.9000000000000004</v>
      </c>
      <c r="D46" s="48">
        <v>0.13</v>
      </c>
      <c r="E46" s="47"/>
      <c r="F46" s="16"/>
      <c r="G46" s="16"/>
      <c r="H46" s="16"/>
      <c r="I46" s="18"/>
      <c r="J46" s="17">
        <f t="shared" si="2"/>
        <v>0</v>
      </c>
    </row>
    <row r="47" spans="1:10" s="21" customFormat="1" ht="18.95" customHeight="1">
      <c r="A47" s="20"/>
      <c r="B47" s="35" t="s">
        <v>130</v>
      </c>
      <c r="C47" s="54">
        <v>88.5</v>
      </c>
      <c r="D47" s="48">
        <v>0.13</v>
      </c>
      <c r="E47" s="47"/>
      <c r="F47" s="16"/>
      <c r="G47" s="16"/>
      <c r="H47" s="16"/>
      <c r="I47" s="18"/>
      <c r="J47" s="17">
        <f t="shared" si="2"/>
        <v>0</v>
      </c>
    </row>
    <row r="48" spans="1:10" s="21" customFormat="1" ht="18.95" customHeight="1">
      <c r="A48" s="20"/>
      <c r="B48" s="35" t="s">
        <v>198</v>
      </c>
      <c r="C48" s="54">
        <v>53.1</v>
      </c>
      <c r="D48" s="48">
        <v>0.13</v>
      </c>
      <c r="E48" s="47"/>
      <c r="F48" s="16"/>
      <c r="G48" s="16"/>
      <c r="H48" s="16"/>
      <c r="I48" s="18"/>
      <c r="J48" s="17">
        <f>((C48+(C48*(D48)))*E48*2)+((C48+(C48*(D48)))*F48*3)+((C48+(C48*(D48)))*H48)+((C48+(C48*(D48)))*G48*3)</f>
        <v>0</v>
      </c>
    </row>
    <row r="49" spans="1:10" s="21" customFormat="1" ht="18.95" customHeight="1">
      <c r="A49" s="20"/>
      <c r="B49" s="35" t="s">
        <v>199</v>
      </c>
      <c r="C49" s="55">
        <v>26.55</v>
      </c>
      <c r="D49" s="48">
        <v>0.13</v>
      </c>
      <c r="E49" s="47"/>
      <c r="F49" s="16"/>
      <c r="G49" s="16"/>
      <c r="H49" s="16"/>
      <c r="I49" s="18"/>
      <c r="J49" s="17">
        <f>((C49+(C49*(D49)))*E49*2)+((C49+(C49*(D49)))*F49*3)+((C49+(C49*(D49)))*H49)+((C49+(C49*(D49)))*G49*3)</f>
        <v>0</v>
      </c>
    </row>
    <row r="50" spans="1:10" s="21" customFormat="1" ht="18.95" customHeight="1">
      <c r="A50" s="20"/>
      <c r="B50" s="35" t="s">
        <v>200</v>
      </c>
      <c r="C50" s="55">
        <v>26.55</v>
      </c>
      <c r="D50" s="48">
        <v>0.13</v>
      </c>
      <c r="E50" s="47"/>
      <c r="F50" s="16"/>
      <c r="G50" s="16"/>
      <c r="H50" s="16"/>
      <c r="I50" s="18"/>
      <c r="J50" s="17">
        <f>((C50+(C50*(D50)))*E50*2)+((C50+(C50*(D50)))*F50*3)+((C50+(C50*(D50)))*H50)+((C50+(C50*(D50)))*G50*3)</f>
        <v>0</v>
      </c>
    </row>
    <row r="51" spans="1:10" s="21" customFormat="1" ht="18.95" customHeight="1">
      <c r="A51" s="20"/>
      <c r="B51" s="35" t="s">
        <v>201</v>
      </c>
      <c r="C51" s="55">
        <v>19.5</v>
      </c>
      <c r="D51" s="48">
        <v>0.13</v>
      </c>
      <c r="E51" s="47"/>
      <c r="F51" s="16"/>
      <c r="G51" s="16"/>
      <c r="H51" s="16"/>
      <c r="I51" s="18"/>
      <c r="J51" s="17">
        <f t="shared" si="2"/>
        <v>0</v>
      </c>
    </row>
    <row r="52" spans="1:10" s="21" customFormat="1" ht="18.95" customHeight="1">
      <c r="A52" s="20"/>
      <c r="B52" s="35" t="s">
        <v>131</v>
      </c>
      <c r="C52" s="55">
        <v>19.5</v>
      </c>
      <c r="D52" s="48">
        <v>0.13</v>
      </c>
      <c r="E52" s="47"/>
      <c r="F52" s="16"/>
      <c r="G52" s="16"/>
      <c r="H52" s="16"/>
      <c r="I52" s="18"/>
      <c r="J52" s="17">
        <f t="shared" si="2"/>
        <v>0</v>
      </c>
    </row>
    <row r="53" spans="1:10" s="21" customFormat="1" ht="18.95" customHeight="1">
      <c r="A53" s="20"/>
      <c r="B53" s="35" t="s">
        <v>132</v>
      </c>
      <c r="C53" s="55">
        <v>8.85</v>
      </c>
      <c r="D53" s="48">
        <v>0.13</v>
      </c>
      <c r="E53" s="47"/>
      <c r="F53" s="16"/>
      <c r="G53" s="16"/>
      <c r="H53" s="16"/>
      <c r="I53" s="18"/>
      <c r="J53" s="17">
        <f t="shared" si="2"/>
        <v>0</v>
      </c>
    </row>
    <row r="54" spans="1:10" s="21" customFormat="1" ht="18.95" customHeight="1">
      <c r="A54" s="20"/>
      <c r="B54" s="35" t="s">
        <v>133</v>
      </c>
      <c r="C54" s="55">
        <v>8.85</v>
      </c>
      <c r="D54" s="48">
        <v>0.13</v>
      </c>
      <c r="E54" s="47"/>
      <c r="F54" s="16"/>
      <c r="G54" s="16"/>
      <c r="H54" s="16"/>
      <c r="I54" s="18"/>
      <c r="J54" s="17">
        <f t="shared" si="2"/>
        <v>0</v>
      </c>
    </row>
    <row r="55" spans="1:10" s="21" customFormat="1" ht="18.95" customHeight="1">
      <c r="A55" s="20"/>
      <c r="B55" s="35" t="s">
        <v>134</v>
      </c>
      <c r="C55" s="55">
        <v>8.85</v>
      </c>
      <c r="D55" s="48">
        <v>0.13</v>
      </c>
      <c r="E55" s="47"/>
      <c r="F55" s="16"/>
      <c r="G55" s="16"/>
      <c r="H55" s="16"/>
      <c r="I55" s="18"/>
      <c r="J55" s="17">
        <f t="shared" si="2"/>
        <v>0</v>
      </c>
    </row>
    <row r="56" spans="1:10" s="21" customFormat="1" ht="18.95" customHeight="1">
      <c r="A56" s="20"/>
      <c r="B56" s="35" t="s">
        <v>202</v>
      </c>
      <c r="C56" s="55">
        <v>88.5</v>
      </c>
      <c r="D56" s="48">
        <v>0.13</v>
      </c>
      <c r="E56" s="47"/>
      <c r="F56" s="82"/>
      <c r="G56" s="16"/>
      <c r="H56" s="16"/>
      <c r="I56" s="18"/>
      <c r="J56" s="17">
        <f>((C56+(C56*(D56)))*E56*2)+((C56+(C56*(D56)))*F56*3)+((C56+(C56*(D56)))*H56)+((C56+(C56*(D56)))*G56*3)</f>
        <v>0</v>
      </c>
    </row>
    <row r="57" spans="1:10" s="21" customFormat="1" ht="18.95" customHeight="1">
      <c r="A57" s="20"/>
      <c r="B57" s="35" t="s">
        <v>203</v>
      </c>
      <c r="C57" s="56">
        <v>66.400000000000006</v>
      </c>
      <c r="D57" s="48">
        <v>0.13</v>
      </c>
      <c r="E57" s="47"/>
      <c r="F57" s="83"/>
      <c r="G57" s="16"/>
      <c r="H57" s="16"/>
      <c r="I57" s="18"/>
      <c r="J57" s="17">
        <f>((C57+(C57*(D57)))*E57*2)+((C57+(C57*(D57)))*F57*3)+((C57+(C57*(D57)))*H57)+((C57+(C57*(D57)))*G57*3)</f>
        <v>0</v>
      </c>
    </row>
    <row r="58" spans="1:10" s="21" customFormat="1" ht="18.95" customHeight="1">
      <c r="A58" s="20"/>
      <c r="B58" s="35" t="s">
        <v>204</v>
      </c>
      <c r="C58" s="56">
        <v>66.400000000000006</v>
      </c>
      <c r="D58" s="48">
        <v>0.13</v>
      </c>
      <c r="E58" s="47"/>
      <c r="F58" s="84"/>
      <c r="G58" s="16"/>
      <c r="H58" s="16"/>
      <c r="I58" s="18"/>
      <c r="J58" s="17">
        <f>((C58+(C58*(D58)))*E58*2)+((C58+(C58*(D58)))*F58*3)+((C58+(C58*(D58)))*H58)+((C58+(C58*(D58)))*G58*3)</f>
        <v>0</v>
      </c>
    </row>
    <row r="59" spans="1:10" s="21" customFormat="1" ht="18.95" customHeight="1">
      <c r="A59" s="20"/>
      <c r="B59" s="35" t="s">
        <v>135</v>
      </c>
      <c r="C59" s="55">
        <v>50.44</v>
      </c>
      <c r="D59" s="48">
        <v>0.13</v>
      </c>
      <c r="E59" s="47"/>
      <c r="F59" s="16"/>
      <c r="G59" s="16"/>
      <c r="H59" s="16"/>
      <c r="I59" s="18"/>
      <c r="J59" s="17">
        <f t="shared" si="2"/>
        <v>0</v>
      </c>
    </row>
    <row r="60" spans="1:10" s="21" customFormat="1" ht="18.95" customHeight="1">
      <c r="A60" s="20"/>
      <c r="B60" s="35" t="s">
        <v>136</v>
      </c>
      <c r="C60" s="55">
        <v>50.44</v>
      </c>
      <c r="D60" s="48">
        <v>0.13</v>
      </c>
      <c r="E60" s="47"/>
      <c r="F60" s="16"/>
      <c r="G60" s="16"/>
      <c r="H60" s="16"/>
      <c r="I60" s="18"/>
      <c r="J60" s="17">
        <f t="shared" si="2"/>
        <v>0</v>
      </c>
    </row>
    <row r="61" spans="1:10" s="21" customFormat="1" ht="18.95" customHeight="1">
      <c r="A61" s="20"/>
      <c r="B61" s="35" t="s">
        <v>137</v>
      </c>
      <c r="C61" s="55">
        <v>37.17</v>
      </c>
      <c r="D61" s="48">
        <v>0.13</v>
      </c>
      <c r="E61" s="47"/>
      <c r="F61" s="16"/>
      <c r="G61" s="16"/>
      <c r="H61" s="16"/>
      <c r="I61" s="18"/>
      <c r="J61" s="17">
        <f t="shared" si="2"/>
        <v>0</v>
      </c>
    </row>
    <row r="62" spans="1:10" s="21" customFormat="1" ht="18.95" customHeight="1">
      <c r="A62" s="20"/>
      <c r="B62" s="35" t="s">
        <v>138</v>
      </c>
      <c r="C62" s="55">
        <v>26.55</v>
      </c>
      <c r="D62" s="48">
        <v>0.13</v>
      </c>
      <c r="E62" s="47"/>
      <c r="F62" s="16"/>
      <c r="G62" s="16"/>
      <c r="H62" s="16"/>
      <c r="I62" s="18"/>
      <c r="J62" s="17">
        <f t="shared" si="2"/>
        <v>0</v>
      </c>
    </row>
    <row r="63" spans="1:10" s="21" customFormat="1" ht="18.95" customHeight="1">
      <c r="A63" s="20"/>
      <c r="B63" s="35" t="s">
        <v>205</v>
      </c>
      <c r="C63" s="55">
        <v>79.55</v>
      </c>
      <c r="D63" s="48">
        <v>0.13</v>
      </c>
      <c r="E63" s="47"/>
      <c r="F63" s="83"/>
      <c r="G63" s="16"/>
      <c r="H63" s="16"/>
      <c r="I63" s="18"/>
      <c r="J63" s="17">
        <f t="shared" si="2"/>
        <v>0</v>
      </c>
    </row>
    <row r="64" spans="1:10" s="21" customFormat="1" ht="18.95" customHeight="1">
      <c r="A64" s="20"/>
      <c r="B64" s="35" t="s">
        <v>206</v>
      </c>
      <c r="C64" s="55">
        <v>106.2</v>
      </c>
      <c r="D64" s="48">
        <v>0.13</v>
      </c>
      <c r="E64" s="47"/>
      <c r="F64" s="82"/>
      <c r="G64" s="16"/>
      <c r="H64" s="16"/>
      <c r="I64" s="18"/>
      <c r="J64" s="17">
        <f>((C64+(C64*(D64)))*E64*2)+((C64+(C64*(D64)))*F64*3)+((C64+(C64*(D64)))*H64)+((C64+(C64*(D64)))*G64*3)</f>
        <v>0</v>
      </c>
    </row>
    <row r="65" spans="1:10" s="21" customFormat="1" ht="18.95" customHeight="1">
      <c r="A65" s="20"/>
      <c r="B65" s="35" t="s">
        <v>207</v>
      </c>
      <c r="C65" s="55">
        <v>44.25</v>
      </c>
      <c r="D65" s="48">
        <v>0.13</v>
      </c>
      <c r="E65" s="47"/>
      <c r="F65" s="16"/>
      <c r="G65" s="16"/>
      <c r="H65" s="16"/>
      <c r="I65" s="18"/>
      <c r="J65" s="17">
        <f>((C65+(C65*(D65)))*E65*2)+((C65+(C65*(D65)))*F65*3)+((C65+(C65*(D65)))*H65)+((C65+(C65*(D65)))*G65*3)</f>
        <v>0</v>
      </c>
    </row>
    <row r="66" spans="1:10" s="21" customFormat="1" ht="18.95" customHeight="1">
      <c r="A66" s="20"/>
      <c r="B66" s="35" t="s">
        <v>208</v>
      </c>
      <c r="C66" s="55">
        <v>22.15</v>
      </c>
      <c r="D66" s="48">
        <v>0.13</v>
      </c>
      <c r="E66" s="47"/>
      <c r="F66" s="16"/>
      <c r="G66" s="16"/>
      <c r="H66" s="16"/>
      <c r="I66" s="18"/>
      <c r="J66" s="17">
        <f>((C66+(C66*(D66)))*E66*2)+((C66+(C66*(D66)))*F66*3)+((C66+(C66*(D66)))*H66)+((C66+(C66*(D66)))*G66*3)</f>
        <v>0</v>
      </c>
    </row>
    <row r="67" spans="1:10" s="21" customFormat="1" ht="18.95" customHeight="1">
      <c r="A67" s="20"/>
      <c r="B67" s="35" t="s">
        <v>83</v>
      </c>
      <c r="C67" s="55">
        <v>13.3</v>
      </c>
      <c r="D67" s="48">
        <v>0.13</v>
      </c>
      <c r="E67" s="47"/>
      <c r="F67" s="16"/>
      <c r="G67" s="16"/>
      <c r="H67" s="16"/>
      <c r="I67" s="18"/>
      <c r="J67" s="17">
        <f t="shared" si="2"/>
        <v>0</v>
      </c>
    </row>
    <row r="68" spans="1:10" s="21" customFormat="1" ht="18.95" customHeight="1">
      <c r="A68" s="20"/>
      <c r="B68" s="35" t="s">
        <v>222</v>
      </c>
      <c r="C68" s="55">
        <v>22.15</v>
      </c>
      <c r="D68" s="48">
        <v>0.13</v>
      </c>
      <c r="E68" s="47"/>
      <c r="F68" s="27"/>
      <c r="G68" s="16"/>
      <c r="H68" s="16"/>
      <c r="I68" s="18"/>
      <c r="J68" s="17">
        <f>((C68+(C68*(D68)))*E68*2)+((C68+(C68*(D68)))*H68)</f>
        <v>0</v>
      </c>
    </row>
    <row r="69" spans="1:10" s="21" customFormat="1" ht="18.95" customHeight="1">
      <c r="A69" s="20"/>
      <c r="B69" s="35" t="s">
        <v>82</v>
      </c>
      <c r="C69" s="54">
        <v>8.85</v>
      </c>
      <c r="D69" s="48">
        <v>0.13</v>
      </c>
      <c r="E69" s="47"/>
      <c r="F69" s="16"/>
      <c r="G69" s="16"/>
      <c r="H69" s="16"/>
      <c r="I69" s="18"/>
      <c r="J69" s="17">
        <f t="shared" si="2"/>
        <v>0</v>
      </c>
    </row>
    <row r="70" spans="1:10" s="21" customFormat="1" ht="18.95" customHeight="1">
      <c r="A70" s="20"/>
      <c r="B70" s="35" t="s">
        <v>77</v>
      </c>
      <c r="C70" s="54">
        <v>5.75</v>
      </c>
      <c r="D70" s="48">
        <v>0.13</v>
      </c>
      <c r="E70" s="47"/>
      <c r="F70" s="16"/>
      <c r="G70" s="16"/>
      <c r="H70" s="16"/>
      <c r="I70" s="18"/>
      <c r="J70" s="17">
        <f t="shared" si="2"/>
        <v>0</v>
      </c>
    </row>
    <row r="71" spans="1:10" s="21" customFormat="1" ht="18.95" customHeight="1">
      <c r="A71" s="20"/>
      <c r="B71" s="35" t="s">
        <v>78</v>
      </c>
      <c r="C71" s="54">
        <v>5.75</v>
      </c>
      <c r="D71" s="48">
        <v>0.13</v>
      </c>
      <c r="E71" s="47"/>
      <c r="F71" s="16"/>
      <c r="G71" s="16"/>
      <c r="H71" s="16"/>
      <c r="I71" s="18"/>
      <c r="J71" s="17">
        <f t="shared" si="2"/>
        <v>0</v>
      </c>
    </row>
    <row r="72" spans="1:10" s="21" customFormat="1" ht="18.95" customHeight="1">
      <c r="A72" s="20"/>
      <c r="B72" s="74" t="s">
        <v>81</v>
      </c>
      <c r="C72" s="55">
        <v>4.9000000000000004</v>
      </c>
      <c r="D72" s="48">
        <v>0.13</v>
      </c>
      <c r="E72" s="47"/>
      <c r="F72" s="16"/>
      <c r="G72" s="16"/>
      <c r="H72" s="16"/>
      <c r="I72" s="18"/>
      <c r="J72" s="17">
        <f t="shared" si="2"/>
        <v>0</v>
      </c>
    </row>
    <row r="73" spans="1:10" s="21" customFormat="1" ht="18.95" customHeight="1">
      <c r="A73" s="20"/>
      <c r="B73" s="74" t="s">
        <v>80</v>
      </c>
      <c r="C73" s="55">
        <v>4.9000000000000004</v>
      </c>
      <c r="D73" s="48">
        <v>0.13</v>
      </c>
      <c r="E73" s="47"/>
      <c r="F73" s="16"/>
      <c r="G73" s="16"/>
      <c r="H73" s="16"/>
      <c r="I73" s="18"/>
      <c r="J73" s="17">
        <f t="shared" si="2"/>
        <v>0</v>
      </c>
    </row>
    <row r="74" spans="1:10" s="21" customFormat="1" ht="18.95" customHeight="1">
      <c r="A74" s="20"/>
      <c r="B74" s="74" t="s">
        <v>79</v>
      </c>
      <c r="C74" s="55">
        <v>4.9000000000000004</v>
      </c>
      <c r="D74" s="48">
        <v>0.13</v>
      </c>
      <c r="E74" s="47"/>
      <c r="F74" s="16"/>
      <c r="G74" s="16"/>
      <c r="H74" s="16"/>
      <c r="I74" s="18"/>
      <c r="J74" s="17">
        <f t="shared" si="2"/>
        <v>0</v>
      </c>
    </row>
    <row r="75" spans="1:10" s="21" customFormat="1" ht="18.95" customHeight="1">
      <c r="A75" s="20"/>
      <c r="B75" s="35" t="s">
        <v>85</v>
      </c>
      <c r="C75" s="55">
        <v>17.7</v>
      </c>
      <c r="D75" s="48">
        <v>0.13</v>
      </c>
      <c r="E75" s="47"/>
      <c r="F75" s="16"/>
      <c r="G75" s="16"/>
      <c r="H75" s="16"/>
      <c r="I75" s="18"/>
      <c r="J75" s="17">
        <f t="shared" si="2"/>
        <v>0</v>
      </c>
    </row>
    <row r="76" spans="1:10" s="21" customFormat="1" ht="18.95" customHeight="1">
      <c r="A76" s="20"/>
      <c r="B76" s="35" t="s">
        <v>84</v>
      </c>
      <c r="C76" s="55">
        <v>5.3</v>
      </c>
      <c r="D76" s="48">
        <v>0.13</v>
      </c>
      <c r="E76" s="47"/>
      <c r="F76" s="16"/>
      <c r="G76" s="16"/>
      <c r="H76" s="16"/>
      <c r="I76" s="18"/>
      <c r="J76" s="17">
        <f t="shared" si="2"/>
        <v>0</v>
      </c>
    </row>
    <row r="77" spans="1:10" s="21" customFormat="1" ht="18.95" customHeight="1">
      <c r="A77" s="20"/>
      <c r="B77" s="62" t="s">
        <v>209</v>
      </c>
      <c r="C77" s="51">
        <v>8.15</v>
      </c>
      <c r="D77" s="64">
        <v>0.23</v>
      </c>
      <c r="E77" s="47"/>
      <c r="F77" s="16"/>
      <c r="G77" s="16"/>
      <c r="H77" s="16"/>
      <c r="I77" s="18"/>
      <c r="J77" s="17">
        <f>((C77+(C77*(D77)))*H77)+((C77+(C77*(D77)))*G77*3)</f>
        <v>0</v>
      </c>
    </row>
    <row r="78" spans="1:10" s="21" customFormat="1" ht="18.95" customHeight="1">
      <c r="A78" s="20"/>
      <c r="B78" s="62" t="s">
        <v>74</v>
      </c>
      <c r="C78" s="51">
        <v>7.1</v>
      </c>
      <c r="D78" s="64">
        <v>0.13</v>
      </c>
      <c r="E78" s="47"/>
      <c r="F78" s="16"/>
      <c r="G78" s="16"/>
      <c r="H78" s="16"/>
      <c r="I78" s="18"/>
      <c r="J78" s="17">
        <f t="shared" si="2"/>
        <v>0</v>
      </c>
    </row>
    <row r="79" spans="1:10" s="21" customFormat="1" ht="18.95" customHeight="1">
      <c r="A79" s="20"/>
      <c r="B79" s="62" t="s">
        <v>73</v>
      </c>
      <c r="C79" s="51">
        <v>4.9000000000000004</v>
      </c>
      <c r="D79" s="64">
        <v>0.13</v>
      </c>
      <c r="E79" s="47"/>
      <c r="F79" s="16"/>
      <c r="G79" s="16"/>
      <c r="H79" s="16"/>
      <c r="I79" s="18"/>
      <c r="J79" s="17">
        <f t="shared" si="2"/>
        <v>0</v>
      </c>
    </row>
    <row r="80" spans="1:10" s="21" customFormat="1" ht="18.95" customHeight="1">
      <c r="A80" s="20"/>
      <c r="B80" s="62" t="s">
        <v>38</v>
      </c>
      <c r="C80" s="51">
        <v>3.55</v>
      </c>
      <c r="D80" s="64">
        <v>0.13</v>
      </c>
      <c r="E80" s="47"/>
      <c r="F80" s="16"/>
      <c r="G80" s="16"/>
      <c r="H80" s="16"/>
      <c r="I80" s="18"/>
      <c r="J80" s="17">
        <f t="shared" si="2"/>
        <v>0</v>
      </c>
    </row>
    <row r="81" spans="1:10" s="21" customFormat="1" ht="18.95" customHeight="1">
      <c r="A81" s="20"/>
      <c r="B81" s="62" t="s">
        <v>72</v>
      </c>
      <c r="C81" s="51">
        <v>3.55</v>
      </c>
      <c r="D81" s="64">
        <v>0.13</v>
      </c>
      <c r="E81" s="47"/>
      <c r="F81" s="16"/>
      <c r="G81" s="16"/>
      <c r="H81" s="16"/>
      <c r="I81" s="18"/>
      <c r="J81" s="17">
        <f t="shared" si="2"/>
        <v>0</v>
      </c>
    </row>
    <row r="82" spans="1:10" s="21" customFormat="1" ht="18.95" customHeight="1">
      <c r="A82" s="20"/>
      <c r="B82" s="35" t="s">
        <v>139</v>
      </c>
      <c r="C82" s="55">
        <v>5.3</v>
      </c>
      <c r="D82" s="48">
        <v>0.13</v>
      </c>
      <c r="E82" s="47"/>
      <c r="F82" s="16"/>
      <c r="G82" s="16"/>
      <c r="H82" s="16"/>
      <c r="I82" s="18"/>
      <c r="J82" s="17">
        <f t="shared" si="2"/>
        <v>0</v>
      </c>
    </row>
    <row r="83" spans="1:10" s="21" customFormat="1" ht="18.95" customHeight="1">
      <c r="A83" s="20"/>
      <c r="B83" s="35" t="s">
        <v>181</v>
      </c>
      <c r="C83" s="55">
        <v>5.3</v>
      </c>
      <c r="D83" s="48">
        <v>0.13</v>
      </c>
      <c r="E83" s="47"/>
      <c r="F83" s="16"/>
      <c r="G83" s="16"/>
      <c r="H83" s="16"/>
      <c r="I83" s="18"/>
      <c r="J83" s="17">
        <f t="shared" si="2"/>
        <v>0</v>
      </c>
    </row>
    <row r="84" spans="1:10" s="21" customFormat="1" ht="18.95" customHeight="1">
      <c r="A84" s="20"/>
      <c r="B84" s="35" t="s">
        <v>182</v>
      </c>
      <c r="C84" s="55">
        <v>5.3</v>
      </c>
      <c r="D84" s="48">
        <v>0.13</v>
      </c>
      <c r="E84" s="47"/>
      <c r="F84" s="16"/>
      <c r="G84" s="16"/>
      <c r="H84" s="16"/>
      <c r="I84" s="18"/>
      <c r="J84" s="17">
        <f t="shared" si="2"/>
        <v>0</v>
      </c>
    </row>
    <row r="85" spans="1:10" s="21" customFormat="1" ht="18.95" customHeight="1">
      <c r="A85" s="20"/>
      <c r="B85" s="35" t="s">
        <v>213</v>
      </c>
      <c r="C85" s="55">
        <v>97.35</v>
      </c>
      <c r="D85" s="48">
        <v>0.13</v>
      </c>
      <c r="E85" s="85"/>
      <c r="F85" s="86"/>
      <c r="G85" s="16"/>
      <c r="H85" s="16"/>
      <c r="I85" s="18"/>
      <c r="J85" s="17">
        <f>((C85+(C85*(D85)))*H85)+((C85+(C85*(D85)))*G85*3)</f>
        <v>0</v>
      </c>
    </row>
    <row r="86" spans="1:10" s="21" customFormat="1" ht="18.95" customHeight="1">
      <c r="A86" s="20"/>
      <c r="B86" s="35" t="s">
        <v>214</v>
      </c>
      <c r="C86" s="55">
        <v>56.5</v>
      </c>
      <c r="D86" s="48">
        <v>0.13</v>
      </c>
      <c r="E86" s="46"/>
      <c r="F86" s="87"/>
      <c r="G86" s="16"/>
      <c r="H86" s="16"/>
      <c r="I86" s="18"/>
      <c r="J86" s="17">
        <f t="shared" ref="J86:J88" si="3">((C86+(C86*(D86)))*H86)+((C86+(C86*(D86)))*G86*3)</f>
        <v>0</v>
      </c>
    </row>
    <row r="87" spans="1:10" s="21" customFormat="1" ht="18.95" customHeight="1">
      <c r="A87" s="20"/>
      <c r="B87" s="35" t="s">
        <v>215</v>
      </c>
      <c r="C87" s="55">
        <v>38.049999999999997</v>
      </c>
      <c r="D87" s="48">
        <v>0.13</v>
      </c>
      <c r="E87" s="46"/>
      <c r="F87" s="87"/>
      <c r="G87" s="16"/>
      <c r="H87" s="16"/>
      <c r="I87" s="18"/>
      <c r="J87" s="17">
        <f t="shared" si="3"/>
        <v>0</v>
      </c>
    </row>
    <row r="88" spans="1:10" s="21" customFormat="1" ht="18.95" customHeight="1">
      <c r="A88" s="20"/>
      <c r="B88" s="35" t="s">
        <v>216</v>
      </c>
      <c r="C88" s="55">
        <v>19.75</v>
      </c>
      <c r="D88" s="48">
        <v>0.13</v>
      </c>
      <c r="E88" s="46"/>
      <c r="F88" s="87"/>
      <c r="G88" s="16"/>
      <c r="H88" s="16"/>
      <c r="I88" s="18"/>
      <c r="J88" s="17">
        <f t="shared" si="3"/>
        <v>0</v>
      </c>
    </row>
    <row r="89" spans="1:10" s="21" customFormat="1" ht="18.95" customHeight="1">
      <c r="A89" s="20"/>
      <c r="B89" s="35" t="s">
        <v>217</v>
      </c>
      <c r="C89" s="55">
        <v>16.2</v>
      </c>
      <c r="D89" s="48">
        <v>0.13</v>
      </c>
      <c r="E89" s="46"/>
      <c r="F89" s="87"/>
      <c r="G89" s="16"/>
      <c r="H89" s="16"/>
      <c r="I89" s="18"/>
      <c r="J89" s="17">
        <f>((C89+(C89*(D89)))*H89)+((C89+(C89*(D89)))*G89*6)</f>
        <v>0</v>
      </c>
    </row>
    <row r="90" spans="1:10" s="21" customFormat="1" ht="18.95" customHeight="1">
      <c r="A90" s="20"/>
      <c r="B90" s="35" t="s">
        <v>140</v>
      </c>
      <c r="C90" s="54">
        <v>10.9</v>
      </c>
      <c r="D90" s="48">
        <v>0.13</v>
      </c>
      <c r="E90" s="46"/>
      <c r="F90" s="87"/>
      <c r="G90" s="16"/>
      <c r="H90" s="16"/>
      <c r="I90" s="18"/>
      <c r="J90" s="17">
        <f>((C90+(C90*(D90)))*H90)+((C90+(C90*(D90)))*G90*6)</f>
        <v>0</v>
      </c>
    </row>
    <row r="91" spans="1:10" s="21" customFormat="1" ht="18.95" customHeight="1">
      <c r="A91" s="20"/>
      <c r="B91" s="35" t="s">
        <v>210</v>
      </c>
      <c r="C91" s="51">
        <v>97.35</v>
      </c>
      <c r="D91" s="48">
        <v>0.13</v>
      </c>
      <c r="E91" s="46"/>
      <c r="F91" s="87"/>
      <c r="G91" s="16"/>
      <c r="H91" s="16"/>
      <c r="I91" s="18"/>
      <c r="J91" s="17">
        <f t="shared" ref="J91:J93" si="4">((C91+(C91*(D91)))*H91)+((C91+(C91*(D91)))*G91*3)</f>
        <v>0</v>
      </c>
    </row>
    <row r="92" spans="1:10" s="21" customFormat="1" ht="18.95" customHeight="1">
      <c r="A92" s="20"/>
      <c r="B92" s="35" t="s">
        <v>211</v>
      </c>
      <c r="C92" s="51">
        <v>48.7</v>
      </c>
      <c r="D92" s="48">
        <v>0.13</v>
      </c>
      <c r="E92" s="46"/>
      <c r="F92" s="87"/>
      <c r="G92" s="16"/>
      <c r="H92" s="16"/>
      <c r="I92" s="18"/>
      <c r="J92" s="17">
        <f t="shared" si="4"/>
        <v>0</v>
      </c>
    </row>
    <row r="93" spans="1:10" s="21" customFormat="1" ht="18.95" customHeight="1">
      <c r="A93" s="20"/>
      <c r="B93" s="35" t="s">
        <v>212</v>
      </c>
      <c r="C93" s="51">
        <v>29.2</v>
      </c>
      <c r="D93" s="48">
        <v>0.13</v>
      </c>
      <c r="E93" s="46"/>
      <c r="F93" s="87"/>
      <c r="G93" s="16"/>
      <c r="H93" s="16"/>
      <c r="I93" s="18"/>
      <c r="J93" s="17">
        <f t="shared" si="4"/>
        <v>0</v>
      </c>
    </row>
    <row r="94" spans="1:10" s="21" customFormat="1" ht="18.95" customHeight="1">
      <c r="A94" s="20"/>
      <c r="B94" s="35" t="s">
        <v>41</v>
      </c>
      <c r="C94" s="54">
        <v>19.899999999999999</v>
      </c>
      <c r="D94" s="48">
        <v>0.13</v>
      </c>
      <c r="E94" s="46"/>
      <c r="F94" s="87"/>
      <c r="G94" s="16"/>
      <c r="H94" s="16"/>
      <c r="I94" s="18"/>
      <c r="J94" s="17">
        <f t="shared" ref="J94:J96" si="5">((C94+(C94*(D94)))*H94)+((C94+(C94*(D94)))*G94*6)</f>
        <v>0</v>
      </c>
    </row>
    <row r="95" spans="1:10" s="21" customFormat="1" ht="18.95" customHeight="1">
      <c r="A95" s="20"/>
      <c r="B95" s="35" t="s">
        <v>40</v>
      </c>
      <c r="C95" s="54">
        <v>13.75</v>
      </c>
      <c r="D95" s="48">
        <v>0.13</v>
      </c>
      <c r="E95" s="46"/>
      <c r="F95" s="87"/>
      <c r="G95" s="16"/>
      <c r="H95" s="16"/>
      <c r="I95" s="18"/>
      <c r="J95" s="17">
        <f t="shared" si="5"/>
        <v>0</v>
      </c>
    </row>
    <row r="96" spans="1:10" s="21" customFormat="1" ht="18.95" customHeight="1">
      <c r="A96" s="20"/>
      <c r="B96" s="74" t="s">
        <v>39</v>
      </c>
      <c r="C96" s="55">
        <v>10.9</v>
      </c>
      <c r="D96" s="48">
        <v>0.13</v>
      </c>
      <c r="E96" s="88"/>
      <c r="F96" s="89"/>
      <c r="G96" s="16"/>
      <c r="H96" s="16"/>
      <c r="I96" s="18"/>
      <c r="J96" s="17">
        <f t="shared" si="5"/>
        <v>0</v>
      </c>
    </row>
    <row r="97" spans="1:10" s="2" customFormat="1" ht="24.95" customHeight="1">
      <c r="A97" s="8"/>
      <c r="B97" s="98" t="s">
        <v>196</v>
      </c>
      <c r="C97" s="126" t="s">
        <v>184</v>
      </c>
      <c r="D97" s="102" t="s">
        <v>8</v>
      </c>
      <c r="E97" s="104" t="s">
        <v>7</v>
      </c>
      <c r="F97" s="104"/>
      <c r="G97" s="97" t="s">
        <v>223</v>
      </c>
      <c r="H97" s="93" t="s">
        <v>194</v>
      </c>
      <c r="I97" s="19"/>
      <c r="J97" s="91" t="s">
        <v>191</v>
      </c>
    </row>
    <row r="98" spans="1:10" s="2" customFormat="1" ht="24.95" customHeight="1">
      <c r="A98" s="8"/>
      <c r="B98" s="99"/>
      <c r="C98" s="127"/>
      <c r="D98" s="103"/>
      <c r="E98" s="63" t="s">
        <v>0</v>
      </c>
      <c r="F98" s="63" t="s">
        <v>1</v>
      </c>
      <c r="G98" s="94"/>
      <c r="H98" s="94"/>
      <c r="I98" s="19"/>
      <c r="J98" s="92"/>
    </row>
    <row r="99" spans="1:10" s="21" customFormat="1" ht="18.95" customHeight="1">
      <c r="A99" s="20"/>
      <c r="B99" s="35" t="s">
        <v>105</v>
      </c>
      <c r="C99" s="52">
        <v>27.5</v>
      </c>
      <c r="D99" s="48">
        <v>0.13</v>
      </c>
      <c r="E99" s="47"/>
      <c r="F99" s="16"/>
      <c r="G99" s="16"/>
      <c r="H99" s="16"/>
      <c r="I99" s="18"/>
      <c r="J99" s="17">
        <f t="shared" ref="J99:J149" si="6">((C99+(C99*(D99)))*E99*2)+((C99+(C99*(D99)))*F99*3)+((C99+(C99*(D99)))*H99)+((C99+(C99*(D99)))*G99*6)</f>
        <v>0</v>
      </c>
    </row>
    <row r="100" spans="1:10" s="21" customFormat="1" ht="18.95" customHeight="1">
      <c r="A100" s="20"/>
      <c r="B100" s="35" t="s">
        <v>106</v>
      </c>
      <c r="C100" s="52">
        <v>19.5</v>
      </c>
      <c r="D100" s="48">
        <v>0.13</v>
      </c>
      <c r="E100" s="47"/>
      <c r="F100" s="16"/>
      <c r="G100" s="16"/>
      <c r="H100" s="16"/>
      <c r="I100" s="18"/>
      <c r="J100" s="17">
        <f t="shared" si="6"/>
        <v>0</v>
      </c>
    </row>
    <row r="101" spans="1:10" s="21" customFormat="1" ht="18.95" customHeight="1">
      <c r="A101" s="20"/>
      <c r="B101" s="35" t="s">
        <v>107</v>
      </c>
      <c r="C101" s="52">
        <v>15.5</v>
      </c>
      <c r="D101" s="48">
        <v>0.13</v>
      </c>
      <c r="E101" s="47"/>
      <c r="F101" s="16"/>
      <c r="G101" s="16"/>
      <c r="H101" s="16"/>
      <c r="I101" s="18"/>
      <c r="J101" s="17">
        <f t="shared" si="6"/>
        <v>0</v>
      </c>
    </row>
    <row r="102" spans="1:10" s="21" customFormat="1" ht="18.95" customHeight="1">
      <c r="A102" s="20"/>
      <c r="B102" s="35" t="s">
        <v>108</v>
      </c>
      <c r="C102" s="52">
        <v>13.75</v>
      </c>
      <c r="D102" s="48">
        <v>0.13</v>
      </c>
      <c r="E102" s="47"/>
      <c r="F102" s="16"/>
      <c r="G102" s="16"/>
      <c r="H102" s="16"/>
      <c r="I102" s="18"/>
      <c r="J102" s="17">
        <f t="shared" si="6"/>
        <v>0</v>
      </c>
    </row>
    <row r="103" spans="1:10" s="21" customFormat="1" ht="18.95" customHeight="1">
      <c r="A103" s="20"/>
      <c r="B103" s="35" t="s">
        <v>86</v>
      </c>
      <c r="C103" s="52">
        <v>8.6</v>
      </c>
      <c r="D103" s="48">
        <v>0.13</v>
      </c>
      <c r="E103" s="47"/>
      <c r="F103" s="16"/>
      <c r="G103" s="16"/>
      <c r="H103" s="16"/>
      <c r="I103" s="18"/>
      <c r="J103" s="17">
        <f t="shared" si="6"/>
        <v>0</v>
      </c>
    </row>
    <row r="104" spans="1:10" s="21" customFormat="1" ht="18.95" customHeight="1">
      <c r="A104" s="20"/>
      <c r="B104" s="35" t="s">
        <v>103</v>
      </c>
      <c r="C104" s="52">
        <v>57.55</v>
      </c>
      <c r="D104" s="48">
        <v>0.13</v>
      </c>
      <c r="E104" s="47"/>
      <c r="F104" s="16"/>
      <c r="G104" s="16"/>
      <c r="H104" s="16"/>
      <c r="I104" s="18"/>
      <c r="J104" s="17">
        <f t="shared" si="6"/>
        <v>0</v>
      </c>
    </row>
    <row r="105" spans="1:10" s="21" customFormat="1" ht="18.95" customHeight="1">
      <c r="A105" s="20"/>
      <c r="B105" s="35" t="s">
        <v>100</v>
      </c>
      <c r="C105" s="52">
        <v>31</v>
      </c>
      <c r="D105" s="48">
        <v>0.13</v>
      </c>
      <c r="E105" s="47"/>
      <c r="F105" s="16"/>
      <c r="G105" s="16"/>
      <c r="H105" s="16"/>
      <c r="I105" s="18"/>
      <c r="J105" s="17">
        <f t="shared" si="6"/>
        <v>0</v>
      </c>
    </row>
    <row r="106" spans="1:10" s="21" customFormat="1" ht="18.95" customHeight="1">
      <c r="A106" s="20"/>
      <c r="B106" s="35" t="s">
        <v>99</v>
      </c>
      <c r="C106" s="52">
        <v>16.399999999999999</v>
      </c>
      <c r="D106" s="48">
        <v>0.13</v>
      </c>
      <c r="E106" s="47"/>
      <c r="F106" s="16"/>
      <c r="G106" s="16"/>
      <c r="H106" s="16"/>
      <c r="I106" s="18"/>
      <c r="J106" s="17">
        <f t="shared" si="6"/>
        <v>0</v>
      </c>
    </row>
    <row r="107" spans="1:10" s="21" customFormat="1" ht="18.95" customHeight="1">
      <c r="A107" s="20"/>
      <c r="B107" s="35" t="s">
        <v>102</v>
      </c>
      <c r="C107" s="52">
        <v>6.05</v>
      </c>
      <c r="D107" s="48">
        <v>0.13</v>
      </c>
      <c r="E107" s="47"/>
      <c r="F107" s="16"/>
      <c r="G107" s="16"/>
      <c r="H107" s="16"/>
      <c r="I107" s="18"/>
      <c r="J107" s="17">
        <f t="shared" si="6"/>
        <v>0</v>
      </c>
    </row>
    <row r="108" spans="1:10" s="21" customFormat="1" ht="18.95" customHeight="1">
      <c r="A108" s="20"/>
      <c r="B108" s="35" t="s">
        <v>101</v>
      </c>
      <c r="C108" s="52">
        <v>6.05</v>
      </c>
      <c r="D108" s="48">
        <v>0.13</v>
      </c>
      <c r="E108" s="47"/>
      <c r="F108" s="16"/>
      <c r="G108" s="16"/>
      <c r="H108" s="16"/>
      <c r="I108" s="18"/>
      <c r="J108" s="17">
        <f t="shared" si="6"/>
        <v>0</v>
      </c>
    </row>
    <row r="109" spans="1:10" s="21" customFormat="1" ht="18.95" customHeight="1">
      <c r="A109" s="20"/>
      <c r="B109" s="62" t="s">
        <v>104</v>
      </c>
      <c r="C109" s="51">
        <v>8.0500000000000007</v>
      </c>
      <c r="D109" s="64">
        <v>0.23</v>
      </c>
      <c r="E109" s="47"/>
      <c r="F109" s="16"/>
      <c r="G109" s="16"/>
      <c r="H109" s="16"/>
      <c r="I109" s="18"/>
      <c r="J109" s="17">
        <f t="shared" si="6"/>
        <v>0</v>
      </c>
    </row>
    <row r="110" spans="1:10" s="21" customFormat="1" ht="18.95" customHeight="1">
      <c r="A110" s="20"/>
      <c r="B110" s="35" t="s">
        <v>89</v>
      </c>
      <c r="C110" s="53">
        <v>26.55</v>
      </c>
      <c r="D110" s="48">
        <v>0.13</v>
      </c>
      <c r="E110" s="47"/>
      <c r="F110" s="16"/>
      <c r="G110" s="16"/>
      <c r="H110" s="16"/>
      <c r="I110" s="18"/>
      <c r="J110" s="17">
        <f t="shared" si="6"/>
        <v>0</v>
      </c>
    </row>
    <row r="111" spans="1:10" s="21" customFormat="1" ht="18.95" customHeight="1">
      <c r="A111" s="20"/>
      <c r="B111" s="35" t="s">
        <v>88</v>
      </c>
      <c r="C111" s="51">
        <v>26.3</v>
      </c>
      <c r="D111" s="48">
        <v>0.13</v>
      </c>
      <c r="E111" s="47"/>
      <c r="F111" s="16"/>
      <c r="G111" s="16"/>
      <c r="H111" s="16"/>
      <c r="I111" s="18"/>
      <c r="J111" s="17">
        <f t="shared" si="6"/>
        <v>0</v>
      </c>
    </row>
    <row r="112" spans="1:10" s="21" customFormat="1" ht="18.95" customHeight="1">
      <c r="A112" s="20"/>
      <c r="B112" s="35" t="s">
        <v>87</v>
      </c>
      <c r="C112" s="51">
        <v>23.45</v>
      </c>
      <c r="D112" s="48">
        <v>0.13</v>
      </c>
      <c r="E112" s="47"/>
      <c r="F112" s="16"/>
      <c r="G112" s="16"/>
      <c r="H112" s="16"/>
      <c r="I112" s="18"/>
      <c r="J112" s="17">
        <f t="shared" si="6"/>
        <v>0</v>
      </c>
    </row>
    <row r="113" spans="1:10" s="21" customFormat="1" ht="18.95" customHeight="1">
      <c r="A113" s="20"/>
      <c r="B113" s="35" t="s">
        <v>220</v>
      </c>
      <c r="C113" s="51">
        <v>23</v>
      </c>
      <c r="D113" s="48">
        <v>0.13</v>
      </c>
      <c r="E113" s="47"/>
      <c r="F113" s="16"/>
      <c r="G113" s="16"/>
      <c r="H113" s="16"/>
      <c r="I113" s="18"/>
      <c r="J113" s="17">
        <f t="shared" si="6"/>
        <v>0</v>
      </c>
    </row>
    <row r="114" spans="1:10" s="21" customFormat="1" ht="18.95" customHeight="1">
      <c r="A114" s="20"/>
      <c r="B114" s="35" t="s">
        <v>90</v>
      </c>
      <c r="C114" s="51">
        <v>16.149999999999999</v>
      </c>
      <c r="D114" s="48">
        <v>0.13</v>
      </c>
      <c r="E114" s="47"/>
      <c r="F114" s="16"/>
      <c r="G114" s="16"/>
      <c r="H114" s="16"/>
      <c r="I114" s="18"/>
      <c r="J114" s="17">
        <f t="shared" si="6"/>
        <v>0</v>
      </c>
    </row>
    <row r="115" spans="1:10" s="21" customFormat="1" ht="18.95" customHeight="1">
      <c r="A115" s="20"/>
      <c r="B115" s="35" t="s">
        <v>91</v>
      </c>
      <c r="C115" s="51">
        <v>13.9</v>
      </c>
      <c r="D115" s="48">
        <v>0.13</v>
      </c>
      <c r="E115" s="47"/>
      <c r="F115" s="16"/>
      <c r="G115" s="16"/>
      <c r="H115" s="16"/>
      <c r="I115" s="18"/>
      <c r="J115" s="17">
        <f t="shared" si="6"/>
        <v>0</v>
      </c>
    </row>
    <row r="116" spans="1:10" s="21" customFormat="1" ht="18.95" customHeight="1">
      <c r="A116" s="20"/>
      <c r="B116" s="35" t="s">
        <v>92</v>
      </c>
      <c r="C116" s="51">
        <v>19.5</v>
      </c>
      <c r="D116" s="48">
        <v>0.13</v>
      </c>
      <c r="E116" s="47"/>
      <c r="F116" s="16"/>
      <c r="G116" s="16"/>
      <c r="H116" s="16"/>
      <c r="I116" s="18"/>
      <c r="J116" s="17">
        <f t="shared" si="6"/>
        <v>0</v>
      </c>
    </row>
    <row r="117" spans="1:10" s="21" customFormat="1" ht="18.95" customHeight="1">
      <c r="A117" s="20"/>
      <c r="B117" s="35" t="s">
        <v>93</v>
      </c>
      <c r="C117" s="51">
        <v>13.75</v>
      </c>
      <c r="D117" s="48">
        <v>0.13</v>
      </c>
      <c r="E117" s="47"/>
      <c r="F117" s="16"/>
      <c r="G117" s="16"/>
      <c r="H117" s="16"/>
      <c r="I117" s="18"/>
      <c r="J117" s="17">
        <f t="shared" si="6"/>
        <v>0</v>
      </c>
    </row>
    <row r="118" spans="1:10" s="21" customFormat="1" ht="18.95" customHeight="1">
      <c r="A118" s="20"/>
      <c r="B118" s="35" t="s">
        <v>98</v>
      </c>
      <c r="C118" s="51">
        <v>48.95</v>
      </c>
      <c r="D118" s="48">
        <v>0.13</v>
      </c>
      <c r="E118" s="47"/>
      <c r="F118" s="16"/>
      <c r="G118" s="16"/>
      <c r="H118" s="16"/>
      <c r="I118" s="18"/>
      <c r="J118" s="17">
        <f t="shared" si="6"/>
        <v>0</v>
      </c>
    </row>
    <row r="119" spans="1:10" s="21" customFormat="1" ht="18.95" customHeight="1">
      <c r="A119" s="20"/>
      <c r="B119" s="35" t="s">
        <v>97</v>
      </c>
      <c r="C119" s="51">
        <v>31.9</v>
      </c>
      <c r="D119" s="48">
        <v>0.13</v>
      </c>
      <c r="E119" s="47"/>
      <c r="F119" s="16"/>
      <c r="G119" s="16"/>
      <c r="H119" s="16"/>
      <c r="I119" s="18"/>
      <c r="J119" s="17">
        <f t="shared" si="6"/>
        <v>0</v>
      </c>
    </row>
    <row r="120" spans="1:10" s="21" customFormat="1" ht="18.95" customHeight="1">
      <c r="A120" s="20"/>
      <c r="B120" s="35" t="s">
        <v>96</v>
      </c>
      <c r="C120" s="51">
        <v>14.15</v>
      </c>
      <c r="D120" s="48">
        <v>0.13</v>
      </c>
      <c r="E120" s="47"/>
      <c r="F120" s="16"/>
      <c r="G120" s="16"/>
      <c r="H120" s="16"/>
      <c r="I120" s="18"/>
      <c r="J120" s="17">
        <f t="shared" si="6"/>
        <v>0</v>
      </c>
    </row>
    <row r="121" spans="1:10" s="21" customFormat="1" ht="18.95" customHeight="1">
      <c r="A121" s="20"/>
      <c r="B121" s="35" t="s">
        <v>95</v>
      </c>
      <c r="C121" s="51">
        <v>13.75</v>
      </c>
      <c r="D121" s="48">
        <v>0.13</v>
      </c>
      <c r="E121" s="47"/>
      <c r="F121" s="16"/>
      <c r="G121" s="16"/>
      <c r="H121" s="16"/>
      <c r="I121" s="18"/>
      <c r="J121" s="17">
        <f t="shared" si="6"/>
        <v>0</v>
      </c>
    </row>
    <row r="122" spans="1:10" s="21" customFormat="1" ht="18.95" customHeight="1">
      <c r="A122" s="20"/>
      <c r="B122" s="35" t="s">
        <v>94</v>
      </c>
      <c r="C122" s="51">
        <v>13.3</v>
      </c>
      <c r="D122" s="48">
        <v>0.13</v>
      </c>
      <c r="E122" s="47"/>
      <c r="F122" s="16"/>
      <c r="G122" s="16"/>
      <c r="H122" s="16"/>
      <c r="I122" s="18"/>
      <c r="J122" s="17">
        <f t="shared" si="6"/>
        <v>0</v>
      </c>
    </row>
    <row r="123" spans="1:10" s="38" customFormat="1" ht="18.95" customHeight="1">
      <c r="A123" s="37"/>
      <c r="B123" s="35" t="s">
        <v>109</v>
      </c>
      <c r="C123" s="51">
        <v>72.599999999999994</v>
      </c>
      <c r="D123" s="48">
        <v>0.13</v>
      </c>
      <c r="E123" s="47"/>
      <c r="F123" s="16"/>
      <c r="G123" s="16"/>
      <c r="H123" s="16"/>
      <c r="I123" s="18"/>
      <c r="J123" s="17">
        <f t="shared" si="6"/>
        <v>0</v>
      </c>
    </row>
    <row r="124" spans="1:10" s="38" customFormat="1" ht="18.95" customHeight="1">
      <c r="A124" s="37"/>
      <c r="B124" s="35" t="s">
        <v>111</v>
      </c>
      <c r="C124" s="51">
        <v>30.1</v>
      </c>
      <c r="D124" s="48">
        <v>0.13</v>
      </c>
      <c r="E124" s="47"/>
      <c r="F124" s="16"/>
      <c r="G124" s="16"/>
      <c r="H124" s="16"/>
      <c r="I124" s="18"/>
      <c r="J124" s="17">
        <f t="shared" si="6"/>
        <v>0</v>
      </c>
    </row>
    <row r="125" spans="1:10" s="38" customFormat="1" ht="18.95" customHeight="1">
      <c r="A125" s="37"/>
      <c r="B125" s="35" t="s">
        <v>112</v>
      </c>
      <c r="C125" s="51">
        <v>27</v>
      </c>
      <c r="D125" s="48">
        <v>0.13</v>
      </c>
      <c r="E125" s="47"/>
      <c r="F125" s="16"/>
      <c r="G125" s="16"/>
      <c r="H125" s="16"/>
      <c r="I125" s="18"/>
      <c r="J125" s="17">
        <f t="shared" si="6"/>
        <v>0</v>
      </c>
    </row>
    <row r="126" spans="1:10" s="38" customFormat="1" ht="18.95" customHeight="1">
      <c r="A126" s="37"/>
      <c r="B126" s="35" t="s">
        <v>110</v>
      </c>
      <c r="C126" s="51">
        <v>17.25</v>
      </c>
      <c r="D126" s="48">
        <v>0.13</v>
      </c>
      <c r="E126" s="47"/>
      <c r="F126" s="16"/>
      <c r="G126" s="16"/>
      <c r="H126" s="16"/>
      <c r="I126" s="18"/>
      <c r="J126" s="17">
        <f t="shared" si="6"/>
        <v>0</v>
      </c>
    </row>
    <row r="127" spans="1:10" s="38" customFormat="1" ht="18.95" customHeight="1">
      <c r="A127" s="37"/>
      <c r="B127" s="35" t="s">
        <v>113</v>
      </c>
      <c r="C127" s="51">
        <v>8.85</v>
      </c>
      <c r="D127" s="48">
        <v>0.13</v>
      </c>
      <c r="E127" s="47"/>
      <c r="F127" s="16"/>
      <c r="G127" s="16"/>
      <c r="H127" s="16"/>
      <c r="I127" s="18"/>
      <c r="J127" s="17">
        <f t="shared" si="6"/>
        <v>0</v>
      </c>
    </row>
    <row r="128" spans="1:10" s="21" customFormat="1" ht="18.95" customHeight="1">
      <c r="A128" s="20"/>
      <c r="B128" s="35" t="s">
        <v>114</v>
      </c>
      <c r="C128" s="51">
        <v>19.899999999999999</v>
      </c>
      <c r="D128" s="48">
        <v>0.13</v>
      </c>
      <c r="E128" s="47"/>
      <c r="F128" s="16"/>
      <c r="G128" s="16"/>
      <c r="H128" s="16"/>
      <c r="I128" s="18"/>
      <c r="J128" s="17">
        <f t="shared" si="6"/>
        <v>0</v>
      </c>
    </row>
    <row r="129" spans="1:10" s="38" customFormat="1" ht="18.95" customHeight="1">
      <c r="A129" s="37"/>
      <c r="B129" s="35" t="s">
        <v>116</v>
      </c>
      <c r="C129" s="51">
        <v>12.6</v>
      </c>
      <c r="D129" s="48">
        <v>0.23</v>
      </c>
      <c r="E129" s="47"/>
      <c r="F129" s="16"/>
      <c r="G129" s="16"/>
      <c r="H129" s="16"/>
      <c r="I129" s="18"/>
      <c r="J129" s="17">
        <f t="shared" si="6"/>
        <v>0</v>
      </c>
    </row>
    <row r="130" spans="1:10" s="21" customFormat="1" ht="18.95" customHeight="1">
      <c r="A130" s="20"/>
      <c r="B130" s="35" t="s">
        <v>115</v>
      </c>
      <c r="C130" s="51">
        <v>9.3000000000000007</v>
      </c>
      <c r="D130" s="48">
        <v>0.13</v>
      </c>
      <c r="E130" s="47"/>
      <c r="F130" s="16"/>
      <c r="G130" s="16"/>
      <c r="H130" s="16"/>
      <c r="I130" s="18"/>
      <c r="J130" s="17">
        <f t="shared" si="6"/>
        <v>0</v>
      </c>
    </row>
    <row r="131" spans="1:10" ht="21">
      <c r="B131" s="62" t="s">
        <v>117</v>
      </c>
      <c r="C131" s="51">
        <v>9.5500000000000007</v>
      </c>
      <c r="D131" s="64">
        <v>0.23</v>
      </c>
      <c r="E131" s="47"/>
      <c r="F131" s="16"/>
      <c r="G131" s="16"/>
      <c r="H131" s="16"/>
      <c r="I131" s="18"/>
      <c r="J131" s="17">
        <f t="shared" si="6"/>
        <v>0</v>
      </c>
    </row>
    <row r="132" spans="1:10" ht="21">
      <c r="B132" s="62" t="s">
        <v>143</v>
      </c>
      <c r="C132" s="51">
        <v>33.35</v>
      </c>
      <c r="D132" s="64">
        <v>0.13</v>
      </c>
      <c r="E132" s="47"/>
      <c r="F132" s="16"/>
      <c r="G132" s="16"/>
      <c r="H132" s="16"/>
      <c r="I132" s="18"/>
      <c r="J132" s="17">
        <f t="shared" si="6"/>
        <v>0</v>
      </c>
    </row>
    <row r="133" spans="1:10" ht="21">
      <c r="B133" s="62" t="s">
        <v>144</v>
      </c>
      <c r="C133" s="51">
        <v>18.850000000000001</v>
      </c>
      <c r="D133" s="64">
        <v>0.13</v>
      </c>
      <c r="E133" s="47"/>
      <c r="F133" s="16"/>
      <c r="G133" s="16"/>
      <c r="H133" s="16"/>
      <c r="I133" s="18"/>
      <c r="J133" s="17">
        <f t="shared" si="6"/>
        <v>0</v>
      </c>
    </row>
    <row r="134" spans="1:10" ht="21">
      <c r="B134" s="62" t="s">
        <v>142</v>
      </c>
      <c r="C134" s="51">
        <v>16.3</v>
      </c>
      <c r="D134" s="64">
        <v>0.23</v>
      </c>
      <c r="E134" s="47"/>
      <c r="F134" s="16"/>
      <c r="G134" s="16"/>
      <c r="H134" s="16"/>
      <c r="I134" s="18"/>
      <c r="J134" s="17">
        <f t="shared" si="6"/>
        <v>0</v>
      </c>
    </row>
    <row r="135" spans="1:10" ht="21">
      <c r="B135" s="62" t="s">
        <v>141</v>
      </c>
      <c r="C135" s="51">
        <v>15.5</v>
      </c>
      <c r="D135" s="64">
        <v>0.13</v>
      </c>
      <c r="E135" s="47"/>
      <c r="F135" s="16"/>
      <c r="G135" s="16"/>
      <c r="H135" s="16"/>
      <c r="I135" s="18"/>
      <c r="J135" s="17">
        <f t="shared" si="6"/>
        <v>0</v>
      </c>
    </row>
    <row r="136" spans="1:10" s="21" customFormat="1" ht="18.95" customHeight="1">
      <c r="A136" s="20"/>
      <c r="B136" s="35" t="s">
        <v>43</v>
      </c>
      <c r="C136" s="51">
        <v>9.75</v>
      </c>
      <c r="D136" s="64">
        <v>0.23</v>
      </c>
      <c r="E136" s="47"/>
      <c r="F136" s="16"/>
      <c r="G136" s="16"/>
      <c r="H136" s="16"/>
      <c r="I136" s="18"/>
      <c r="J136" s="17">
        <f t="shared" si="6"/>
        <v>0</v>
      </c>
    </row>
    <row r="137" spans="1:10" s="21" customFormat="1" ht="18.95" customHeight="1">
      <c r="A137" s="20"/>
      <c r="B137" s="35" t="s">
        <v>42</v>
      </c>
      <c r="C137" s="51">
        <v>8.15</v>
      </c>
      <c r="D137" s="64">
        <v>0.23</v>
      </c>
      <c r="E137" s="47"/>
      <c r="F137" s="16"/>
      <c r="G137" s="16"/>
      <c r="H137" s="16"/>
      <c r="I137" s="18"/>
      <c r="J137" s="17">
        <f t="shared" si="6"/>
        <v>0</v>
      </c>
    </row>
    <row r="138" spans="1:10" s="21" customFormat="1" ht="18.95" customHeight="1">
      <c r="A138" s="20"/>
      <c r="B138" s="35" t="s">
        <v>44</v>
      </c>
      <c r="C138" s="51">
        <v>8.15</v>
      </c>
      <c r="D138" s="64">
        <v>0.23</v>
      </c>
      <c r="E138" s="47"/>
      <c r="F138" s="16"/>
      <c r="G138" s="16"/>
      <c r="H138" s="16"/>
      <c r="I138" s="18"/>
      <c r="J138" s="17">
        <f t="shared" si="6"/>
        <v>0</v>
      </c>
    </row>
    <row r="139" spans="1:10" s="21" customFormat="1" ht="18.95" customHeight="1">
      <c r="A139" s="20"/>
      <c r="B139" s="59" t="s">
        <v>145</v>
      </c>
      <c r="C139" s="51">
        <v>20.3</v>
      </c>
      <c r="D139" s="64">
        <v>0.23</v>
      </c>
      <c r="E139" s="47"/>
      <c r="F139" s="16"/>
      <c r="G139" s="16"/>
      <c r="H139" s="16"/>
      <c r="I139" s="18"/>
      <c r="J139" s="17">
        <f t="shared" si="6"/>
        <v>0</v>
      </c>
    </row>
    <row r="140" spans="1:10" s="21" customFormat="1" ht="18.95" customHeight="1">
      <c r="A140" s="20"/>
      <c r="B140" s="59" t="s">
        <v>146</v>
      </c>
      <c r="C140" s="51">
        <v>20.3</v>
      </c>
      <c r="D140" s="64">
        <v>0.23</v>
      </c>
      <c r="E140" s="47"/>
      <c r="F140" s="16"/>
      <c r="G140" s="16"/>
      <c r="H140" s="16"/>
      <c r="I140" s="18"/>
      <c r="J140" s="17">
        <f t="shared" si="6"/>
        <v>0</v>
      </c>
    </row>
    <row r="141" spans="1:10" s="21" customFormat="1" ht="18.95" customHeight="1">
      <c r="A141" s="20"/>
      <c r="B141" s="75" t="s">
        <v>147</v>
      </c>
      <c r="C141" s="51">
        <v>10.15</v>
      </c>
      <c r="D141" s="64">
        <v>0.23</v>
      </c>
      <c r="E141" s="47"/>
      <c r="F141" s="16"/>
      <c r="G141" s="16"/>
      <c r="H141" s="16"/>
      <c r="I141" s="18"/>
      <c r="J141" s="17">
        <f t="shared" si="6"/>
        <v>0</v>
      </c>
    </row>
    <row r="142" spans="1:10" s="21" customFormat="1" ht="18.95" customHeight="1">
      <c r="A142" s="20"/>
      <c r="B142" s="75" t="s">
        <v>147</v>
      </c>
      <c r="C142" s="51">
        <v>10.15</v>
      </c>
      <c r="D142" s="64">
        <v>0.23</v>
      </c>
      <c r="E142" s="47"/>
      <c r="F142" s="16"/>
      <c r="G142" s="16"/>
      <c r="H142" s="16"/>
      <c r="I142" s="18"/>
      <c r="J142" s="17">
        <f t="shared" si="6"/>
        <v>0</v>
      </c>
    </row>
    <row r="143" spans="1:10" s="21" customFormat="1" ht="18.95" customHeight="1">
      <c r="A143" s="20"/>
      <c r="B143" s="35" t="s">
        <v>148</v>
      </c>
      <c r="C143" s="51">
        <v>6.9</v>
      </c>
      <c r="D143" s="64">
        <v>0.23</v>
      </c>
      <c r="E143" s="47"/>
      <c r="F143" s="16"/>
      <c r="G143" s="16"/>
      <c r="H143" s="16"/>
      <c r="I143" s="18"/>
      <c r="J143" s="17">
        <f t="shared" si="6"/>
        <v>0</v>
      </c>
    </row>
    <row r="144" spans="1:10" s="21" customFormat="1" ht="18.95" customHeight="1">
      <c r="A144" s="20"/>
      <c r="B144" s="35" t="s">
        <v>149</v>
      </c>
      <c r="C144" s="51">
        <v>6.9</v>
      </c>
      <c r="D144" s="64">
        <v>0.23</v>
      </c>
      <c r="E144" s="47"/>
      <c r="F144" s="16"/>
      <c r="G144" s="16"/>
      <c r="H144" s="16"/>
      <c r="I144" s="18"/>
      <c r="J144" s="17">
        <f t="shared" si="6"/>
        <v>0</v>
      </c>
    </row>
    <row r="145" spans="1:10" s="21" customFormat="1" ht="18.95" customHeight="1">
      <c r="A145" s="20"/>
      <c r="B145" s="62" t="s">
        <v>150</v>
      </c>
      <c r="C145" s="51">
        <v>179.7</v>
      </c>
      <c r="D145" s="64">
        <v>0.23</v>
      </c>
      <c r="E145" s="47"/>
      <c r="F145" s="16"/>
      <c r="G145" s="16"/>
      <c r="H145" s="16"/>
      <c r="I145" s="18"/>
      <c r="J145" s="17">
        <f t="shared" si="6"/>
        <v>0</v>
      </c>
    </row>
    <row r="146" spans="1:10" s="21" customFormat="1" ht="18.95" customHeight="1">
      <c r="A146" s="20"/>
      <c r="B146" s="62" t="s">
        <v>151</v>
      </c>
      <c r="C146" s="51">
        <v>148</v>
      </c>
      <c r="D146" s="64">
        <v>0.23</v>
      </c>
      <c r="E146" s="47"/>
      <c r="F146" s="16"/>
      <c r="G146" s="16"/>
      <c r="H146" s="16"/>
      <c r="I146" s="18"/>
      <c r="J146" s="17">
        <f t="shared" si="6"/>
        <v>0</v>
      </c>
    </row>
    <row r="147" spans="1:10" s="21" customFormat="1" ht="18.95" customHeight="1">
      <c r="A147" s="20"/>
      <c r="B147" s="62" t="s">
        <v>152</v>
      </c>
      <c r="C147" s="51">
        <v>59.35</v>
      </c>
      <c r="D147" s="64">
        <v>0.23</v>
      </c>
      <c r="E147" s="47"/>
      <c r="F147" s="16"/>
      <c r="G147" s="16"/>
      <c r="H147" s="16"/>
      <c r="I147" s="18"/>
      <c r="J147" s="17">
        <f t="shared" si="6"/>
        <v>0</v>
      </c>
    </row>
    <row r="148" spans="1:10" s="21" customFormat="1" ht="18.95" customHeight="1">
      <c r="A148" s="20"/>
      <c r="B148" s="62" t="s">
        <v>153</v>
      </c>
      <c r="C148" s="51">
        <v>54.5</v>
      </c>
      <c r="D148" s="64">
        <v>0.23</v>
      </c>
      <c r="E148" s="47"/>
      <c r="F148" s="16"/>
      <c r="G148" s="16"/>
      <c r="H148" s="16"/>
      <c r="I148" s="18"/>
      <c r="J148" s="17">
        <f t="shared" si="6"/>
        <v>0</v>
      </c>
    </row>
    <row r="149" spans="1:10" s="21" customFormat="1" ht="18.95" customHeight="1">
      <c r="A149" s="20"/>
      <c r="B149" s="62" t="s">
        <v>154</v>
      </c>
      <c r="C149" s="51">
        <v>43.5</v>
      </c>
      <c r="D149" s="64">
        <v>0.23</v>
      </c>
      <c r="E149" s="47"/>
      <c r="F149" s="16"/>
      <c r="G149" s="16"/>
      <c r="H149" s="16"/>
      <c r="I149" s="18"/>
      <c r="J149" s="17">
        <f t="shared" si="6"/>
        <v>0</v>
      </c>
    </row>
    <row r="150" spans="1:10" s="2" customFormat="1" ht="24.95" customHeight="1">
      <c r="A150" s="8"/>
      <c r="B150" s="120" t="s">
        <v>193</v>
      </c>
      <c r="C150" s="119" t="s">
        <v>184</v>
      </c>
      <c r="D150" s="124" t="s">
        <v>8</v>
      </c>
      <c r="E150" s="118"/>
      <c r="F150" s="118"/>
      <c r="G150" s="97"/>
      <c r="H150" s="93" t="s">
        <v>194</v>
      </c>
      <c r="I150" s="19"/>
      <c r="J150" s="91" t="s">
        <v>191</v>
      </c>
    </row>
    <row r="151" spans="1:10" s="2" customFormat="1" ht="24.95" customHeight="1">
      <c r="A151" s="8"/>
      <c r="B151" s="121"/>
      <c r="C151" s="119"/>
      <c r="D151" s="125"/>
      <c r="E151" s="71"/>
      <c r="F151" s="71"/>
      <c r="G151" s="94"/>
      <c r="H151" s="94"/>
      <c r="I151" s="19"/>
      <c r="J151" s="92"/>
    </row>
    <row r="152" spans="1:10" s="2" customFormat="1" ht="18.95" customHeight="1">
      <c r="A152" s="8"/>
      <c r="B152" s="35" t="s">
        <v>21</v>
      </c>
      <c r="C152" s="51">
        <v>142.30616666666668</v>
      </c>
      <c r="D152" s="48">
        <v>0.23</v>
      </c>
      <c r="E152" s="50"/>
      <c r="F152" s="41"/>
      <c r="G152" s="27"/>
      <c r="H152" s="16"/>
      <c r="I152" s="18"/>
      <c r="J152" s="17">
        <f t="shared" ref="J152:J188" si="7">(C152+(C152*(D152)))*H152</f>
        <v>0</v>
      </c>
    </row>
    <row r="153" spans="1:10" s="2" customFormat="1" ht="18.95" customHeight="1">
      <c r="A153" s="8"/>
      <c r="B153" s="35" t="s">
        <v>20</v>
      </c>
      <c r="C153" s="51">
        <v>77.266166666666678</v>
      </c>
      <c r="D153" s="48">
        <v>0.23</v>
      </c>
      <c r="E153" s="50"/>
      <c r="F153" s="41"/>
      <c r="G153" s="27"/>
      <c r="H153" s="16"/>
      <c r="I153" s="18"/>
      <c r="J153" s="17">
        <f t="shared" si="7"/>
        <v>0</v>
      </c>
    </row>
    <row r="154" spans="1:10" s="2" customFormat="1" ht="18.95" customHeight="1">
      <c r="A154" s="8"/>
      <c r="B154" s="35" t="s">
        <v>19</v>
      </c>
      <c r="C154" s="51">
        <v>64.666166666666669</v>
      </c>
      <c r="D154" s="48">
        <v>0.23</v>
      </c>
      <c r="E154" s="50"/>
      <c r="F154" s="41"/>
      <c r="G154" s="27"/>
      <c r="H154" s="16"/>
      <c r="I154" s="18"/>
      <c r="J154" s="17">
        <f t="shared" si="7"/>
        <v>0</v>
      </c>
    </row>
    <row r="155" spans="1:10" s="2" customFormat="1" ht="18.95" customHeight="1">
      <c r="A155" s="8"/>
      <c r="B155" s="35" t="s">
        <v>18</v>
      </c>
      <c r="C155" s="51">
        <v>67.392833333333343</v>
      </c>
      <c r="D155" s="48">
        <v>0.23</v>
      </c>
      <c r="E155" s="50"/>
      <c r="F155" s="41"/>
      <c r="G155" s="27"/>
      <c r="H155" s="16"/>
      <c r="I155" s="18"/>
      <c r="J155" s="17">
        <f t="shared" si="7"/>
        <v>0</v>
      </c>
    </row>
    <row r="156" spans="1:10" s="2" customFormat="1" ht="18.95" customHeight="1">
      <c r="A156" s="8"/>
      <c r="B156" s="35" t="s">
        <v>17</v>
      </c>
      <c r="C156" s="51">
        <v>41.952833333333331</v>
      </c>
      <c r="D156" s="48">
        <v>0.23</v>
      </c>
      <c r="E156" s="50"/>
      <c r="F156" s="41"/>
      <c r="G156" s="27"/>
      <c r="H156" s="16"/>
      <c r="I156" s="18"/>
      <c r="J156" s="17">
        <f t="shared" si="7"/>
        <v>0</v>
      </c>
    </row>
    <row r="157" spans="1:10" s="2" customFormat="1" ht="18.95" customHeight="1">
      <c r="A157" s="8"/>
      <c r="B157" s="35" t="s">
        <v>155</v>
      </c>
      <c r="C157" s="51">
        <v>13.159500000000001</v>
      </c>
      <c r="D157" s="48">
        <v>0.23</v>
      </c>
      <c r="E157" s="50"/>
      <c r="F157" s="41"/>
      <c r="G157" s="27"/>
      <c r="H157" s="16"/>
      <c r="I157" s="18"/>
      <c r="J157" s="17">
        <f t="shared" si="7"/>
        <v>0</v>
      </c>
    </row>
    <row r="158" spans="1:10" s="21" customFormat="1" ht="18.95" customHeight="1">
      <c r="A158" s="20"/>
      <c r="B158" s="35" t="s">
        <v>183</v>
      </c>
      <c r="C158" s="51">
        <v>110.16</v>
      </c>
      <c r="D158" s="48">
        <v>0.23</v>
      </c>
      <c r="E158" s="50"/>
      <c r="F158" s="41"/>
      <c r="G158" s="27"/>
      <c r="H158" s="16"/>
      <c r="I158" s="18"/>
      <c r="J158" s="17">
        <f t="shared" si="7"/>
        <v>0</v>
      </c>
    </row>
    <row r="159" spans="1:10" s="2" customFormat="1" ht="18.95" customHeight="1">
      <c r="A159" s="8"/>
      <c r="B159" s="35" t="s">
        <v>16</v>
      </c>
      <c r="C159" s="51">
        <v>34.626166666666663</v>
      </c>
      <c r="D159" s="48">
        <v>0.23</v>
      </c>
      <c r="E159" s="50"/>
      <c r="F159" s="41"/>
      <c r="G159" s="27"/>
      <c r="H159" s="16"/>
      <c r="I159" s="18"/>
      <c r="J159" s="17">
        <f t="shared" si="7"/>
        <v>0</v>
      </c>
    </row>
    <row r="160" spans="1:10" s="2" customFormat="1" ht="18.95" customHeight="1">
      <c r="A160" s="8"/>
      <c r="B160" s="35" t="s">
        <v>15</v>
      </c>
      <c r="C160" s="51">
        <v>15.359500000000001</v>
      </c>
      <c r="D160" s="48">
        <v>0.23</v>
      </c>
      <c r="E160" s="50"/>
      <c r="F160" s="41"/>
      <c r="G160" s="27"/>
      <c r="H160" s="16"/>
      <c r="I160" s="18"/>
      <c r="J160" s="17">
        <f t="shared" si="7"/>
        <v>0</v>
      </c>
    </row>
    <row r="161" spans="1:10" s="2" customFormat="1" ht="18.95" customHeight="1">
      <c r="A161" s="8"/>
      <c r="B161" s="35" t="s">
        <v>14</v>
      </c>
      <c r="C161" s="51">
        <v>15.599699999999999</v>
      </c>
      <c r="D161" s="48">
        <v>0.23</v>
      </c>
      <c r="E161" s="50"/>
      <c r="F161" s="41"/>
      <c r="G161" s="27"/>
      <c r="H161" s="16"/>
      <c r="I161" s="18"/>
      <c r="J161" s="17">
        <f t="shared" si="7"/>
        <v>0</v>
      </c>
    </row>
    <row r="162" spans="1:10" s="2" customFormat="1" ht="18.95" customHeight="1">
      <c r="A162" s="8"/>
      <c r="B162" s="35" t="s">
        <v>13</v>
      </c>
      <c r="C162" s="52">
        <v>10.5595</v>
      </c>
      <c r="D162" s="48">
        <v>0.23</v>
      </c>
      <c r="E162" s="50"/>
      <c r="F162" s="41"/>
      <c r="G162" s="27"/>
      <c r="H162" s="16"/>
      <c r="I162" s="18"/>
      <c r="J162" s="17">
        <f t="shared" si="7"/>
        <v>0</v>
      </c>
    </row>
    <row r="163" spans="1:10" s="21" customFormat="1" ht="18.95" customHeight="1">
      <c r="A163" s="20"/>
      <c r="B163" s="35" t="s">
        <v>58</v>
      </c>
      <c r="C163" s="51">
        <v>5.5194999999999999</v>
      </c>
      <c r="D163" s="48">
        <v>0.23</v>
      </c>
      <c r="E163" s="50"/>
      <c r="F163" s="41"/>
      <c r="G163" s="27"/>
      <c r="H163" s="16"/>
      <c r="I163" s="18"/>
      <c r="J163" s="17">
        <f t="shared" si="7"/>
        <v>0</v>
      </c>
    </row>
    <row r="164" spans="1:10" s="21" customFormat="1" ht="18.95" customHeight="1">
      <c r="A164" s="20"/>
      <c r="B164" s="35" t="s">
        <v>57</v>
      </c>
      <c r="C164" s="51">
        <v>5.5194999999999999</v>
      </c>
      <c r="D164" s="48">
        <v>0.23</v>
      </c>
      <c r="E164" s="50"/>
      <c r="F164" s="41"/>
      <c r="G164" s="27"/>
      <c r="H164" s="16"/>
      <c r="I164" s="18"/>
      <c r="J164" s="17">
        <f t="shared" si="7"/>
        <v>0</v>
      </c>
    </row>
    <row r="165" spans="1:10" s="21" customFormat="1" ht="18.95" customHeight="1">
      <c r="A165" s="20"/>
      <c r="B165" s="35" t="s">
        <v>61</v>
      </c>
      <c r="C165" s="51">
        <v>6.5861666666666672</v>
      </c>
      <c r="D165" s="48">
        <v>0.23</v>
      </c>
      <c r="E165" s="50"/>
      <c r="F165" s="41"/>
      <c r="G165" s="27"/>
      <c r="H165" s="16"/>
      <c r="I165" s="18"/>
      <c r="J165" s="17">
        <f t="shared" si="7"/>
        <v>0</v>
      </c>
    </row>
    <row r="166" spans="1:10" s="21" customFormat="1" ht="18.95" customHeight="1">
      <c r="A166" s="20"/>
      <c r="B166" s="35" t="s">
        <v>60</v>
      </c>
      <c r="C166" s="51">
        <v>5.5194999999999999</v>
      </c>
      <c r="D166" s="48">
        <v>0.23</v>
      </c>
      <c r="E166" s="50"/>
      <c r="F166" s="41"/>
      <c r="G166" s="27"/>
      <c r="H166" s="16"/>
      <c r="I166" s="18"/>
      <c r="J166" s="17">
        <f t="shared" si="7"/>
        <v>0</v>
      </c>
    </row>
    <row r="167" spans="1:10" s="21" customFormat="1" ht="18.95" customHeight="1">
      <c r="A167" s="20"/>
      <c r="B167" s="35" t="s">
        <v>59</v>
      </c>
      <c r="C167" s="51">
        <v>5.5194999999999999</v>
      </c>
      <c r="D167" s="48">
        <v>0.23</v>
      </c>
      <c r="E167" s="50"/>
      <c r="F167" s="41"/>
      <c r="G167" s="27"/>
      <c r="H167" s="16"/>
      <c r="I167" s="18"/>
      <c r="J167" s="17">
        <f t="shared" si="7"/>
        <v>0</v>
      </c>
    </row>
    <row r="168" spans="1:10" s="2" customFormat="1" ht="18.95" customHeight="1">
      <c r="A168" s="8"/>
      <c r="B168" s="35" t="s">
        <v>156</v>
      </c>
      <c r="C168" s="51">
        <v>77.266166666666678</v>
      </c>
      <c r="D168" s="48">
        <v>0.23</v>
      </c>
      <c r="E168" s="50"/>
      <c r="F168" s="41"/>
      <c r="G168" s="27"/>
      <c r="H168" s="16"/>
      <c r="I168" s="18"/>
      <c r="J168" s="17">
        <f t="shared" si="7"/>
        <v>0</v>
      </c>
    </row>
    <row r="169" spans="1:10" s="2" customFormat="1" ht="18.95" customHeight="1">
      <c r="A169" s="8"/>
      <c r="B169" s="35" t="s">
        <v>157</v>
      </c>
      <c r="C169" s="51">
        <v>61.006166666666665</v>
      </c>
      <c r="D169" s="48">
        <v>0.23</v>
      </c>
      <c r="E169" s="50"/>
      <c r="F169" s="41"/>
      <c r="G169" s="27"/>
      <c r="H169" s="16"/>
      <c r="I169" s="18"/>
      <c r="J169" s="17">
        <f t="shared" si="7"/>
        <v>0</v>
      </c>
    </row>
    <row r="170" spans="1:10" s="2" customFormat="1" ht="18.95" customHeight="1">
      <c r="A170" s="8"/>
      <c r="B170" s="35" t="s">
        <v>158</v>
      </c>
      <c r="C170" s="51">
        <v>52.872833333333332</v>
      </c>
      <c r="D170" s="48">
        <v>0.23</v>
      </c>
      <c r="E170" s="50"/>
      <c r="F170" s="41"/>
      <c r="G170" s="27"/>
      <c r="H170" s="16"/>
      <c r="I170" s="18"/>
      <c r="J170" s="17">
        <f t="shared" si="7"/>
        <v>0</v>
      </c>
    </row>
    <row r="171" spans="1:10" s="2" customFormat="1" ht="18.95" customHeight="1">
      <c r="A171" s="8"/>
      <c r="B171" s="35" t="s">
        <v>159</v>
      </c>
      <c r="C171" s="51">
        <v>55.31283333333333</v>
      </c>
      <c r="D171" s="48">
        <v>0.23</v>
      </c>
      <c r="E171" s="50"/>
      <c r="F171" s="41"/>
      <c r="G171" s="27"/>
      <c r="H171" s="16"/>
      <c r="I171" s="18"/>
      <c r="J171" s="17">
        <f t="shared" si="7"/>
        <v>0</v>
      </c>
    </row>
    <row r="172" spans="1:10" s="2" customFormat="1" ht="18.95" customHeight="1">
      <c r="A172" s="8"/>
      <c r="B172" s="35" t="s">
        <v>161</v>
      </c>
      <c r="C172" s="51">
        <v>16.659499999999998</v>
      </c>
      <c r="D172" s="48">
        <v>0.23</v>
      </c>
      <c r="E172" s="50"/>
      <c r="F172" s="41"/>
      <c r="G172" s="27"/>
      <c r="H172" s="16"/>
      <c r="I172" s="18"/>
      <c r="J172" s="17">
        <f t="shared" si="7"/>
        <v>0</v>
      </c>
    </row>
    <row r="173" spans="1:10" s="2" customFormat="1" ht="18.95" customHeight="1">
      <c r="A173" s="8"/>
      <c r="B173" s="35" t="s">
        <v>160</v>
      </c>
      <c r="C173" s="51">
        <v>16.659499999999998</v>
      </c>
      <c r="D173" s="48">
        <v>0.23</v>
      </c>
      <c r="E173" s="50"/>
      <c r="F173" s="41"/>
      <c r="G173" s="27"/>
      <c r="H173" s="16"/>
      <c r="I173" s="18"/>
      <c r="J173" s="17">
        <f t="shared" si="7"/>
        <v>0</v>
      </c>
    </row>
    <row r="174" spans="1:10" s="2" customFormat="1" ht="18.95" customHeight="1">
      <c r="A174" s="8"/>
      <c r="B174" s="35" t="s">
        <v>12</v>
      </c>
      <c r="C174" s="51">
        <v>121.97283333333334</v>
      </c>
      <c r="D174" s="48">
        <v>0.23</v>
      </c>
      <c r="E174" s="50"/>
      <c r="F174" s="41"/>
      <c r="G174" s="27"/>
      <c r="H174" s="16"/>
      <c r="I174" s="18"/>
      <c r="J174" s="17">
        <f t="shared" si="7"/>
        <v>0</v>
      </c>
    </row>
    <row r="175" spans="1:10" s="2" customFormat="1" ht="18.95" customHeight="1">
      <c r="A175" s="8"/>
      <c r="B175" s="35" t="s">
        <v>11</v>
      </c>
      <c r="C175" s="51">
        <v>81.319500000000005</v>
      </c>
      <c r="D175" s="48">
        <v>0.23</v>
      </c>
      <c r="E175" s="50"/>
      <c r="F175" s="41"/>
      <c r="G175" s="27"/>
      <c r="H175" s="16"/>
      <c r="I175" s="18"/>
      <c r="J175" s="17">
        <f t="shared" si="7"/>
        <v>0</v>
      </c>
    </row>
    <row r="176" spans="1:10" s="2" customFormat="1" ht="18.95" customHeight="1">
      <c r="A176" s="8"/>
      <c r="B176" s="35" t="s">
        <v>10</v>
      </c>
      <c r="C176" s="51">
        <v>36.606166666666667</v>
      </c>
      <c r="D176" s="48">
        <v>0.23</v>
      </c>
      <c r="E176" s="50"/>
      <c r="F176" s="41"/>
      <c r="G176" s="27"/>
      <c r="H176" s="16"/>
      <c r="I176" s="18"/>
      <c r="J176" s="17">
        <f t="shared" si="7"/>
        <v>0</v>
      </c>
    </row>
    <row r="177" spans="1:10" s="2" customFormat="1" ht="18.95" customHeight="1">
      <c r="A177" s="8"/>
      <c r="B177" s="35" t="s">
        <v>9</v>
      </c>
      <c r="C177" s="51">
        <v>17.952833333333334</v>
      </c>
      <c r="D177" s="48">
        <v>0.23</v>
      </c>
      <c r="E177" s="50"/>
      <c r="F177" s="41"/>
      <c r="G177" s="27"/>
      <c r="H177" s="16"/>
      <c r="I177" s="18"/>
      <c r="J177" s="17">
        <f t="shared" si="7"/>
        <v>0</v>
      </c>
    </row>
    <row r="178" spans="1:10" s="2" customFormat="1" ht="18.95" customHeight="1">
      <c r="A178" s="8"/>
      <c r="B178" s="35" t="s">
        <v>185</v>
      </c>
      <c r="C178" s="51">
        <v>30.906166666666667</v>
      </c>
      <c r="D178" s="48">
        <v>0.23</v>
      </c>
      <c r="E178" s="50"/>
      <c r="F178" s="41"/>
      <c r="G178" s="27"/>
      <c r="H178" s="16"/>
      <c r="I178" s="18"/>
      <c r="J178" s="17">
        <f t="shared" si="7"/>
        <v>0</v>
      </c>
    </row>
    <row r="179" spans="1:10" s="2" customFormat="1" ht="18.95" customHeight="1">
      <c r="A179" s="8"/>
      <c r="B179" s="35" t="s">
        <v>186</v>
      </c>
      <c r="C179" s="51">
        <v>30.906166666666667</v>
      </c>
      <c r="D179" s="48">
        <v>0.23</v>
      </c>
      <c r="E179" s="50"/>
      <c r="F179" s="41"/>
      <c r="G179" s="27"/>
      <c r="H179" s="16"/>
      <c r="I179" s="18"/>
      <c r="J179" s="17">
        <f t="shared" si="7"/>
        <v>0</v>
      </c>
    </row>
    <row r="180" spans="1:10" s="2" customFormat="1" ht="18.95" customHeight="1">
      <c r="A180" s="8"/>
      <c r="B180" s="35" t="s">
        <v>187</v>
      </c>
      <c r="C180" s="51">
        <v>40.719499999999996</v>
      </c>
      <c r="D180" s="48">
        <v>0.23</v>
      </c>
      <c r="E180" s="50"/>
      <c r="F180" s="41"/>
      <c r="G180" s="27"/>
      <c r="H180" s="16"/>
      <c r="I180" s="18"/>
      <c r="J180" s="17">
        <f t="shared" si="7"/>
        <v>0</v>
      </c>
    </row>
    <row r="181" spans="1:10" s="2" customFormat="1" ht="18.95" customHeight="1">
      <c r="A181" s="8"/>
      <c r="B181" s="35" t="s">
        <v>26</v>
      </c>
      <c r="C181" s="51">
        <v>48.81283333333333</v>
      </c>
      <c r="D181" s="48">
        <v>0.23</v>
      </c>
      <c r="E181" s="50"/>
      <c r="F181" s="41"/>
      <c r="G181" s="27"/>
      <c r="H181" s="16"/>
      <c r="I181" s="18"/>
      <c r="J181" s="17">
        <f t="shared" si="7"/>
        <v>0</v>
      </c>
    </row>
    <row r="182" spans="1:10" s="2" customFormat="1" ht="18.95" customHeight="1">
      <c r="A182" s="8"/>
      <c r="B182" s="35" t="s">
        <v>25</v>
      </c>
      <c r="C182" s="51">
        <v>47.999499999999998</v>
      </c>
      <c r="D182" s="48">
        <v>0.23</v>
      </c>
      <c r="E182" s="50"/>
      <c r="F182" s="41"/>
      <c r="G182" s="27"/>
      <c r="H182" s="16"/>
      <c r="I182" s="18"/>
      <c r="J182" s="17">
        <f t="shared" si="7"/>
        <v>0</v>
      </c>
    </row>
    <row r="183" spans="1:10" s="2" customFormat="1" ht="18.95" customHeight="1">
      <c r="A183" s="8"/>
      <c r="B183" s="35" t="s">
        <v>188</v>
      </c>
      <c r="C183" s="51">
        <v>16.659499999999998</v>
      </c>
      <c r="D183" s="48">
        <v>0.23</v>
      </c>
      <c r="E183" s="50"/>
      <c r="F183" s="41"/>
      <c r="G183" s="27"/>
      <c r="H183" s="16"/>
      <c r="I183" s="18"/>
      <c r="J183" s="17">
        <f t="shared" si="7"/>
        <v>0</v>
      </c>
    </row>
    <row r="184" spans="1:10" s="2" customFormat="1" ht="18.95" customHeight="1">
      <c r="A184" s="8"/>
      <c r="B184" s="35" t="s">
        <v>162</v>
      </c>
      <c r="C184" s="51">
        <v>31.732833333333335</v>
      </c>
      <c r="D184" s="48">
        <v>0.23</v>
      </c>
      <c r="E184" s="50"/>
      <c r="F184" s="41"/>
      <c r="G184" s="27"/>
      <c r="H184" s="16"/>
      <c r="I184" s="18"/>
      <c r="J184" s="17">
        <f t="shared" si="7"/>
        <v>0</v>
      </c>
    </row>
    <row r="185" spans="1:10" s="2" customFormat="1" ht="18.95" customHeight="1">
      <c r="A185" s="8"/>
      <c r="B185" s="35" t="s">
        <v>24</v>
      </c>
      <c r="C185" s="51">
        <v>40.232833333333332</v>
      </c>
      <c r="D185" s="48">
        <v>0.23</v>
      </c>
      <c r="E185" s="50"/>
      <c r="F185" s="41"/>
      <c r="G185" s="27"/>
      <c r="H185" s="16"/>
      <c r="I185" s="18"/>
      <c r="J185" s="17">
        <f t="shared" si="7"/>
        <v>0</v>
      </c>
    </row>
    <row r="186" spans="1:10" s="2" customFormat="1" ht="18.95" customHeight="1">
      <c r="A186" s="8"/>
      <c r="B186" s="35" t="s">
        <v>23</v>
      </c>
      <c r="C186" s="51">
        <v>30.072833333333332</v>
      </c>
      <c r="D186" s="48">
        <v>0.23</v>
      </c>
      <c r="E186" s="50"/>
      <c r="F186" s="41"/>
      <c r="G186" s="27"/>
      <c r="H186" s="16"/>
      <c r="I186" s="18"/>
      <c r="J186" s="17">
        <f t="shared" si="7"/>
        <v>0</v>
      </c>
    </row>
    <row r="187" spans="1:10" s="2" customFormat="1" ht="18.95" customHeight="1">
      <c r="A187" s="8"/>
      <c r="B187" s="35" t="s">
        <v>22</v>
      </c>
      <c r="C187" s="51">
        <v>15.439500000000002</v>
      </c>
      <c r="D187" s="48">
        <v>0.23</v>
      </c>
      <c r="E187" s="50"/>
      <c r="F187" s="41"/>
      <c r="G187" s="27"/>
      <c r="H187" s="16"/>
      <c r="I187" s="18"/>
      <c r="J187" s="17">
        <f t="shared" si="7"/>
        <v>0</v>
      </c>
    </row>
    <row r="188" spans="1:10" s="2" customFormat="1" ht="18.95" customHeight="1">
      <c r="A188" s="8"/>
      <c r="B188" s="35" t="s">
        <v>56</v>
      </c>
      <c r="C188" s="51">
        <v>4.8128333333333337</v>
      </c>
      <c r="D188" s="48">
        <v>0.23</v>
      </c>
      <c r="E188" s="50"/>
      <c r="F188" s="41"/>
      <c r="G188" s="27"/>
      <c r="H188" s="16"/>
      <c r="I188" s="18"/>
      <c r="J188" s="17">
        <f t="shared" si="7"/>
        <v>0</v>
      </c>
    </row>
    <row r="189" spans="1:10" s="2" customFormat="1" ht="24.95" customHeight="1">
      <c r="A189" s="8"/>
      <c r="B189" s="116" t="s">
        <v>4</v>
      </c>
      <c r="C189" s="123" t="s">
        <v>190</v>
      </c>
      <c r="D189" s="124" t="s">
        <v>8</v>
      </c>
      <c r="E189" s="104"/>
      <c r="F189" s="104"/>
      <c r="G189" s="97"/>
      <c r="H189" s="93" t="s">
        <v>194</v>
      </c>
      <c r="I189" s="19"/>
      <c r="J189" s="91" t="s">
        <v>191</v>
      </c>
    </row>
    <row r="190" spans="1:10" s="2" customFormat="1" ht="24.95" customHeight="1">
      <c r="A190" s="8"/>
      <c r="B190" s="117"/>
      <c r="C190" s="123"/>
      <c r="D190" s="125"/>
      <c r="E190" s="63"/>
      <c r="F190" s="63"/>
      <c r="G190" s="94"/>
      <c r="H190" s="94"/>
      <c r="I190" s="19"/>
      <c r="J190" s="92"/>
    </row>
    <row r="191" spans="1:10" s="2" customFormat="1" ht="18.95" customHeight="1">
      <c r="A191" s="8"/>
      <c r="B191" s="35" t="s">
        <v>32</v>
      </c>
      <c r="C191" s="43">
        <v>36.575666666666663</v>
      </c>
      <c r="D191" s="45">
        <v>0.23</v>
      </c>
      <c r="E191" s="46"/>
      <c r="F191" s="27"/>
      <c r="G191" s="27"/>
      <c r="H191" s="16"/>
      <c r="I191" s="18"/>
      <c r="J191" s="17">
        <f t="shared" ref="J191:J225" si="8">(C191+(C191*(D191)))*H191</f>
        <v>0</v>
      </c>
    </row>
    <row r="192" spans="1:10" s="2" customFormat="1" ht="18.95" customHeight="1">
      <c r="A192" s="8"/>
      <c r="B192" s="35" t="s">
        <v>31</v>
      </c>
      <c r="C192" s="43">
        <v>26.005766666666666</v>
      </c>
      <c r="D192" s="45">
        <v>0.23</v>
      </c>
      <c r="E192" s="46"/>
      <c r="F192" s="27"/>
      <c r="G192" s="27"/>
      <c r="H192" s="16"/>
      <c r="I192" s="18"/>
      <c r="J192" s="17">
        <f t="shared" si="8"/>
        <v>0</v>
      </c>
    </row>
    <row r="193" spans="1:10" s="2" customFormat="1" ht="18.95" customHeight="1">
      <c r="A193" s="8"/>
      <c r="B193" s="35" t="s">
        <v>62</v>
      </c>
      <c r="C193" s="43">
        <v>20.072433333333333</v>
      </c>
      <c r="D193" s="45">
        <v>0.23</v>
      </c>
      <c r="E193" s="46"/>
      <c r="F193" s="27"/>
      <c r="G193" s="27"/>
      <c r="H193" s="16"/>
      <c r="I193" s="18"/>
      <c r="J193" s="17">
        <f t="shared" si="8"/>
        <v>0</v>
      </c>
    </row>
    <row r="194" spans="1:10" s="2" customFormat="1" ht="18.95" customHeight="1">
      <c r="A194" s="8"/>
      <c r="B194" s="35" t="s">
        <v>28</v>
      </c>
      <c r="C194" s="43">
        <v>20.075866666666666</v>
      </c>
      <c r="D194" s="45">
        <v>0.23</v>
      </c>
      <c r="E194" s="46"/>
      <c r="F194" s="27"/>
      <c r="G194" s="27"/>
      <c r="H194" s="16"/>
      <c r="I194" s="18"/>
      <c r="J194" s="17">
        <f t="shared" si="8"/>
        <v>0</v>
      </c>
    </row>
    <row r="195" spans="1:10" s="2" customFormat="1" ht="18.95" customHeight="1">
      <c r="A195" s="8"/>
      <c r="B195" s="35" t="s">
        <v>30</v>
      </c>
      <c r="C195" s="43">
        <v>20.075866666666666</v>
      </c>
      <c r="D195" s="45">
        <v>0.23</v>
      </c>
      <c r="E195" s="46"/>
      <c r="F195" s="27"/>
      <c r="G195" s="27"/>
      <c r="H195" s="16"/>
      <c r="I195" s="18"/>
      <c r="J195" s="17">
        <f t="shared" si="8"/>
        <v>0</v>
      </c>
    </row>
    <row r="196" spans="1:10" s="2" customFormat="1" ht="18.95" customHeight="1">
      <c r="A196" s="8"/>
      <c r="B196" s="35" t="s">
        <v>29</v>
      </c>
      <c r="C196" s="43">
        <v>20.075866666666666</v>
      </c>
      <c r="D196" s="45">
        <v>0.23</v>
      </c>
      <c r="E196" s="46"/>
      <c r="F196" s="27"/>
      <c r="G196" s="27"/>
      <c r="H196" s="16"/>
      <c r="I196" s="18"/>
      <c r="J196" s="17">
        <f t="shared" si="8"/>
        <v>0</v>
      </c>
    </row>
    <row r="197" spans="1:10" s="2" customFormat="1" ht="18.95" customHeight="1">
      <c r="A197" s="8"/>
      <c r="B197" s="35" t="s">
        <v>27</v>
      </c>
      <c r="C197" s="43">
        <v>20.072433333333333</v>
      </c>
      <c r="D197" s="45">
        <v>0.23</v>
      </c>
      <c r="E197" s="46"/>
      <c r="F197" s="27"/>
      <c r="G197" s="27"/>
      <c r="H197" s="16"/>
      <c r="I197" s="18"/>
      <c r="J197" s="17">
        <f t="shared" si="8"/>
        <v>0</v>
      </c>
    </row>
    <row r="198" spans="1:10" s="2" customFormat="1" ht="18.95" customHeight="1">
      <c r="A198" s="8"/>
      <c r="B198" s="35" t="s">
        <v>163</v>
      </c>
      <c r="C198" s="43">
        <v>47.957666666666675</v>
      </c>
      <c r="D198" s="45">
        <v>0.23</v>
      </c>
      <c r="E198" s="46"/>
      <c r="F198" s="27"/>
      <c r="G198" s="27"/>
      <c r="H198" s="16"/>
      <c r="I198" s="18"/>
      <c r="J198" s="17">
        <f t="shared" si="8"/>
        <v>0</v>
      </c>
    </row>
    <row r="199" spans="1:10" s="2" customFormat="1" ht="18.95" customHeight="1">
      <c r="A199" s="8"/>
      <c r="B199" s="35" t="s">
        <v>164</v>
      </c>
      <c r="C199" s="43">
        <v>33.811766666666664</v>
      </c>
      <c r="D199" s="45">
        <v>0.23</v>
      </c>
      <c r="E199" s="46"/>
      <c r="F199" s="27"/>
      <c r="G199" s="27"/>
      <c r="H199" s="16"/>
      <c r="I199" s="18"/>
      <c r="J199" s="17">
        <f t="shared" si="8"/>
        <v>0</v>
      </c>
    </row>
    <row r="200" spans="1:10" s="2" customFormat="1" ht="18.95" customHeight="1">
      <c r="A200" s="8"/>
      <c r="B200" s="35" t="s">
        <v>34</v>
      </c>
      <c r="C200" s="43">
        <v>41.458433333333332</v>
      </c>
      <c r="D200" s="45">
        <v>0.23</v>
      </c>
      <c r="E200" s="46"/>
      <c r="F200" s="27"/>
      <c r="G200" s="27"/>
      <c r="H200" s="16"/>
      <c r="I200" s="18"/>
      <c r="J200" s="17">
        <f t="shared" si="8"/>
        <v>0</v>
      </c>
    </row>
    <row r="201" spans="1:10" s="2" customFormat="1" ht="18.95" customHeight="1">
      <c r="A201" s="8"/>
      <c r="B201" s="35" t="s">
        <v>36</v>
      </c>
      <c r="C201" s="43">
        <v>38.852233333333338</v>
      </c>
      <c r="D201" s="45">
        <v>0.23</v>
      </c>
      <c r="E201" s="46"/>
      <c r="F201" s="27"/>
      <c r="G201" s="27"/>
      <c r="H201" s="16"/>
      <c r="I201" s="18"/>
      <c r="J201" s="17">
        <f t="shared" si="8"/>
        <v>0</v>
      </c>
    </row>
    <row r="202" spans="1:10" s="2" customFormat="1" ht="18.95" customHeight="1">
      <c r="A202" s="8"/>
      <c r="B202" s="35" t="s">
        <v>35</v>
      </c>
      <c r="C202" s="43">
        <v>33.811</v>
      </c>
      <c r="D202" s="45">
        <v>0.23</v>
      </c>
      <c r="E202" s="46"/>
      <c r="F202" s="27"/>
      <c r="G202" s="27"/>
      <c r="H202" s="16"/>
      <c r="I202" s="18"/>
      <c r="J202" s="17">
        <f t="shared" si="8"/>
        <v>0</v>
      </c>
    </row>
    <row r="203" spans="1:10" s="2" customFormat="1" ht="18.95" customHeight="1">
      <c r="A203" s="8"/>
      <c r="B203" s="35" t="s">
        <v>33</v>
      </c>
      <c r="C203" s="43">
        <v>14.819100000000001</v>
      </c>
      <c r="D203" s="45">
        <v>0.23</v>
      </c>
      <c r="E203" s="46"/>
      <c r="F203" s="27"/>
      <c r="G203" s="27"/>
      <c r="H203" s="16"/>
      <c r="I203" s="18"/>
      <c r="J203" s="17">
        <f t="shared" si="8"/>
        <v>0</v>
      </c>
    </row>
    <row r="204" spans="1:10" s="6" customFormat="1" ht="18.95" customHeight="1">
      <c r="A204" s="9"/>
      <c r="B204" s="35" t="s">
        <v>165</v>
      </c>
      <c r="C204" s="43">
        <v>35.934460600000001</v>
      </c>
      <c r="D204" s="45">
        <v>0.23</v>
      </c>
      <c r="E204" s="46"/>
      <c r="F204" s="27"/>
      <c r="G204" s="27"/>
      <c r="H204" s="16"/>
      <c r="I204" s="18"/>
      <c r="J204" s="17">
        <f t="shared" si="8"/>
        <v>0</v>
      </c>
    </row>
    <row r="205" spans="1:10" s="6" customFormat="1" ht="18.95" customHeight="1">
      <c r="A205" s="9"/>
      <c r="B205" s="35" t="s">
        <v>166</v>
      </c>
      <c r="C205" s="43">
        <v>31.627793933333336</v>
      </c>
      <c r="D205" s="45">
        <v>0.23</v>
      </c>
      <c r="E205" s="46"/>
      <c r="F205" s="27"/>
      <c r="G205" s="27"/>
      <c r="H205" s="16"/>
      <c r="I205" s="18"/>
      <c r="J205" s="17">
        <f t="shared" si="8"/>
        <v>0</v>
      </c>
    </row>
    <row r="206" spans="1:10" s="6" customFormat="1" ht="18.95" customHeight="1">
      <c r="A206" s="9"/>
      <c r="B206" s="35" t="s">
        <v>50</v>
      </c>
      <c r="C206" s="43">
        <v>29.66576666666667</v>
      </c>
      <c r="D206" s="45">
        <v>0.23</v>
      </c>
      <c r="E206" s="46"/>
      <c r="F206" s="27"/>
      <c r="G206" s="27"/>
      <c r="H206" s="16"/>
      <c r="I206" s="18"/>
      <c r="J206" s="17">
        <f t="shared" si="8"/>
        <v>0</v>
      </c>
    </row>
    <row r="207" spans="1:10" s="2" customFormat="1" ht="18.95" customHeight="1">
      <c r="A207" s="8"/>
      <c r="B207" s="35" t="s">
        <v>65</v>
      </c>
      <c r="C207" s="43">
        <v>24.38743333333333</v>
      </c>
      <c r="D207" s="45">
        <v>0.23</v>
      </c>
      <c r="E207" s="46"/>
      <c r="F207" s="27"/>
      <c r="G207" s="27"/>
      <c r="H207" s="16"/>
      <c r="I207" s="18"/>
      <c r="J207" s="17">
        <f t="shared" si="8"/>
        <v>0</v>
      </c>
    </row>
    <row r="208" spans="1:10" s="2" customFormat="1" ht="18.95" customHeight="1">
      <c r="A208" s="8"/>
      <c r="B208" s="35" t="s">
        <v>63</v>
      </c>
      <c r="C208" s="43">
        <v>24.38743333333333</v>
      </c>
      <c r="D208" s="45">
        <v>0.23</v>
      </c>
      <c r="E208" s="46"/>
      <c r="F208" s="27"/>
      <c r="G208" s="27"/>
      <c r="H208" s="16"/>
      <c r="I208" s="18"/>
      <c r="J208" s="17">
        <f t="shared" si="8"/>
        <v>0</v>
      </c>
    </row>
    <row r="209" spans="1:10" s="2" customFormat="1" ht="18.95" customHeight="1">
      <c r="A209" s="8"/>
      <c r="B209" s="35" t="s">
        <v>64</v>
      </c>
      <c r="C209" s="43">
        <v>24.38743333333333</v>
      </c>
      <c r="D209" s="45">
        <v>0.23</v>
      </c>
      <c r="E209" s="46"/>
      <c r="F209" s="27"/>
      <c r="G209" s="27"/>
      <c r="H209" s="16"/>
      <c r="I209" s="18"/>
      <c r="J209" s="17">
        <f t="shared" si="8"/>
        <v>0</v>
      </c>
    </row>
    <row r="210" spans="1:10" s="2" customFormat="1" ht="18.95" customHeight="1">
      <c r="A210" s="8"/>
      <c r="B210" s="35" t="s">
        <v>48</v>
      </c>
      <c r="C210" s="43">
        <v>24.38743333333333</v>
      </c>
      <c r="D210" s="45">
        <v>0.23</v>
      </c>
      <c r="E210" s="46"/>
      <c r="F210" s="27"/>
      <c r="G210" s="27"/>
      <c r="H210" s="16"/>
      <c r="I210" s="18"/>
      <c r="J210" s="17">
        <f t="shared" si="8"/>
        <v>0</v>
      </c>
    </row>
    <row r="211" spans="1:10" s="2" customFormat="1" ht="18.95" customHeight="1">
      <c r="A211" s="8"/>
      <c r="B211" s="35" t="s">
        <v>47</v>
      </c>
      <c r="C211" s="43">
        <v>14.630866666666666</v>
      </c>
      <c r="D211" s="45">
        <v>0.23</v>
      </c>
      <c r="E211" s="46"/>
      <c r="F211" s="27"/>
      <c r="G211" s="27"/>
      <c r="H211" s="16"/>
      <c r="I211" s="18"/>
      <c r="J211" s="17">
        <f t="shared" si="8"/>
        <v>0</v>
      </c>
    </row>
    <row r="212" spans="1:10" s="2" customFormat="1" ht="18.95" customHeight="1">
      <c r="A212" s="8"/>
      <c r="B212" s="35" t="s">
        <v>46</v>
      </c>
      <c r="C212" s="43">
        <v>12.592433333333334</v>
      </c>
      <c r="D212" s="45">
        <v>0.23</v>
      </c>
      <c r="E212" s="46"/>
      <c r="F212" s="27"/>
      <c r="G212" s="27"/>
      <c r="H212" s="16"/>
      <c r="I212" s="18"/>
      <c r="J212" s="17">
        <f t="shared" si="8"/>
        <v>0</v>
      </c>
    </row>
    <row r="213" spans="1:10" s="6" customFormat="1" ht="18.95" customHeight="1">
      <c r="A213" s="9"/>
      <c r="B213" s="35" t="s">
        <v>49</v>
      </c>
      <c r="C213" s="43">
        <v>29.390999999999998</v>
      </c>
      <c r="D213" s="45">
        <v>0.23</v>
      </c>
      <c r="E213" s="46"/>
      <c r="F213" s="27"/>
      <c r="G213" s="27"/>
      <c r="H213" s="16"/>
      <c r="I213" s="18"/>
      <c r="J213" s="17">
        <f t="shared" si="8"/>
        <v>0</v>
      </c>
    </row>
    <row r="214" spans="1:10" s="2" customFormat="1" ht="18.95" customHeight="1">
      <c r="A214" s="8"/>
      <c r="B214" s="35" t="s">
        <v>37</v>
      </c>
      <c r="C214" s="43">
        <v>13.572433333333334</v>
      </c>
      <c r="D214" s="45">
        <v>0.23</v>
      </c>
      <c r="E214" s="46"/>
      <c r="F214" s="27"/>
      <c r="G214" s="27"/>
      <c r="H214" s="16"/>
      <c r="I214" s="18"/>
      <c r="J214" s="17">
        <f t="shared" si="8"/>
        <v>0</v>
      </c>
    </row>
    <row r="215" spans="1:10" s="2" customFormat="1" ht="18.95" customHeight="1">
      <c r="A215" s="8"/>
      <c r="B215" s="35" t="s">
        <v>45</v>
      </c>
      <c r="C215" s="43">
        <v>8.3041999999999998</v>
      </c>
      <c r="D215" s="45">
        <v>0.23</v>
      </c>
      <c r="E215" s="46"/>
      <c r="F215" s="27"/>
      <c r="G215" s="27"/>
      <c r="H215" s="16"/>
      <c r="I215" s="18"/>
      <c r="J215" s="17">
        <f t="shared" si="8"/>
        <v>0</v>
      </c>
    </row>
    <row r="216" spans="1:10" s="2" customFormat="1" ht="18.95" customHeight="1">
      <c r="A216" s="8"/>
      <c r="B216" s="35" t="s">
        <v>53</v>
      </c>
      <c r="C216" s="43">
        <v>210.79966666666667</v>
      </c>
      <c r="D216" s="45">
        <v>0.23</v>
      </c>
      <c r="E216" s="46"/>
      <c r="F216" s="27"/>
      <c r="G216" s="27"/>
      <c r="H216" s="16"/>
      <c r="I216" s="18"/>
      <c r="J216" s="17">
        <f t="shared" si="8"/>
        <v>0</v>
      </c>
    </row>
    <row r="217" spans="1:10" s="21" customFormat="1" ht="18.95" customHeight="1">
      <c r="A217" s="20"/>
      <c r="B217" s="35" t="s">
        <v>66</v>
      </c>
      <c r="C217" s="44">
        <v>37.592433333333332</v>
      </c>
      <c r="D217" s="45">
        <v>0.23</v>
      </c>
      <c r="E217" s="46"/>
      <c r="F217" s="27"/>
      <c r="G217" s="27"/>
      <c r="H217" s="16"/>
      <c r="I217" s="18"/>
      <c r="J217" s="17">
        <f t="shared" si="8"/>
        <v>0</v>
      </c>
    </row>
    <row r="218" spans="1:10" s="2" customFormat="1" ht="18.95" customHeight="1">
      <c r="A218" s="8"/>
      <c r="B218" s="35" t="s">
        <v>52</v>
      </c>
      <c r="C218" s="43">
        <v>24.539666666666665</v>
      </c>
      <c r="D218" s="45">
        <v>0.23</v>
      </c>
      <c r="E218" s="46"/>
      <c r="F218" s="27"/>
      <c r="G218" s="27"/>
      <c r="H218" s="16"/>
      <c r="I218" s="18"/>
      <c r="J218" s="17">
        <f t="shared" si="8"/>
        <v>0</v>
      </c>
    </row>
    <row r="219" spans="1:10" s="2" customFormat="1" ht="18.95" customHeight="1">
      <c r="A219" s="8"/>
      <c r="B219" s="35" t="s">
        <v>51</v>
      </c>
      <c r="C219" s="43">
        <v>22.879100000000001</v>
      </c>
      <c r="D219" s="45">
        <v>0.23</v>
      </c>
      <c r="E219" s="46"/>
      <c r="F219" s="27"/>
      <c r="G219" s="27"/>
      <c r="H219" s="16"/>
      <c r="I219" s="18"/>
      <c r="J219" s="17">
        <f t="shared" si="8"/>
        <v>0</v>
      </c>
    </row>
    <row r="220" spans="1:10" s="2" customFormat="1" ht="18.95" customHeight="1">
      <c r="A220" s="8"/>
      <c r="B220" s="35" t="s">
        <v>55</v>
      </c>
      <c r="C220" s="43">
        <v>43.7791</v>
      </c>
      <c r="D220" s="45">
        <v>0.23</v>
      </c>
      <c r="E220" s="46"/>
      <c r="F220" s="27"/>
      <c r="G220" s="27"/>
      <c r="H220" s="16"/>
      <c r="I220" s="18"/>
      <c r="J220" s="17">
        <f t="shared" si="8"/>
        <v>0</v>
      </c>
    </row>
    <row r="221" spans="1:10" s="6" customFormat="1" ht="18.95" customHeight="1">
      <c r="A221" s="9"/>
      <c r="B221" s="35" t="s">
        <v>67</v>
      </c>
      <c r="C221" s="43">
        <v>39.992433333333338</v>
      </c>
      <c r="D221" s="45">
        <v>0.23</v>
      </c>
      <c r="E221" s="46"/>
      <c r="F221" s="27"/>
      <c r="G221" s="27"/>
      <c r="H221" s="16"/>
      <c r="I221" s="18"/>
      <c r="J221" s="17">
        <f t="shared" si="8"/>
        <v>0</v>
      </c>
    </row>
    <row r="222" spans="1:10" s="2" customFormat="1" ht="18.95" customHeight="1">
      <c r="A222" s="8"/>
      <c r="B222" s="35" t="s">
        <v>54</v>
      </c>
      <c r="C222" s="43">
        <v>13.456</v>
      </c>
      <c r="D222" s="45">
        <v>0.23</v>
      </c>
      <c r="E222" s="46"/>
      <c r="F222" s="27"/>
      <c r="G222" s="27"/>
      <c r="H222" s="16"/>
      <c r="I222" s="18"/>
      <c r="J222" s="17">
        <f t="shared" si="8"/>
        <v>0</v>
      </c>
    </row>
    <row r="223" spans="1:10" s="2" customFormat="1" ht="18.95" customHeight="1">
      <c r="A223" s="8"/>
      <c r="B223" s="35" t="s">
        <v>189</v>
      </c>
      <c r="C223" s="43">
        <v>11.4246</v>
      </c>
      <c r="D223" s="45">
        <v>0.23</v>
      </c>
      <c r="E223" s="46"/>
      <c r="F223" s="27"/>
      <c r="G223" s="27"/>
      <c r="H223" s="16"/>
      <c r="I223" s="18"/>
      <c r="J223" s="17">
        <f t="shared" si="8"/>
        <v>0</v>
      </c>
    </row>
    <row r="224" spans="1:10" s="2" customFormat="1" ht="18.95" customHeight="1">
      <c r="A224" s="8"/>
      <c r="B224" s="35" t="s">
        <v>167</v>
      </c>
      <c r="C224" s="43">
        <v>48.70186666666666</v>
      </c>
      <c r="D224" s="45">
        <v>0.23</v>
      </c>
      <c r="E224" s="46"/>
      <c r="F224" s="27"/>
      <c r="G224" s="27"/>
      <c r="H224" s="16"/>
      <c r="I224" s="18"/>
      <c r="J224" s="17">
        <f t="shared" si="8"/>
        <v>0</v>
      </c>
    </row>
    <row r="225" spans="1:10" s="2" customFormat="1" ht="18.95" customHeight="1">
      <c r="A225" s="8"/>
      <c r="B225" s="35" t="s">
        <v>168</v>
      </c>
      <c r="C225" s="43">
        <v>13.201866666666666</v>
      </c>
      <c r="D225" s="45">
        <v>0.23</v>
      </c>
      <c r="E225" s="46"/>
      <c r="F225" s="27"/>
      <c r="G225" s="27"/>
      <c r="H225" s="16"/>
      <c r="I225" s="18"/>
      <c r="J225" s="17">
        <f t="shared" si="8"/>
        <v>0</v>
      </c>
    </row>
    <row r="227" spans="1:10" s="6" customFormat="1" ht="21.75" customHeight="1">
      <c r="A227" s="9"/>
      <c r="B227" s="72" t="s">
        <v>218</v>
      </c>
      <c r="C227" s="36"/>
      <c r="D227" s="10"/>
      <c r="E227" s="15"/>
      <c r="F227" s="14"/>
      <c r="G227" s="78" t="s">
        <v>219</v>
      </c>
      <c r="H227" s="77"/>
      <c r="I227" s="28"/>
      <c r="J227" s="17">
        <f>SUM(J191:J226)+SUM(J152:J188)+SUM(J99:J149)+SUM(J32:J96)+SUM(J21:J29)</f>
        <v>0</v>
      </c>
    </row>
    <row r="229" spans="1:10" ht="17.100000000000001" customHeight="1">
      <c r="B229" s="90" t="s">
        <v>197</v>
      </c>
      <c r="C229" s="90"/>
      <c r="D229" s="90"/>
      <c r="E229" s="90"/>
      <c r="F229" s="90"/>
      <c r="G229" s="90"/>
      <c r="H229" s="90"/>
      <c r="I229" s="90"/>
      <c r="J229" s="90"/>
    </row>
    <row r="230" spans="1:10" ht="17.100000000000001" customHeight="1">
      <c r="B230" s="90"/>
      <c r="C230" s="90"/>
      <c r="D230" s="90"/>
      <c r="E230" s="90"/>
      <c r="F230" s="90"/>
      <c r="G230" s="90"/>
      <c r="H230" s="90"/>
      <c r="I230" s="90"/>
      <c r="J230" s="90"/>
    </row>
    <row r="231" spans="1:10" ht="12.6" customHeight="1">
      <c r="B231" s="90"/>
      <c r="C231" s="90"/>
      <c r="D231" s="90"/>
      <c r="E231" s="90"/>
      <c r="F231" s="90"/>
      <c r="G231" s="90"/>
      <c r="H231" s="90"/>
      <c r="I231" s="90"/>
      <c r="J231" s="90"/>
    </row>
    <row r="232" spans="1:10" ht="12.6" customHeight="1">
      <c r="B232" s="90"/>
      <c r="C232" s="90"/>
      <c r="D232" s="90"/>
      <c r="E232" s="90"/>
      <c r="F232" s="90"/>
      <c r="G232" s="90"/>
      <c r="H232" s="90"/>
      <c r="I232" s="90"/>
      <c r="J232" s="90"/>
    </row>
    <row r="233" spans="1:10" ht="12.6" customHeight="1">
      <c r="B233" s="90"/>
      <c r="C233" s="90"/>
      <c r="D233" s="90"/>
      <c r="E233" s="90"/>
      <c r="F233" s="90"/>
      <c r="G233" s="90"/>
      <c r="H233" s="90"/>
      <c r="I233" s="90"/>
      <c r="J233" s="90"/>
    </row>
    <row r="234" spans="1:10" ht="20.25" customHeight="1">
      <c r="B234" s="90"/>
      <c r="C234" s="90"/>
      <c r="D234" s="90"/>
      <c r="E234" s="90"/>
      <c r="F234" s="90"/>
      <c r="G234" s="90"/>
      <c r="H234" s="90"/>
      <c r="I234" s="90"/>
      <c r="J234" s="90"/>
    </row>
  </sheetData>
  <sheetProtection algorithmName="SHA-512" hashValue="afqa/ku05yf/6I/SaiMko1Rsd+dAJiDMxL8Qe/QHUtFLXVB68fkpHFODYGUoIou6Jnj4weTHhGBdrrqG9PHoxQ==" saltValue="KGQCBmFoDL5AeF6+MUt/4w==" spinCount="100000" sheet="1" selectLockedCells="1"/>
  <mergeCells count="46">
    <mergeCell ref="G189:G190"/>
    <mergeCell ref="C19:C20"/>
    <mergeCell ref="D19:D20"/>
    <mergeCell ref="E19:F20"/>
    <mergeCell ref="G19:G20"/>
    <mergeCell ref="G30:G31"/>
    <mergeCell ref="B3:J4"/>
    <mergeCell ref="E189:F189"/>
    <mergeCell ref="B189:B190"/>
    <mergeCell ref="E150:F150"/>
    <mergeCell ref="C150:C151"/>
    <mergeCell ref="B150:B151"/>
    <mergeCell ref="D30:D31"/>
    <mergeCell ref="C30:C31"/>
    <mergeCell ref="C189:C190"/>
    <mergeCell ref="D150:D151"/>
    <mergeCell ref="D189:D190"/>
    <mergeCell ref="C97:C98"/>
    <mergeCell ref="E30:F30"/>
    <mergeCell ref="B30:B31"/>
    <mergeCell ref="G97:G98"/>
    <mergeCell ref="G150:G151"/>
    <mergeCell ref="B5:J5"/>
    <mergeCell ref="B16:J16"/>
    <mergeCell ref="G12:J12"/>
    <mergeCell ref="D10:J10"/>
    <mergeCell ref="D8:J8"/>
    <mergeCell ref="D9:J9"/>
    <mergeCell ref="D14:E14"/>
    <mergeCell ref="D12:E12"/>
    <mergeCell ref="B229:J234"/>
    <mergeCell ref="J150:J151"/>
    <mergeCell ref="H150:H151"/>
    <mergeCell ref="H189:H190"/>
    <mergeCell ref="B6:J6"/>
    <mergeCell ref="J189:J190"/>
    <mergeCell ref="J30:J31"/>
    <mergeCell ref="J19:J20"/>
    <mergeCell ref="H19:H20"/>
    <mergeCell ref="H30:H31"/>
    <mergeCell ref="J97:J98"/>
    <mergeCell ref="H97:H98"/>
    <mergeCell ref="B97:B98"/>
    <mergeCell ref="B19:B20"/>
    <mergeCell ref="D97:D98"/>
    <mergeCell ref="E97:F97"/>
  </mergeCells>
  <phoneticPr fontId="1" type="noConversion"/>
  <printOptions horizontalCentered="1" verticalCentered="1"/>
  <pageMargins left="0.31496062992125984" right="0.31496062992125984" top="0.19685039370078741" bottom="0.19685039370078741" header="0" footer="0"/>
  <pageSetup paperSize="9" scale="55" fitToHeight="0" orientation="portrait" r:id="rId1"/>
  <headerFooter alignWithMargins="0">
    <oddFooter>&amp;R&amp;8Page &amp;P of &amp;N</oddFooter>
  </headerFooter>
  <rowBreaks count="2" manualBreakCount="2">
    <brk id="79" max="8" man="1"/>
    <brk id="154" max="8" man="1"/>
  </rowBreaks>
  <ignoredErrors>
    <ignoredError sqref="J68 J77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6877BF8EE855A4CA4AEA9F5F7410153" ma:contentTypeVersion="7" ma:contentTypeDescription="Criar um novo documento." ma:contentTypeScope="" ma:versionID="83de6b19640b3e8e8a84bd73c8c93c76">
  <xsd:schema xmlns:xsd="http://www.w3.org/2001/XMLSchema" xmlns:xs="http://www.w3.org/2001/XMLSchema" xmlns:p="http://schemas.microsoft.com/office/2006/metadata/properties" xmlns:ns1="http://schemas.microsoft.com/sharepoint/v3" xmlns:ns3="a4d42720-2bfb-4ed2-97e8-f177ebb2b3fb" xmlns:ns4="843e585d-416a-48f5-8738-172c7569609b" targetNamespace="http://schemas.microsoft.com/office/2006/metadata/properties" ma:root="true" ma:fieldsID="8be3bc4b753b8e324f1c670970d9f3d1" ns1:_="" ns3:_="" ns4:_="">
    <xsd:import namespace="http://schemas.microsoft.com/sharepoint/v3"/>
    <xsd:import namespace="a4d42720-2bfb-4ed2-97e8-f177ebb2b3fb"/>
    <xsd:import namespace="843e585d-416a-48f5-8738-172c7569609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Ação de IU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d42720-2bfb-4ed2-97e8-f177ebb2b3f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Sugestão de Partilha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e585d-416a-48f5-8738-172c756960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042FE3A-8B82-4C17-8A15-0B9F4E4974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d42720-2bfb-4ed2-97e8-f177ebb2b3fb"/>
    <ds:schemaRef ds:uri="843e585d-416a-48f5-8738-172c756960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D763305-A659-4C57-A0FF-5DD09FF760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A7D720-53FA-40B0-B2D7-B2473A4D1CAB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a4d42720-2bfb-4ed2-97e8-f177ebb2b3fb"/>
    <ds:schemaRef ds:uri="http://schemas.microsoft.com/sharepoint/v3"/>
    <ds:schemaRef ds:uri="http://purl.org/dc/terms/"/>
    <ds:schemaRef ds:uri="843e585d-416a-48f5-8738-172c7569609b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Tabela de Preços_2023</vt:lpstr>
      <vt:lpstr>'Tabela de Preços_2023'!Print_Area</vt:lpstr>
    </vt:vector>
  </TitlesOfParts>
  <Company>Sogrape Vinhos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pinhalb</dc:creator>
  <cp:lastModifiedBy>Manuel Avides</cp:lastModifiedBy>
  <cp:lastPrinted>2023-10-13T17:49:55Z</cp:lastPrinted>
  <dcterms:created xsi:type="dcterms:W3CDTF">2006-11-09T10:59:04Z</dcterms:created>
  <dcterms:modified xsi:type="dcterms:W3CDTF">2023-10-16T17:13:45Z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596471069</vt:i4>
  </property>
  <property fmtid="{D5CDD505-2E9C-101B-9397-08002B2CF9AE}" pid="3" name="_NewReviewCycle">
    <vt:lpwstr/>
  </property>
  <property fmtid="{D5CDD505-2E9C-101B-9397-08002B2CF9AE}" pid="4" name="_EmailSubject">
    <vt:lpwstr>Texto Alexandra Adler &lt;Alexandra.Adler@sogrape.pt&gt;Catálogo de Natal 2023</vt:lpwstr>
  </property>
  <property fmtid="{D5CDD505-2E9C-101B-9397-08002B2CF9AE}" pid="5" name="_AuthorEmail">
    <vt:lpwstr>pedro.assuncao@sogrape.pt</vt:lpwstr>
  </property>
  <property fmtid="{D5CDD505-2E9C-101B-9397-08002B2CF9AE}" pid="6" name="_AuthorEmailDisplayName">
    <vt:lpwstr>Pedro Assunção</vt:lpwstr>
  </property>
  <property fmtid="{D5CDD505-2E9C-101B-9397-08002B2CF9AE}" pid="7" name="_PreviousAdHocReviewCycleID">
    <vt:i4>-1699900295</vt:i4>
  </property>
  <property fmtid="{D5CDD505-2E9C-101B-9397-08002B2CF9AE}" pid="8" name="ContentTypeId">
    <vt:lpwstr>0x01010066877BF8EE855A4CA4AEA9F5F7410153</vt:lpwstr>
  </property>
  <property fmtid="{D5CDD505-2E9C-101B-9397-08002B2CF9AE}" pid="9" name="MSIP_Label_ff1eda69-e03a-4156-b495-51c634f6687d_Enabled">
    <vt:lpwstr>True</vt:lpwstr>
  </property>
  <property fmtid="{D5CDD505-2E9C-101B-9397-08002B2CF9AE}" pid="10" name="MSIP_Label_ff1eda69-e03a-4156-b495-51c634f6687d_SiteId">
    <vt:lpwstr>d14bc227-42e9-426c-86cc-0f1efb561a07</vt:lpwstr>
  </property>
  <property fmtid="{D5CDD505-2E9C-101B-9397-08002B2CF9AE}" pid="11" name="MSIP_Label_ff1eda69-e03a-4156-b495-51c634f6687d_Owner">
    <vt:lpwstr>Manuel.Avides@sogrape.pt</vt:lpwstr>
  </property>
  <property fmtid="{D5CDD505-2E9C-101B-9397-08002B2CF9AE}" pid="12" name="MSIP_Label_ff1eda69-e03a-4156-b495-51c634f6687d_SetDate">
    <vt:lpwstr>2021-09-01T16:30:50.9677428Z</vt:lpwstr>
  </property>
  <property fmtid="{D5CDD505-2E9C-101B-9397-08002B2CF9AE}" pid="13" name="MSIP_Label_ff1eda69-e03a-4156-b495-51c634f6687d_Name">
    <vt:lpwstr>General</vt:lpwstr>
  </property>
  <property fmtid="{D5CDD505-2E9C-101B-9397-08002B2CF9AE}" pid="14" name="MSIP_Label_ff1eda69-e03a-4156-b495-51c634f6687d_Application">
    <vt:lpwstr>Microsoft Azure Information Protection</vt:lpwstr>
  </property>
  <property fmtid="{D5CDD505-2E9C-101B-9397-08002B2CF9AE}" pid="15" name="MSIP_Label_ff1eda69-e03a-4156-b495-51c634f6687d_ActionId">
    <vt:lpwstr>38b80483-fbaf-4995-a22e-ce77a51948b1</vt:lpwstr>
  </property>
  <property fmtid="{D5CDD505-2E9C-101B-9397-08002B2CF9AE}" pid="16" name="MSIP_Label_ff1eda69-e03a-4156-b495-51c634f6687d_Extended_MSFT_Method">
    <vt:lpwstr>Automatic</vt:lpwstr>
  </property>
  <property fmtid="{D5CDD505-2E9C-101B-9397-08002B2CF9AE}" pid="17" name="Sensitivity">
    <vt:lpwstr>General</vt:lpwstr>
  </property>
</Properties>
</file>