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lete" sheetId="1" r:id="rId4"/>
    <sheet state="visible" name="Simple" sheetId="2" r:id="rId5"/>
  </sheets>
  <definedNames/>
  <calcPr/>
</workbook>
</file>

<file path=xl/sharedStrings.xml><?xml version="1.0" encoding="utf-8"?>
<sst xmlns="http://schemas.openxmlformats.org/spreadsheetml/2006/main" count="180" uniqueCount="69">
  <si>
    <t>Tool for bioclimatic classification. Complete version</t>
  </si>
  <si>
    <t>Results</t>
  </si>
  <si>
    <t>Please, enter the required values in the gray cells (use the correct decimal separator).</t>
  </si>
  <si>
    <t>Current</t>
  </si>
  <si>
    <t>Annual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</si>
  <si>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</si>
  <si>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</si>
  <si>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</si>
  <si>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</si>
  <si>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</si>
  <si>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</si>
  <si>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</si>
  <si>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</si>
  <si>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</si>
  <si>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</si>
  <si>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</si>
  <si>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</si>
  <si>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Tm (T)</t>
  </si>
  <si>
    <t>Ref. period</t>
  </si>
  <si>
    <t>Tmin (m)</t>
  </si>
  <si>
    <t>Tmax (M)</t>
  </si>
  <si>
    <t>P</t>
  </si>
  <si>
    <t>2051-2070</t>
  </si>
  <si>
    <r>
      <rPr/>
      <t xml:space="preserve">Now enter the changes projected for your study area according to the </t>
    </r>
    <r>
      <rPr>
        <color rgb="FF1155CC"/>
        <u/>
      </rPr>
      <t>IPCC</t>
    </r>
    <r>
      <rPr/>
      <t>.</t>
    </r>
  </si>
  <si>
    <r>
      <rPr>
        <rFont val="Arial"/>
        <b/>
        <color rgb="FF000000"/>
        <sz val="10.0"/>
      </rPr>
      <t>IPCC projected changes</t>
    </r>
    <r>
      <rPr>
        <rFont val="Arial"/>
        <b/>
        <color theme="1"/>
        <sz val="9.0"/>
      </rPr>
      <t xml:space="preserve"> (RCP 2.6)</t>
    </r>
  </si>
  <si>
    <t>(If you encounter unusual numbers, it might be due to using the wrong decimal separator or format.)</t>
  </si>
  <si>
    <t>historical to present</t>
  </si>
  <si>
    <t>historical to 2051-2070</t>
  </si>
  <si>
    <t>Win</t>
  </si>
  <si>
    <t>Spr</t>
  </si>
  <si>
    <t>Sum</t>
  </si>
  <si>
    <t>Aut</t>
  </si>
  <si>
    <t>Tm (+ Cº)</t>
  </si>
  <si>
    <r>
      <rPr>
        <b/>
        <color rgb="FF1155CC"/>
        <sz val="10.0"/>
        <u/>
      </rPr>
      <t>Thermicity index</t>
    </r>
    <r>
      <rPr>
        <sz val="10.0"/>
      </rPr>
      <t xml:space="preserve"> </t>
    </r>
    <r>
      <rPr>
        <color rgb="FFB7B7B7"/>
        <sz val="9.0"/>
      </rPr>
      <t>(a proxy of evaporative demand and length of the vegetative period)</t>
    </r>
  </si>
  <si>
    <t>P (+ or - %)</t>
  </si>
  <si>
    <r>
      <rPr>
        <rFont val="Arial"/>
        <color theme="1"/>
        <sz val="10.0"/>
      </rPr>
      <t xml:space="preserve">It = 10(T + Mcoldest + mcoldest) </t>
    </r>
    <r>
      <rPr>
        <rFont val="Arial"/>
        <color rgb="FFB7B7B7"/>
        <sz val="9.0"/>
      </rPr>
      <t>(Itc: a correction applies if thermal amplitude is &lt;8ºC or &gt;18ºC)</t>
    </r>
  </si>
  <si>
    <t>* (P does not have "autumn" because of how months were grouped considering observed patterns of change)</t>
  </si>
  <si>
    <t>It (Itc)</t>
  </si>
  <si>
    <t>T amp.</t>
  </si>
  <si>
    <t>C0</t>
  </si>
  <si>
    <t>C1</t>
  </si>
  <si>
    <t>C2</t>
  </si>
  <si>
    <t>C3</t>
  </si>
  <si>
    <t>C4</t>
  </si>
  <si>
    <t>present</t>
  </si>
  <si>
    <r>
      <rPr>
        <b/>
        <color rgb="FF1155CC"/>
        <u/>
      </rPr>
      <t>Positive annual temperature index</t>
    </r>
    <r>
      <rPr/>
      <t xml:space="preserve"> </t>
    </r>
    <r>
      <rPr>
        <color rgb="FFB7B7B7"/>
        <sz val="9.0"/>
      </rPr>
      <t>(for cold climates only)</t>
    </r>
  </si>
  <si>
    <t xml:space="preserve">Tp = 10 Σ(Ti &gt; 0°C) </t>
  </si>
  <si>
    <t>Tp</t>
  </si>
  <si>
    <r>
      <rPr>
        <rFont val="Arial"/>
        <b/>
        <color rgb="FF1155CC"/>
        <sz val="10.0"/>
        <u/>
      </rPr>
      <t>Annual ombrothermic index</t>
    </r>
    <r>
      <rPr>
        <rFont val="Arial"/>
        <sz val="10.0"/>
      </rPr>
      <t xml:space="preserve"> </t>
    </r>
    <r>
      <rPr>
        <rFont val="Arial"/>
        <color rgb="FFB7B7B7"/>
        <sz val="9.0"/>
      </rPr>
      <t>(relationship between rainfall and accumulated positive temperature)</t>
    </r>
  </si>
  <si>
    <r>
      <rPr>
        <rFont val="Arial"/>
        <color theme="1"/>
        <sz val="10.0"/>
      </rPr>
      <t xml:space="preserve">Io = 10*Pp/Tp </t>
    </r>
    <r>
      <rPr>
        <rFont val="Arial"/>
        <color rgb="FFB7B7B7"/>
        <sz val="9.0"/>
      </rPr>
      <t>(p = positive; summatory when T(i) &gt; 0ºC. As above, Tp is expressed in tenths of degrees)</t>
    </r>
  </si>
  <si>
    <t>Io</t>
  </si>
  <si>
    <t>Summer (JJA) precipitation</t>
  </si>
  <si>
    <r>
      <rPr>
        <b/>
        <color rgb="FF1155CC"/>
        <sz val="10.0"/>
        <u/>
      </rPr>
      <t>Emberger index</t>
    </r>
    <r>
      <rPr>
        <b/>
        <sz val="10.0"/>
      </rPr>
      <t xml:space="preserve">* </t>
    </r>
    <r>
      <rPr>
        <b/>
        <color rgb="FFB7B7B7"/>
        <sz val="9.0"/>
      </rPr>
      <t>(relationship between precipitation and the range of extreme temperatures)</t>
    </r>
  </si>
  <si>
    <t xml:space="preserve">Q = 100P/(Mhottest^2 - mcoldest^2) </t>
  </si>
  <si>
    <t>Q</t>
  </si>
  <si>
    <t xml:space="preserve">* Only valid when the mean minimum temperature of the coldest month is =&gt; 0ºC. This index is not necessary for the </t>
  </si>
  <si>
    <t>bioclimatic classification, but it can be useful to assess the suitability of some species. See the section "Climatic</t>
  </si>
  <si>
    <r>
      <rPr>
        <color rgb="FFB7B7B7"/>
        <sz val="9.0"/>
      </rPr>
      <t xml:space="preserve">niche of some Mediterranean oak species" in page 4 of the </t>
    </r>
    <r>
      <rPr>
        <color rgb="FFB7B7B7"/>
        <sz val="9.0"/>
        <u/>
      </rPr>
      <t>reference document</t>
    </r>
    <r>
      <rPr>
        <color rgb="FFB7B7B7"/>
        <sz val="9.0"/>
      </rPr>
      <t>.</t>
    </r>
  </si>
  <si>
    <t>Tool for bioclimatic classification. Simple version</t>
  </si>
  <si>
    <r>
      <rPr>
        <b/>
        <color rgb="FF1155CC"/>
        <sz val="10.0"/>
        <u/>
      </rPr>
      <t>Thermicity index</t>
    </r>
    <r>
      <rPr>
        <sz val="10.0"/>
      </rPr>
      <t xml:space="preserve"> </t>
    </r>
    <r>
      <rPr>
        <color rgb="FFB7B7B7"/>
        <sz val="9.0"/>
      </rPr>
      <t>(a proxy of evaporative demand and length of the vegetative period)</t>
    </r>
  </si>
  <si>
    <r>
      <rPr/>
      <t xml:space="preserve">Now enter the changes projected for your study area according to the </t>
    </r>
    <r>
      <rPr>
        <color rgb="FF1155CC"/>
        <u/>
      </rPr>
      <t>IPCC</t>
    </r>
    <r>
      <rPr/>
      <t>.</t>
    </r>
  </si>
  <si>
    <r>
      <rPr>
        <rFont val="Arial"/>
        <color theme="1"/>
        <sz val="10.0"/>
      </rPr>
      <t xml:space="preserve">It = 10(T + Mcoldest + mcoldest) </t>
    </r>
    <r>
      <rPr>
        <rFont val="Arial"/>
        <color rgb="FFB7B7B7"/>
        <sz val="9.0"/>
      </rPr>
      <t>(Itc: a correction applies if thermal amplitude is &lt;8ºC or &gt;18ºC)</t>
    </r>
  </si>
  <si>
    <r>
      <rPr>
        <rFont val="Arial"/>
        <b/>
        <color rgb="FF000000"/>
        <sz val="10.0"/>
      </rPr>
      <t>IPCC projected changes</t>
    </r>
    <r>
      <rPr>
        <rFont val="Arial"/>
        <b/>
        <color theme="1"/>
        <sz val="9.0"/>
      </rPr>
      <t xml:space="preserve"> (RCP 2.6)</t>
    </r>
  </si>
  <si>
    <t>Winter</t>
  </si>
  <si>
    <t>Summer</t>
  </si>
  <si>
    <r>
      <rPr>
        <rFont val="Arial"/>
        <b/>
        <color rgb="FF1155CC"/>
        <sz val="10.0"/>
        <u/>
      </rPr>
      <t>Annual ombrothermic index</t>
    </r>
    <r>
      <rPr>
        <rFont val="Arial"/>
        <sz val="10.0"/>
      </rPr>
      <t xml:space="preserve"> </t>
    </r>
    <r>
      <rPr>
        <rFont val="Arial"/>
        <color rgb="FFB7B7B7"/>
        <sz val="9.0"/>
      </rPr>
      <t>(relationship between average rainfall and average positive temperature)</t>
    </r>
  </si>
  <si>
    <r>
      <rPr>
        <rFont val="Arial"/>
        <color theme="1"/>
        <sz val="10.0"/>
      </rPr>
      <t xml:space="preserve">Io = 10*Pp/Tp </t>
    </r>
    <r>
      <rPr>
        <rFont val="Arial"/>
        <color rgb="FFB7B7B7"/>
        <sz val="9.0"/>
      </rPr>
      <t>(p = positive; summatory when T(i) &gt; 0ºC. Tp is expressed in tenths of degrees)</t>
    </r>
  </si>
  <si>
    <r>
      <rPr>
        <b/>
        <color rgb="FF1155CC"/>
        <sz val="10.0"/>
        <u/>
      </rPr>
      <t>Emberger index</t>
    </r>
    <r>
      <rPr>
        <b/>
        <sz val="10.0"/>
      </rPr>
      <t xml:space="preserve">* </t>
    </r>
    <r>
      <rPr>
        <b/>
        <color rgb="FFB7B7B7"/>
        <sz val="9.0"/>
      </rPr>
      <t>(relationship between precipitation and the range of extreme temperatures)</t>
    </r>
  </si>
  <si>
    <r>
      <rPr>
        <color rgb="FFB7B7B7"/>
        <sz val="9.0"/>
      </rPr>
      <t xml:space="preserve">niche of some Mediterranean oak species" in page 4 of the </t>
    </r>
    <r>
      <rPr>
        <color rgb="FFB7B7B7"/>
        <sz val="9.0"/>
        <u/>
      </rPr>
      <t>reference document</t>
    </r>
    <r>
      <rPr>
        <color rgb="FFB7B7B7"/>
        <sz val="9.0"/>
      </rPr>
      <t>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</si>
</sst>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"/>
    <numFmt numFmtId="165" formatCode="0.0"/>
    <numFmt numFmtId="166" formatCode="0.000"/>
  </numFmts>
  <fonts count="25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8.0"/>
      <color rgb="FF000000"/>
      <name val="Arial"/>
    </font>
    <font>
      <sz val="10.0"/>
      <color rgb="FF000000"/>
      <name val="Arial"/>
    </font>
    <font>
      <b/>
      <sz val="10.0"/>
      <color theme="1"/>
      <name val="Arial"/>
      <scheme val="minor"/>
    </font>
    <font>
      <sz val="9.0"/>
      <color rgb="FF000000"/>
      <name val="Arial"/>
    </font>
    <font>
      <sz val="9.0"/>
      <color rgb="FF000000"/>
      <name val="Arial"/>
      <scheme val="minor"/>
    </font>
    <font>
      <u/>
      <color rgb="FF0000FF"/>
    </font>
    <font>
      <sz val="9.0"/>
      <color rgb="FFB7B7B7"/>
      <name val="Arial"/>
    </font>
    <font>
      <sz val="9.0"/>
      <color theme="1"/>
      <name val="Arial"/>
      <scheme val="minor"/>
    </font>
    <font>
      <sz val="8.0"/>
      <color theme="1"/>
      <name val="Arial"/>
      <scheme val="minor"/>
    </font>
    <font>
      <u/>
      <sz val="10.0"/>
      <color rgb="FF0000FF"/>
    </font>
    <font>
      <sz val="9.0"/>
      <color rgb="FFB7B7B7"/>
      <name val="Arial"/>
      <scheme val="minor"/>
    </font>
    <font>
      <sz val="10.0"/>
      <color theme="1"/>
      <name val="Arial"/>
    </font>
    <font>
      <sz val="9.0"/>
      <color rgb="FFFFFFFF"/>
      <name val="Arial"/>
      <scheme val="minor"/>
    </font>
    <font>
      <sz val="9.0"/>
      <color rgb="FFFFFFFF"/>
      <name val="Arial"/>
    </font>
    <font>
      <u/>
      <color rgb="FF0000FF"/>
    </font>
    <font>
      <u/>
      <sz val="10.0"/>
      <color rgb="FF0000FF"/>
      <name val="Arial"/>
    </font>
    <font>
      <sz val="12.0"/>
      <color rgb="FF000000"/>
      <name val="Tahoma"/>
    </font>
    <font>
      <b/>
      <color theme="1"/>
      <name val="Arial"/>
      <scheme val="minor"/>
    </font>
    <font>
      <b/>
      <u/>
      <sz val="10.0"/>
      <color rgb="FF0000FF"/>
    </font>
    <font>
      <u/>
      <sz val="9.0"/>
      <color rgb="FFB7B7B7"/>
    </font>
    <font>
      <color rgb="FFFFFFFF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</fills>
  <borders count="10">
    <border/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top style="hair">
        <color rgb="FF000000"/>
      </top>
    </border>
    <border>
      <left style="thin">
        <color rgb="FF000000"/>
      </left>
      <top style="hair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top style="hair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2" fontId="2" numFmtId="0" xfId="0" applyAlignment="1" applyFont="1">
      <alignment readingOrder="0"/>
    </xf>
    <xf borderId="1" fillId="0" fontId="6" numFmtId="0" xfId="0" applyAlignment="1" applyBorder="1" applyFont="1">
      <alignment readingOrder="0"/>
    </xf>
    <xf borderId="2" fillId="0" fontId="4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horizontal="left" readingOrder="0" shrinkToFit="0" wrapText="1"/>
    </xf>
    <xf borderId="0" fillId="3" fontId="7" numFmtId="164" xfId="0" applyAlignment="1" applyFill="1" applyFont="1" applyNumberFormat="1">
      <alignment horizontal="right" readingOrder="0" shrinkToFit="0" wrapText="1"/>
    </xf>
    <xf borderId="0" fillId="0" fontId="7" numFmtId="164" xfId="0" applyAlignment="1" applyFont="1" applyNumberFormat="1">
      <alignment horizontal="right" readingOrder="0" shrinkToFit="0" wrapText="1"/>
    </xf>
    <xf borderId="1" fillId="0" fontId="6" numFmtId="4" xfId="0" applyAlignment="1" applyBorder="1" applyFont="1" applyNumberFormat="1">
      <alignment horizontal="left" readingOrder="0" shrinkToFit="0" vertical="top" wrapText="1"/>
    </xf>
    <xf borderId="2" fillId="0" fontId="4" numFmtId="4" xfId="0" applyAlignment="1" applyBorder="1" applyFont="1" applyNumberFormat="1">
      <alignment horizontal="center" readingOrder="0" shrinkToFit="0" wrapText="1"/>
    </xf>
    <xf borderId="2" fillId="0" fontId="5" numFmtId="4" xfId="0" applyAlignment="1" applyBorder="1" applyFont="1" applyNumberFormat="1">
      <alignment horizontal="center" readingOrder="0" shrinkToFit="0" wrapText="1"/>
    </xf>
    <xf borderId="0" fillId="0" fontId="8" numFmtId="164" xfId="0" applyAlignment="1" applyFont="1" applyNumberFormat="1">
      <alignment horizontal="right" shrinkToFit="0" vertical="top" wrapText="1"/>
    </xf>
    <xf borderId="3" fillId="0" fontId="5" numFmtId="4" xfId="0" applyAlignment="1" applyBorder="1" applyFont="1" applyNumberFormat="1">
      <alignment horizontal="left" readingOrder="0" shrinkToFit="0" wrapText="1"/>
    </xf>
    <xf borderId="0" fillId="4" fontId="7" numFmtId="164" xfId="0" applyAlignment="1" applyFill="1" applyFont="1" applyNumberFormat="1">
      <alignment horizontal="right" readingOrder="0" shrinkToFit="0" wrapText="1"/>
    </xf>
    <xf borderId="0" fillId="4" fontId="7" numFmtId="165" xfId="0" applyAlignment="1" applyFont="1" applyNumberFormat="1">
      <alignment horizontal="right" readingOrder="0" shrinkToFit="0" wrapText="1"/>
    </xf>
    <xf borderId="4" fillId="0" fontId="5" numFmtId="0" xfId="0" applyAlignment="1" applyBorder="1" applyFont="1">
      <alignment horizontal="left" readingOrder="0" shrinkToFit="0" wrapText="1"/>
    </xf>
    <xf borderId="5" fillId="3" fontId="7" numFmtId="3" xfId="0" applyAlignment="1" applyBorder="1" applyFont="1" applyNumberFormat="1">
      <alignment horizontal="right" readingOrder="0" shrinkToFit="0" wrapText="1"/>
    </xf>
    <xf borderId="4" fillId="3" fontId="7" numFmtId="164" xfId="0" applyAlignment="1" applyBorder="1" applyFont="1" applyNumberFormat="1">
      <alignment horizontal="right" readingOrder="0" shrinkToFit="0" wrapText="1"/>
    </xf>
    <xf borderId="0" fillId="0" fontId="7" numFmtId="3" xfId="0" applyAlignment="1" applyFont="1" applyNumberFormat="1">
      <alignment horizontal="right" readingOrder="0" shrinkToFit="0" wrapText="1"/>
    </xf>
    <xf borderId="0" fillId="4" fontId="7" numFmtId="0" xfId="0" applyAlignment="1" applyFont="1">
      <alignment horizontal="right" readingOrder="0" shrinkToFit="0" wrapText="1"/>
    </xf>
    <xf borderId="0" fillId="0" fontId="3" numFmtId="0" xfId="0" applyFont="1"/>
    <xf borderId="4" fillId="0" fontId="5" numFmtId="4" xfId="0" applyAlignment="1" applyBorder="1" applyFont="1" applyNumberFormat="1">
      <alignment horizontal="left" readingOrder="0" shrinkToFit="0" wrapText="1"/>
    </xf>
    <xf borderId="5" fillId="4" fontId="7" numFmtId="3" xfId="0" applyAlignment="1" applyBorder="1" applyFont="1" applyNumberFormat="1">
      <alignment horizontal="right" readingOrder="0" shrinkToFit="0" wrapText="1"/>
    </xf>
    <xf borderId="4" fillId="4" fontId="7" numFmtId="164" xfId="0" applyAlignment="1" applyBorder="1" applyFont="1" applyNumberFormat="1">
      <alignment horizontal="right" readingOrder="0" shrinkToFit="0" wrapText="1"/>
    </xf>
    <xf borderId="0" fillId="5" fontId="7" numFmtId="164" xfId="0" applyAlignment="1" applyFill="1" applyFont="1" applyNumberFormat="1">
      <alignment horizontal="right" readingOrder="0" shrinkToFit="0" wrapText="1"/>
    </xf>
    <xf borderId="0" fillId="2" fontId="9" numFmtId="0" xfId="0" applyAlignment="1" applyFont="1">
      <alignment readingOrder="0"/>
    </xf>
    <xf borderId="5" fillId="5" fontId="7" numFmtId="3" xfId="0" applyAlignment="1" applyBorder="1" applyFont="1" applyNumberFormat="1">
      <alignment horizontal="right" readingOrder="0" shrinkToFit="0" wrapText="1"/>
    </xf>
    <xf borderId="4" fillId="5" fontId="7" numFmtId="164" xfId="0" applyAlignment="1" applyBorder="1" applyFont="1" applyNumberFormat="1">
      <alignment horizontal="right" readingOrder="0" shrinkToFit="0" wrapText="1"/>
    </xf>
    <xf borderId="0" fillId="0" fontId="6" numFmtId="0" xfId="0" applyAlignment="1" applyFont="1">
      <alignment readingOrder="0"/>
    </xf>
    <xf borderId="0" fillId="0" fontId="10" numFmtId="0" xfId="0" applyAlignment="1" applyFont="1">
      <alignment horizontal="left" readingOrder="0" shrinkToFit="0" wrapText="0"/>
    </xf>
    <xf borderId="0" fillId="0" fontId="3" numFmtId="166" xfId="0" applyFont="1" applyNumberFormat="1"/>
    <xf borderId="0" fillId="0" fontId="11" numFmtId="0" xfId="0" applyAlignment="1" applyFont="1">
      <alignment readingOrder="0"/>
    </xf>
    <xf borderId="2" fillId="0" fontId="3" numFmtId="0" xfId="0" applyBorder="1" applyFont="1"/>
    <xf borderId="6" fillId="0" fontId="12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readingOrder="0"/>
    </xf>
    <xf borderId="7" fillId="3" fontId="2" numFmtId="0" xfId="0" applyAlignment="1" applyBorder="1" applyFont="1">
      <alignment readingOrder="0"/>
    </xf>
    <xf borderId="0" fillId="3" fontId="2" numFmtId="0" xfId="0" applyAlignment="1" applyFont="1">
      <alignment readingOrder="0"/>
    </xf>
    <xf borderId="7" fillId="5" fontId="2" numFmtId="0" xfId="0" applyAlignment="1" applyBorder="1" applyFont="1">
      <alignment readingOrder="0"/>
    </xf>
    <xf borderId="0" fillId="5" fontId="2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horizontal="right" readingOrder="0"/>
    </xf>
    <xf borderId="0" fillId="0" fontId="15" numFmtId="0" xfId="0" applyAlignment="1" applyFont="1">
      <alignment readingOrder="0"/>
    </xf>
    <xf borderId="0" fillId="0" fontId="3" numFmtId="2" xfId="0" applyFont="1" applyNumberFormat="1"/>
    <xf borderId="0" fillId="0" fontId="10" numFmtId="0" xfId="0" applyAlignment="1" applyFont="1">
      <alignment readingOrder="0"/>
    </xf>
    <xf borderId="2" fillId="0" fontId="3" numFmtId="0" xfId="0" applyAlignment="1" applyBorder="1" applyFont="1">
      <alignment readingOrder="0"/>
    </xf>
    <xf borderId="2" fillId="0" fontId="11" numFmtId="0" xfId="0" applyAlignment="1" applyBorder="1" applyFont="1">
      <alignment readingOrder="0"/>
    </xf>
    <xf borderId="0" fillId="0" fontId="11" numFmtId="0" xfId="0" applyFont="1"/>
    <xf borderId="0" fillId="0" fontId="14" numFmtId="0" xfId="0" applyAlignment="1" applyFont="1">
      <alignment readingOrder="0"/>
    </xf>
    <xf borderId="3" fillId="0" fontId="2" numFmtId="0" xfId="0" applyAlignment="1" applyBorder="1" applyFont="1">
      <alignment readingOrder="0"/>
    </xf>
    <xf borderId="0" fillId="3" fontId="3" numFmtId="1" xfId="0" applyAlignment="1" applyFont="1" applyNumberFormat="1">
      <alignment horizontal="right"/>
    </xf>
    <xf borderId="0" fillId="0" fontId="16" numFmtId="0" xfId="0" applyAlignment="1" applyFont="1">
      <alignment horizontal="right"/>
    </xf>
    <xf borderId="0" fillId="0" fontId="11" numFmtId="164" xfId="0" applyAlignment="1" applyFont="1" applyNumberFormat="1">
      <alignment horizontal="right"/>
    </xf>
    <xf borderId="0" fillId="0" fontId="11" numFmtId="0" xfId="0" applyAlignment="1" applyFont="1">
      <alignment horizontal="right"/>
    </xf>
    <xf borderId="0" fillId="5" fontId="3" numFmtId="1" xfId="0" applyAlignment="1" applyFont="1" applyNumberFormat="1">
      <alignment horizontal="right"/>
    </xf>
    <xf borderId="0" fillId="0" fontId="17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18" numFmtId="0" xfId="0" applyAlignment="1" applyFont="1">
      <alignment readingOrder="0"/>
    </xf>
    <xf borderId="2" fillId="0" fontId="2" numFmtId="0" xfId="0" applyAlignment="1" applyBorder="1" applyFont="1">
      <alignment readingOrder="0"/>
    </xf>
    <xf borderId="0" fillId="3" fontId="2" numFmtId="0" xfId="0" applyFont="1"/>
    <xf borderId="0" fillId="5" fontId="2" numFmtId="0" xfId="0" applyFont="1"/>
    <xf borderId="0" fillId="0" fontId="19" numFmtId="0" xfId="0" applyAlignment="1" applyFont="1">
      <alignment readingOrder="0"/>
    </xf>
    <xf borderId="0" fillId="3" fontId="3" numFmtId="2" xfId="0" applyAlignment="1" applyFont="1" applyNumberFormat="1">
      <alignment horizontal="right"/>
    </xf>
    <xf borderId="0" fillId="5" fontId="3" numFmtId="2" xfId="0" applyAlignment="1" applyFont="1" applyNumberFormat="1">
      <alignment horizontal="right"/>
    </xf>
    <xf borderId="0" fillId="0" fontId="20" numFmtId="0" xfId="0" applyFont="1"/>
    <xf borderId="2" fillId="0" fontId="21" numFmtId="0" xfId="0" applyAlignment="1" applyBorder="1" applyFont="1">
      <alignment readingOrder="0"/>
    </xf>
    <xf borderId="2" fillId="0" fontId="2" numFmtId="0" xfId="0" applyBorder="1" applyFont="1"/>
    <xf borderId="0" fillId="3" fontId="2" numFmtId="164" xfId="0" applyFont="1" applyNumberFormat="1"/>
    <xf borderId="0" fillId="5" fontId="2" numFmtId="164" xfId="0" applyFont="1" applyNumberFormat="1"/>
    <xf borderId="0" fillId="0" fontId="22" numFmtId="0" xfId="0" applyAlignment="1" applyFont="1">
      <alignment readingOrder="0"/>
    </xf>
    <xf borderId="0" fillId="0" fontId="15" numFmtId="0" xfId="0" applyAlignment="1" applyFont="1">
      <alignment horizontal="left" readingOrder="0"/>
    </xf>
    <xf borderId="0" fillId="3" fontId="5" numFmtId="1" xfId="0" applyAlignment="1" applyFont="1" applyNumberFormat="1">
      <alignment horizontal="right"/>
    </xf>
    <xf borderId="0" fillId="0" fontId="23" numFmtId="0" xfId="0" applyAlignment="1" applyFont="1">
      <alignment readingOrder="0"/>
    </xf>
    <xf borderId="2" fillId="0" fontId="5" numFmtId="4" xfId="0" applyAlignment="1" applyBorder="1" applyFont="1" applyNumberFormat="1">
      <alignment horizontal="center" readingOrder="0" shrinkToFit="0" wrapText="0"/>
    </xf>
    <xf borderId="2" fillId="0" fontId="2" numFmtId="0" xfId="0" applyAlignment="1" applyBorder="1" applyFont="1">
      <alignment horizontal="center" readingOrder="0"/>
    </xf>
    <xf borderId="0" fillId="0" fontId="3" numFmtId="4" xfId="0" applyAlignment="1" applyFont="1" applyNumberFormat="1">
      <alignment horizontal="left" readingOrder="0" shrinkToFit="0" vertical="top" wrapText="1"/>
    </xf>
    <xf borderId="0" fillId="0" fontId="5" numFmtId="4" xfId="0" applyAlignment="1" applyFont="1" applyNumberFormat="1">
      <alignment horizontal="left" readingOrder="0" shrinkToFit="0" wrapText="1"/>
    </xf>
    <xf borderId="0" fillId="0" fontId="5" numFmtId="4" xfId="0" applyAlignment="1" applyFont="1" applyNumberFormat="1">
      <alignment horizontal="left" readingOrder="0" shrinkToFit="0" wrapText="0"/>
    </xf>
    <xf borderId="0" fillId="3" fontId="3" numFmtId="164" xfId="0" applyAlignment="1" applyFont="1" applyNumberFormat="1">
      <alignment horizontal="right" readingOrder="0"/>
    </xf>
    <xf borderId="0" fillId="0" fontId="3" numFmtId="164" xfId="0" applyAlignment="1" applyFont="1" applyNumberFormat="1">
      <alignment horizontal="right" readingOrder="0"/>
    </xf>
    <xf borderId="0" fillId="5" fontId="3" numFmtId="164" xfId="0" applyAlignment="1" applyFont="1" applyNumberFormat="1">
      <alignment horizontal="right" readingOrder="0"/>
    </xf>
    <xf borderId="0" fillId="0" fontId="7" numFmtId="165" xfId="0" applyAlignment="1" applyFont="1" applyNumberFormat="1">
      <alignment horizontal="right" readingOrder="0" shrinkToFit="0" wrapText="1"/>
    </xf>
    <xf borderId="0" fillId="0" fontId="8" numFmtId="164" xfId="0" applyAlignment="1" applyFont="1" applyNumberFormat="1">
      <alignment horizontal="right" readingOrder="0" shrinkToFit="0" vertical="top" wrapText="1"/>
    </xf>
    <xf borderId="8" fillId="0" fontId="5" numFmtId="0" xfId="0" applyAlignment="1" applyBorder="1" applyFont="1">
      <alignment horizontal="left" readingOrder="0" shrinkToFit="0" wrapText="1"/>
    </xf>
    <xf borderId="4" fillId="3" fontId="5" numFmtId="3" xfId="0" applyAlignment="1" applyBorder="1" applyFont="1" applyNumberFormat="1">
      <alignment horizontal="right" readingOrder="0" shrinkToFit="0" wrapText="1"/>
    </xf>
    <xf borderId="4" fillId="0" fontId="7" numFmtId="3" xfId="0" applyAlignment="1" applyBorder="1" applyFont="1" applyNumberFormat="1">
      <alignment horizontal="right" readingOrder="0" shrinkToFit="0" wrapText="1"/>
    </xf>
    <xf borderId="4" fillId="5" fontId="5" numFmtId="3" xfId="0" applyAlignment="1" applyBorder="1" applyFont="1" applyNumberFormat="1">
      <alignment horizontal="right" readingOrder="0" shrinkToFit="0" wrapText="1"/>
    </xf>
    <xf borderId="0" fillId="4" fontId="8" numFmtId="164" xfId="0" applyAlignment="1" applyFont="1" applyNumberFormat="1">
      <alignment horizontal="right" readingOrder="0" shrinkToFit="0" vertical="top" wrapText="1"/>
    </xf>
    <xf borderId="8" fillId="0" fontId="5" numFmtId="4" xfId="0" applyAlignment="1" applyBorder="1" applyFont="1" applyNumberFormat="1">
      <alignment horizontal="left" readingOrder="0" shrinkToFit="0" wrapText="1"/>
    </xf>
    <xf borderId="4" fillId="4" fontId="7" numFmtId="3" xfId="0" applyAlignment="1" applyBorder="1" applyFont="1" applyNumberFormat="1">
      <alignment horizontal="right" readingOrder="0" shrinkToFit="0" wrapText="1"/>
    </xf>
    <xf borderId="0" fillId="0" fontId="2" numFmtId="4" xfId="0" applyFont="1" applyNumberForma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9" fillId="3" fontId="3" numFmtId="1" xfId="0" applyAlignment="1" applyBorder="1" applyFont="1" applyNumberFormat="1">
      <alignment horizontal="right"/>
    </xf>
    <xf borderId="0" fillId="0" fontId="16" numFmtId="0" xfId="0" applyFont="1"/>
    <xf borderId="0" fillId="0" fontId="11" numFmtId="165" xfId="0" applyFont="1" applyNumberFormat="1"/>
    <xf borderId="7" fillId="5" fontId="3" numFmtId="1" xfId="0" applyAlignment="1" applyBorder="1" applyFont="1" applyNumberFormat="1">
      <alignment horizontal="right"/>
    </xf>
    <xf borderId="0" fillId="0" fontId="24" numFmtId="0" xfId="0" applyFont="1"/>
    <xf borderId="1" fillId="0" fontId="3" numFmtId="0" xfId="0" applyBorder="1" applyFont="1"/>
    <xf borderId="6" fillId="0" fontId="3" numFmtId="0" xfId="0" applyAlignment="1" applyBorder="1" applyFont="1">
      <alignment horizontal="center" readingOrder="0"/>
    </xf>
    <xf borderId="0" fillId="3" fontId="2" numFmtId="165" xfId="0" applyAlignment="1" applyFont="1" applyNumberFormat="1">
      <alignment readingOrder="0"/>
    </xf>
    <xf borderId="7" fillId="5" fontId="2" numFmtId="165" xfId="0" applyAlignment="1" applyBorder="1" applyFont="1" applyNumberFormat="1">
      <alignment readingOrder="0"/>
    </xf>
    <xf borderId="0" fillId="5" fontId="3" numFmtId="165" xfId="0" applyAlignment="1" applyFont="1" applyNumberFormat="1">
      <alignment readingOrder="0"/>
    </xf>
    <xf borderId="0" fillId="0" fontId="3" numFmtId="165" xfId="0" applyAlignment="1" applyFont="1" applyNumberFormat="1">
      <alignment readingOrder="0"/>
    </xf>
    <xf borderId="0" fillId="3" fontId="2" numFmtId="164" xfId="0" applyAlignment="1" applyFont="1" applyNumberFormat="1">
      <alignment readingOrder="0"/>
    </xf>
    <xf borderId="7" fillId="5" fontId="2" numFmtId="164" xfId="0" applyAlignment="1" applyBorder="1" applyFont="1" applyNumberFormat="1">
      <alignment readingOrder="0"/>
    </xf>
    <xf borderId="9" fillId="3" fontId="3" numFmtId="2" xfId="0" applyAlignment="1" applyBorder="1" applyFont="1" applyNumberFormat="1">
      <alignment horizontal="right"/>
    </xf>
    <xf borderId="0" fillId="0" fontId="2" numFmtId="0" xfId="0" applyAlignment="1" applyFont="1">
      <alignment horizontal="left"/>
    </xf>
    <xf borderId="7" fillId="5" fontId="3" numFmtId="2" xfId="0" applyAlignment="1" applyBorder="1" applyFont="1" applyNumberFormat="1">
      <alignment horizontal="right"/>
    </xf>
    <xf borderId="9" fillId="3" fontId="2" numFmtId="164" xfId="0" applyBorder="1" applyFont="1" applyNumberFormat="1"/>
    <xf borderId="7" fillId="5" fontId="2" numFmtId="164" xfId="0" applyBorder="1" applyFont="1" applyNumberFormat="1"/>
  </cellXfs>
  <cellStyles count="1">
    <cellStyle xfId="0" name="Normal" builtinId="0"/>
  </cellStyles>
  <dxfs count="5">
    <dxf>
      <font>
        <color rgb="FFFF0000"/>
      </font>
      <fill>
        <patternFill patternType="none"/>
      </fill>
      <border/>
    </dxf>
    <dxf>
      <font>
        <i/>
        <color rgb="FFFF0000"/>
      </font>
      <fill>
        <patternFill patternType="none"/>
      </fill>
      <border/>
    </dxf>
    <dxf>
      <font>
        <i/>
        <color rgb="FF666666"/>
      </font>
      <fill>
        <patternFill patternType="none"/>
      </fill>
      <border/>
    </dxf>
    <dxf>
      <font>
        <color rgb="FF666666"/>
      </font>
      <fill>
        <patternFill patternType="none"/>
      </fill>
      <border/>
    </dxf>
    <dxf>
      <font>
        <i/>
        <color rgb="FFB7B7B7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YhZwZSyYTMHwXSph-cGzp3ONq4f0a7oBofZXnt231PY/edit" TargetMode="External"/><Relationship Id="rId2" Type="http://schemas.openxmlformats.org/officeDocument/2006/relationships/hyperlink" Target="https://docs.google.com/document/d/1CA3wZWt-7yrx37UGq8_SNFaHtg8PtKXNoE2BbuIcw5g/edit" TargetMode="External"/><Relationship Id="rId3" Type="http://schemas.openxmlformats.org/officeDocument/2006/relationships/hyperlink" Target="https://docs.google.com/document/d/1CA3wZWt-7yrx37UGq8_SNFaHtg8PtKXNoE2BbuIcw5g/edit" TargetMode="External"/><Relationship Id="rId4" Type="http://schemas.openxmlformats.org/officeDocument/2006/relationships/hyperlink" Target="https://docs.google.com/document/d/1CA3wZWt-7yrx37UGq8_SNFaHtg8PtKXNoE2BbuIcw5g/edit" TargetMode="External"/><Relationship Id="rId5" Type="http://schemas.openxmlformats.org/officeDocument/2006/relationships/hyperlink" Target="https://docs.google.com/document/d/1CA3wZWt-7yrx37UGq8_SNFaHtg8PtKXNoE2BbuIcw5g/edit" TargetMode="External"/><Relationship Id="rId6" Type="http://schemas.openxmlformats.org/officeDocument/2006/relationships/hyperlink" Target="https://docs.google.com/document/d/1CA3wZWt-7yrx37UGq8_SNFaHtg8PtKXNoE2BbuIcw5g/edit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CA3wZWt-7yrx37UGq8_SNFaHtg8PtKXNoE2BbuIcw5g/edit" TargetMode="External"/><Relationship Id="rId2" Type="http://schemas.openxmlformats.org/officeDocument/2006/relationships/hyperlink" Target="https://docs.google.com/document/d/1YhZwZSyYTMHwXSph-cGzp3ONq4f0a7oBofZXnt231PY/edit" TargetMode="External"/><Relationship Id="rId3" Type="http://schemas.openxmlformats.org/officeDocument/2006/relationships/hyperlink" Target="https://docs.google.com/document/d/1CA3wZWt-7yrx37UGq8_SNFaHtg8PtKXNoE2BbuIcw5g/edit" TargetMode="External"/><Relationship Id="rId4" Type="http://schemas.openxmlformats.org/officeDocument/2006/relationships/hyperlink" Target="https://docs.google.com/document/d/1CA3wZWt-7yrx37UGq8_SNFaHtg8PtKXNoE2BbuIcw5g/edit" TargetMode="External"/><Relationship Id="rId5" Type="http://schemas.openxmlformats.org/officeDocument/2006/relationships/hyperlink" Target="https://docs.google.com/document/d/1CA3wZWt-7yrx37UGq8_SNFaHtg8PtKXNoE2BbuIcw5g/edit" TargetMode="External"/><Relationship Id="rId6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5.63"/>
    <col customWidth="1" min="3" max="7" width="4.88"/>
    <col customWidth="1" min="8" max="8" width="5.25"/>
    <col customWidth="1" min="9" max="14" width="4.88"/>
    <col customWidth="1" min="15" max="15" width="11.25"/>
    <col customWidth="1" min="16" max="16" width="9.5"/>
    <col customWidth="1" min="17" max="29" width="5.25"/>
    <col customWidth="1" min="30" max="30" width="11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3" t="s">
        <v>1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4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>
      <c r="A3" s="7" t="s">
        <v>2</v>
      </c>
      <c r="P3" s="8" t="s">
        <v>3</v>
      </c>
      <c r="Q3" s="9" t="s">
        <v>4</v>
      </c>
      <c r="R3" s="10" t="s">
        <v>5</v>
      </c>
      <c r="S3" s="10" t="s">
        <v>6</v>
      </c>
      <c r="T3" s="10" t="s">
        <v>7</v>
      </c>
      <c r="U3" s="10" t="s">
        <v>8</v>
      </c>
      <c r="V3" s="10" t="s">
        <v>9</v>
      </c>
      <c r="W3" s="10" t="s">
        <v>10</v>
      </c>
      <c r="X3" s="10" t="s">
        <v>11</v>
      </c>
      <c r="Y3" s="10" t="s">
        <v>12</v>
      </c>
      <c r="Z3" s="10" t="s">
        <v>13</v>
      </c>
      <c r="AA3" s="10" t="s">
        <v>14</v>
      </c>
      <c r="AB3" s="10" t="s">
        <v>15</v>
      </c>
      <c r="AC3" s="10" t="s">
        <v>16</v>
      </c>
      <c r="AD3" s="6"/>
    </row>
    <row r="4">
      <c r="P4" s="11" t="s">
        <v>17</v>
      </c>
      <c r="Q4" s="12" t="str">
        <f>IF(B6*B17, B6+B17, "-")</f>
        <v>-</v>
      </c>
      <c r="R4" s="12" t="str">
        <f t="shared" ref="R4:S4" si="1">IF(C6*$C$17, C6+$C$17, "-")</f>
        <v>-</v>
      </c>
      <c r="S4" s="12" t="str">
        <f t="shared" si="1"/>
        <v>-</v>
      </c>
      <c r="T4" s="12" t="str">
        <f t="shared" ref="T4:V4" si="2">IF(E6*$D17, E6+$D17, "-")</f>
        <v>-</v>
      </c>
      <c r="U4" s="12" t="str">
        <f t="shared" si="2"/>
        <v>-</v>
      </c>
      <c r="V4" s="12" t="str">
        <f t="shared" si="2"/>
        <v>-</v>
      </c>
      <c r="W4" s="12" t="str">
        <f t="shared" ref="W4:Z4" si="3">IF(H6*$E17, H6+$E17, "-")</f>
        <v>-</v>
      </c>
      <c r="X4" s="12" t="str">
        <f t="shared" si="3"/>
        <v>-</v>
      </c>
      <c r="Y4" s="12" t="str">
        <f t="shared" si="3"/>
        <v>-</v>
      </c>
      <c r="Z4" s="12" t="str">
        <f t="shared" si="3"/>
        <v>-</v>
      </c>
      <c r="AA4" s="12" t="str">
        <f t="shared" ref="AA4:AB4" si="4">IF(L6*$F17, L6+$F17, "-")</f>
        <v>-</v>
      </c>
      <c r="AB4" s="12" t="str">
        <f t="shared" si="4"/>
        <v>-</v>
      </c>
      <c r="AC4" s="12" t="str">
        <f>IF(N6*$C17, N6+$C17, "-")</f>
        <v>-</v>
      </c>
      <c r="AD4" s="13"/>
    </row>
    <row r="5">
      <c r="A5" s="14" t="s">
        <v>18</v>
      </c>
      <c r="B5" s="15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P5" s="11" t="s">
        <v>19</v>
      </c>
      <c r="Q5" s="17"/>
      <c r="R5" s="12" t="str">
        <f t="shared" ref="R5:R6" si="5">IF(C7*C$17, C7+C$17, "-")</f>
        <v>-</v>
      </c>
      <c r="S5" s="12" t="str">
        <f t="shared" ref="S5:S6" si="6">IF(D7*$C$17, D7+$C$17, "-")</f>
        <v>-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>
      <c r="A6" s="18" t="s">
        <v>17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P6" s="11" t="s">
        <v>20</v>
      </c>
      <c r="Q6" s="17"/>
      <c r="R6" s="12" t="str">
        <f t="shared" si="5"/>
        <v>-</v>
      </c>
      <c r="S6" s="12" t="str">
        <f t="shared" si="6"/>
        <v>-</v>
      </c>
      <c r="T6" s="17"/>
      <c r="U6" s="17"/>
      <c r="V6" s="17"/>
      <c r="W6" s="17"/>
      <c r="X6" s="12" t="str">
        <f t="shared" ref="X6:Y6" si="7">IF(I8*$E17, I8+$E17, "-")</f>
        <v>-</v>
      </c>
      <c r="Y6" s="12" t="str">
        <f t="shared" si="7"/>
        <v>-</v>
      </c>
      <c r="Z6" s="17"/>
      <c r="AA6" s="17"/>
      <c r="AB6" s="17"/>
      <c r="AC6" s="17"/>
      <c r="AD6" s="17"/>
    </row>
    <row r="7">
      <c r="A7" s="18" t="s">
        <v>19</v>
      </c>
      <c r="B7" s="17"/>
      <c r="C7" s="19"/>
      <c r="D7" s="19"/>
      <c r="E7" s="17"/>
      <c r="F7" s="17"/>
      <c r="G7" s="17"/>
      <c r="H7" s="17"/>
      <c r="I7" s="17"/>
      <c r="J7" s="17"/>
      <c r="K7" s="17"/>
      <c r="L7" s="17"/>
      <c r="M7" s="17"/>
      <c r="N7" s="17"/>
      <c r="P7" s="21" t="s">
        <v>21</v>
      </c>
      <c r="Q7" s="22" t="str">
        <f>IF(B9, B9*(1+B18/100), "-")</f>
        <v>-</v>
      </c>
      <c r="R7" s="23" t="str">
        <f t="shared" ref="R7:T7" si="8">IF(C9, C9*(1+$C18/100), "-")</f>
        <v>-</v>
      </c>
      <c r="S7" s="23" t="str">
        <f t="shared" si="8"/>
        <v>-</v>
      </c>
      <c r="T7" s="23" t="str">
        <f t="shared" si="8"/>
        <v>-</v>
      </c>
      <c r="U7" s="23" t="str">
        <f t="shared" ref="U7:V7" si="9">IF(F9, F9*(1+$D18/100), "-")</f>
        <v>-</v>
      </c>
      <c r="V7" s="23" t="str">
        <f t="shared" si="9"/>
        <v>-</v>
      </c>
      <c r="W7" s="23" t="str">
        <f t="shared" ref="W7:Z7" si="10">IF(H9, H9*(1+$E18/100), "-")</f>
        <v>-</v>
      </c>
      <c r="X7" s="23" t="str">
        <f t="shared" si="10"/>
        <v>-</v>
      </c>
      <c r="Y7" s="23" t="str">
        <f t="shared" si="10"/>
        <v>-</v>
      </c>
      <c r="Z7" s="23" t="str">
        <f t="shared" si="10"/>
        <v>-</v>
      </c>
      <c r="AA7" s="23" t="str">
        <f t="shared" ref="AA7:AC7" si="11">IF(L9, L9*(1+$C18/100), "-")</f>
        <v>-</v>
      </c>
      <c r="AB7" s="23" t="str">
        <f t="shared" si="11"/>
        <v>-</v>
      </c>
      <c r="AC7" s="23" t="str">
        <f t="shared" si="11"/>
        <v>-</v>
      </c>
      <c r="AD7" s="24"/>
    </row>
    <row r="8">
      <c r="A8" s="18" t="s">
        <v>20</v>
      </c>
      <c r="B8" s="17"/>
      <c r="C8" s="25"/>
      <c r="D8" s="19"/>
      <c r="E8" s="17"/>
      <c r="F8" s="17"/>
      <c r="G8" s="17"/>
      <c r="H8" s="17"/>
      <c r="I8" s="19"/>
      <c r="J8" s="19"/>
      <c r="K8" s="17"/>
      <c r="L8" s="17"/>
      <c r="M8" s="17"/>
      <c r="N8" s="17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>
      <c r="A9" s="27" t="s">
        <v>21</v>
      </c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P9" s="8" t="s">
        <v>22</v>
      </c>
      <c r="Q9" s="9" t="s">
        <v>4</v>
      </c>
      <c r="R9" s="10" t="s">
        <v>5</v>
      </c>
      <c r="S9" s="10" t="s">
        <v>6</v>
      </c>
      <c r="T9" s="10" t="s">
        <v>7</v>
      </c>
      <c r="U9" s="10" t="s">
        <v>8</v>
      </c>
      <c r="V9" s="10" t="s">
        <v>9</v>
      </c>
      <c r="W9" s="10" t="s">
        <v>10</v>
      </c>
      <c r="X9" s="10" t="s">
        <v>11</v>
      </c>
      <c r="Y9" s="10" t="s">
        <v>12</v>
      </c>
      <c r="Z9" s="10" t="s">
        <v>13</v>
      </c>
      <c r="AA9" s="10" t="s">
        <v>14</v>
      </c>
      <c r="AB9" s="10" t="s">
        <v>15</v>
      </c>
      <c r="AC9" s="10" t="s">
        <v>16</v>
      </c>
      <c r="AD9" s="6"/>
    </row>
    <row r="10">
      <c r="P10" s="11" t="s">
        <v>17</v>
      </c>
      <c r="Q10" s="30" t="str">
        <f>IF(B6*H17, B6+H17, "-")</f>
        <v>-</v>
      </c>
      <c r="R10" s="30" t="str">
        <f t="shared" ref="R10:R12" si="15">IF(C6*$I$17, C6+$I$17, "-")</f>
        <v>-</v>
      </c>
      <c r="S10" s="30" t="str">
        <f>IF(D6*$I17, D6+$I17, "-")</f>
        <v>-</v>
      </c>
      <c r="T10" s="30" t="str">
        <f t="shared" ref="T10:V10" si="12">IF(E6*$J17, E6+$J17, "-")</f>
        <v>-</v>
      </c>
      <c r="U10" s="30" t="str">
        <f t="shared" si="12"/>
        <v>-</v>
      </c>
      <c r="V10" s="30" t="str">
        <f t="shared" si="12"/>
        <v>-</v>
      </c>
      <c r="W10" s="30" t="str">
        <f t="shared" ref="W10:Z10" si="13">IF(H6*$K17, H6+$K17, "-")</f>
        <v>-</v>
      </c>
      <c r="X10" s="30" t="str">
        <f t="shared" si="13"/>
        <v>-</v>
      </c>
      <c r="Y10" s="30" t="str">
        <f t="shared" si="13"/>
        <v>-</v>
      </c>
      <c r="Z10" s="30" t="str">
        <f t="shared" si="13"/>
        <v>-</v>
      </c>
      <c r="AA10" s="30" t="str">
        <f t="shared" ref="AA10:AB10" si="14">IF(L6*$L17, L6+$L17, "-")</f>
        <v>-</v>
      </c>
      <c r="AB10" s="30" t="str">
        <f t="shared" si="14"/>
        <v>-</v>
      </c>
      <c r="AC10" s="30" t="str">
        <f>IF(N6*$I17, N6+$I17, "-")</f>
        <v>-</v>
      </c>
      <c r="AD10" s="13"/>
    </row>
    <row r="11">
      <c r="P11" s="11" t="s">
        <v>19</v>
      </c>
      <c r="Q11" s="17"/>
      <c r="R11" s="30" t="str">
        <f t="shared" si="15"/>
        <v>-</v>
      </c>
      <c r="S11" s="30" t="str">
        <f t="shared" ref="S11:S12" si="16">IF(D7*$I$17, D7+$I$17, "-")</f>
        <v>-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>
      <c r="A12" s="31" t="s">
        <v>23</v>
      </c>
      <c r="P12" s="11" t="s">
        <v>20</v>
      </c>
      <c r="Q12" s="17"/>
      <c r="R12" s="30" t="str">
        <f t="shared" si="15"/>
        <v>-</v>
      </c>
      <c r="S12" s="30" t="str">
        <f t="shared" si="16"/>
        <v>-</v>
      </c>
      <c r="T12" s="17"/>
      <c r="U12" s="17"/>
      <c r="V12" s="17"/>
      <c r="W12" s="17"/>
      <c r="X12" s="30" t="str">
        <f t="shared" ref="X12:Y12" si="17">IF(I8*$K17, I8+$K17, "-")</f>
        <v>-</v>
      </c>
      <c r="Y12" s="30" t="str">
        <f t="shared" si="17"/>
        <v>-</v>
      </c>
      <c r="Z12" s="17"/>
      <c r="AA12" s="17"/>
      <c r="AB12" s="17"/>
      <c r="AC12" s="17"/>
      <c r="AD12" s="17"/>
    </row>
    <row r="13">
      <c r="P13" s="21" t="s">
        <v>21</v>
      </c>
      <c r="Q13" s="32" t="str">
        <f>IF(B9, B9*(1+H18/100), "-")</f>
        <v>-</v>
      </c>
      <c r="R13" s="33" t="str">
        <f t="shared" ref="R13:T13" si="18">IF(C9, C9*(1+$I18/100), "-")</f>
        <v>-</v>
      </c>
      <c r="S13" s="33" t="str">
        <f t="shared" si="18"/>
        <v>-</v>
      </c>
      <c r="T13" s="33" t="str">
        <f t="shared" si="18"/>
        <v>-</v>
      </c>
      <c r="U13" s="33" t="str">
        <f t="shared" ref="U13:V13" si="19">IF(F9, F9*(1+$J18/100), "-")</f>
        <v>-</v>
      </c>
      <c r="V13" s="33" t="str">
        <f t="shared" si="19"/>
        <v>-</v>
      </c>
      <c r="W13" s="33" t="str">
        <f t="shared" ref="W13:Z13" si="20">IF(H9, H9*(1+$K18/100), "-")</f>
        <v>-</v>
      </c>
      <c r="X13" s="33" t="str">
        <f t="shared" si="20"/>
        <v>-</v>
      </c>
      <c r="Y13" s="33" t="str">
        <f t="shared" si="20"/>
        <v>-</v>
      </c>
      <c r="Z13" s="33" t="str">
        <f t="shared" si="20"/>
        <v>-</v>
      </c>
      <c r="AA13" s="33" t="str">
        <f t="shared" ref="AA13:AC13" si="21">IF(L9, L9*(1+$I18/100), "-")</f>
        <v>-</v>
      </c>
      <c r="AB13" s="33" t="str">
        <f t="shared" si="21"/>
        <v>-</v>
      </c>
      <c r="AC13" s="33" t="str">
        <f t="shared" si="21"/>
        <v>-</v>
      </c>
      <c r="AD13" s="24"/>
    </row>
    <row r="14">
      <c r="A14" s="34" t="s">
        <v>24</v>
      </c>
      <c r="M14" s="26"/>
      <c r="N14" s="26"/>
      <c r="P14" s="35" t="s">
        <v>25</v>
      </c>
      <c r="Q14" s="26"/>
      <c r="R14" s="26"/>
      <c r="S14" s="26"/>
      <c r="T14" s="26"/>
      <c r="U14" s="36"/>
      <c r="V14" s="26"/>
      <c r="W14" s="26"/>
      <c r="X14" s="26"/>
      <c r="Y14" s="26"/>
      <c r="Z14" s="26"/>
      <c r="AA14" s="26"/>
      <c r="AB14" s="26"/>
      <c r="AC14" s="26"/>
      <c r="AD14" s="26"/>
    </row>
    <row r="15">
      <c r="A15" s="26"/>
      <c r="B15" s="37" t="s">
        <v>26</v>
      </c>
      <c r="H15" s="37" t="s">
        <v>27</v>
      </c>
      <c r="M15" s="26"/>
      <c r="N15" s="26"/>
      <c r="P15" s="26"/>
      <c r="Q15" s="26"/>
      <c r="R15" s="26"/>
      <c r="S15" s="26"/>
      <c r="T15" s="26"/>
      <c r="U15" s="36"/>
      <c r="V15" s="26"/>
      <c r="W15" s="26"/>
      <c r="X15" s="26"/>
      <c r="Y15" s="26"/>
      <c r="Z15" s="26"/>
      <c r="AA15" s="26"/>
      <c r="AB15" s="26"/>
      <c r="AC15" s="26"/>
      <c r="AD15" s="26"/>
    </row>
    <row r="16">
      <c r="A16" s="38"/>
      <c r="B16" s="39" t="s">
        <v>4</v>
      </c>
      <c r="C16" s="40" t="s">
        <v>28</v>
      </c>
      <c r="D16" s="40" t="s">
        <v>29</v>
      </c>
      <c r="E16" s="40" t="s">
        <v>30</v>
      </c>
      <c r="F16" s="40" t="s">
        <v>31</v>
      </c>
      <c r="H16" s="39" t="s">
        <v>4</v>
      </c>
      <c r="I16" s="40" t="s">
        <v>28</v>
      </c>
      <c r="J16" s="40" t="s">
        <v>29</v>
      </c>
      <c r="K16" s="40" t="s">
        <v>30</v>
      </c>
      <c r="L16" s="40" t="s">
        <v>31</v>
      </c>
      <c r="M16" s="26"/>
      <c r="N16" s="26"/>
    </row>
    <row r="17">
      <c r="A17" s="41" t="s">
        <v>32</v>
      </c>
      <c r="B17" s="42"/>
      <c r="C17" s="43"/>
      <c r="D17" s="43"/>
      <c r="E17" s="43"/>
      <c r="F17" s="43"/>
      <c r="H17" s="44"/>
      <c r="I17" s="45"/>
      <c r="J17" s="45"/>
      <c r="K17" s="45"/>
      <c r="L17" s="45"/>
      <c r="M17" s="26"/>
      <c r="P17" s="46" t="s">
        <v>33</v>
      </c>
      <c r="Q17" s="26"/>
      <c r="R17" s="26"/>
      <c r="S17" s="26"/>
      <c r="T17" s="26"/>
      <c r="U17" s="36"/>
      <c r="V17" s="26"/>
      <c r="W17" s="26"/>
      <c r="X17" s="26"/>
      <c r="Y17" s="26"/>
      <c r="Z17" s="26"/>
      <c r="AA17" s="26"/>
      <c r="AB17" s="26"/>
      <c r="AC17" s="26"/>
      <c r="AD17" s="26"/>
    </row>
    <row r="18">
      <c r="A18" s="41" t="s">
        <v>34</v>
      </c>
      <c r="B18" s="42"/>
      <c r="C18" s="43"/>
      <c r="D18" s="43"/>
      <c r="E18" s="43"/>
      <c r="F18" s="47"/>
      <c r="H18" s="44"/>
      <c r="I18" s="45"/>
      <c r="J18" s="45"/>
      <c r="K18" s="45"/>
      <c r="L18" s="47"/>
      <c r="M18" s="26"/>
      <c r="N18" s="26"/>
      <c r="P18" s="48" t="s">
        <v>35</v>
      </c>
      <c r="Q18" s="26"/>
      <c r="R18" s="26"/>
      <c r="S18" s="26"/>
      <c r="T18" s="26"/>
      <c r="U18" s="26"/>
      <c r="V18" s="26"/>
      <c r="W18" s="26"/>
      <c r="X18" s="49"/>
      <c r="Y18" s="26"/>
      <c r="AA18" s="26"/>
    </row>
    <row r="19">
      <c r="A19" s="50" t="s">
        <v>36</v>
      </c>
      <c r="B19" s="26"/>
      <c r="C19" s="26"/>
      <c r="D19" s="26"/>
      <c r="E19" s="26"/>
      <c r="F19" s="36"/>
      <c r="G19" s="26"/>
      <c r="H19" s="26"/>
      <c r="I19" s="26"/>
      <c r="J19" s="26"/>
      <c r="K19" s="26"/>
      <c r="L19" s="26"/>
      <c r="M19" s="26"/>
      <c r="N19" s="26"/>
      <c r="Q19" s="51" t="s">
        <v>37</v>
      </c>
      <c r="R19" s="26"/>
      <c r="S19" s="52" t="s">
        <v>38</v>
      </c>
      <c r="T19" s="53"/>
      <c r="U19" s="52" t="s">
        <v>39</v>
      </c>
      <c r="V19" s="52" t="s">
        <v>40</v>
      </c>
      <c r="W19" s="52" t="s">
        <v>41</v>
      </c>
      <c r="X19" s="52" t="s">
        <v>42</v>
      </c>
      <c r="Y19" s="52" t="s">
        <v>43</v>
      </c>
      <c r="AA19" s="53"/>
      <c r="AC19" s="26"/>
      <c r="AD19" s="26"/>
    </row>
    <row r="20">
      <c r="A20" s="54"/>
      <c r="B20" s="26"/>
      <c r="C20" s="26"/>
      <c r="D20" s="26"/>
      <c r="E20" s="26"/>
      <c r="F20" s="36"/>
      <c r="G20" s="26"/>
      <c r="H20" s="26"/>
      <c r="I20" s="26"/>
      <c r="J20" s="26"/>
      <c r="K20" s="26"/>
      <c r="L20" s="26"/>
      <c r="M20" s="26"/>
      <c r="N20" s="26"/>
      <c r="P20" s="55" t="s">
        <v>44</v>
      </c>
      <c r="Q20" s="56" t="str">
        <f>IF(10*(Q4+R5+R6)-U20+V20+W20+X20+Y20 &gt;= 120, 10*(Q4+R5+R6)-U20+V20+W20+X20+Y20, "Error")</f>
        <v>#VALUE!</v>
      </c>
      <c r="R20" s="57" t="str">
        <f>IF(10*(Q4+R5+R6)-U20+V20+W20+X20+Y20 &gt;= 120, "", "*")</f>
        <v>#VALUE!</v>
      </c>
      <c r="S20" s="58" t="str">
        <f>IF(X4&gt;Y4,X4,Y4)-IF(R4&lt;S4,R4,S4)</f>
        <v>#VALUE!</v>
      </c>
      <c r="T20" s="59"/>
      <c r="U20" s="59" t="str">
        <f t="shared" ref="U20:U21" si="22">IF(S20&lt;8, 10*(8-S20), 0)</f>
        <v>#VALUE!</v>
      </c>
      <c r="V20" s="59" t="str">
        <f t="shared" ref="V20:V21" si="23">IF(S20&gt;18, IF(S20&lt;21, 5*(S20-18), 15), 0)</f>
        <v>#VALUE!</v>
      </c>
      <c r="W20" s="59" t="str">
        <f t="shared" ref="W20:W21" si="24">IF(S20&gt;21, IF(S20&lt;28, 15*(S20-21), 105), 0)</f>
        <v>#VALUE!</v>
      </c>
      <c r="X20" s="59" t="str">
        <f t="shared" ref="X20:X21" si="25">IF(S20&gt;28, IF(S20&lt;46, 25*(S20-28), 450), 0)</f>
        <v>#VALUE!</v>
      </c>
      <c r="Y20" s="59" t="str">
        <f t="shared" ref="Y20:Y21" si="26">IF(S20&gt;46, IF(S20&lt;65, 30*(S20-46), 570), 0)</f>
        <v>#VALUE!</v>
      </c>
      <c r="AA20" s="53"/>
      <c r="AC20" s="26"/>
      <c r="AD20" s="26"/>
    </row>
    <row r="21">
      <c r="A21" s="54"/>
      <c r="B21" s="26"/>
      <c r="C21" s="26"/>
      <c r="D21" s="26"/>
      <c r="E21" s="26"/>
      <c r="F21" s="36"/>
      <c r="G21" s="26"/>
      <c r="H21" s="26"/>
      <c r="I21" s="26"/>
      <c r="J21" s="26"/>
      <c r="K21" s="26"/>
      <c r="L21" s="26"/>
      <c r="M21" s="26"/>
      <c r="N21" s="26"/>
      <c r="P21" s="55" t="s">
        <v>22</v>
      </c>
      <c r="Q21" s="60" t="str">
        <f>IF(10*(Q10+R12+R11)-U21+V21+W21+X21+Y21 &gt;= 120, 10*(Q10+R12+R11)-U21+V21+W21+X21+Y21, "Error")</f>
        <v>#VALUE!</v>
      </c>
      <c r="R21" s="57" t="str">
        <f>IF(10*(Q10+R12+R11)-U21+V21+W21+X21+Y21 &gt;= 120, "", "*")</f>
        <v>#VALUE!</v>
      </c>
      <c r="S21" s="58" t="str">
        <f>IF(X10&gt;Y10,X10,Y10)-IF(R10&lt;S10,R10,S10)</f>
        <v>#VALUE!</v>
      </c>
      <c r="T21" s="59"/>
      <c r="U21" s="59" t="str">
        <f t="shared" si="22"/>
        <v>#VALUE!</v>
      </c>
      <c r="V21" s="59" t="str">
        <f t="shared" si="23"/>
        <v>#VALUE!</v>
      </c>
      <c r="W21" s="59" t="str">
        <f t="shared" si="24"/>
        <v>#VALUE!</v>
      </c>
      <c r="X21" s="59" t="str">
        <f t="shared" si="25"/>
        <v>#VALUE!</v>
      </c>
      <c r="Y21" s="59" t="str">
        <f t="shared" si="26"/>
        <v>#VALUE!</v>
      </c>
      <c r="AC21" s="26"/>
      <c r="AD21" s="26"/>
    </row>
    <row r="22">
      <c r="P22" s="61" t="str">
        <f> IF(10*(Q10+R12+R11)-U21+V21+W21+X21+Y21 &gt;= 120, "", "The climate is too cold for this index. The required index in this case is the positive annual temperature (Tp) index.")</f>
        <v>#VALUE!</v>
      </c>
      <c r="Q22" s="26"/>
      <c r="R22" s="26"/>
      <c r="S22" s="26"/>
      <c r="T22" s="26"/>
      <c r="U22" s="26"/>
      <c r="V22" s="26"/>
      <c r="W22" s="26"/>
      <c r="X22" s="26"/>
      <c r="Y22" s="26"/>
      <c r="AC22" s="26"/>
      <c r="AD22" s="26"/>
    </row>
    <row r="23">
      <c r="A23" s="62"/>
      <c r="H23" s="62"/>
    </row>
    <row r="24">
      <c r="P24" s="63" t="s">
        <v>45</v>
      </c>
      <c r="AC24" s="26"/>
      <c r="AD24" s="26"/>
    </row>
    <row r="25">
      <c r="P25" s="2" t="s">
        <v>46</v>
      </c>
      <c r="AC25" s="26"/>
      <c r="AD25" s="26"/>
    </row>
    <row r="26">
      <c r="Q26" s="64" t="s">
        <v>47</v>
      </c>
      <c r="AC26" s="26"/>
      <c r="AD26" s="26"/>
    </row>
    <row r="27">
      <c r="P27" s="55" t="s">
        <v>44</v>
      </c>
      <c r="Q27" s="65" t="str">
        <f>IF(Q20 = "Error", 10*(IF(R4&gt;0, R4, 0) + IF(S4&gt;0, S4, 0) + IF(T4&gt;0, T4, 0) + IF(U4&gt;0, U4, 0) + IF(V4&gt;0, V4, 0) + IF(W4&gt;0, W4, 0) + IF(X4&gt;0, X4, 0) + IF(Y4&gt;0, Y4, 0) + IF(Z4&gt;0, Z4, 0) + IF(AA4&gt;0, AA4, 0) + IF(AB4&gt;0, AB4, 0) + IF(AC4&gt;0, AC4, 0)),"-")</f>
        <v>#VALUE!</v>
      </c>
      <c r="AC27" s="26"/>
      <c r="AD27" s="26"/>
    </row>
    <row r="28">
      <c r="P28" s="55" t="s">
        <v>22</v>
      </c>
      <c r="Q28" s="66" t="str">
        <f>IF(Q21 = "Error", 10*(IF(R10&gt;0, R10, 0) + IF(S10&gt;0, S10, 0) + IF(T10&gt;0, T10, 0) + IF(U10&gt;0, U10, 0) + IF(V10&gt;0, V10, 0) + IF(W10&gt;0, W10, 0) + IF(X10&gt;0, X10, 0) + IF(Y10&gt;0, Y10, 0) + IF(Z10&gt;0, Z10, 0) + IF(AA10&gt;0, AA10, 0) + IF(AB10&gt;0, AB10, 0) + IF(AC10&gt;0, AC10, 0)),"-")</f>
        <v>#VALUE!</v>
      </c>
      <c r="AC28" s="26"/>
      <c r="AD28" s="26"/>
    </row>
    <row r="29">
      <c r="AC29" s="26"/>
      <c r="AD29" s="26"/>
    </row>
    <row r="30">
      <c r="AC30" s="26"/>
      <c r="AD30" s="26"/>
    </row>
    <row r="31">
      <c r="P31" s="67" t="s">
        <v>48</v>
      </c>
      <c r="Q31" s="26"/>
      <c r="R31" s="26"/>
      <c r="S31" s="26"/>
      <c r="T31" s="26"/>
      <c r="U31" s="26"/>
      <c r="V31" s="26"/>
      <c r="W31" s="26"/>
      <c r="X31" s="26"/>
      <c r="Y31" s="26"/>
      <c r="AC31" s="26"/>
      <c r="AD31" s="26"/>
    </row>
    <row r="32">
      <c r="P32" s="48" t="s">
        <v>49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>
      <c r="Q33" s="51" t="s">
        <v>50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>
      <c r="P34" s="55" t="s">
        <v>44</v>
      </c>
      <c r="Q34" s="68" t="str">
        <f>(IF(R4&gt;0,R7,0)+IF(S4&gt;0,S7,0)+IF(T4&gt;0,T7,0)+IF(U4&gt;0,U7,0)+IF(V4&gt;0,V7,0)+IF(W4&gt;0,W7,0)+IF(X4&gt;0,X7,0)+IF(Y4&gt;0,Y7,0)+IF(Z4&gt;0,Z7,0)+IF(AA4&gt;0,AA7,0)+IF(AB4&gt;0,AB7,0)+IF(AC4&gt;0,AC7,0))/(IF(R4&gt;0,R4,0)+IF(S4&gt;0,S4,0)+IF(T4&gt;0,T4,0)+IF(U4&gt;0,U4,0)+IF(V4&gt;0,V4,0)+IF(W4&gt;0,W4,0)+IF(X4&gt;0,X4,0)+IF(Y4&gt;0,Y4,0)+IF(Z4&gt;0,Z4,0)+IF(AA4&gt;0,AA4,0)+IF(AB4&gt;0,AB4,0)+IF(AC4&gt;0,AC4,0))</f>
        <v>#VALUE!</v>
      </c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>
      <c r="P35" s="55" t="s">
        <v>22</v>
      </c>
      <c r="Q35" s="69" t="str">
        <f>(IF(R10&gt;0,R13,0)+IF(S10&gt;0,S13,0)+IF(T10&gt;0,T13,0)+IF(U10&gt;0,U13,0)+IF(V10&gt;0,V13,0)+IF(W10&gt;0,W13,0)+IF(X10&gt;0,X13,0)+IF(Y10&gt;0,Y13,0)+IF(Z10&gt;0,Z13,0)+IF(AA10&gt;0,AA13,0)+IF(AB10&gt;0,AB13,0)+IF(AC10&gt;0,AC13,0))/(IF(R10&gt;0,R10,0)+IF(S10&gt;0,S10,0)+IF(T10&gt;0,T10,0)+IF(U10&gt;0,U10,0)+IF(V10&gt;0,V10,0)+IF(W10&gt;0,W10,0)+IF(X10&gt;0,X10,0)+IF(Y10&gt;0,Y10,0)+IF(Z10&gt;0,Z10,0)+IF(AA10&gt;0,AA10,0)+IF(AB10&gt;0,AB10,0)+IF(AC10&gt;0,AC10,0))</f>
        <v>#VALUE!</v>
      </c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>
      <c r="O37" s="70"/>
    </row>
    <row r="38">
      <c r="P38" s="71" t="s">
        <v>51</v>
      </c>
      <c r="Q38" s="72"/>
    </row>
    <row r="39">
      <c r="P39" s="55" t="s">
        <v>44</v>
      </c>
      <c r="Q39" s="73">
        <f>sum(W7:Y7)</f>
        <v>0</v>
      </c>
    </row>
    <row r="40">
      <c r="P40" s="55" t="s">
        <v>22</v>
      </c>
      <c r="Q40" s="74">
        <f>sum(W13:Y13)</f>
        <v>0</v>
      </c>
    </row>
    <row r="43">
      <c r="P43" s="75" t="s">
        <v>52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>
      <c r="P44" s="76" t="s">
        <v>53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>
      <c r="Q45" s="64" t="s">
        <v>54</v>
      </c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>
      <c r="P46" s="55" t="s">
        <v>44</v>
      </c>
      <c r="Q46" s="77" t="str">
        <f>IF(IF(R5&lt;S5, R5, S5)&gt;=0, 100*Q7/(IF(X6&gt;Y6, X6, Y6)^2-IF(R5&lt;S5, R5, S5)^2), "-")</f>
        <v>#VALUE!</v>
      </c>
      <c r="R46" s="26"/>
    </row>
    <row r="47">
      <c r="P47" s="55" t="s">
        <v>22</v>
      </c>
      <c r="Q47" s="60" t="str">
        <f>IF(IF(R11&lt;S11, R11, S11)&gt;=0, 100*Q13/(IF(X12&gt;Y12, X12, Y12)^2-IF(R11&lt;S11, R11, S11)^2), "-")</f>
        <v>#VALUE!</v>
      </c>
    </row>
    <row r="48">
      <c r="P48" s="54" t="s">
        <v>55</v>
      </c>
    </row>
    <row r="49">
      <c r="P49" s="54" t="s">
        <v>56</v>
      </c>
    </row>
    <row r="50">
      <c r="P50" s="78" t="s">
        <v>57</v>
      </c>
    </row>
  </sheetData>
  <mergeCells count="5">
    <mergeCell ref="A3:N3"/>
    <mergeCell ref="A12:N12"/>
    <mergeCell ref="A14:L14"/>
    <mergeCell ref="B15:F15"/>
    <mergeCell ref="H15:L15"/>
  </mergeCells>
  <conditionalFormatting sqref="R20:R21">
    <cfRule type="containsText" dxfId="0" priority="1" operator="containsText" text="*">
      <formula>NOT(ISERROR(SEARCH(("*"),(R20))))</formula>
    </cfRule>
  </conditionalFormatting>
  <conditionalFormatting sqref="P22">
    <cfRule type="containsText" dxfId="1" priority="2" operator="containsText" text="The climate">
      <formula>NOT(ISERROR(SEARCH(("The climate"),(P22))))</formula>
    </cfRule>
  </conditionalFormatting>
  <conditionalFormatting sqref="Q20:Q21">
    <cfRule type="containsText" dxfId="2" priority="3" operator="containsText" text="Error">
      <formula>NOT(ISERROR(SEARCH(("Error"),(Q20))))</formula>
    </cfRule>
  </conditionalFormatting>
  <conditionalFormatting sqref="Q4:AC7 Q10:AC13">
    <cfRule type="cellIs" dxfId="3" priority="4" operator="equal">
      <formula>"-"</formula>
    </cfRule>
  </conditionalFormatting>
  <conditionalFormatting sqref="Q27:Q28">
    <cfRule type="containsText" dxfId="2" priority="5" operator="containsText" text="Error">
      <formula>NOT(ISERROR(SEARCH(("Error"),(Q27))))</formula>
    </cfRule>
  </conditionalFormatting>
  <hyperlinks>
    <hyperlink r:id="rId1" ref="A12"/>
    <hyperlink r:id="rId2" location="heading=h.2rsoe8lmfgaz" ref="P17"/>
    <hyperlink r:id="rId3" location="heading=h.2rsoe8lmfgaz" ref="P24"/>
    <hyperlink r:id="rId4" location="heading=h.2rsoe8lmfgaz" ref="P31"/>
    <hyperlink r:id="rId5" location="heading=h.2rsoe8lmfgaz" ref="P43"/>
    <hyperlink r:id="rId6" ref="P50"/>
  </hyperlin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7.13"/>
    <col customWidth="1" min="3" max="3" width="6.88"/>
    <col customWidth="1" min="4" max="4" width="7.0"/>
    <col customWidth="1" min="5" max="5" width="6.88"/>
    <col customWidth="1" min="6" max="9" width="7.13"/>
    <col customWidth="1" min="10" max="10" width="11.5"/>
    <col customWidth="1" min="11" max="11" width="9.38"/>
    <col customWidth="1" min="12" max="16" width="6.13"/>
    <col customWidth="1" min="17" max="17" width="7.13"/>
    <col customWidth="1" min="18" max="18" width="9.13"/>
    <col customWidth="1" min="19" max="23" width="6.13"/>
  </cols>
  <sheetData>
    <row r="1">
      <c r="A1" s="1" t="s">
        <v>58</v>
      </c>
      <c r="B1" s="1"/>
      <c r="C1" s="1"/>
      <c r="D1" s="1"/>
      <c r="E1" s="1"/>
      <c r="F1" s="1"/>
      <c r="G1" s="1"/>
      <c r="H1" s="1"/>
      <c r="I1" s="1"/>
      <c r="K1" s="3" t="s">
        <v>1</v>
      </c>
      <c r="M1" s="6"/>
      <c r="N1" s="26"/>
      <c r="O1" s="26"/>
      <c r="P1" s="36"/>
      <c r="Q1" s="26"/>
      <c r="R1" s="26"/>
      <c r="S1" s="26"/>
    </row>
    <row r="2">
      <c r="A2" s="2"/>
      <c r="B2" s="2"/>
      <c r="C2" s="2"/>
      <c r="D2" s="2"/>
      <c r="E2" s="2"/>
      <c r="F2" s="2"/>
      <c r="G2" s="2"/>
      <c r="H2" s="2"/>
      <c r="I2" s="2"/>
      <c r="K2" s="4"/>
      <c r="L2" s="5"/>
      <c r="M2" s="6"/>
      <c r="N2" s="26"/>
      <c r="O2" s="26"/>
      <c r="P2" s="36"/>
      <c r="Q2" s="26"/>
      <c r="R2" s="26"/>
      <c r="S2" s="26"/>
    </row>
    <row r="3">
      <c r="A3" s="7" t="s">
        <v>2</v>
      </c>
      <c r="K3" s="8" t="s">
        <v>3</v>
      </c>
      <c r="L3" s="10" t="s">
        <v>4</v>
      </c>
      <c r="M3" s="79" t="s">
        <v>5</v>
      </c>
      <c r="N3" s="80" t="s">
        <v>10</v>
      </c>
      <c r="O3" s="16" t="s">
        <v>11</v>
      </c>
      <c r="P3" s="16" t="s">
        <v>12</v>
      </c>
      <c r="Q3" s="26"/>
      <c r="R3" s="8" t="s">
        <v>22</v>
      </c>
      <c r="S3" s="10" t="s">
        <v>4</v>
      </c>
      <c r="T3" s="79" t="s">
        <v>5</v>
      </c>
      <c r="U3" s="80" t="s">
        <v>10</v>
      </c>
      <c r="V3" s="16" t="s">
        <v>11</v>
      </c>
      <c r="W3" s="16" t="s">
        <v>12</v>
      </c>
    </row>
    <row r="4">
      <c r="A4" s="81"/>
      <c r="B4" s="82"/>
      <c r="C4" s="83"/>
      <c r="D4" s="82"/>
      <c r="E4" s="82"/>
      <c r="F4" s="82"/>
      <c r="G4" s="82"/>
      <c r="H4" s="82"/>
      <c r="I4" s="82"/>
      <c r="K4" s="11" t="s">
        <v>17</v>
      </c>
      <c r="L4" s="84" t="str">
        <f>IF(B6*B17, B6+B17, "-")</f>
        <v>-</v>
      </c>
      <c r="M4" s="84" t="str">
        <f t="shared" ref="M4:M6" si="1">IF(C6*C$17, C6+C$17, "-")</f>
        <v>-</v>
      </c>
      <c r="N4" s="85"/>
      <c r="O4" s="84" t="str">
        <f>IF(E6*D$17, E6+D$17, "-")</f>
        <v>-</v>
      </c>
      <c r="P4" s="84" t="str">
        <f>IF(F6*D$17, F6+D$17, "-")</f>
        <v>-</v>
      </c>
      <c r="Q4" s="26"/>
      <c r="R4" s="11" t="s">
        <v>17</v>
      </c>
      <c r="S4" s="86" t="str">
        <f>IF(B6*F17, B6+F17, "-")</f>
        <v>-</v>
      </c>
      <c r="T4" s="86" t="str">
        <f t="shared" ref="T4:T6" si="2">IF(C6*G$17, C6+G$17, "-")</f>
        <v>-</v>
      </c>
      <c r="U4" s="85"/>
      <c r="V4" s="86" t="str">
        <f>IF(E6*H$17, E6+H$17, "-")</f>
        <v>-</v>
      </c>
      <c r="W4" s="86" t="str">
        <f>IF(F6*H$17, F6+H$17, "-")</f>
        <v>-</v>
      </c>
    </row>
    <row r="5">
      <c r="A5" s="14" t="s">
        <v>18</v>
      </c>
      <c r="B5" s="16" t="s">
        <v>4</v>
      </c>
      <c r="C5" s="79" t="s">
        <v>5</v>
      </c>
      <c r="D5" s="80" t="s">
        <v>10</v>
      </c>
      <c r="E5" s="16" t="s">
        <v>11</v>
      </c>
      <c r="F5" s="16" t="s">
        <v>12</v>
      </c>
      <c r="G5" s="82"/>
      <c r="H5" s="82"/>
      <c r="I5" s="82"/>
      <c r="K5" s="11" t="s">
        <v>19</v>
      </c>
      <c r="L5" s="17"/>
      <c r="M5" s="84" t="str">
        <f t="shared" si="1"/>
        <v>-</v>
      </c>
      <c r="N5" s="26"/>
      <c r="O5" s="26"/>
      <c r="P5" s="36"/>
      <c r="Q5" s="26"/>
      <c r="R5" s="11" t="s">
        <v>19</v>
      </c>
      <c r="S5" s="17"/>
      <c r="T5" s="86" t="str">
        <f t="shared" si="2"/>
        <v>-</v>
      </c>
      <c r="U5" s="26"/>
      <c r="V5" s="26"/>
      <c r="W5" s="36"/>
    </row>
    <row r="6">
      <c r="A6" s="18" t="s">
        <v>17</v>
      </c>
      <c r="B6" s="25"/>
      <c r="C6" s="25"/>
      <c r="E6" s="20"/>
      <c r="F6" s="20"/>
      <c r="G6" s="87"/>
      <c r="H6" s="87"/>
      <c r="I6" s="87"/>
      <c r="K6" s="11" t="s">
        <v>20</v>
      </c>
      <c r="L6" s="17"/>
      <c r="M6" s="84" t="str">
        <f t="shared" si="1"/>
        <v>-</v>
      </c>
      <c r="N6" s="26"/>
      <c r="O6" s="84" t="str">
        <f>IF(E8*D$17, E8+D$17, "-")</f>
        <v>-</v>
      </c>
      <c r="P6" s="84" t="str">
        <f>IF(F8*D$17, F8+D$17, "-")</f>
        <v>-</v>
      </c>
      <c r="Q6" s="26"/>
      <c r="R6" s="11" t="s">
        <v>20</v>
      </c>
      <c r="S6" s="17"/>
      <c r="T6" s="86" t="str">
        <f t="shared" si="2"/>
        <v>-</v>
      </c>
      <c r="U6" s="26"/>
      <c r="V6" s="86" t="str">
        <f>IF(E8*H$17, E8+H$17, "-")</f>
        <v>-</v>
      </c>
      <c r="W6" s="86" t="str">
        <f>IF(F8*H$17, F8+H$17, "-")</f>
        <v>-</v>
      </c>
    </row>
    <row r="7">
      <c r="A7" s="18" t="s">
        <v>19</v>
      </c>
      <c r="B7" s="17"/>
      <c r="C7" s="20"/>
      <c r="E7" s="17"/>
      <c r="F7" s="17"/>
      <c r="G7" s="88"/>
      <c r="H7" s="17"/>
      <c r="I7" s="17"/>
      <c r="K7" s="89" t="s">
        <v>21</v>
      </c>
      <c r="L7" s="90" t="str">
        <f>IF(B9, B9*(1+B18/100), "-")</f>
        <v>-</v>
      </c>
      <c r="M7" s="91"/>
      <c r="N7" s="90" t="str">
        <f t="shared" ref="N7:P7" si="3">IF(D9, D9*(1+$D18/100), "-")</f>
        <v>-</v>
      </c>
      <c r="O7" s="90" t="str">
        <f t="shared" si="3"/>
        <v>-</v>
      </c>
      <c r="P7" s="90" t="str">
        <f t="shared" si="3"/>
        <v>-</v>
      </c>
      <c r="Q7" s="26"/>
      <c r="R7" s="89" t="s">
        <v>21</v>
      </c>
      <c r="S7" s="92" t="str">
        <f>IF(B9, B9*(1+F18/100), "-")</f>
        <v>-</v>
      </c>
      <c r="T7" s="91"/>
      <c r="U7" s="92" t="str">
        <f t="shared" ref="U7:W7" si="4">IF(D9, D9*(1+$H18/100), "-")</f>
        <v>-</v>
      </c>
      <c r="V7" s="92" t="str">
        <f t="shared" si="4"/>
        <v>-</v>
      </c>
      <c r="W7" s="92" t="str">
        <f t="shared" si="4"/>
        <v>-</v>
      </c>
    </row>
    <row r="8">
      <c r="A8" s="18" t="s">
        <v>20</v>
      </c>
      <c r="B8" s="17"/>
      <c r="C8" s="20"/>
      <c r="E8" s="93"/>
      <c r="F8" s="93"/>
      <c r="G8" s="17"/>
      <c r="H8" s="17"/>
      <c r="I8" s="17"/>
      <c r="K8" s="35" t="s">
        <v>25</v>
      </c>
      <c r="L8" s="26"/>
      <c r="M8" s="26"/>
      <c r="N8" s="26"/>
      <c r="O8" s="26"/>
      <c r="Q8" s="26"/>
      <c r="R8" s="26"/>
      <c r="S8" s="26"/>
    </row>
    <row r="9">
      <c r="A9" s="94" t="s">
        <v>21</v>
      </c>
      <c r="B9" s="95"/>
      <c r="C9" s="91"/>
      <c r="D9" s="95"/>
      <c r="E9" s="95"/>
      <c r="F9" s="95"/>
      <c r="G9" s="24"/>
      <c r="H9" s="24"/>
      <c r="I9" s="24"/>
      <c r="Q9" s="26"/>
      <c r="R9" s="26"/>
      <c r="S9" s="26"/>
    </row>
    <row r="10">
      <c r="A10" s="96"/>
      <c r="B10" s="96"/>
      <c r="C10" s="96"/>
      <c r="D10" s="96"/>
      <c r="E10" s="96"/>
    </row>
    <row r="11">
      <c r="K11" s="46" t="s">
        <v>59</v>
      </c>
      <c r="L11" s="26"/>
      <c r="M11" s="26"/>
      <c r="N11" s="26"/>
      <c r="O11" s="26"/>
      <c r="P11" s="36"/>
      <c r="Q11" s="26"/>
      <c r="R11" s="26"/>
      <c r="S11" s="26"/>
    </row>
    <row r="12">
      <c r="A12" s="31" t="s">
        <v>60</v>
      </c>
      <c r="K12" s="48" t="s">
        <v>61</v>
      </c>
      <c r="L12" s="26"/>
      <c r="M12" s="26"/>
      <c r="N12" s="26"/>
      <c r="O12" s="26"/>
      <c r="P12" s="26"/>
      <c r="Q12" s="26"/>
    </row>
    <row r="13">
      <c r="A13" s="97"/>
      <c r="B13" s="26"/>
      <c r="C13" s="26"/>
      <c r="D13" s="26"/>
      <c r="E13" s="26"/>
      <c r="F13" s="26"/>
      <c r="G13" s="26"/>
      <c r="H13" s="26"/>
      <c r="I13" s="26"/>
      <c r="L13" s="4" t="s">
        <v>37</v>
      </c>
      <c r="M13" s="26"/>
      <c r="N13" s="52" t="s">
        <v>38</v>
      </c>
      <c r="P13" s="52" t="s">
        <v>39</v>
      </c>
      <c r="Q13" s="52" t="s">
        <v>40</v>
      </c>
      <c r="R13" s="52" t="s">
        <v>41</v>
      </c>
      <c r="S13" s="52" t="s">
        <v>42</v>
      </c>
      <c r="T13" s="52" t="s">
        <v>43</v>
      </c>
    </row>
    <row r="14">
      <c r="A14" s="34" t="s">
        <v>62</v>
      </c>
      <c r="I14" s="98"/>
      <c r="J14" s="98"/>
      <c r="K14" s="2" t="s">
        <v>44</v>
      </c>
      <c r="L14" s="99" t="str">
        <f>IF(10*(L4+M5+M6)-P14+Q14+R14+S14+T14 &gt;= 120, 10*(L4+M5+M6)-P14+Q14+R14+S14+T14, "Error")</f>
        <v>#VALUE!</v>
      </c>
      <c r="M14" s="100" t="str">
        <f>IF(10*(L4+M5+M6)-P14+Q14+R14+S14+T14 &gt;= 120, "", "*")</f>
        <v>#VALUE!</v>
      </c>
      <c r="N14" s="101" t="str">
        <f>IF(O4&gt;P4,O4,P4)-M4</f>
        <v>#VALUE!</v>
      </c>
      <c r="P14" s="53" t="str">
        <f t="shared" ref="P14:P15" si="5">IF(N14&lt;8, 10*(8-N14), 0)</f>
        <v>#VALUE!</v>
      </c>
      <c r="Q14" s="53" t="str">
        <f t="shared" ref="Q14:Q15" si="6">IF(N14&gt;18, IF(N14&lt;21, 5*(N14-18), 15), 0)</f>
        <v>#VALUE!</v>
      </c>
      <c r="R14" s="53" t="str">
        <f t="shared" ref="R14:R15" si="7">IF(N14&gt;21, IF(N14&lt;28, 15*(N14-21), 105), 0)</f>
        <v>#VALUE!</v>
      </c>
      <c r="S14" s="53" t="str">
        <f t="shared" ref="S14:S15" si="8">IF(N14&gt;28, IF(N14&lt;46, 25*(N14-28), 450), 0)</f>
        <v>#VALUE!</v>
      </c>
      <c r="T14" s="53" t="str">
        <f t="shared" ref="T14:T15" si="9">IF(N14&gt;46, IF(N14&lt;65, 30*(N14-46), 570), 0)</f>
        <v>#VALUE!</v>
      </c>
    </row>
    <row r="15">
      <c r="A15" s="26"/>
      <c r="B15" s="37" t="s">
        <v>26</v>
      </c>
      <c r="F15" s="37" t="s">
        <v>27</v>
      </c>
      <c r="K15" s="2" t="s">
        <v>22</v>
      </c>
      <c r="L15" s="102" t="str">
        <f>IF(10*(S4+T5+T6)-P15+Q15+R15+S15+T15 &gt;= 120, 10*(S4+T5+T6)-P15+Q15+R15+S15+T15, "Error")</f>
        <v>#VALUE!</v>
      </c>
      <c r="M15" s="103" t="str">
        <f>IF(10*(S4+T5+T6)-P15+Q15+R15+S15+T15 &gt;= 120, "", "*")</f>
        <v>#VALUE!</v>
      </c>
      <c r="N15" s="101" t="str">
        <f>IF(V4&gt;W4,V4,W4)-T4</f>
        <v>#VALUE!</v>
      </c>
      <c r="P15" s="53" t="str">
        <f t="shared" si="5"/>
        <v>#VALUE!</v>
      </c>
      <c r="Q15" s="53" t="str">
        <f t="shared" si="6"/>
        <v>#VALUE!</v>
      </c>
      <c r="R15" s="53" t="str">
        <f t="shared" si="7"/>
        <v>#VALUE!</v>
      </c>
      <c r="S15" s="53" t="str">
        <f t="shared" si="8"/>
        <v>#VALUE!</v>
      </c>
      <c r="T15" s="53" t="str">
        <f t="shared" si="9"/>
        <v>#VALUE!</v>
      </c>
    </row>
    <row r="16">
      <c r="A16" s="104"/>
      <c r="B16" s="40" t="s">
        <v>4</v>
      </c>
      <c r="C16" s="40" t="s">
        <v>63</v>
      </c>
      <c r="D16" s="40" t="s">
        <v>64</v>
      </c>
      <c r="F16" s="105" t="s">
        <v>4</v>
      </c>
      <c r="G16" s="40" t="s">
        <v>63</v>
      </c>
      <c r="H16" s="80" t="s">
        <v>64</v>
      </c>
      <c r="I16" s="2"/>
      <c r="K16" s="100" t="str">
        <f>IF(10*(L4+M5+M6)-P14+Q14+R14+S14+T14 &gt;= 120, "", "The climate is too cold for this index. The required index in this case is the positive annual temperature (Tp) index. To calculate it, you must use the complete version.")</f>
        <v>#VALUE!</v>
      </c>
      <c r="L16" s="53"/>
      <c r="M16" s="53"/>
      <c r="N16" s="53"/>
      <c r="O16" s="53"/>
      <c r="P16" s="53"/>
      <c r="Q16" s="53"/>
      <c r="R16" s="53"/>
      <c r="S16" s="53"/>
    </row>
    <row r="17">
      <c r="A17" s="41" t="s">
        <v>32</v>
      </c>
      <c r="B17" s="106"/>
      <c r="C17" s="106"/>
      <c r="D17" s="106"/>
      <c r="F17" s="107"/>
      <c r="G17" s="108"/>
      <c r="H17" s="108"/>
      <c r="I17" s="109"/>
    </row>
    <row r="18">
      <c r="A18" s="41" t="s">
        <v>34</v>
      </c>
      <c r="B18" s="110"/>
      <c r="D18" s="43"/>
      <c r="F18" s="111"/>
      <c r="H18" s="45"/>
      <c r="K18" s="67" t="s">
        <v>65</v>
      </c>
      <c r="L18" s="26"/>
      <c r="M18" s="26"/>
      <c r="N18" s="26"/>
      <c r="O18" s="26"/>
      <c r="P18" s="26"/>
    </row>
    <row r="19">
      <c r="A19" s="54"/>
      <c r="K19" s="48" t="s">
        <v>66</v>
      </c>
      <c r="L19" s="26"/>
      <c r="M19" s="26"/>
      <c r="N19" s="26"/>
      <c r="O19" s="26"/>
      <c r="P19" s="26"/>
    </row>
    <row r="20">
      <c r="A20" s="54"/>
      <c r="L20" s="2" t="s">
        <v>50</v>
      </c>
      <c r="N20" s="26"/>
      <c r="O20" s="26"/>
      <c r="P20" s="26"/>
    </row>
    <row r="21">
      <c r="K21" s="2" t="s">
        <v>44</v>
      </c>
      <c r="L21" s="112" t="str">
        <f>IF(M4&gt;0, L7/(L4*12), "Error")</f>
        <v>#VALUE!</v>
      </c>
      <c r="M21" s="113" t="str">
        <f>IF(M4&gt;0, "", "*")</f>
        <v/>
      </c>
      <c r="N21" s="26"/>
      <c r="O21" s="26"/>
      <c r="P21" s="26"/>
    </row>
    <row r="22">
      <c r="K22" s="2" t="s">
        <v>22</v>
      </c>
      <c r="L22" s="114" t="str">
        <f>IF(T4&gt;0, S7/(S4*12), "Error")</f>
        <v>#VALUE!</v>
      </c>
      <c r="M22" s="113" t="str">
        <f>IF(T4&gt;0, "", "*")</f>
        <v/>
      </c>
      <c r="N22" s="26"/>
      <c r="O22" s="26"/>
      <c r="P22" s="26"/>
    </row>
    <row r="23">
      <c r="K23" s="53" t="str">
        <f>IF(M4&gt;0, "", "At least one month has a mean temperature equal to or below 0ºC. In this case, you must use the complete version to correctly calculate this index.")</f>
        <v/>
      </c>
    </row>
    <row r="25">
      <c r="K25" s="71" t="s">
        <v>51</v>
      </c>
    </row>
    <row r="26">
      <c r="K26" s="2" t="s">
        <v>44</v>
      </c>
      <c r="L26" s="115">
        <f>sum(N7:P7)</f>
        <v>0</v>
      </c>
    </row>
    <row r="27">
      <c r="K27" s="2" t="s">
        <v>22</v>
      </c>
      <c r="L27" s="116">
        <f>sum(U7:W7)</f>
        <v>0</v>
      </c>
    </row>
    <row r="30">
      <c r="K30" s="75" t="s">
        <v>67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>
      <c r="K31" s="76" t="s">
        <v>53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>
      <c r="L32" s="64" t="s">
        <v>54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>
      <c r="K33" s="55" t="s">
        <v>44</v>
      </c>
      <c r="L33" s="77" t="str">
        <f>IF(M5&gt;=0, 100*L7/(IF(O6&gt;P6, O6, P6)^2-M5^2), "-")</f>
        <v>#VALUE!</v>
      </c>
      <c r="M33" s="26"/>
    </row>
    <row r="34">
      <c r="K34" s="55" t="s">
        <v>22</v>
      </c>
      <c r="L34" s="60" t="str">
        <f>IF(T5&gt;=0, 100*S7/(IF(V6&gt;W6, V6, W6)^2-T5^2), "-")</f>
        <v>#VALUE!</v>
      </c>
    </row>
    <row r="35">
      <c r="K35" s="54" t="s">
        <v>55</v>
      </c>
    </row>
    <row r="36">
      <c r="K36" s="54" t="s">
        <v>56</v>
      </c>
    </row>
    <row r="37">
      <c r="K37" s="78" t="s">
        <v>68</v>
      </c>
    </row>
  </sheetData>
  <mergeCells count="5">
    <mergeCell ref="A3:I3"/>
    <mergeCell ref="A12:I12"/>
    <mergeCell ref="A14:H14"/>
    <mergeCell ref="B15:D15"/>
    <mergeCell ref="F15:H15"/>
  </mergeCells>
  <conditionalFormatting sqref="K16">
    <cfRule type="containsText" dxfId="1" priority="1" operator="containsText" text="The climate">
      <formula>NOT(ISERROR(SEARCH(("The climate"),(K16))))</formula>
    </cfRule>
  </conditionalFormatting>
  <conditionalFormatting sqref="L4 M4:M8 N4:P4 S4 T4:T8 U4:W4 L6:L7 N6:P7 S6:S7 U6:W7 L9 S9">
    <cfRule type="cellIs" dxfId="3" priority="2" operator="equal">
      <formula>"-"</formula>
    </cfRule>
  </conditionalFormatting>
  <conditionalFormatting sqref="M14">
    <cfRule type="containsText" dxfId="0" priority="3" operator="containsText" text="*">
      <formula>NOT(ISERROR(SEARCH(("*"),(M14))))</formula>
    </cfRule>
  </conditionalFormatting>
  <conditionalFormatting sqref="M15">
    <cfRule type="containsText" dxfId="0" priority="4" operator="containsText" text="*">
      <formula>NOT(ISERROR(SEARCH(("*"),(M15))))</formula>
    </cfRule>
  </conditionalFormatting>
  <conditionalFormatting sqref="M20:M22">
    <cfRule type="containsText" dxfId="0" priority="5" operator="containsText" text="*">
      <formula>NOT(ISERROR(SEARCH(("*"),(M20))))</formula>
    </cfRule>
  </conditionalFormatting>
  <conditionalFormatting sqref="L14:L15">
    <cfRule type="containsText" dxfId="4" priority="6" operator="containsText" text="Error">
      <formula>NOT(ISERROR(SEARCH(("Error"),(L14))))</formula>
    </cfRule>
  </conditionalFormatting>
  <conditionalFormatting sqref="L21:L22">
    <cfRule type="containsText" dxfId="2" priority="7" operator="containsText" text="Error">
      <formula>NOT(ISERROR(SEARCH(("Error"),(L21))))</formula>
    </cfRule>
  </conditionalFormatting>
  <conditionalFormatting sqref="K23">
    <cfRule type="containsText" dxfId="1" priority="8" operator="containsText" text="At least">
      <formula>NOT(ISERROR(SEARCH(("At least"),(K23))))</formula>
    </cfRule>
  </conditionalFormatting>
  <hyperlinks>
    <hyperlink r:id="rId1" location="heading=h.2rsoe8lmfgaz" ref="K11"/>
    <hyperlink r:id="rId2" ref="A12"/>
    <hyperlink r:id="rId3" location="heading=h.2rsoe8lmfgaz" ref="K18"/>
    <hyperlink r:id="rId4" location="heading=h.2rsoe8lmfgaz" ref="K30"/>
    <hyperlink r:id="rId5" ref="K37"/>
  </hyperlinks>
  <drawing r:id="rId6"/>
</worksheet>
</file>