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K:\Kreditprocessavdelningen - Borgorapportering\Presentationer om CB\2026\Q2 2026\"/>
    </mc:Choice>
  </mc:AlternateContent>
  <xr:revisionPtr revIDLastSave="0" documentId="13_ncr:1_{0BF314ED-A56E-4A3E-A1FC-8B5F6F8F67E7}" xr6:coauthVersionLast="47" xr6:coauthVersionMax="47" xr10:uidLastSave="{00000000-0000-0000-0000-000000000000}"/>
  <bookViews>
    <workbookView xWindow="-120" yWindow="-120" windowWidth="29040" windowHeight="15720" xr2:uid="{00000000-000D-0000-FFFF-FFFF00000000}"/>
  </bookViews>
  <sheets>
    <sheet name="Ver 8" sheetId="8" r:id="rId1"/>
    <sheet name="Glossary 8" sheetId="9" r:id="rId2"/>
  </sheets>
  <definedNames>
    <definedName name="_xlnm.Print_Area" localSheetId="1">'Glossary 8'!#REF!</definedName>
    <definedName name="_xlnm.Print_Area" localSheetId="0">'Ver 8'!$C$2:$M$141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0" i="8" l="1"/>
  <c r="D93" i="8" l="1"/>
  <c r="D126" i="8"/>
  <c r="D125" i="8"/>
  <c r="E31" i="8"/>
  <c r="E110" i="8" l="1"/>
  <c r="E125" i="8"/>
  <c r="L103" i="8"/>
  <c r="D20" i="8"/>
  <c r="H58" i="8"/>
  <c r="D59" i="8" s="1"/>
  <c r="I53" i="8"/>
  <c r="M45" i="8"/>
  <c r="J46" i="8" s="1"/>
  <c r="M41" i="8"/>
  <c r="K36" i="8"/>
  <c r="D36" i="8"/>
  <c r="K31" i="8"/>
  <c r="D110" i="8" l="1"/>
  <c r="D114" i="8" s="1"/>
  <c r="D128" i="8"/>
  <c r="E114" i="8"/>
  <c r="D46" i="8" l="1"/>
  <c r="G42" i="8"/>
  <c r="L35" i="8"/>
  <c r="E34" i="8"/>
  <c r="L23" i="8"/>
  <c r="F24" i="8"/>
  <c r="E20" i="8"/>
  <c r="H59" i="8"/>
  <c r="G54" i="8"/>
  <c r="F30" i="8"/>
  <c r="F29" i="8"/>
  <c r="F28" i="8"/>
  <c r="F27" i="8"/>
  <c r="F26" i="8"/>
  <c r="F25" i="8"/>
  <c r="L104" i="8"/>
  <c r="E128" i="8" l="1"/>
  <c r="L42" i="8"/>
  <c r="M42" i="8"/>
  <c r="E42" i="8"/>
  <c r="D42" i="8"/>
  <c r="E104" i="8"/>
  <c r="G104" i="8"/>
  <c r="J104" i="8"/>
  <c r="F104" i="8"/>
  <c r="H104" i="8"/>
  <c r="I104" i="8"/>
  <c r="K104" i="8"/>
  <c r="D104" i="8"/>
  <c r="K42" i="8"/>
  <c r="J42" i="8"/>
  <c r="I42" i="8"/>
  <c r="H42" i="8"/>
  <c r="F42" i="8"/>
  <c r="E59" i="8"/>
  <c r="F59" i="8"/>
  <c r="G59" i="8"/>
  <c r="I54" i="8"/>
  <c r="E54" i="8"/>
  <c r="H54" i="8"/>
  <c r="D54" i="8"/>
  <c r="F54" i="8"/>
  <c r="G46" i="8"/>
  <c r="L46" i="8"/>
  <c r="I46" i="8"/>
  <c r="K46" i="8"/>
  <c r="H46" i="8"/>
  <c r="F46" i="8"/>
  <c r="M46" i="8"/>
  <c r="E46" i="8"/>
  <c r="L34" i="8"/>
  <c r="L36" i="8"/>
  <c r="E36" i="8"/>
  <c r="E35" i="8"/>
  <c r="L31" i="8"/>
  <c r="L27" i="8"/>
  <c r="L24" i="8"/>
  <c r="L28" i="8"/>
  <c r="L30" i="8"/>
  <c r="L26" i="8"/>
  <c r="L25" i="8"/>
  <c r="L29" i="8"/>
  <c r="F23" i="8"/>
  <c r="F31" i="8" s="1"/>
</calcChain>
</file>

<file path=xl/sharedStrings.xml><?xml version="1.0" encoding="utf-8"?>
<sst xmlns="http://schemas.openxmlformats.org/spreadsheetml/2006/main" count="261" uniqueCount="162">
  <si>
    <t>Seasoning</t>
  </si>
  <si>
    <t>S&amp;P</t>
  </si>
  <si>
    <t>Moody's</t>
  </si>
  <si>
    <t>Fitch</t>
  </si>
  <si>
    <t>ISIN</t>
  </si>
  <si>
    <t>20-30%</t>
  </si>
  <si>
    <t>30-40%</t>
  </si>
  <si>
    <t>40-50%</t>
  </si>
  <si>
    <t>50-60%</t>
  </si>
  <si>
    <t>Fixed</t>
  </si>
  <si>
    <t>31-60 d</t>
  </si>
  <si>
    <t>Issuer:</t>
  </si>
  <si>
    <t>Owner:</t>
  </si>
  <si>
    <t xml:space="preserve">Controlling authority: </t>
  </si>
  <si>
    <t>Domestic benchmark in SEK</t>
  </si>
  <si>
    <t>Issue date</t>
  </si>
  <si>
    <t>Coupon</t>
  </si>
  <si>
    <t>Currency</t>
  </si>
  <si>
    <t>Other benchmark</t>
  </si>
  <si>
    <t>Total</t>
  </si>
  <si>
    <t>Interest rate type</t>
  </si>
  <si>
    <t>Cover pool</t>
  </si>
  <si>
    <t>Included assets</t>
  </si>
  <si>
    <t>Loans</t>
  </si>
  <si>
    <t>Other</t>
  </si>
  <si>
    <t>Type of collateral</t>
  </si>
  <si>
    <t>Public</t>
  </si>
  <si>
    <t>Regional distribution</t>
  </si>
  <si>
    <t>Floating</t>
  </si>
  <si>
    <t>Amortizing</t>
  </si>
  <si>
    <t>Interest only</t>
  </si>
  <si>
    <t>Outside Sweden</t>
  </si>
  <si>
    <t>Cover pool items</t>
  </si>
  <si>
    <t>Number of loans</t>
  </si>
  <si>
    <t>Number of clients</t>
  </si>
  <si>
    <t>Average loan size</t>
  </si>
  <si>
    <t>Credit quality</t>
  </si>
  <si>
    <t>Sum</t>
  </si>
  <si>
    <t>Key ratios</t>
  </si>
  <si>
    <t>Number of properties</t>
  </si>
  <si>
    <t>Long Rating</t>
  </si>
  <si>
    <t>Covered bond</t>
  </si>
  <si>
    <t>Issuer</t>
  </si>
  <si>
    <t>Owner</t>
  </si>
  <si>
    <t>Loan volume, MSEK</t>
  </si>
  <si>
    <t>Amount, MSEK</t>
  </si>
  <si>
    <t>South Sweden</t>
  </si>
  <si>
    <t>West Sweden</t>
  </si>
  <si>
    <t>North Sweden</t>
  </si>
  <si>
    <t>East Sweden</t>
  </si>
  <si>
    <t xml:space="preserve"> of which repos</t>
  </si>
  <si>
    <t>Greater Gothenburg</t>
  </si>
  <si>
    <t>Greater Malmoe</t>
  </si>
  <si>
    <t>Greater Stockholm</t>
  </si>
  <si>
    <t>60-70%</t>
  </si>
  <si>
    <t>0-12 M</t>
  </si>
  <si>
    <t>12-24 M</t>
  </si>
  <si>
    <t>24-36 M</t>
  </si>
  <si>
    <t>36-60 M</t>
  </si>
  <si>
    <t>60 M -</t>
  </si>
  <si>
    <t>1-30 d</t>
  </si>
  <si>
    <t>Report date</t>
  </si>
  <si>
    <t xml:space="preserve">Issuer </t>
  </si>
  <si>
    <t>Bonds</t>
  </si>
  <si>
    <t>Loan volume, %</t>
  </si>
  <si>
    <t>Share of  loan volume, %</t>
  </si>
  <si>
    <t>Total, %</t>
  </si>
  <si>
    <t>61-90 d</t>
  </si>
  <si>
    <t>&gt;90 d</t>
  </si>
  <si>
    <t>Pool assets</t>
  </si>
  <si>
    <t>Covered bonds</t>
  </si>
  <si>
    <t>SEK</t>
  </si>
  <si>
    <t>EUR</t>
  </si>
  <si>
    <t>USD</t>
  </si>
  <si>
    <t xml:space="preserve">Capped floating </t>
  </si>
  <si>
    <t>Currency risk, MSEK</t>
  </si>
  <si>
    <t>Interest rate risk, MSEK</t>
  </si>
  <si>
    <t>Average loan size, SEK</t>
  </si>
  <si>
    <t>Hedging and risk</t>
  </si>
  <si>
    <t>OC</t>
  </si>
  <si>
    <t>LTV, %</t>
  </si>
  <si>
    <t>Repayment type</t>
  </si>
  <si>
    <t>LTV</t>
  </si>
  <si>
    <t>Maturity buckets</t>
  </si>
  <si>
    <t xml:space="preserve">Average life </t>
  </si>
  <si>
    <t>Maturity type</t>
  </si>
  <si>
    <t>Impaired loans, %</t>
  </si>
  <si>
    <t>The Pool</t>
  </si>
  <si>
    <t>Terms</t>
  </si>
  <si>
    <t>Explanation</t>
  </si>
  <si>
    <t>Floating refers to loans for which the interest rate is contractually fixed for a period of three months or shorter. Other loans are considered as fixed.</t>
  </si>
  <si>
    <t>LTV-limits</t>
  </si>
  <si>
    <t xml:space="preserve">Maturity for loans is the time remaining to the next reset of interest rate. </t>
  </si>
  <si>
    <t>Average life</t>
  </si>
  <si>
    <t xml:space="preserve">Average life according to actual outcome of amortizations and repayments on the outstanding loans during the last ten years. </t>
  </si>
  <si>
    <t>The length of time since a loan was created. In the template the issuer has two options when it comes to how this information should be presented. The issuer can chose between per property or per loan. If the seasoning is per property it means that it is the date when the collateral was provided to the bank that is accounted for. If it is per loan it is the origination date of the loan that is accounted for. (The alternative that has been chosen will be recognized beside the table.)</t>
  </si>
  <si>
    <t>Non-performing loans</t>
  </si>
  <si>
    <t>A loan where interest, repayments or overdrafts have been due for payment for more than 60 days</t>
  </si>
  <si>
    <t>Supervisory body</t>
  </si>
  <si>
    <t>Swedish Financial Supervisory Authority (Finansinspektionen) "SFSA"</t>
  </si>
  <si>
    <r>
      <t>The</t>
    </r>
    <r>
      <rPr>
        <i/>
        <sz val="12"/>
        <color rgb="FF000000"/>
        <rFont val="Calibri"/>
        <family val="2"/>
        <scheme val="minor"/>
      </rPr>
      <t xml:space="preserve"> </t>
    </r>
    <r>
      <rPr>
        <b/>
        <sz val="14"/>
        <color rgb="FF000000"/>
        <rFont val="Arial"/>
        <family val="2"/>
      </rPr>
      <t>Bonds</t>
    </r>
  </si>
  <si>
    <t xml:space="preserve">The nominal outstanding amount of bonds that are in the register for covered bonds. </t>
  </si>
  <si>
    <t>The date when the principal amount becomes due</t>
  </si>
  <si>
    <t xml:space="preserve">For hard bullets it is the same as for Legal maturity. For soft bullets it is the maturity if no extension options are used. </t>
  </si>
  <si>
    <t>Floating refers to bonds for which the interest rate is contractually fixed for a period of less than one year. Other bonds are considered as fixed.</t>
  </si>
  <si>
    <t>Soft or hard bullets</t>
  </si>
  <si>
    <t xml:space="preserve">The nominal outstanding amount of bonds is distributed in maturity buckets based on Scheduled maturity.  </t>
  </si>
  <si>
    <t>Liquidity buffer</t>
  </si>
  <si>
    <t>Other bonds</t>
  </si>
  <si>
    <t>Maturity extension trigger footnotes</t>
  </si>
  <si>
    <t>The maturity may be extended subject to such extension being permitted by the Swedish FSA as a result of it being deemed likely that the extension will prevent insolvency. The extention would be unaffected by legal events such as insolvency or resolution.</t>
  </si>
  <si>
    <t>Past due</t>
  </si>
  <si>
    <t>Total oustanding bonds</t>
  </si>
  <si>
    <t>Substitute assets</t>
  </si>
  <si>
    <t>Eligible for liqudity buffer, MSEK</t>
  </si>
  <si>
    <t>Volume, MSEK</t>
  </si>
  <si>
    <r>
      <t>A loan where payments will probably not be met according to the conditions of t</t>
    </r>
    <r>
      <rPr>
        <sz val="12"/>
        <rFont val="Calibri"/>
        <family val="2"/>
        <scheme val="minor"/>
      </rPr>
      <t xml:space="preserve">he contract </t>
    </r>
    <r>
      <rPr>
        <sz val="12"/>
        <rFont val="Calibri"/>
        <family val="2"/>
      </rPr>
      <t>in line with definition of CRR art. 178</t>
    </r>
  </si>
  <si>
    <r>
      <t>The amount by which the cover pool exceeds the nominal outstanding amount of the bon</t>
    </r>
    <r>
      <rPr>
        <sz val="11"/>
        <rFont val="Calibri"/>
        <family val="2"/>
        <scheme val="minor"/>
      </rPr>
      <t>ds</t>
    </r>
    <r>
      <rPr>
        <sz val="11"/>
        <rFont val="Calibri"/>
        <family val="2"/>
      </rPr>
      <t>, including expected costs for winding-down the programme</t>
    </r>
    <r>
      <rPr>
        <sz val="11"/>
        <rFont val="Calibri"/>
        <family val="2"/>
        <scheme val="minor"/>
      </rPr>
      <t>.</t>
    </r>
  </si>
  <si>
    <t>Amount, M</t>
  </si>
  <si>
    <t>Extended maturity</t>
  </si>
  <si>
    <t>Maturity</t>
  </si>
  <si>
    <t xml:space="preserve">Extended maturity </t>
  </si>
  <si>
    <t>LTV per total property loan (ascb.se)</t>
  </si>
  <si>
    <t xml:space="preserve">Loans are distributed to LTV-buckets in the way that is described on our web site: </t>
  </si>
  <si>
    <t>The table shows the loan volume specified by type of collateral.</t>
  </si>
  <si>
    <t>Assets eligible for liqudity buffer covers the maximum cumulative net liquidity outflow over the next 180 days.</t>
  </si>
  <si>
    <t xml:space="preserve">&gt;80% </t>
  </si>
  <si>
    <r>
      <t>70-</t>
    </r>
    <r>
      <rPr>
        <b/>
        <sz val="11.1"/>
        <rFont val="Calibri"/>
        <family val="2"/>
      </rPr>
      <t>75</t>
    </r>
    <r>
      <rPr>
        <b/>
        <sz val="11"/>
        <rFont val="Calibri"/>
        <family val="2"/>
        <scheme val="minor"/>
      </rPr>
      <t>%</t>
    </r>
  </si>
  <si>
    <r>
      <rPr>
        <b/>
        <sz val="11.1"/>
        <rFont val="Calibri"/>
        <family val="2"/>
      </rPr>
      <t>75- 80</t>
    </r>
    <r>
      <rPr>
        <b/>
        <sz val="11"/>
        <rFont val="Calibri"/>
        <family val="2"/>
        <scheme val="minor"/>
      </rPr>
      <t>%</t>
    </r>
  </si>
  <si>
    <r>
      <t xml:space="preserve">&lt; </t>
    </r>
    <r>
      <rPr>
        <b/>
        <sz val="11.1"/>
        <rFont val="Calibri"/>
        <family val="2"/>
      </rPr>
      <t>20</t>
    </r>
    <r>
      <rPr>
        <b/>
        <sz val="11"/>
        <rFont val="Calibri"/>
        <family val="2"/>
        <scheme val="minor"/>
      </rPr>
      <t>%</t>
    </r>
  </si>
  <si>
    <r>
      <t xml:space="preserve">If the borrower is amortizing on one loan in the pool, all loans in the pool related to that borrower and secured by the same collateral are categorized as amortizing. All other loans are categorized as </t>
    </r>
    <r>
      <rPr>
        <i/>
        <sz val="12"/>
        <rFont val="Calibri"/>
        <family val="2"/>
        <scheme val="minor"/>
      </rPr>
      <t>Interest only</t>
    </r>
    <r>
      <rPr>
        <sz val="12"/>
        <rFont val="Calibri"/>
        <family val="2"/>
        <scheme val="minor"/>
      </rPr>
      <t xml:space="preserve">. </t>
    </r>
  </si>
  <si>
    <r>
      <t xml:space="preserve">Residential </t>
    </r>
    <r>
      <rPr>
        <sz val="12"/>
        <rFont val="Calibri"/>
        <family val="2"/>
      </rPr>
      <t>80</t>
    </r>
    <r>
      <rPr>
        <sz val="12"/>
        <rFont val="Calibri"/>
        <family val="2"/>
        <scheme val="minor"/>
      </rPr>
      <t>%, Commercial 60% or up to 70% in line with CRR art. 129.1 f (max 10% of cover pool except commercial properties used primarily for agricultural or forestry purposes.)</t>
    </r>
  </si>
  <si>
    <t>Residential - Single -family housing</t>
  </si>
  <si>
    <t>Residential - Tenant owner rights</t>
  </si>
  <si>
    <t>Residential - Multi-family housing</t>
  </si>
  <si>
    <t>Residential -  Tenant owner associations</t>
  </si>
  <si>
    <t>Residential - Forest &amp; agricultural</t>
  </si>
  <si>
    <t>Commercial - Forest &amp; agricultural</t>
  </si>
  <si>
    <t>Commercial - Other</t>
  </si>
  <si>
    <r>
      <t>Version 8.</t>
    </r>
    <r>
      <rPr>
        <b/>
        <sz val="11.1"/>
        <rFont val="Calibri"/>
        <family val="2"/>
      </rPr>
      <t>2</t>
    </r>
  </si>
  <si>
    <t>Borgo Ab</t>
  </si>
  <si>
    <t>Swedish Financial Supervisory Authority</t>
  </si>
  <si>
    <t>Compliant with CBD art 14 and FSA regulation FFFS 2013:1, together with HTT</t>
  </si>
  <si>
    <t>Aaa</t>
  </si>
  <si>
    <t>Baa2</t>
  </si>
  <si>
    <t>SE0017232358</t>
  </si>
  <si>
    <t>STIB3 + 50</t>
  </si>
  <si>
    <t>Soft</t>
  </si>
  <si>
    <t>SE0013360724</t>
  </si>
  <si>
    <t xml:space="preserve"> </t>
  </si>
  <si>
    <t>SE0013361078</t>
  </si>
  <si>
    <t>STIB3 + 93</t>
  </si>
  <si>
    <t>SE0021512951</t>
  </si>
  <si>
    <t>STIB3 + 61</t>
  </si>
  <si>
    <t>2038-</t>
  </si>
  <si>
    <t>SE0013106275</t>
  </si>
  <si>
    <t>SE0022420253</t>
  </si>
  <si>
    <t>2034-</t>
  </si>
  <si>
    <t>SE0023440425</t>
  </si>
  <si>
    <t>2031-2034</t>
  </si>
  <si>
    <t>2035-2037</t>
  </si>
  <si>
    <t>SE0026275182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</si>
</sst>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1"/>
      <color theme="1"/>
      <name val="Calibri"/>
      <family val="2"/>
      <scheme val="minor"/>
    </font>
    <font>
      <sz val="11"/>
      <color theme="1"/>
      <name val="Calibri"/>
      <family val="2"/>
      <scheme val="minor"/>
    </font>
    <font>
      <sz val="11"/>
      <name val="Calibri"/>
      <family val="2"/>
      <scheme val="minor"/>
    </font>
    <font>
      <b/>
      <sz val="11"/>
      <name val="Calibri"/>
      <family val="2"/>
      <scheme val="minor"/>
    </font>
    <font>
      <sz val="11"/>
      <color rgb="FFFFFFFF"/>
      <name val="Calibri"/>
      <family val="2"/>
      <scheme val="minor"/>
    </font>
    <font>
      <sz val="11"/>
      <color rgb="FF3660A8"/>
      <name val="Calibri"/>
      <family val="2"/>
      <scheme val="minor"/>
    </font>
    <font>
      <i/>
      <sz val="8"/>
      <name val="Calibri"/>
      <family val="2"/>
      <scheme val="minor"/>
    </font>
    <font>
      <b/>
      <sz val="14"/>
      <name val="Calibri"/>
      <family val="2"/>
      <scheme val="minor"/>
    </font>
    <font>
      <b/>
      <sz val="11"/>
      <color rgb="FF000000"/>
      <name val="Arial"/>
      <family val="2"/>
    </font>
    <font>
      <sz val="11"/>
      <color rgb="FF000000"/>
      <name val="Arial"/>
      <family val="2"/>
    </font>
    <font>
      <b/>
      <sz val="14"/>
      <color rgb="FF000000"/>
      <name val="Arial"/>
      <family val="2"/>
    </font>
    <font>
      <i/>
      <sz val="12"/>
      <color rgb="FF000000"/>
      <name val="Calibri"/>
      <family val="2"/>
      <scheme val="minor"/>
    </font>
    <font>
      <sz val="12"/>
      <color rgb="FF000000"/>
      <name val="Calibri"/>
      <family val="2"/>
      <scheme val="minor"/>
    </font>
    <font>
      <sz val="11"/>
      <color rgb="FF000000"/>
      <name val="Calibri"/>
      <family val="2"/>
      <scheme val="minor"/>
    </font>
    <font>
      <sz val="12"/>
      <name val="Calibri"/>
      <family val="2"/>
      <scheme val="minor"/>
    </font>
    <font>
      <i/>
      <sz val="12"/>
      <name val="Calibri"/>
      <family val="2"/>
      <scheme val="minor"/>
    </font>
    <font>
      <sz val="11"/>
      <color rgb="FF00B0F0"/>
      <name val="Calibri"/>
      <family val="2"/>
      <scheme val="minor"/>
    </font>
    <font>
      <sz val="12"/>
      <color theme="1"/>
      <name val="Calibri"/>
      <family val="2"/>
      <scheme val="minor"/>
    </font>
    <font>
      <i/>
      <sz val="12"/>
      <color theme="1"/>
      <name val="Calibri"/>
      <family val="2"/>
      <scheme val="minor"/>
    </font>
    <font>
      <b/>
      <sz val="11"/>
      <color rgb="FF0070C0"/>
      <name val="Calibri"/>
      <family val="2"/>
      <scheme val="minor"/>
    </font>
    <font>
      <u/>
      <sz val="11"/>
      <color theme="10"/>
      <name val="Calibri"/>
      <family val="2"/>
      <scheme val="minor"/>
    </font>
    <font>
      <i/>
      <sz val="11"/>
      <color theme="1"/>
      <name val="Calibri"/>
      <family val="2"/>
      <scheme val="minor"/>
    </font>
    <font>
      <sz val="12"/>
      <name val="Calibri"/>
      <family val="2"/>
    </font>
    <font>
      <sz val="11"/>
      <name val="Calibri"/>
      <family val="2"/>
    </font>
    <font>
      <b/>
      <sz val="11.1"/>
      <name val="Calibri"/>
      <family val="2"/>
    </font>
    <font>
      <u/>
      <sz val="11"/>
      <name val="Calibri"/>
      <family val="2"/>
      <scheme val="minor"/>
    </font>
    <font>
      <sz val="11"/>
      <color rgb="FFFF0000"/>
      <name val="Calibri"/>
      <family val="2"/>
      <scheme val="minor"/>
    </font>
    <font>
      <sz val="11"/>
      <name val="Arial"/>
      <family val="2"/>
    </font>
  </fonts>
  <fills count="5">
    <fill>
      <patternFill patternType="none"/>
    </fill>
    <fill>
      <patternFill patternType="gray125"/>
    </fill>
    <fill>
      <patternFill patternType="solid">
        <fgColor rgb="FFDDDDDD"/>
        <bgColor indexed="64"/>
      </patternFill>
    </fill>
    <fill>
      <patternFill patternType="solid">
        <fgColor rgb="FFFFFFFF"/>
        <bgColor indexed="64"/>
      </patternFill>
    </fill>
    <fill>
      <patternFill patternType="solid">
        <fgColor rgb="FFF8F8F8"/>
        <bgColor indexed="64"/>
      </patternFill>
    </fill>
  </fills>
  <borders count="27">
    <border>
      <left/>
      <right/>
      <top/>
      <bottom/>
      <diagonal/>
    </border>
    <border>
      <left style="thin">
        <color rgb="FFDDDDDD"/>
      </left>
      <right style="thin">
        <color rgb="FFDDDDDD"/>
      </right>
      <top style="thin">
        <color rgb="FFDDDDDD"/>
      </top>
      <bottom style="thin">
        <color rgb="FFDDDDDD"/>
      </bottom>
      <diagonal/>
    </border>
    <border>
      <left style="thin">
        <color rgb="FFDDDDDD"/>
      </left>
      <right/>
      <top style="thin">
        <color rgb="FFDDDDDD"/>
      </top>
      <bottom/>
      <diagonal/>
    </border>
    <border>
      <left/>
      <right/>
      <top style="thin">
        <color rgb="FFDDDDDD"/>
      </top>
      <bottom/>
      <diagonal/>
    </border>
    <border>
      <left/>
      <right style="thin">
        <color rgb="FFDDDDDD"/>
      </right>
      <top style="thin">
        <color rgb="FFDDDDDD"/>
      </top>
      <bottom/>
      <diagonal/>
    </border>
    <border>
      <left style="thin">
        <color rgb="FFDDDDDD"/>
      </left>
      <right/>
      <top/>
      <bottom/>
      <diagonal/>
    </border>
    <border>
      <left/>
      <right style="thin">
        <color rgb="FFDDDDDD"/>
      </right>
      <top/>
      <bottom/>
      <diagonal/>
    </border>
    <border>
      <left style="thin">
        <color rgb="FFDDDDDD"/>
      </left>
      <right/>
      <top/>
      <bottom style="thin">
        <color rgb="FFDDDDDD"/>
      </bottom>
      <diagonal/>
    </border>
    <border>
      <left/>
      <right/>
      <top/>
      <bottom style="thin">
        <color rgb="FFDDDDDD"/>
      </bottom>
      <diagonal/>
    </border>
    <border>
      <left/>
      <right style="thin">
        <color rgb="FFDDDDDD"/>
      </right>
      <top/>
      <bottom style="thin">
        <color rgb="FFDDDDDD"/>
      </bottom>
      <diagonal/>
    </border>
    <border>
      <left style="thin">
        <color rgb="FFDDDDDD"/>
      </left>
      <right/>
      <top style="thin">
        <color rgb="FFDDDDDD"/>
      </top>
      <bottom style="thin">
        <color rgb="FFDDDDDD"/>
      </bottom>
      <diagonal/>
    </border>
    <border>
      <left style="thin">
        <color rgb="FFDDDDDD"/>
      </left>
      <right style="thin">
        <color rgb="FFDDDDDD"/>
      </right>
      <top style="thin">
        <color rgb="FFDDDDDD"/>
      </top>
      <bottom/>
      <diagonal/>
    </border>
    <border>
      <left/>
      <right/>
      <top style="thin">
        <color rgb="FFDDDDDD"/>
      </top>
      <bottom style="thin">
        <color rgb="FFDDDDDD"/>
      </bottom>
      <diagonal/>
    </border>
    <border>
      <left style="thin">
        <color theme="0" tint="-0.24994659260841701"/>
      </left>
      <right/>
      <top style="thin">
        <color theme="0" tint="-0.24994659260841701"/>
      </top>
      <bottom style="thin">
        <color indexed="64"/>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top/>
      <bottom style="thin">
        <color theme="0" tint="-0.24994659260841701"/>
      </bottom>
      <diagonal/>
    </border>
    <border>
      <left style="thin">
        <color indexed="64"/>
      </left>
      <right style="thin">
        <color theme="0" tint="-0.24994659260841701"/>
      </right>
      <top/>
      <bottom style="thin">
        <color theme="0" tint="-0.24994659260841701"/>
      </bottom>
      <diagonal/>
    </border>
    <border>
      <left style="thin">
        <color rgb="FFDDDDDD"/>
      </left>
      <right/>
      <top style="thin">
        <color rgb="FFDDDDDD"/>
      </top>
      <bottom style="thin">
        <color indexed="64"/>
      </bottom>
      <diagonal/>
    </border>
    <border>
      <left style="thin">
        <color indexed="64"/>
      </left>
      <right style="thin">
        <color rgb="FFDDDDDD"/>
      </right>
      <top style="thin">
        <color rgb="FFDDDDDD"/>
      </top>
      <bottom style="thin">
        <color rgb="FFDDDDDD"/>
      </bottom>
      <diagonal/>
    </border>
    <border>
      <left style="thin">
        <color theme="0" tint="-0.24994659260841701"/>
      </left>
      <right style="thin">
        <color rgb="FFDDDDDD"/>
      </right>
      <top style="thin">
        <color rgb="FFDDDDDD"/>
      </top>
      <bottom style="thin">
        <color indexed="64"/>
      </bottom>
      <diagonal/>
    </border>
    <border>
      <left style="thin">
        <color rgb="FFDDDDDD"/>
      </left>
      <right style="thin">
        <color rgb="FFDDDDDD"/>
      </right>
      <top/>
      <bottom style="thin">
        <color rgb="FFDDDDDD"/>
      </bottom>
      <diagonal/>
    </border>
    <border>
      <left style="thin">
        <color rgb="FFDDDDDD"/>
      </left>
      <right style="thin">
        <color rgb="FFDDDDDD"/>
      </right>
      <top style="thin">
        <color rgb="FFDDDDDD"/>
      </top>
      <bottom style="thin">
        <color indexed="64"/>
      </bottom>
      <diagonal/>
    </border>
    <border>
      <left style="thin">
        <color theme="0" tint="-0.24994659260841701"/>
      </left>
      <right/>
      <top/>
      <bottom style="thin">
        <color indexed="64"/>
      </bottom>
      <diagonal/>
    </border>
    <border>
      <left style="thin">
        <color indexed="64"/>
      </left>
      <right style="thin">
        <color theme="0" tint="-0.24994659260841701"/>
      </right>
      <top/>
      <bottom style="thin">
        <color indexed="64"/>
      </bottom>
      <diagonal/>
    </border>
    <border>
      <left style="thin">
        <color theme="0" tint="-0.24994659260841701"/>
      </left>
      <right style="thin">
        <color rgb="FFDDDDDD"/>
      </right>
      <top/>
      <bottom style="thin">
        <color indexed="64"/>
      </bottom>
      <diagonal/>
    </border>
    <border>
      <left style="thin">
        <color indexed="64"/>
      </left>
      <right style="thin">
        <color rgb="FFDDDDDD"/>
      </right>
      <top style="thin">
        <color rgb="FFDDDDDD"/>
      </top>
      <bottom style="thin">
        <color indexed="64"/>
      </bottom>
      <diagonal/>
    </border>
    <border>
      <left/>
      <right style="thin">
        <color rgb="FFDDDDDD"/>
      </right>
      <top style="thin">
        <color rgb="FFDDDDDD"/>
      </top>
      <bottom style="thin">
        <color rgb="FFDDDDDD"/>
      </bottom>
      <diagonal/>
    </border>
  </borders>
  <cellStyleXfs count="6">
    <xf numFmtId="0" fontId="0" fillId="0" borderId="0"/>
    <xf numFmtId="9" fontId="1" fillId="0" borderId="0" applyFont="0" applyFill="0" applyBorder="0" applyAlignment="0" applyProtection="0"/>
    <xf numFmtId="3" fontId="3" fillId="0" borderId="1"/>
    <xf numFmtId="0" fontId="20" fillId="0" borderId="0" applyNumberFormat="0" applyFill="0" applyBorder="0" applyAlignment="0" applyProtection="0"/>
    <xf numFmtId="0" fontId="1" fillId="0" borderId="0"/>
    <xf numFmtId="9" fontId="1" fillId="0" borderId="0" applyFont="0" applyFill="0" applyBorder="0" applyAlignment="0" applyProtection="0"/>
  </cellStyleXfs>
  <cellXfs count="125">
    <xf numFmtId="0" fontId="0" fillId="0" borderId="0" xfId="0"/>
    <xf numFmtId="0" fontId="2" fillId="2" borderId="0" xfId="0" applyFont="1" applyFill="1"/>
    <xf numFmtId="0" fontId="5" fillId="2" borderId="0" xfId="0" applyFont="1" applyFill="1"/>
    <xf numFmtId="0" fontId="3" fillId="2" borderId="0" xfId="0" applyFont="1" applyFill="1"/>
    <xf numFmtId="0" fontId="6" fillId="2" borderId="0" xfId="0" applyFont="1" applyFill="1" applyAlignment="1">
      <alignment vertical="top"/>
    </xf>
    <xf numFmtId="0" fontId="2" fillId="3" borderId="0" xfId="0" applyFont="1" applyFill="1"/>
    <xf numFmtId="3" fontId="2" fillId="3" borderId="0" xfId="0" applyNumberFormat="1" applyFont="1" applyFill="1"/>
    <xf numFmtId="0" fontId="3" fillId="3" borderId="0" xfId="0" applyFont="1" applyFill="1" applyAlignment="1">
      <alignment wrapText="1"/>
    </xf>
    <xf numFmtId="0" fontId="2" fillId="3" borderId="0" xfId="0" applyFont="1" applyFill="1" applyAlignment="1">
      <alignment wrapText="1"/>
    </xf>
    <xf numFmtId="10" fontId="2" fillId="3" borderId="0" xfId="1" applyNumberFormat="1" applyFont="1" applyFill="1" applyBorder="1"/>
    <xf numFmtId="0" fontId="2" fillId="3" borderId="0" xfId="0" applyFont="1" applyFill="1" applyAlignment="1">
      <alignment horizontal="right" wrapText="1"/>
    </xf>
    <xf numFmtId="0" fontId="2" fillId="3" borderId="1" xfId="0" applyFont="1" applyFill="1" applyBorder="1"/>
    <xf numFmtId="0" fontId="2" fillId="3" borderId="2" xfId="0" applyFont="1" applyFill="1" applyBorder="1"/>
    <xf numFmtId="0" fontId="2" fillId="3" borderId="3" xfId="0" applyFont="1" applyFill="1" applyBorder="1"/>
    <xf numFmtId="0" fontId="2" fillId="3" borderId="4" xfId="0" applyFont="1" applyFill="1" applyBorder="1"/>
    <xf numFmtId="0" fontId="2" fillId="3" borderId="5" xfId="0" applyFont="1" applyFill="1" applyBorder="1"/>
    <xf numFmtId="0" fontId="2" fillId="3" borderId="6" xfId="0" applyFont="1" applyFill="1" applyBorder="1"/>
    <xf numFmtId="0" fontId="2" fillId="3" borderId="7" xfId="0" applyFont="1" applyFill="1" applyBorder="1"/>
    <xf numFmtId="0" fontId="2" fillId="3" borderId="8" xfId="0" applyFont="1" applyFill="1" applyBorder="1"/>
    <xf numFmtId="0" fontId="2" fillId="3" borderId="9" xfId="0" applyFont="1" applyFill="1" applyBorder="1"/>
    <xf numFmtId="0" fontId="3" fillId="3" borderId="1" xfId="0" applyFont="1" applyFill="1" applyBorder="1"/>
    <xf numFmtId="0" fontId="3" fillId="2" borderId="1" xfId="0" applyFont="1" applyFill="1" applyBorder="1"/>
    <xf numFmtId="3" fontId="2" fillId="3" borderId="1" xfId="0" applyNumberFormat="1" applyFont="1" applyFill="1" applyBorder="1"/>
    <xf numFmtId="3" fontId="3" fillId="3" borderId="1" xfId="0" applyNumberFormat="1" applyFont="1" applyFill="1" applyBorder="1"/>
    <xf numFmtId="0" fontId="2" fillId="2" borderId="1" xfId="0" applyFont="1" applyFill="1" applyBorder="1"/>
    <xf numFmtId="0" fontId="3" fillId="3" borderId="1" xfId="0" applyFont="1" applyFill="1" applyBorder="1" applyAlignment="1">
      <alignment wrapText="1"/>
    </xf>
    <xf numFmtId="0" fontId="2" fillId="3" borderId="1" xfId="0" applyFont="1" applyFill="1" applyBorder="1" applyAlignment="1">
      <alignment wrapText="1"/>
    </xf>
    <xf numFmtId="0" fontId="3" fillId="2" borderId="1" xfId="0" applyFont="1" applyFill="1" applyBorder="1" applyAlignment="1">
      <alignment wrapText="1"/>
    </xf>
    <xf numFmtId="0" fontId="3" fillId="2" borderId="1" xfId="0" applyFont="1" applyFill="1" applyBorder="1" applyAlignment="1">
      <alignment horizontal="right" wrapText="1"/>
    </xf>
    <xf numFmtId="3" fontId="3" fillId="3" borderId="1" xfId="2" applyFill="1"/>
    <xf numFmtId="0" fontId="2" fillId="3" borderId="11" xfId="0" applyFont="1" applyFill="1" applyBorder="1"/>
    <xf numFmtId="0" fontId="3" fillId="3" borderId="10" xfId="0" applyFont="1" applyFill="1" applyBorder="1"/>
    <xf numFmtId="0" fontId="3" fillId="3" borderId="12" xfId="0" applyFont="1" applyFill="1" applyBorder="1"/>
    <xf numFmtId="9" fontId="3" fillId="2" borderId="1" xfId="0" applyNumberFormat="1" applyFont="1" applyFill="1" applyBorder="1" applyAlignment="1">
      <alignment horizontal="right"/>
    </xf>
    <xf numFmtId="0" fontId="3" fillId="2" borderId="1" xfId="0" applyFont="1" applyFill="1" applyBorder="1" applyAlignment="1">
      <alignment horizontal="right"/>
    </xf>
    <xf numFmtId="9" fontId="2" fillId="3" borderId="1" xfId="1" applyFont="1" applyFill="1" applyBorder="1"/>
    <xf numFmtId="4" fontId="2" fillId="3" borderId="1" xfId="0" applyNumberFormat="1" applyFont="1" applyFill="1" applyBorder="1"/>
    <xf numFmtId="10" fontId="3" fillId="2" borderId="1" xfId="1" applyNumberFormat="1" applyFont="1" applyFill="1" applyBorder="1" applyAlignment="1">
      <alignment horizontal="right" wrapText="1"/>
    </xf>
    <xf numFmtId="0" fontId="2" fillId="2" borderId="1" xfId="0" applyFont="1" applyFill="1" applyBorder="1" applyAlignment="1">
      <alignment horizontal="right" wrapText="1"/>
    </xf>
    <xf numFmtId="0" fontId="7" fillId="2" borderId="0" xfId="0" applyFont="1" applyFill="1"/>
    <xf numFmtId="0" fontId="4" fillId="3" borderId="0" xfId="0" applyFont="1" applyFill="1"/>
    <xf numFmtId="3" fontId="3" fillId="3" borderId="0" xfId="2" applyFill="1" applyBorder="1"/>
    <xf numFmtId="9" fontId="3" fillId="3" borderId="1" xfId="1" applyFont="1" applyFill="1" applyBorder="1"/>
    <xf numFmtId="9" fontId="2" fillId="3" borderId="0" xfId="1" applyFont="1" applyFill="1" applyBorder="1"/>
    <xf numFmtId="9" fontId="3" fillId="3" borderId="0" xfId="1" applyFont="1" applyFill="1" applyBorder="1"/>
    <xf numFmtId="0" fontId="0" fillId="0" borderId="13" xfId="0" applyBorder="1"/>
    <xf numFmtId="0" fontId="0" fillId="0" borderId="15" xfId="0" applyBorder="1"/>
    <xf numFmtId="0" fontId="2" fillId="3" borderId="10" xfId="0" applyFont="1" applyFill="1" applyBorder="1"/>
    <xf numFmtId="0" fontId="2" fillId="3" borderId="17" xfId="0" applyFont="1" applyFill="1" applyBorder="1"/>
    <xf numFmtId="0" fontId="9" fillId="0" borderId="0" xfId="0" applyFont="1" applyAlignment="1">
      <alignment wrapText="1"/>
    </xf>
    <xf numFmtId="0" fontId="10" fillId="0" borderId="0" xfId="0" applyFont="1" applyAlignment="1">
      <alignment vertical="center" wrapText="1"/>
    </xf>
    <xf numFmtId="0" fontId="0" fillId="0" borderId="0" xfId="0" applyAlignment="1">
      <alignment wrapText="1"/>
    </xf>
    <xf numFmtId="0" fontId="8" fillId="0" borderId="0" xfId="0" applyFont="1" applyAlignment="1">
      <alignment vertical="center" wrapText="1"/>
    </xf>
    <xf numFmtId="0" fontId="11" fillId="0" borderId="0" xfId="0" applyFont="1" applyAlignment="1">
      <alignment vertical="center"/>
    </xf>
    <xf numFmtId="0" fontId="12" fillId="0" borderId="0" xfId="0" applyFont="1" applyAlignment="1">
      <alignment vertical="center" wrapText="1"/>
    </xf>
    <xf numFmtId="0" fontId="13" fillId="0" borderId="0" xfId="0" applyFont="1" applyAlignment="1">
      <alignment vertical="center"/>
    </xf>
    <xf numFmtId="0" fontId="14" fillId="0" borderId="0" xfId="0" applyFont="1" applyAlignment="1">
      <alignment horizontal="left" vertical="top" wrapText="1"/>
    </xf>
    <xf numFmtId="0" fontId="15" fillId="0" borderId="0" xfId="0" applyFont="1" applyAlignment="1">
      <alignment horizontal="left" vertical="top"/>
    </xf>
    <xf numFmtId="0" fontId="16" fillId="0" borderId="0" xfId="0" applyFont="1"/>
    <xf numFmtId="0" fontId="3" fillId="2" borderId="10" xfId="0" applyFont="1" applyFill="1" applyBorder="1" applyAlignment="1">
      <alignment wrapText="1"/>
    </xf>
    <xf numFmtId="0" fontId="3" fillId="2" borderId="18" xfId="0" applyFont="1" applyFill="1" applyBorder="1" applyAlignment="1">
      <alignment horizontal="right" wrapText="1"/>
    </xf>
    <xf numFmtId="3" fontId="2" fillId="3" borderId="18" xfId="0" applyNumberFormat="1" applyFont="1" applyFill="1" applyBorder="1"/>
    <xf numFmtId="0" fontId="0" fillId="0" borderId="22" xfId="0" applyBorder="1"/>
    <xf numFmtId="3" fontId="3" fillId="3" borderId="25" xfId="2" applyFill="1" applyBorder="1"/>
    <xf numFmtId="9" fontId="3" fillId="3" borderId="21" xfId="1" applyFont="1" applyFill="1" applyBorder="1"/>
    <xf numFmtId="0" fontId="0" fillId="0" borderId="0" xfId="0" applyAlignment="1">
      <alignment vertical="center"/>
    </xf>
    <xf numFmtId="0" fontId="0" fillId="0" borderId="0" xfId="0" applyAlignment="1">
      <alignment vertical="top"/>
    </xf>
    <xf numFmtId="0" fontId="0" fillId="0" borderId="0" xfId="0" applyAlignment="1">
      <alignment vertical="top" wrapText="1"/>
    </xf>
    <xf numFmtId="0" fontId="19" fillId="2" borderId="1" xfId="0" applyFont="1" applyFill="1" applyBorder="1" applyAlignment="1">
      <alignment wrapText="1"/>
    </xf>
    <xf numFmtId="4" fontId="2" fillId="3" borderId="0" xfId="0" applyNumberFormat="1" applyFont="1" applyFill="1"/>
    <xf numFmtId="0" fontId="2" fillId="3" borderId="0" xfId="0" applyFont="1" applyFill="1" applyAlignment="1">
      <alignment horizontal="right"/>
    </xf>
    <xf numFmtId="0" fontId="2" fillId="3" borderId="1" xfId="0" applyFont="1" applyFill="1" applyBorder="1" applyAlignment="1">
      <alignment horizontal="left" vertical="center" wrapText="1"/>
    </xf>
    <xf numFmtId="0" fontId="2" fillId="3" borderId="1" xfId="0" applyFont="1" applyFill="1" applyBorder="1" applyAlignment="1">
      <alignment vertical="center" wrapText="1"/>
    </xf>
    <xf numFmtId="0" fontId="20" fillId="0" borderId="0" xfId="3"/>
    <xf numFmtId="0" fontId="11" fillId="0" borderId="0" xfId="0" applyFont="1" applyAlignment="1">
      <alignment vertical="top"/>
    </xf>
    <xf numFmtId="0" fontId="17" fillId="0" borderId="0" xfId="0" applyFont="1" applyAlignment="1">
      <alignment vertical="top" wrapText="1"/>
    </xf>
    <xf numFmtId="0" fontId="12" fillId="0" borderId="0" xfId="0" applyFont="1" applyAlignment="1">
      <alignment vertical="top" wrapText="1"/>
    </xf>
    <xf numFmtId="0" fontId="21" fillId="0" borderId="0" xfId="0" applyFont="1" applyAlignment="1">
      <alignment vertical="top"/>
    </xf>
    <xf numFmtId="0" fontId="18" fillId="0" borderId="0" xfId="0" applyFont="1" applyAlignment="1">
      <alignment vertical="top"/>
    </xf>
    <xf numFmtId="0" fontId="13" fillId="0" borderId="0" xfId="0" applyFont="1" applyAlignment="1">
      <alignment vertical="top" wrapText="1"/>
    </xf>
    <xf numFmtId="0" fontId="10" fillId="0" borderId="0" xfId="0" applyFont="1" applyAlignment="1">
      <alignment vertical="top"/>
    </xf>
    <xf numFmtId="0" fontId="8" fillId="0" borderId="0" xfId="0" applyFont="1" applyAlignment="1">
      <alignment vertical="top" wrapText="1"/>
    </xf>
    <xf numFmtId="0" fontId="15" fillId="0" borderId="0" xfId="0" applyFont="1" applyAlignment="1">
      <alignment vertical="top"/>
    </xf>
    <xf numFmtId="0" fontId="14" fillId="0" borderId="0" xfId="0" applyFont="1" applyAlignment="1">
      <alignment vertical="top" wrapText="1"/>
    </xf>
    <xf numFmtId="0" fontId="2" fillId="0" borderId="0" xfId="0" applyFont="1" applyAlignment="1">
      <alignment vertical="top" wrapText="1"/>
    </xf>
    <xf numFmtId="0" fontId="25" fillId="0" borderId="0" xfId="3" applyFont="1"/>
    <xf numFmtId="0" fontId="14" fillId="0" borderId="0" xfId="0" applyFont="1" applyAlignment="1">
      <alignment vertical="center" wrapText="1"/>
    </xf>
    <xf numFmtId="0" fontId="2" fillId="3" borderId="0" xfId="0" applyFont="1" applyFill="1" applyAlignment="1">
      <alignment vertical="center" wrapText="1"/>
    </xf>
    <xf numFmtId="0" fontId="26" fillId="3" borderId="26" xfId="0" applyFont="1" applyFill="1" applyBorder="1" applyAlignment="1">
      <alignment wrapText="1"/>
    </xf>
    <xf numFmtId="0" fontId="2" fillId="3" borderId="10" xfId="0" applyFont="1" applyFill="1" applyBorder="1" applyAlignment="1">
      <alignment wrapText="1"/>
    </xf>
    <xf numFmtId="0" fontId="2" fillId="3" borderId="26" xfId="0" applyFont="1" applyFill="1" applyBorder="1" applyAlignment="1">
      <alignment wrapText="1"/>
    </xf>
    <xf numFmtId="0" fontId="3" fillId="3" borderId="10" xfId="0" applyFont="1" applyFill="1" applyBorder="1" applyAlignment="1">
      <alignment wrapText="1"/>
    </xf>
    <xf numFmtId="0" fontId="3" fillId="3" borderId="26" xfId="0" applyFont="1" applyFill="1" applyBorder="1" applyAlignment="1">
      <alignment wrapText="1"/>
    </xf>
    <xf numFmtId="14" fontId="2" fillId="3" borderId="1" xfId="0" applyNumberFormat="1" applyFont="1" applyFill="1" applyBorder="1"/>
    <xf numFmtId="3" fontId="2" fillId="0" borderId="1" xfId="4" applyNumberFormat="1" applyFont="1" applyBorder="1"/>
    <xf numFmtId="3" fontId="0" fillId="0" borderId="0" xfId="0" applyNumberFormat="1"/>
    <xf numFmtId="3" fontId="2" fillId="3" borderId="1" xfId="0" applyNumberFormat="1" applyFont="1" applyFill="1" applyBorder="1" applyAlignment="1">
      <alignment horizontal="center"/>
    </xf>
    <xf numFmtId="4" fontId="2" fillId="3" borderId="1" xfId="0" applyNumberFormat="1" applyFont="1" applyFill="1" applyBorder="1" applyAlignment="1">
      <alignment horizontal="center"/>
    </xf>
    <xf numFmtId="0" fontId="2" fillId="3" borderId="1" xfId="0" applyFont="1" applyFill="1" applyBorder="1" applyAlignment="1">
      <alignment horizontal="center"/>
    </xf>
    <xf numFmtId="3" fontId="0" fillId="0" borderId="23" xfId="0" applyNumberFormat="1" applyBorder="1"/>
    <xf numFmtId="0" fontId="2" fillId="0" borderId="1" xfId="0" applyFont="1" applyBorder="1" applyAlignment="1">
      <alignment wrapText="1"/>
    </xf>
    <xf numFmtId="3" fontId="2" fillId="3" borderId="1" xfId="1" applyNumberFormat="1" applyFont="1" applyFill="1" applyBorder="1"/>
    <xf numFmtId="3" fontId="2" fillId="3" borderId="24" xfId="1" applyNumberFormat="1" applyFont="1" applyFill="1" applyBorder="1"/>
    <xf numFmtId="3" fontId="3" fillId="3" borderId="18" xfId="2" applyFill="1" applyBorder="1"/>
    <xf numFmtId="3" fontId="3" fillId="3" borderId="1" xfId="1" applyNumberFormat="1" applyFont="1" applyFill="1" applyBorder="1"/>
    <xf numFmtId="3" fontId="0" fillId="0" borderId="14" xfId="0" applyNumberFormat="1" applyBorder="1"/>
    <xf numFmtId="3" fontId="2" fillId="3" borderId="19" xfId="1" applyNumberFormat="1" applyFont="1" applyFill="1" applyBorder="1"/>
    <xf numFmtId="3" fontId="0" fillId="0" borderId="16" xfId="0" applyNumberFormat="1" applyBorder="1"/>
    <xf numFmtId="3" fontId="2" fillId="3" borderId="20" xfId="1" applyNumberFormat="1" applyFont="1" applyFill="1" applyBorder="1"/>
    <xf numFmtId="3" fontId="2" fillId="0" borderId="1" xfId="0" applyNumberFormat="1" applyFont="1" applyBorder="1"/>
    <xf numFmtId="0" fontId="2" fillId="0" borderId="1" xfId="0" applyFont="1" applyBorder="1"/>
    <xf numFmtId="4" fontId="2" fillId="0" borderId="1" xfId="0" applyNumberFormat="1" applyFont="1" applyBorder="1"/>
    <xf numFmtId="3" fontId="3" fillId="0" borderId="1" xfId="2"/>
    <xf numFmtId="9" fontId="2" fillId="0" borderId="1" xfId="1" applyFont="1" applyFill="1" applyBorder="1" applyAlignment="1">
      <alignment horizontal="right"/>
    </xf>
    <xf numFmtId="9" fontId="2" fillId="0" borderId="1" xfId="1" applyFont="1" applyFill="1" applyBorder="1"/>
    <xf numFmtId="9" fontId="3" fillId="0" borderId="1" xfId="1" applyFont="1" applyFill="1" applyBorder="1"/>
    <xf numFmtId="164" fontId="2" fillId="0" borderId="1" xfId="0" applyNumberFormat="1" applyFont="1" applyBorder="1"/>
    <xf numFmtId="0" fontId="2" fillId="4" borderId="0" xfId="0" applyFont="1" applyFill="1"/>
    <xf numFmtId="9" fontId="2" fillId="4" borderId="0" xfId="1" applyFont="1" applyFill="1" applyBorder="1"/>
    <xf numFmtId="0" fontId="2" fillId="3" borderId="10" xfId="0" applyFont="1" applyFill="1" applyBorder="1" applyAlignment="1">
      <alignment horizontal="left" wrapText="1"/>
    </xf>
    <xf numFmtId="0" fontId="2" fillId="3" borderId="12" xfId="0" applyFont="1" applyFill="1" applyBorder="1" applyAlignment="1">
      <alignment horizontal="left" wrapText="1"/>
    </xf>
    <xf numFmtId="0" fontId="2" fillId="3" borderId="26" xfId="0" applyFont="1" applyFill="1" applyBorder="1" applyAlignment="1">
      <alignment horizontal="left" wrapText="1"/>
    </xf>
    <xf numFmtId="0" fontId="27" fillId="0" borderId="0" xfId="0" applyFont="1" applyAlignment="1">
      <alignment horizontal="left" vertical="center" wrapText="1"/>
    </xf>
    <xf numFmtId="0" fontId="11" fillId="0" borderId="0" xfId="0" applyFont="1" applyAlignment="1">
      <alignment horizontal="left" vertical="top"/>
    </xf>
    <xf numFmtId="14" fontId="2" fillId="0" borderId="1" xfId="0" applyNumberFormat="1" applyFont="1" applyFill="1" applyBorder="1"/>
  </cellXfs>
  <cellStyles count="6">
    <cellStyle name="ASCB - Summa" xfId="2" xr:uid="{00000000-0005-0000-0000-000000000000}"/>
    <cellStyle name="Hyperlink" xfId="3" builtinId="8"/>
    <cellStyle name="Normal" xfId="0" builtinId="0"/>
    <cellStyle name="Normal 16 2" xfId="4" xr:uid="{EB057D42-E56F-4A79-BD09-7F5ABA696F11}"/>
    <cellStyle name="Percent" xfId="1" builtinId="5"/>
    <cellStyle name="Percent 6" xfId="5" xr:uid="{EA8DCEC8-CACD-4D60-A371-7622AE1A192A}"/>
  </cellStyles>
  <dxfs count="0"/>
  <tableStyles count="0" defaultTableStyle="TableStyleMedium9" defaultPivotStyle="PivotStyleLight16"/>
  <colors>
    <mruColors>
      <color rgb="FFF8F8F8"/>
      <color rgb="FF3660A8"/>
      <color rgb="FFDDDDDD"/>
      <color rgb="FFFFFFFF"/>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9</xdr:col>
      <xdr:colOff>135732</xdr:colOff>
      <xdr:row>51</xdr:row>
      <xdr:rowOff>11905</xdr:rowOff>
    </xdr:from>
    <xdr:to>
      <xdr:col>12</xdr:col>
      <xdr:colOff>478632</xdr:colOff>
      <xdr:row>53</xdr:row>
      <xdr:rowOff>185174</xdr:rowOff>
    </xdr:to>
    <xdr:sp macro="" textlink="">
      <xdr:nvSpPr>
        <xdr:cNvPr id="2" name="textruta 1">
          <a:extLst>
            <a:ext uri="{FF2B5EF4-FFF2-40B4-BE49-F238E27FC236}">
              <a16:creationId xmlns:a16="http://schemas.microsoft.com/office/drawing/2014/main" id="{6C79CAF7-F0F2-42D6-A61A-82B03CA71F15}"/>
            </a:ext>
          </a:extLst>
        </xdr:cNvPr>
        <xdr:cNvSpPr txBox="1"/>
      </xdr:nvSpPr>
      <xdr:spPr>
        <a:xfrm>
          <a:off x="7612857" y="11346655"/>
          <a:ext cx="2581275" cy="554269"/>
        </a:xfrm>
        <a:prstGeom prst="rect">
          <a:avLst/>
        </a:prstGeom>
        <a:solidFill>
          <a:schemeClr val="bg1">
            <a:lumMod val="9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sv-SE" sz="1100" i="1"/>
            <a:t>Per property or per loan</a:t>
          </a:r>
        </a:p>
      </xdr:txBody>
    </xdr:sp>
    <xdr:clientData/>
  </xdr:twoCellAnchor>
  <xdr:twoCellAnchor editAs="oneCell">
    <xdr:from>
      <xdr:col>2</xdr:col>
      <xdr:colOff>33338</xdr:colOff>
      <xdr:row>1</xdr:row>
      <xdr:rowOff>47625</xdr:rowOff>
    </xdr:from>
    <xdr:to>
      <xdr:col>3</xdr:col>
      <xdr:colOff>12412</xdr:colOff>
      <xdr:row>1</xdr:row>
      <xdr:rowOff>668313</xdr:rowOff>
    </xdr:to>
    <xdr:pic>
      <xdr:nvPicPr>
        <xdr:cNvPr id="3" name="Bildobjekt 2" descr="Moose 2.jpg">
          <a:extLst>
            <a:ext uri="{FF2B5EF4-FFF2-40B4-BE49-F238E27FC236}">
              <a16:creationId xmlns:a16="http://schemas.microsoft.com/office/drawing/2014/main" id="{1FAA2F59-197B-4D44-95DF-5A5B9A3A1BBA}"/>
            </a:ext>
          </a:extLst>
        </xdr:cNvPr>
        <xdr:cNvPicPr>
          <a:picLocks noGrp="1" noChangeAspect="1"/>
        </xdr:cNvPicPr>
      </xdr:nvPicPr>
      <xdr:blipFill>
        <a:blip xmlns:r="http://schemas.openxmlformats.org/officeDocument/2006/relationships" r:embed="rId1" cstate="print"/>
        <a:srcRect/>
        <a:stretch>
          <a:fillRect/>
        </a:stretch>
      </xdr:blipFill>
      <xdr:spPr bwMode="auto">
        <a:xfrm>
          <a:off x="1252538" y="409575"/>
          <a:ext cx="1852324" cy="620688"/>
        </a:xfrm>
        <a:prstGeom prst="rect">
          <a:avLst/>
        </a:prstGeom>
        <a:noFill/>
        <a:ln w="9525">
          <a:noFill/>
          <a:miter lim="800000"/>
          <a:headEnd/>
          <a:tailEnd/>
        </a:ln>
      </xdr:spPr>
    </xdr:pic>
    <xdr:clientData/>
  </xdr:twoCellAnchor>
  <xdr:twoCellAnchor>
    <xdr:from>
      <xdr:col>1</xdr:col>
      <xdr:colOff>576451</xdr:colOff>
      <xdr:row>114</xdr:row>
      <xdr:rowOff>19335</xdr:rowOff>
    </xdr:from>
    <xdr:to>
      <xdr:col>12</xdr:col>
      <xdr:colOff>493108</xdr:colOff>
      <xdr:row>122</xdr:row>
      <xdr:rowOff>132032</xdr:rowOff>
    </xdr:to>
    <xdr:sp macro="" textlink="">
      <xdr:nvSpPr>
        <xdr:cNvPr id="4" name="textruta 3">
          <a:extLst>
            <a:ext uri="{FF2B5EF4-FFF2-40B4-BE49-F238E27FC236}">
              <a16:creationId xmlns:a16="http://schemas.microsoft.com/office/drawing/2014/main" id="{1388EC88-0224-44B8-83C6-AAA80CCDF7AB}"/>
            </a:ext>
          </a:extLst>
        </xdr:cNvPr>
        <xdr:cNvSpPr txBox="1"/>
      </xdr:nvSpPr>
      <xdr:spPr>
        <a:xfrm>
          <a:off x="1189446" y="24982380"/>
          <a:ext cx="9215320" cy="1621607"/>
        </a:xfrm>
        <a:prstGeom prst="rect">
          <a:avLst/>
        </a:prstGeom>
        <a:solidFill>
          <a:schemeClr val="bg1">
            <a:lumMod val="9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i="1">
              <a:solidFill>
                <a:schemeClr val="dk1"/>
              </a:solidFill>
              <a:latin typeface="+mn-lt"/>
              <a:ea typeface="+mn-ea"/>
              <a:cs typeface="+mn-cs"/>
            </a:rPr>
            <a:t>Description of hedging the currency risks</a:t>
          </a:r>
          <a:endParaRPr lang="sv-SE" sz="1100" i="1">
            <a:solidFill>
              <a:schemeClr val="dk1"/>
            </a:solidFill>
            <a:latin typeface="+mn-lt"/>
            <a:ea typeface="+mn-ea"/>
            <a:cs typeface="+mn-cs"/>
          </a:endParaRPr>
        </a:p>
      </xdr:txBody>
    </xdr:sp>
    <xdr:clientData/>
  </xdr:twoCellAnchor>
  <xdr:twoCellAnchor>
    <xdr:from>
      <xdr:col>1</xdr:col>
      <xdr:colOff>548159</xdr:colOff>
      <xdr:row>128</xdr:row>
      <xdr:rowOff>19808</xdr:rowOff>
    </xdr:from>
    <xdr:to>
      <xdr:col>12</xdr:col>
      <xdr:colOff>464816</xdr:colOff>
      <xdr:row>137</xdr:row>
      <xdr:rowOff>84878</xdr:rowOff>
    </xdr:to>
    <xdr:sp macro="" textlink="">
      <xdr:nvSpPr>
        <xdr:cNvPr id="5" name="textruta 4">
          <a:extLst>
            <a:ext uri="{FF2B5EF4-FFF2-40B4-BE49-F238E27FC236}">
              <a16:creationId xmlns:a16="http://schemas.microsoft.com/office/drawing/2014/main" id="{715DCE99-EEBB-4380-A91C-BDB97E1AE1D8}"/>
            </a:ext>
          </a:extLst>
        </xdr:cNvPr>
        <xdr:cNvSpPr txBox="1"/>
      </xdr:nvSpPr>
      <xdr:spPr>
        <a:xfrm>
          <a:off x="1161154" y="27812060"/>
          <a:ext cx="9215320" cy="1762595"/>
        </a:xfrm>
        <a:prstGeom prst="rect">
          <a:avLst/>
        </a:prstGeom>
        <a:solidFill>
          <a:schemeClr val="bg1">
            <a:lumMod val="9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i="1">
              <a:solidFill>
                <a:schemeClr val="dk1"/>
              </a:solidFill>
              <a:latin typeface="+mn-lt"/>
              <a:ea typeface="+mn-ea"/>
              <a:cs typeface="+mn-cs"/>
            </a:rPr>
            <a:t>Description of hedging the currency i</a:t>
          </a:r>
          <a:r>
            <a:rPr lang="sv-SE" sz="1100" i="1"/>
            <a:t>nterest rate</a:t>
          </a:r>
          <a:r>
            <a:rPr lang="sv-SE" sz="1100" i="1" baseline="0"/>
            <a:t> risk</a:t>
          </a:r>
          <a:endParaRPr lang="sv-SE" sz="1100" i="1"/>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19050</xdr:rowOff>
    </xdr:from>
    <xdr:to>
      <xdr:col>1</xdr:col>
      <xdr:colOff>9236</xdr:colOff>
      <xdr:row>4</xdr:row>
      <xdr:rowOff>68238</xdr:rowOff>
    </xdr:to>
    <xdr:pic>
      <xdr:nvPicPr>
        <xdr:cNvPr id="2" name="Bildobjekt 1" descr="Moose 2.jpg">
          <a:extLst>
            <a:ext uri="{FF2B5EF4-FFF2-40B4-BE49-F238E27FC236}">
              <a16:creationId xmlns:a16="http://schemas.microsoft.com/office/drawing/2014/main" id="{497EEF34-F145-486E-A2A1-CD03526D536C}"/>
            </a:ext>
          </a:extLst>
        </xdr:cNvPr>
        <xdr:cNvPicPr>
          <a:picLocks noGrp="1" noChangeAspect="1"/>
        </xdr:cNvPicPr>
      </xdr:nvPicPr>
      <xdr:blipFill>
        <a:blip xmlns:r="http://schemas.openxmlformats.org/officeDocument/2006/relationships" r:embed="rId1" cstate="print"/>
        <a:srcRect/>
        <a:stretch>
          <a:fillRect/>
        </a:stretch>
      </xdr:blipFill>
      <xdr:spPr bwMode="auto">
        <a:xfrm>
          <a:off x="0" y="209550"/>
          <a:ext cx="1857086" cy="6206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scb.se/media/1062/loantovalueforswedishcoverpools_20100305_mark-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6A3BB-0B62-4237-931E-2624FF3A6B46}">
  <dimension ref="A1:N138"/>
  <sheetViews>
    <sheetView showGridLines="0" tabSelected="1" topLeftCell="A2" zoomScale="101" zoomScaleNormal="80" zoomScaleSheetLayoutView="73" workbookViewId="0">
      <selection activeCell="H16" sqref="H16"/>
    </sheetView>
  </sheetViews>
  <sheetFormatPr defaultColWidth="9.140625" defaultRowHeight="15" x14ac:dyDescent="0.25"/>
  <cols>
    <col min="1" max="2" width="9.140625" style="1"/>
    <col min="3" max="3" width="28.140625" style="1" customWidth="1"/>
    <col min="4" max="4" width="9.7109375" style="1" customWidth="1"/>
    <col min="5" max="5" width="12.140625" style="1" customWidth="1"/>
    <col min="6" max="6" width="11.42578125" style="1" bestFit="1" customWidth="1"/>
    <col min="7" max="7" width="10.42578125" style="1" bestFit="1" customWidth="1"/>
    <col min="8" max="8" width="9.85546875" style="1" bestFit="1" customWidth="1"/>
    <col min="9" max="10" width="12.85546875" style="1" customWidth="1"/>
    <col min="11" max="11" width="11.5703125" style="1" customWidth="1"/>
    <col min="12" max="12" width="11" style="1" customWidth="1"/>
    <col min="13" max="16384" width="9.140625" style="1"/>
  </cols>
  <sheetData>
    <row r="1" spans="1:14" ht="28.5" customHeight="1" x14ac:dyDescent="0.25">
      <c r="B1" s="3" t="s">
        <v>139</v>
      </c>
    </row>
    <row r="2" spans="1:14" ht="61.5" customHeight="1" x14ac:dyDescent="0.25">
      <c r="A2" s="4"/>
      <c r="B2" s="5"/>
      <c r="C2" s="5"/>
      <c r="D2" s="5"/>
      <c r="E2" s="5"/>
      <c r="F2" s="5"/>
      <c r="G2" s="5"/>
      <c r="H2" s="5"/>
      <c r="I2" s="5"/>
      <c r="J2" s="5"/>
      <c r="K2" s="5"/>
      <c r="L2" s="5"/>
      <c r="M2" s="5"/>
      <c r="N2" s="5"/>
    </row>
    <row r="3" spans="1:14" ht="18.75" x14ac:dyDescent="0.3">
      <c r="B3" s="5"/>
      <c r="C3" s="39" t="s">
        <v>62</v>
      </c>
      <c r="N3" s="5"/>
    </row>
    <row r="4" spans="1:14" ht="15" customHeight="1" x14ac:dyDescent="0.25">
      <c r="B4" s="5"/>
      <c r="C4" s="5"/>
      <c r="D4" s="5"/>
      <c r="E4" s="5"/>
      <c r="F4" s="5"/>
      <c r="G4" s="5"/>
      <c r="H4" s="5"/>
      <c r="I4" s="5"/>
      <c r="J4" s="5"/>
      <c r="K4" s="5"/>
      <c r="L4" s="5"/>
      <c r="M4" s="5"/>
      <c r="N4" s="5"/>
    </row>
    <row r="5" spans="1:14" ht="15.75" customHeight="1" x14ac:dyDescent="0.25">
      <c r="B5" s="5"/>
      <c r="C5" s="12" t="s">
        <v>11</v>
      </c>
      <c r="D5" s="12" t="s">
        <v>140</v>
      </c>
      <c r="E5" s="13"/>
      <c r="F5" s="14"/>
      <c r="G5" s="5"/>
      <c r="H5" s="5"/>
      <c r="I5" s="122" t="s">
        <v>142</v>
      </c>
      <c r="J5" s="122"/>
      <c r="K5" s="122"/>
      <c r="L5" s="122"/>
      <c r="M5" s="5"/>
      <c r="N5" s="5"/>
    </row>
    <row r="6" spans="1:14" x14ac:dyDescent="0.25">
      <c r="B6" s="5"/>
      <c r="C6" s="15" t="s">
        <v>12</v>
      </c>
      <c r="D6" s="15"/>
      <c r="E6" s="5"/>
      <c r="F6" s="16"/>
      <c r="G6" s="5"/>
      <c r="H6" s="5"/>
      <c r="I6" s="122"/>
      <c r="J6" s="122"/>
      <c r="K6" s="122"/>
      <c r="L6" s="122"/>
      <c r="M6" s="5"/>
      <c r="N6" s="5"/>
    </row>
    <row r="7" spans="1:14" x14ac:dyDescent="0.25">
      <c r="B7" s="5"/>
      <c r="C7" s="17" t="s">
        <v>13</v>
      </c>
      <c r="D7" s="17" t="s">
        <v>141</v>
      </c>
      <c r="E7" s="18"/>
      <c r="F7" s="19"/>
      <c r="G7" s="5"/>
      <c r="H7" s="5"/>
      <c r="I7" s="87"/>
      <c r="J7" s="87"/>
      <c r="K7" s="8"/>
      <c r="L7" s="5"/>
      <c r="M7" s="5"/>
      <c r="N7" s="5"/>
    </row>
    <row r="8" spans="1:14" x14ac:dyDescent="0.25">
      <c r="B8" s="5"/>
      <c r="C8" s="5"/>
      <c r="D8" s="5"/>
      <c r="E8" s="5"/>
      <c r="F8" s="5"/>
      <c r="G8" s="5"/>
      <c r="H8" s="5"/>
      <c r="I8" s="5"/>
      <c r="J8" s="5"/>
      <c r="K8" s="5"/>
      <c r="L8" s="5"/>
      <c r="M8" s="5"/>
      <c r="N8" s="5"/>
    </row>
    <row r="9" spans="1:14" x14ac:dyDescent="0.25">
      <c r="B9" s="5"/>
      <c r="C9" s="21" t="s">
        <v>40</v>
      </c>
      <c r="D9" s="21" t="s">
        <v>1</v>
      </c>
      <c r="E9" s="21" t="s">
        <v>2</v>
      </c>
      <c r="F9" s="21" t="s">
        <v>3</v>
      </c>
      <c r="G9" s="5"/>
      <c r="H9" s="5"/>
      <c r="I9" s="11" t="s">
        <v>61</v>
      </c>
      <c r="J9" s="11"/>
      <c r="K9" s="93">
        <v>46203</v>
      </c>
      <c r="L9" s="5"/>
      <c r="M9" s="5"/>
      <c r="N9" s="5"/>
    </row>
    <row r="10" spans="1:14" x14ac:dyDescent="0.25">
      <c r="B10" s="5"/>
      <c r="C10" s="11" t="s">
        <v>41</v>
      </c>
      <c r="D10" s="11"/>
      <c r="E10" s="11" t="s">
        <v>143</v>
      </c>
      <c r="F10" s="11"/>
      <c r="G10" s="5"/>
      <c r="H10" s="5"/>
      <c r="I10" s="5"/>
      <c r="J10" s="5"/>
      <c r="K10" s="5"/>
      <c r="L10" s="5"/>
      <c r="M10" s="5"/>
      <c r="N10" s="5"/>
    </row>
    <row r="11" spans="1:14" x14ac:dyDescent="0.25">
      <c r="B11" s="5"/>
      <c r="C11" s="11" t="s">
        <v>42</v>
      </c>
      <c r="D11" s="11"/>
      <c r="E11" s="11" t="s">
        <v>144</v>
      </c>
      <c r="F11" s="11"/>
      <c r="G11" s="5"/>
      <c r="H11" s="5"/>
      <c r="I11" s="5"/>
      <c r="J11" s="5"/>
      <c r="K11" s="5"/>
      <c r="L11" s="5"/>
      <c r="M11" s="5"/>
      <c r="N11" s="5"/>
    </row>
    <row r="12" spans="1:14" x14ac:dyDescent="0.25">
      <c r="B12" s="5"/>
      <c r="C12" s="11" t="s">
        <v>43</v>
      </c>
      <c r="D12" s="11"/>
      <c r="E12" s="11" t="s">
        <v>144</v>
      </c>
      <c r="F12" s="11"/>
      <c r="G12" s="5"/>
      <c r="H12" s="5"/>
      <c r="I12" s="5"/>
      <c r="J12" s="5"/>
      <c r="K12" s="5"/>
      <c r="L12" s="5"/>
      <c r="M12" s="5"/>
      <c r="N12" s="5"/>
    </row>
    <row r="13" spans="1:14" x14ac:dyDescent="0.25">
      <c r="B13" s="5"/>
      <c r="C13" s="5"/>
      <c r="D13" s="5"/>
      <c r="E13" s="5"/>
      <c r="F13" s="5"/>
      <c r="G13" s="5"/>
      <c r="H13" s="5"/>
      <c r="I13" s="5"/>
      <c r="J13" s="5"/>
      <c r="K13" s="5"/>
      <c r="L13" s="5"/>
      <c r="M13" s="5"/>
      <c r="N13" s="5"/>
    </row>
    <row r="14" spans="1:14" ht="18.75" x14ac:dyDescent="0.3">
      <c r="A14" s="4"/>
      <c r="B14" s="5"/>
      <c r="C14" s="39" t="s">
        <v>21</v>
      </c>
      <c r="N14" s="5"/>
    </row>
    <row r="15" spans="1:14" x14ac:dyDescent="0.25">
      <c r="B15" s="5"/>
      <c r="C15" s="5"/>
      <c r="D15" s="5"/>
      <c r="E15" s="5"/>
      <c r="F15" s="5"/>
      <c r="G15" s="5"/>
      <c r="H15" s="5"/>
      <c r="I15" s="5"/>
      <c r="J15" s="5"/>
      <c r="K15" s="5"/>
      <c r="L15" s="5"/>
      <c r="M15" s="5"/>
      <c r="N15" s="5"/>
    </row>
    <row r="16" spans="1:14" ht="60" x14ac:dyDescent="0.25">
      <c r="B16" s="5"/>
      <c r="C16" s="21" t="s">
        <v>22</v>
      </c>
      <c r="D16" s="27" t="s">
        <v>115</v>
      </c>
      <c r="E16" s="27" t="s">
        <v>114</v>
      </c>
      <c r="F16" s="5"/>
      <c r="G16" s="5"/>
      <c r="H16" s="5"/>
      <c r="I16" s="21" t="s">
        <v>32</v>
      </c>
      <c r="J16" s="21"/>
      <c r="K16" s="24"/>
      <c r="L16" s="5"/>
      <c r="M16" s="5"/>
      <c r="N16" s="5"/>
    </row>
    <row r="17" spans="2:14" x14ac:dyDescent="0.25">
      <c r="B17" s="5"/>
      <c r="C17" s="11" t="s">
        <v>23</v>
      </c>
      <c r="D17" s="109">
        <v>35800.119040029997</v>
      </c>
      <c r="E17" s="22"/>
      <c r="F17" s="5"/>
      <c r="G17" s="5"/>
      <c r="H17" s="5"/>
      <c r="I17" s="11" t="s">
        <v>33</v>
      </c>
      <c r="J17" s="11"/>
      <c r="K17" s="109">
        <v>38887</v>
      </c>
      <c r="L17" s="5"/>
      <c r="M17" s="5"/>
      <c r="N17" s="5"/>
    </row>
    <row r="18" spans="2:14" x14ac:dyDescent="0.25">
      <c r="B18" s="5"/>
      <c r="C18" s="11" t="s">
        <v>113</v>
      </c>
      <c r="D18" s="22">
        <v>300</v>
      </c>
      <c r="E18" s="22">
        <v>300</v>
      </c>
      <c r="F18" s="5"/>
      <c r="G18" s="5"/>
      <c r="H18" s="5"/>
      <c r="I18" s="11" t="s">
        <v>34</v>
      </c>
      <c r="J18" s="11"/>
      <c r="K18" s="109">
        <v>30836</v>
      </c>
      <c r="L18" s="5"/>
      <c r="M18" s="5"/>
      <c r="N18" s="5"/>
    </row>
    <row r="19" spans="2:14" x14ac:dyDescent="0.25">
      <c r="B19" s="5"/>
      <c r="C19" s="11" t="s">
        <v>24</v>
      </c>
      <c r="D19" s="22"/>
      <c r="E19" s="22"/>
      <c r="F19" s="5"/>
      <c r="G19" s="5"/>
      <c r="H19" s="5"/>
      <c r="I19" s="11" t="s">
        <v>39</v>
      </c>
      <c r="J19" s="11"/>
      <c r="K19" s="109">
        <v>19835</v>
      </c>
      <c r="L19" s="5"/>
      <c r="M19" s="5"/>
      <c r="N19" s="5"/>
    </row>
    <row r="20" spans="2:14" x14ac:dyDescent="0.25">
      <c r="B20" s="5"/>
      <c r="C20" s="20" t="s">
        <v>19</v>
      </c>
      <c r="D20" s="23">
        <f>SUM(D17:D19)</f>
        <v>36100.119040029997</v>
      </c>
      <c r="E20" s="23">
        <f>SUM(E17:E19)</f>
        <v>300</v>
      </c>
      <c r="F20" s="5"/>
      <c r="G20" s="5"/>
      <c r="H20" s="5"/>
      <c r="I20" s="11" t="s">
        <v>35</v>
      </c>
      <c r="J20" s="11"/>
      <c r="K20" s="109">
        <v>934.43806296036996</v>
      </c>
      <c r="L20" s="5"/>
      <c r="M20" s="5"/>
      <c r="N20" s="5"/>
    </row>
    <row r="21" spans="2:14" x14ac:dyDescent="0.25">
      <c r="B21" s="5"/>
      <c r="C21" s="5"/>
      <c r="D21" s="5"/>
      <c r="E21" s="5"/>
      <c r="F21" s="5"/>
      <c r="G21" s="5"/>
      <c r="H21" s="5"/>
      <c r="I21" s="5"/>
      <c r="J21" s="5"/>
      <c r="K21" s="5"/>
      <c r="L21" s="5"/>
      <c r="M21" s="5"/>
      <c r="N21" s="5"/>
    </row>
    <row r="22" spans="2:14" ht="45" x14ac:dyDescent="0.25">
      <c r="B22" s="5"/>
      <c r="C22" s="27" t="s">
        <v>25</v>
      </c>
      <c r="D22" s="28"/>
      <c r="E22" s="28" t="s">
        <v>44</v>
      </c>
      <c r="F22" s="28" t="s">
        <v>64</v>
      </c>
      <c r="G22" s="28" t="s">
        <v>77</v>
      </c>
      <c r="H22" s="5"/>
      <c r="I22" s="21" t="s">
        <v>27</v>
      </c>
      <c r="J22" s="24"/>
      <c r="K22" s="28" t="s">
        <v>44</v>
      </c>
      <c r="L22" s="28" t="s">
        <v>64</v>
      </c>
      <c r="M22" s="5"/>
      <c r="N22" s="5"/>
    </row>
    <row r="23" spans="2:14" x14ac:dyDescent="0.25">
      <c r="B23" s="5"/>
      <c r="C23" s="47" t="s">
        <v>132</v>
      </c>
      <c r="D23" s="88"/>
      <c r="E23" s="22">
        <v>22886.70705615</v>
      </c>
      <c r="F23" s="35">
        <f>IF($E$31=0,,(E23/$E$31))</f>
        <v>0.63929136745492854</v>
      </c>
      <c r="G23" s="22"/>
      <c r="H23" s="5"/>
      <c r="I23" s="11" t="s">
        <v>53</v>
      </c>
      <c r="J23" s="11"/>
      <c r="K23" s="94">
        <v>11822.75078506</v>
      </c>
      <c r="L23" s="114">
        <f>IF($K$31=0,,(K23/$K$31))</f>
        <v>0.33024333723137517</v>
      </c>
      <c r="M23" s="5"/>
      <c r="N23" s="5"/>
    </row>
    <row r="24" spans="2:14" x14ac:dyDescent="0.25">
      <c r="B24" s="5"/>
      <c r="C24" s="47" t="s">
        <v>133</v>
      </c>
      <c r="D24" s="88"/>
      <c r="E24" s="95">
        <v>12913.41198388</v>
      </c>
      <c r="F24" s="35">
        <f>IF($E$31=0,,(E24/$E$31))</f>
        <v>0.36070863254507157</v>
      </c>
      <c r="G24" s="22"/>
      <c r="H24" s="5"/>
      <c r="I24" s="11" t="s">
        <v>51</v>
      </c>
      <c r="J24" s="11"/>
      <c r="K24" s="94">
        <v>2874.2162745299979</v>
      </c>
      <c r="L24" s="114">
        <f t="shared" ref="L24:L30" si="0">IF($K$31=0,,(K24/$K$31))</f>
        <v>8.0285103837676799E-2</v>
      </c>
      <c r="M24" s="5"/>
      <c r="N24" s="5"/>
    </row>
    <row r="25" spans="2:14" x14ac:dyDescent="0.25">
      <c r="B25" s="5"/>
      <c r="C25" s="47" t="s">
        <v>134</v>
      </c>
      <c r="D25" s="88"/>
      <c r="E25" s="22"/>
      <c r="F25" s="35">
        <f t="shared" ref="F25:F30" si="1">IF($D$30=0,,(E25/$D$30))</f>
        <v>0</v>
      </c>
      <c r="G25" s="22" t="s">
        <v>149</v>
      </c>
      <c r="H25" s="5"/>
      <c r="I25" s="11" t="s">
        <v>52</v>
      </c>
      <c r="J25" s="11"/>
      <c r="K25" s="94">
        <v>3536.5859232499979</v>
      </c>
      <c r="L25" s="114">
        <f t="shared" si="0"/>
        <v>9.8786987811285087E-2</v>
      </c>
      <c r="M25" s="5"/>
      <c r="N25" s="5"/>
    </row>
    <row r="26" spans="2:14" x14ac:dyDescent="0.25">
      <c r="B26" s="5"/>
      <c r="C26" s="47" t="s">
        <v>135</v>
      </c>
      <c r="D26" s="88"/>
      <c r="E26" s="22"/>
      <c r="F26" s="35">
        <f t="shared" si="1"/>
        <v>0</v>
      </c>
      <c r="G26" s="22"/>
      <c r="H26" s="5"/>
      <c r="I26" s="11" t="s">
        <v>46</v>
      </c>
      <c r="J26" s="11"/>
      <c r="K26" s="94">
        <v>7275.7283790699994</v>
      </c>
      <c r="L26" s="114">
        <f t="shared" si="0"/>
        <v>0.2032319605120482</v>
      </c>
      <c r="M26" s="5"/>
      <c r="N26" s="5"/>
    </row>
    <row r="27" spans="2:14" x14ac:dyDescent="0.25">
      <c r="B27" s="5"/>
      <c r="C27" s="47" t="s">
        <v>136</v>
      </c>
      <c r="D27" s="88"/>
      <c r="E27" s="22"/>
      <c r="F27" s="35">
        <f t="shared" si="1"/>
        <v>0</v>
      </c>
      <c r="G27" s="22"/>
      <c r="H27" s="5"/>
      <c r="I27" s="11" t="s">
        <v>47</v>
      </c>
      <c r="J27" s="11"/>
      <c r="K27" s="94">
        <v>4894.4559842899953</v>
      </c>
      <c r="L27" s="114">
        <f>IF($K$31=0,,(K27/$K$31))</f>
        <v>0.13671619300531507</v>
      </c>
      <c r="M27" s="5"/>
      <c r="N27" s="5"/>
    </row>
    <row r="28" spans="2:14" x14ac:dyDescent="0.25">
      <c r="B28" s="5"/>
      <c r="C28" s="47" t="s">
        <v>137</v>
      </c>
      <c r="D28" s="88"/>
      <c r="E28" s="22"/>
      <c r="F28" s="35">
        <f t="shared" si="1"/>
        <v>0</v>
      </c>
      <c r="G28" s="22"/>
      <c r="H28" s="5"/>
      <c r="I28" s="11" t="s">
        <v>48</v>
      </c>
      <c r="J28" s="11"/>
      <c r="K28" s="94">
        <v>1802.5825035900002</v>
      </c>
      <c r="L28" s="114">
        <f t="shared" si="0"/>
        <v>5.0351299155582091E-2</v>
      </c>
      <c r="M28" s="5"/>
      <c r="N28" s="5"/>
    </row>
    <row r="29" spans="2:14" x14ac:dyDescent="0.25">
      <c r="B29" s="5"/>
      <c r="C29" s="47" t="s">
        <v>138</v>
      </c>
      <c r="D29" s="88"/>
      <c r="E29" s="22"/>
      <c r="F29" s="35">
        <f t="shared" si="1"/>
        <v>0</v>
      </c>
      <c r="G29" s="22"/>
      <c r="H29" s="5"/>
      <c r="I29" s="11" t="s">
        <v>49</v>
      </c>
      <c r="J29" s="11"/>
      <c r="K29" s="94">
        <v>3593.7991902400004</v>
      </c>
      <c r="L29" s="114">
        <f t="shared" si="0"/>
        <v>0.1003851184467176</v>
      </c>
      <c r="M29" s="5"/>
      <c r="N29" s="5"/>
    </row>
    <row r="30" spans="2:14" x14ac:dyDescent="0.25">
      <c r="B30" s="5"/>
      <c r="C30" s="89" t="s">
        <v>26</v>
      </c>
      <c r="D30" s="90"/>
      <c r="E30" s="22"/>
      <c r="F30" s="35">
        <f t="shared" si="1"/>
        <v>0</v>
      </c>
      <c r="G30" s="22"/>
      <c r="H30" s="5"/>
      <c r="I30" s="30" t="s">
        <v>31</v>
      </c>
      <c r="J30" s="30"/>
      <c r="K30" s="94">
        <v>0</v>
      </c>
      <c r="L30" s="114">
        <f t="shared" si="0"/>
        <v>0</v>
      </c>
      <c r="M30" s="5"/>
      <c r="N30" s="5"/>
    </row>
    <row r="31" spans="2:14" x14ac:dyDescent="0.25">
      <c r="B31" s="5"/>
      <c r="C31" s="91" t="s">
        <v>37</v>
      </c>
      <c r="D31" s="92"/>
      <c r="E31" s="29">
        <f>SUM(E23:E30)</f>
        <v>35800.119040029997</v>
      </c>
      <c r="F31" s="42">
        <f>SUM(F23:F30)</f>
        <v>1</v>
      </c>
      <c r="G31" s="5"/>
      <c r="H31" s="5"/>
      <c r="I31" s="31" t="s">
        <v>37</v>
      </c>
      <c r="J31" s="32"/>
      <c r="K31" s="112">
        <f>SUM(K23:K30)</f>
        <v>35800.119040029989</v>
      </c>
      <c r="L31" s="115">
        <f>IF($K$31=0,,(K31/$K$31))</f>
        <v>1</v>
      </c>
      <c r="M31" s="5"/>
      <c r="N31" s="5"/>
    </row>
    <row r="32" spans="2:14" x14ac:dyDescent="0.25">
      <c r="B32" s="5"/>
      <c r="C32" s="5"/>
      <c r="D32" s="5"/>
      <c r="E32" s="5"/>
      <c r="F32" s="5"/>
      <c r="G32" s="5"/>
      <c r="H32" s="5"/>
      <c r="I32" s="5"/>
      <c r="J32" s="5"/>
      <c r="K32" s="5"/>
      <c r="L32" s="5"/>
      <c r="M32" s="5"/>
      <c r="N32" s="5"/>
    </row>
    <row r="33" spans="2:14" ht="45" x14ac:dyDescent="0.25">
      <c r="B33" s="5"/>
      <c r="C33" s="27" t="s">
        <v>20</v>
      </c>
      <c r="D33" s="28" t="s">
        <v>44</v>
      </c>
      <c r="E33" s="28" t="s">
        <v>64</v>
      </c>
      <c r="F33" s="5"/>
      <c r="G33" s="5"/>
      <c r="H33" s="5"/>
      <c r="I33" s="21" t="s">
        <v>81</v>
      </c>
      <c r="J33" s="21"/>
      <c r="K33" s="28" t="s">
        <v>44</v>
      </c>
      <c r="L33" s="28" t="s">
        <v>64</v>
      </c>
      <c r="M33" s="5"/>
      <c r="N33" s="5"/>
    </row>
    <row r="34" spans="2:14" x14ac:dyDescent="0.25">
      <c r="B34" s="5"/>
      <c r="C34" s="26" t="s">
        <v>28</v>
      </c>
      <c r="D34" s="94">
        <v>30305.99733373</v>
      </c>
      <c r="E34" s="35">
        <f>IF($D$36=0,,(D34/$D$36))</f>
        <v>0.8465334235297729</v>
      </c>
      <c r="F34" s="5"/>
      <c r="G34" s="5"/>
      <c r="H34" s="5"/>
      <c r="I34" s="11" t="s">
        <v>29</v>
      </c>
      <c r="J34" s="11"/>
      <c r="K34" s="94">
        <v>21861.755923770001</v>
      </c>
      <c r="L34" s="114">
        <f>IF($K$36=0,,(K34/$K$36))</f>
        <v>0.61066154275423556</v>
      </c>
      <c r="M34" s="5"/>
      <c r="N34" s="5"/>
    </row>
    <row r="35" spans="2:14" x14ac:dyDescent="0.25">
      <c r="B35" s="5"/>
      <c r="C35" s="26" t="s">
        <v>9</v>
      </c>
      <c r="D35" s="95">
        <v>5494.1217063000004</v>
      </c>
      <c r="E35" s="35">
        <f t="shared" ref="E35" si="2">IF($D$36=0,,(D35/$D$36))</f>
        <v>0.15346657647022721</v>
      </c>
      <c r="F35" s="5"/>
      <c r="G35" s="5"/>
      <c r="H35" s="5"/>
      <c r="I35" s="30" t="s">
        <v>30</v>
      </c>
      <c r="J35" s="30"/>
      <c r="K35" s="95">
        <v>13938.36311626</v>
      </c>
      <c r="L35" s="114">
        <f t="shared" ref="L35" si="3">IF($K$36=0,,(K35/$K$36))</f>
        <v>0.38933845724576455</v>
      </c>
      <c r="M35" s="5"/>
      <c r="N35" s="5"/>
    </row>
    <row r="36" spans="2:14" x14ac:dyDescent="0.25">
      <c r="B36" s="5"/>
      <c r="C36" s="25" t="s">
        <v>37</v>
      </c>
      <c r="D36" s="29">
        <f>SUM(D34:D35)</f>
        <v>35800.119040029997</v>
      </c>
      <c r="E36" s="42">
        <f>IF($D$36=0,,(D36/$D$36))</f>
        <v>1</v>
      </c>
      <c r="F36" s="5"/>
      <c r="G36" s="5"/>
      <c r="H36" s="5"/>
      <c r="I36" s="31" t="s">
        <v>37</v>
      </c>
      <c r="J36" s="32"/>
      <c r="K36" s="112">
        <f>SUM(K34:K35)</f>
        <v>35800.119040029997</v>
      </c>
      <c r="L36" s="115">
        <f>IF($K$36=0,,(K36/$K$36))</f>
        <v>1</v>
      </c>
      <c r="M36" s="5"/>
      <c r="N36" s="5"/>
    </row>
    <row r="37" spans="2:14" x14ac:dyDescent="0.25">
      <c r="B37" s="5"/>
      <c r="C37" s="5"/>
      <c r="D37" s="5"/>
      <c r="E37" s="5"/>
      <c r="F37" s="5"/>
      <c r="G37" s="5"/>
      <c r="H37" s="5"/>
      <c r="I37" s="5"/>
      <c r="J37" s="5"/>
      <c r="K37" s="5"/>
      <c r="L37" s="5"/>
      <c r="M37" s="5"/>
      <c r="N37" s="5"/>
    </row>
    <row r="38" spans="2:14" x14ac:dyDescent="0.25">
      <c r="B38" s="5"/>
      <c r="C38" s="27" t="s">
        <v>84</v>
      </c>
      <c r="D38" s="116">
        <v>35.491277539149003</v>
      </c>
      <c r="E38" s="5"/>
      <c r="F38" s="5"/>
      <c r="G38" s="5"/>
      <c r="H38" s="5"/>
      <c r="I38" s="5"/>
      <c r="J38" s="5"/>
      <c r="K38" s="5"/>
      <c r="L38" s="5"/>
      <c r="M38" s="5"/>
      <c r="N38" s="5"/>
    </row>
    <row r="39" spans="2:14" x14ac:dyDescent="0.25">
      <c r="B39" s="5"/>
      <c r="C39" s="7"/>
      <c r="D39" s="5"/>
      <c r="E39" s="5"/>
      <c r="F39" s="5"/>
      <c r="G39" s="5"/>
      <c r="H39" s="5"/>
      <c r="I39" s="6"/>
      <c r="J39" s="5"/>
      <c r="K39" s="5"/>
      <c r="L39" s="5"/>
      <c r="M39" s="5"/>
      <c r="N39" s="5"/>
    </row>
    <row r="40" spans="2:14" x14ac:dyDescent="0.25">
      <c r="B40" s="5"/>
      <c r="C40" s="27" t="s">
        <v>80</v>
      </c>
      <c r="D40" s="33" t="s">
        <v>129</v>
      </c>
      <c r="E40" s="28" t="s">
        <v>5</v>
      </c>
      <c r="F40" s="28" t="s">
        <v>6</v>
      </c>
      <c r="G40" s="28" t="s">
        <v>7</v>
      </c>
      <c r="H40" s="28" t="s">
        <v>8</v>
      </c>
      <c r="I40" s="28" t="s">
        <v>54</v>
      </c>
      <c r="J40" s="28" t="s">
        <v>127</v>
      </c>
      <c r="K40" s="28" t="s">
        <v>128</v>
      </c>
      <c r="L40" s="28" t="s">
        <v>126</v>
      </c>
      <c r="M40" s="28" t="s">
        <v>37</v>
      </c>
      <c r="N40" s="5"/>
    </row>
    <row r="41" spans="2:14" x14ac:dyDescent="0.25">
      <c r="B41" s="5"/>
      <c r="C41" s="11" t="s">
        <v>44</v>
      </c>
      <c r="D41" s="22">
        <v>14245.730139351999</v>
      </c>
      <c r="E41" s="95">
        <v>6242.6973469860004</v>
      </c>
      <c r="F41" s="95">
        <v>5437.6119123580002</v>
      </c>
      <c r="G41" s="95">
        <v>4339.9310427589999</v>
      </c>
      <c r="H41" s="95">
        <v>3098.9715841110001</v>
      </c>
      <c r="I41" s="95">
        <v>1912.0321238610002</v>
      </c>
      <c r="J41" s="95">
        <v>523.14489060300002</v>
      </c>
      <c r="K41" s="22">
        <v>0</v>
      </c>
      <c r="L41" s="22">
        <v>0</v>
      </c>
      <c r="M41" s="29">
        <f>SUM(D41:L41)</f>
        <v>35800.119040029989</v>
      </c>
      <c r="N41" s="5"/>
    </row>
    <row r="42" spans="2:14" x14ac:dyDescent="0.25">
      <c r="B42" s="5"/>
      <c r="C42" s="11" t="s">
        <v>64</v>
      </c>
      <c r="D42" s="114">
        <f>IF($M$41=0,,(D41/$M$41))</f>
        <v>0.39792409973338644</v>
      </c>
      <c r="E42" s="114">
        <f>IF($M$41=0,,(E41/$M$41))</f>
        <v>0.17437644103936395</v>
      </c>
      <c r="F42" s="114">
        <f t="shared" ref="F42:L42" si="4">IF($M$41=0,,(F41/$M$41))</f>
        <v>0.15188809585459537</v>
      </c>
      <c r="G42" s="114">
        <f t="shared" si="4"/>
        <v>0.12122672100353341</v>
      </c>
      <c r="H42" s="114">
        <f t="shared" si="4"/>
        <v>8.656316423545625E-2</v>
      </c>
      <c r="I42" s="114">
        <f t="shared" si="4"/>
        <v>5.3408540952700659E-2</v>
      </c>
      <c r="J42" s="114">
        <f t="shared" si="4"/>
        <v>1.461293718096424E-2</v>
      </c>
      <c r="K42" s="114">
        <f t="shared" si="4"/>
        <v>0</v>
      </c>
      <c r="L42" s="114">
        <f t="shared" si="4"/>
        <v>0</v>
      </c>
      <c r="M42" s="114">
        <f>IF($M$41=0,,(M41/$M$41))</f>
        <v>1</v>
      </c>
      <c r="N42" s="5"/>
    </row>
    <row r="43" spans="2:14" x14ac:dyDescent="0.25">
      <c r="B43" s="5"/>
      <c r="C43" s="5"/>
      <c r="D43" s="5"/>
      <c r="E43" s="5"/>
      <c r="F43" s="5"/>
      <c r="G43" s="5"/>
      <c r="H43" s="5"/>
      <c r="I43" s="5"/>
      <c r="J43" s="5"/>
      <c r="K43" s="5"/>
      <c r="L43" s="5"/>
      <c r="M43" s="5"/>
      <c r="N43" s="5"/>
    </row>
    <row r="44" spans="2:14" x14ac:dyDescent="0.25">
      <c r="B44" s="5"/>
      <c r="C44" s="27" t="s">
        <v>83</v>
      </c>
      <c r="D44" s="28">
        <v>2026</v>
      </c>
      <c r="E44" s="28">
        <v>2027</v>
      </c>
      <c r="F44" s="28">
        <v>2028</v>
      </c>
      <c r="G44" s="28">
        <v>2029</v>
      </c>
      <c r="H44" s="28">
        <v>2030</v>
      </c>
      <c r="I44" s="28">
        <v>2031</v>
      </c>
      <c r="J44" s="28">
        <v>2032</v>
      </c>
      <c r="K44" s="28">
        <v>2033</v>
      </c>
      <c r="L44" s="28" t="s">
        <v>157</v>
      </c>
      <c r="M44" s="28" t="s">
        <v>37</v>
      </c>
      <c r="N44" s="5"/>
    </row>
    <row r="45" spans="2:14" x14ac:dyDescent="0.25">
      <c r="B45" s="5"/>
      <c r="C45" s="11" t="s">
        <v>44</v>
      </c>
      <c r="D45" s="22">
        <v>31760.271051080003</v>
      </c>
      <c r="E45" s="95">
        <v>2798.2335945700002</v>
      </c>
      <c r="F45" s="95">
        <v>949.08051721000004</v>
      </c>
      <c r="G45" s="95">
        <v>177.76658656000001</v>
      </c>
      <c r="H45" s="95">
        <v>60.427181660000002</v>
      </c>
      <c r="I45" s="95">
        <v>8.1879697999999994</v>
      </c>
      <c r="J45" s="95">
        <v>29.682672149999998</v>
      </c>
      <c r="K45" s="95">
        <v>3.2147679999999998</v>
      </c>
      <c r="L45" s="95">
        <v>13.254698999999999</v>
      </c>
      <c r="M45" s="29">
        <f>SUM(D45:L45)</f>
        <v>35800.119040029997</v>
      </c>
      <c r="N45" s="5"/>
    </row>
    <row r="46" spans="2:14" x14ac:dyDescent="0.25">
      <c r="B46" s="5"/>
      <c r="C46" s="11" t="s">
        <v>64</v>
      </c>
      <c r="D46" s="114">
        <f>IF($M$45=0,,(D45/$M$45))</f>
        <v>0.88715545933149476</v>
      </c>
      <c r="E46" s="114">
        <f t="shared" ref="E46:L46" si="5">IF($M$45=0,,(E45/$M$45))</f>
        <v>7.8162689667069213E-2</v>
      </c>
      <c r="F46" s="114">
        <f t="shared" si="5"/>
        <v>2.6510540821073337E-2</v>
      </c>
      <c r="G46" s="114">
        <f t="shared" si="5"/>
        <v>4.9655305995276117E-3</v>
      </c>
      <c r="H46" s="114">
        <f t="shared" si="5"/>
        <v>1.6879044897150535E-3</v>
      </c>
      <c r="I46" s="114">
        <f t="shared" si="5"/>
        <v>2.2871347971900876E-4</v>
      </c>
      <c r="J46" s="114">
        <f t="shared" si="5"/>
        <v>8.2912216344337402E-4</v>
      </c>
      <c r="K46" s="114">
        <f t="shared" si="5"/>
        <v>8.9797690236878783E-5</v>
      </c>
      <c r="L46" s="114">
        <f t="shared" si="5"/>
        <v>3.7024175772095124E-4</v>
      </c>
      <c r="M46" s="114">
        <f>IF($M$45=0,,(M45/$M$45))</f>
        <v>1</v>
      </c>
      <c r="N46" s="5"/>
    </row>
    <row r="47" spans="2:14" x14ac:dyDescent="0.25">
      <c r="B47" s="5"/>
      <c r="C47" s="5"/>
      <c r="D47" s="43"/>
      <c r="E47" s="43"/>
      <c r="F47" s="43"/>
      <c r="G47" s="43"/>
      <c r="H47" s="43"/>
      <c r="I47" s="43"/>
      <c r="J47" s="43"/>
      <c r="K47" s="43"/>
      <c r="L47" s="43"/>
      <c r="M47" s="44"/>
      <c r="N47" s="5"/>
    </row>
    <row r="48" spans="2:14" x14ac:dyDescent="0.25">
      <c r="B48" s="5"/>
      <c r="C48" s="5"/>
      <c r="D48" s="43"/>
      <c r="E48" s="43"/>
      <c r="F48" s="43"/>
      <c r="G48" s="43"/>
      <c r="H48" s="43"/>
      <c r="I48" s="43"/>
      <c r="J48" s="43"/>
      <c r="K48" s="43"/>
      <c r="L48" s="43"/>
      <c r="M48" s="44"/>
      <c r="N48" s="5"/>
    </row>
    <row r="49" spans="2:14" x14ac:dyDescent="0.25">
      <c r="B49" s="5"/>
      <c r="C49" s="5"/>
      <c r="D49" s="43"/>
      <c r="E49" s="43"/>
      <c r="F49" s="43"/>
      <c r="G49" s="43"/>
      <c r="H49" s="43"/>
      <c r="I49" s="43"/>
      <c r="J49" s="43"/>
      <c r="K49" s="43"/>
      <c r="L49" s="43"/>
      <c r="M49" s="44"/>
      <c r="N49" s="5"/>
    </row>
    <row r="50" spans="2:14" x14ac:dyDescent="0.25">
      <c r="B50" s="5"/>
      <c r="C50" s="5"/>
      <c r="D50" s="43"/>
      <c r="E50" s="43"/>
      <c r="F50" s="43"/>
      <c r="G50" s="43"/>
      <c r="H50" s="43"/>
      <c r="I50" s="43"/>
      <c r="J50" s="43"/>
      <c r="K50" s="43"/>
      <c r="L50" s="43"/>
      <c r="M50" s="44"/>
      <c r="N50" s="5"/>
    </row>
    <row r="51" spans="2:14" x14ac:dyDescent="0.25">
      <c r="B51" s="5"/>
      <c r="C51" s="5"/>
      <c r="D51" s="5"/>
      <c r="E51" s="5"/>
      <c r="F51" s="5"/>
      <c r="G51" s="5"/>
      <c r="H51" s="5"/>
      <c r="I51" s="5"/>
      <c r="J51" s="5"/>
      <c r="K51" s="5"/>
      <c r="L51" s="5"/>
      <c r="M51" s="5"/>
      <c r="N51" s="5"/>
    </row>
    <row r="52" spans="2:14" x14ac:dyDescent="0.25">
      <c r="B52" s="5"/>
      <c r="C52" s="27" t="s">
        <v>0</v>
      </c>
      <c r="D52" s="28" t="s">
        <v>55</v>
      </c>
      <c r="E52" s="28" t="s">
        <v>56</v>
      </c>
      <c r="F52" s="28" t="s">
        <v>57</v>
      </c>
      <c r="G52" s="28" t="s">
        <v>58</v>
      </c>
      <c r="H52" s="28" t="s">
        <v>59</v>
      </c>
      <c r="I52" s="28" t="s">
        <v>37</v>
      </c>
      <c r="J52" s="5"/>
      <c r="K52" s="5"/>
      <c r="L52" s="5"/>
      <c r="M52" s="5"/>
      <c r="N52" s="5"/>
    </row>
    <row r="53" spans="2:14" x14ac:dyDescent="0.25">
      <c r="B53" s="5"/>
      <c r="C53" s="11" t="s">
        <v>44</v>
      </c>
      <c r="D53" s="95">
        <v>6003.83373751</v>
      </c>
      <c r="E53" s="95">
        <v>7536.6330526499996</v>
      </c>
      <c r="F53" s="95">
        <v>4160.6395172299999</v>
      </c>
      <c r="G53" s="95">
        <v>11049.66933556</v>
      </c>
      <c r="H53" s="95">
        <v>7049.3433970799997</v>
      </c>
      <c r="I53" s="112">
        <f>SUM(D53:H53)</f>
        <v>35800.119040029997</v>
      </c>
      <c r="J53" s="6"/>
      <c r="K53" s="5"/>
      <c r="L53" s="5"/>
      <c r="M53" s="5"/>
      <c r="N53" s="5"/>
    </row>
    <row r="54" spans="2:14" x14ac:dyDescent="0.25">
      <c r="B54" s="5"/>
      <c r="C54" s="11" t="s">
        <v>64</v>
      </c>
      <c r="D54" s="114">
        <f>IF($I$53=0,,(D53/$I$53))</f>
        <v>0.16770429536272763</v>
      </c>
      <c r="E54" s="114">
        <f t="shared" ref="E54:H54" si="6">IF($I$53=0,,(E53/$I$53))</f>
        <v>0.2105197763231707</v>
      </c>
      <c r="F54" s="114">
        <f t="shared" si="6"/>
        <v>0.1162185944850566</v>
      </c>
      <c r="G54" s="114">
        <f>IF($I$53=0,,(G53/$I$53))</f>
        <v>0.30864895513908164</v>
      </c>
      <c r="H54" s="114">
        <f t="shared" si="6"/>
        <v>0.19690837868996353</v>
      </c>
      <c r="I54" s="115">
        <f>IF($I$53=0,,(I53/$I$53))</f>
        <v>1</v>
      </c>
      <c r="J54" s="5"/>
      <c r="K54" s="5"/>
      <c r="L54" s="5"/>
      <c r="M54" s="5"/>
      <c r="N54" s="5"/>
    </row>
    <row r="55" spans="2:14" x14ac:dyDescent="0.25">
      <c r="B55" s="5"/>
      <c r="C55" s="5"/>
      <c r="D55" s="5"/>
      <c r="E55" s="5"/>
      <c r="F55" s="5"/>
      <c r="G55" s="5"/>
      <c r="H55" s="5"/>
      <c r="I55" s="5"/>
      <c r="J55" s="5"/>
      <c r="K55" s="5"/>
      <c r="L55" s="5"/>
      <c r="M55" s="5"/>
      <c r="N55" s="5"/>
    </row>
    <row r="56" spans="2:14" x14ac:dyDescent="0.25">
      <c r="B56" s="5"/>
      <c r="C56" s="21" t="s">
        <v>36</v>
      </c>
      <c r="D56" s="24"/>
      <c r="E56" s="24"/>
      <c r="F56" s="24"/>
      <c r="G56" s="24"/>
      <c r="H56" s="24"/>
      <c r="I56" s="5"/>
      <c r="J56" s="5"/>
      <c r="K56" s="5"/>
      <c r="L56" s="5"/>
      <c r="M56" s="5"/>
      <c r="N56" s="5"/>
    </row>
    <row r="57" spans="2:14" x14ac:dyDescent="0.25">
      <c r="B57" s="5"/>
      <c r="C57" s="21" t="s">
        <v>111</v>
      </c>
      <c r="D57" s="34" t="s">
        <v>60</v>
      </c>
      <c r="E57" s="34" t="s">
        <v>10</v>
      </c>
      <c r="F57" s="34" t="s">
        <v>67</v>
      </c>
      <c r="G57" s="34" t="s">
        <v>68</v>
      </c>
      <c r="H57" s="34" t="s">
        <v>37</v>
      </c>
      <c r="I57" s="5"/>
      <c r="J57" s="5"/>
      <c r="K57" s="5"/>
      <c r="L57" s="5"/>
      <c r="M57" s="5"/>
      <c r="N57" s="5"/>
    </row>
    <row r="58" spans="2:14" x14ac:dyDescent="0.25">
      <c r="B58" s="5"/>
      <c r="C58" s="11" t="s">
        <v>44</v>
      </c>
      <c r="D58" s="94">
        <v>375.60444032999999</v>
      </c>
      <c r="E58" s="95">
        <v>44.928073009999999</v>
      </c>
      <c r="F58" s="109">
        <v>0</v>
      </c>
      <c r="G58" s="109">
        <v>0</v>
      </c>
      <c r="H58" s="112">
        <f>SUM(D58:G58)</f>
        <v>420.53251333999998</v>
      </c>
      <c r="I58" s="5"/>
      <c r="J58" s="5"/>
      <c r="K58" s="5"/>
      <c r="L58" s="5"/>
      <c r="M58" s="5"/>
      <c r="N58" s="5"/>
    </row>
    <row r="59" spans="2:14" x14ac:dyDescent="0.25">
      <c r="B59" s="5"/>
      <c r="C59" s="11" t="s">
        <v>65</v>
      </c>
      <c r="D59" s="113">
        <f>IF($H$58=0,,(D58/$H$58))</f>
        <v>0.89316385395943043</v>
      </c>
      <c r="E59" s="113">
        <f t="shared" ref="E59:G59" si="7">IF($H$58=0,,(E58/$H$58))</f>
        <v>0.10683614604056954</v>
      </c>
      <c r="F59" s="113">
        <f t="shared" si="7"/>
        <v>0</v>
      </c>
      <c r="G59" s="113">
        <f t="shared" si="7"/>
        <v>0</v>
      </c>
      <c r="H59" s="113">
        <f>IF($H$58=0,,(H58/$H$58))</f>
        <v>1</v>
      </c>
      <c r="I59" s="5"/>
      <c r="J59" s="5"/>
      <c r="K59" s="5"/>
      <c r="L59" s="5"/>
      <c r="M59" s="5"/>
      <c r="N59" s="5"/>
    </row>
    <row r="60" spans="2:14" x14ac:dyDescent="0.25">
      <c r="B60" s="5"/>
      <c r="C60" s="5"/>
      <c r="D60" s="5"/>
      <c r="E60" s="5"/>
      <c r="F60" s="5"/>
      <c r="G60" s="5"/>
      <c r="H60" s="5"/>
      <c r="I60" s="5"/>
      <c r="J60" s="5"/>
      <c r="K60" s="5"/>
      <c r="L60" s="5"/>
      <c r="M60" s="5"/>
      <c r="N60" s="5"/>
    </row>
    <row r="61" spans="2:14" x14ac:dyDescent="0.25">
      <c r="B61" s="5"/>
      <c r="C61" s="27" t="s">
        <v>86</v>
      </c>
      <c r="D61" s="35">
        <v>0</v>
      </c>
      <c r="E61" s="40"/>
      <c r="F61" s="40"/>
      <c r="G61" s="41"/>
      <c r="H61" s="5"/>
      <c r="I61" s="5"/>
      <c r="J61" s="5"/>
      <c r="K61" s="5"/>
      <c r="L61" s="5"/>
      <c r="M61" s="5"/>
      <c r="N61" s="5"/>
    </row>
    <row r="62" spans="2:14" x14ac:dyDescent="0.25">
      <c r="B62" s="5"/>
      <c r="C62" s="5"/>
      <c r="D62" s="5"/>
      <c r="E62" s="5"/>
      <c r="F62" s="5"/>
      <c r="G62" s="5"/>
      <c r="H62" s="5"/>
      <c r="I62" s="5"/>
      <c r="J62" s="5"/>
      <c r="K62" s="5"/>
      <c r="L62" s="5"/>
      <c r="M62" s="5"/>
      <c r="N62" s="5"/>
    </row>
    <row r="63" spans="2:14" x14ac:dyDescent="0.25">
      <c r="B63" s="5"/>
      <c r="C63" s="21" t="s">
        <v>38</v>
      </c>
      <c r="D63" s="24"/>
      <c r="E63" s="5"/>
      <c r="F63" s="5"/>
      <c r="G63" s="5"/>
      <c r="H63" s="5"/>
      <c r="I63" s="5"/>
      <c r="J63" s="5"/>
      <c r="K63" s="5"/>
      <c r="L63" s="5"/>
      <c r="M63" s="5"/>
      <c r="N63" s="5"/>
    </row>
    <row r="64" spans="2:14" x14ac:dyDescent="0.25">
      <c r="B64" s="5"/>
      <c r="C64" s="11" t="s">
        <v>79</v>
      </c>
      <c r="D64" s="35">
        <v>0.20321297122630666</v>
      </c>
      <c r="E64" s="5"/>
      <c r="F64" s="5"/>
      <c r="G64" s="5"/>
      <c r="H64" s="5"/>
      <c r="I64" s="5"/>
      <c r="J64" s="5"/>
      <c r="K64" s="5"/>
      <c r="L64" s="5"/>
      <c r="M64" s="5"/>
      <c r="N64" s="5"/>
    </row>
    <row r="65" spans="1:14" x14ac:dyDescent="0.25">
      <c r="B65" s="5"/>
      <c r="C65" s="11" t="s">
        <v>82</v>
      </c>
      <c r="D65" s="35">
        <v>0.57522297154599999</v>
      </c>
      <c r="E65" s="5"/>
      <c r="F65" s="5"/>
      <c r="G65" s="5"/>
      <c r="H65" s="5"/>
      <c r="I65" s="5"/>
      <c r="J65" s="5"/>
      <c r="K65" s="5"/>
      <c r="L65" s="5"/>
      <c r="M65" s="5"/>
      <c r="N65" s="5"/>
    </row>
    <row r="66" spans="1:14" x14ac:dyDescent="0.25">
      <c r="B66" s="5"/>
      <c r="C66" s="5"/>
      <c r="D66" s="5"/>
      <c r="E66" s="5"/>
      <c r="F66" s="5"/>
      <c r="G66" s="5"/>
      <c r="H66" s="5"/>
      <c r="I66" s="5"/>
      <c r="J66" s="5"/>
      <c r="K66" s="5"/>
      <c r="L66" s="5"/>
      <c r="M66" s="5"/>
      <c r="N66" s="5"/>
    </row>
    <row r="67" spans="1:14" ht="18.75" x14ac:dyDescent="0.3">
      <c r="A67" s="4"/>
      <c r="B67" s="5"/>
      <c r="C67" s="39" t="s">
        <v>63</v>
      </c>
      <c r="D67" s="2"/>
      <c r="E67" s="2"/>
      <c r="F67" s="2"/>
      <c r="G67" s="2"/>
      <c r="H67" s="2"/>
      <c r="I67" s="2"/>
      <c r="J67" s="2"/>
      <c r="K67" s="2"/>
      <c r="L67" s="2"/>
      <c r="M67" s="2"/>
      <c r="N67" s="5"/>
    </row>
    <row r="68" spans="1:14" x14ac:dyDescent="0.25">
      <c r="B68" s="5"/>
      <c r="C68" s="5"/>
      <c r="D68" s="5"/>
      <c r="E68" s="5"/>
      <c r="F68" s="5"/>
      <c r="G68" s="5"/>
      <c r="H68" s="5"/>
      <c r="I68" s="5"/>
      <c r="J68" s="5"/>
      <c r="K68" s="5"/>
      <c r="L68" s="5"/>
      <c r="M68" s="5"/>
      <c r="N68" s="5"/>
    </row>
    <row r="69" spans="1:14" x14ac:dyDescent="0.25">
      <c r="B69" s="5"/>
      <c r="C69" s="21" t="s">
        <v>14</v>
      </c>
      <c r="D69" s="24"/>
      <c r="E69" s="38"/>
      <c r="F69" s="38"/>
      <c r="G69" s="24"/>
      <c r="H69" s="24"/>
      <c r="I69" s="24"/>
      <c r="J69" s="24"/>
      <c r="K69" s="24"/>
      <c r="L69" s="24"/>
      <c r="M69" s="5"/>
      <c r="N69" s="5"/>
    </row>
    <row r="70" spans="1:14" ht="30" x14ac:dyDescent="0.25">
      <c r="B70" s="5"/>
      <c r="C70" s="27" t="s">
        <v>4</v>
      </c>
      <c r="D70" s="28" t="s">
        <v>118</v>
      </c>
      <c r="E70" s="28" t="s">
        <v>17</v>
      </c>
      <c r="F70" s="28" t="s">
        <v>45</v>
      </c>
      <c r="G70" s="28" t="s">
        <v>15</v>
      </c>
      <c r="H70" s="37" t="s">
        <v>16</v>
      </c>
      <c r="I70" s="28" t="s">
        <v>20</v>
      </c>
      <c r="J70" s="28" t="s">
        <v>85</v>
      </c>
      <c r="K70" s="28" t="s">
        <v>120</v>
      </c>
      <c r="L70" s="28" t="s">
        <v>119</v>
      </c>
      <c r="M70" s="5"/>
      <c r="N70" s="5"/>
    </row>
    <row r="71" spans="1:14" x14ac:dyDescent="0.25">
      <c r="B71" s="5"/>
      <c r="C71" s="26"/>
      <c r="D71" s="22"/>
      <c r="E71" s="11"/>
      <c r="F71" s="11"/>
      <c r="G71" s="11"/>
      <c r="H71" s="11"/>
      <c r="I71" s="36"/>
      <c r="J71" s="11"/>
      <c r="K71" s="11"/>
      <c r="L71" s="11"/>
      <c r="M71" s="5"/>
      <c r="N71" s="5"/>
    </row>
    <row r="72" spans="1:14" x14ac:dyDescent="0.25">
      <c r="B72" s="5"/>
      <c r="C72" s="26"/>
      <c r="D72" s="22"/>
      <c r="E72" s="11"/>
      <c r="F72" s="11"/>
      <c r="G72" s="11"/>
      <c r="H72" s="11"/>
      <c r="I72" s="36"/>
      <c r="J72" s="11"/>
      <c r="K72" s="11"/>
      <c r="L72" s="11"/>
      <c r="M72" s="5"/>
      <c r="N72" s="5"/>
    </row>
    <row r="73" spans="1:14" x14ac:dyDescent="0.25">
      <c r="B73" s="5"/>
      <c r="C73" s="26" t="s">
        <v>37</v>
      </c>
      <c r="D73" s="109"/>
      <c r="E73" s="109"/>
      <c r="F73" s="109"/>
      <c r="G73" s="110"/>
      <c r="H73" s="110"/>
      <c r="I73" s="111"/>
      <c r="J73" s="110"/>
      <c r="K73" s="110"/>
      <c r="L73" s="110"/>
      <c r="M73" s="5"/>
      <c r="N73" s="5"/>
    </row>
    <row r="74" spans="1:14" x14ac:dyDescent="0.25">
      <c r="B74" s="5"/>
      <c r="C74" s="8"/>
      <c r="D74" s="10"/>
      <c r="E74" s="10"/>
      <c r="F74" s="10"/>
      <c r="G74" s="10"/>
      <c r="H74" s="10"/>
      <c r="I74" s="10"/>
      <c r="J74" s="10"/>
      <c r="K74" s="5"/>
      <c r="L74" s="5"/>
      <c r="M74" s="5"/>
      <c r="N74" s="5"/>
    </row>
    <row r="75" spans="1:14" x14ac:dyDescent="0.25">
      <c r="B75" s="5"/>
      <c r="C75" s="27" t="s">
        <v>18</v>
      </c>
      <c r="D75" s="38"/>
      <c r="E75" s="38"/>
      <c r="F75" s="38"/>
      <c r="G75" s="38"/>
      <c r="H75" s="38"/>
      <c r="I75" s="38"/>
      <c r="J75" s="38"/>
      <c r="K75" s="24"/>
      <c r="L75" s="24"/>
      <c r="M75" s="5"/>
      <c r="N75" s="5"/>
    </row>
    <row r="76" spans="1:14" ht="30" x14ac:dyDescent="0.25">
      <c r="B76" s="5"/>
      <c r="C76" s="27" t="s">
        <v>4</v>
      </c>
      <c r="D76" s="28" t="s">
        <v>118</v>
      </c>
      <c r="E76" s="28" t="s">
        <v>17</v>
      </c>
      <c r="F76" s="28" t="s">
        <v>45</v>
      </c>
      <c r="G76" s="28" t="s">
        <v>15</v>
      </c>
      <c r="H76" s="37" t="s">
        <v>16</v>
      </c>
      <c r="I76" s="28" t="s">
        <v>20</v>
      </c>
      <c r="J76" s="28" t="s">
        <v>85</v>
      </c>
      <c r="K76" s="28" t="s">
        <v>120</v>
      </c>
      <c r="L76" s="28" t="s">
        <v>119</v>
      </c>
      <c r="M76" s="5"/>
      <c r="N76" s="5"/>
    </row>
    <row r="77" spans="1:14" x14ac:dyDescent="0.25">
      <c r="B77" s="5"/>
      <c r="C77" s="26"/>
      <c r="D77" s="22"/>
      <c r="E77" s="11"/>
      <c r="F77" s="11"/>
      <c r="G77" s="11"/>
      <c r="H77" s="11"/>
      <c r="I77" s="36"/>
      <c r="J77" s="11"/>
      <c r="K77" s="11"/>
      <c r="L77" s="11"/>
      <c r="M77" s="5"/>
      <c r="N77" s="5"/>
    </row>
    <row r="78" spans="1:14" x14ac:dyDescent="0.25">
      <c r="B78" s="5"/>
      <c r="C78" s="11" t="s">
        <v>37</v>
      </c>
      <c r="D78" s="109"/>
      <c r="E78" s="110"/>
      <c r="F78" s="110"/>
      <c r="G78" s="110"/>
      <c r="H78" s="110"/>
      <c r="I78" s="111"/>
      <c r="J78" s="110"/>
      <c r="K78" s="110"/>
      <c r="L78" s="110"/>
      <c r="M78" s="5"/>
      <c r="N78" s="5"/>
    </row>
    <row r="79" spans="1:14" x14ac:dyDescent="0.25">
      <c r="B79" s="5"/>
      <c r="C79" s="5"/>
      <c r="D79" s="5"/>
      <c r="E79" s="5"/>
      <c r="F79" s="5"/>
      <c r="G79" s="5"/>
      <c r="H79" s="5"/>
      <c r="I79" s="9"/>
      <c r="J79" s="5"/>
      <c r="K79" s="5"/>
      <c r="L79" s="5"/>
      <c r="M79" s="5"/>
      <c r="N79" s="5"/>
    </row>
    <row r="80" spans="1:14" x14ac:dyDescent="0.25">
      <c r="B80" s="5"/>
      <c r="C80" s="27" t="s">
        <v>108</v>
      </c>
      <c r="D80" s="38"/>
      <c r="E80" s="38"/>
      <c r="F80" s="38"/>
      <c r="G80" s="38"/>
      <c r="H80" s="38"/>
      <c r="I80" s="38"/>
      <c r="J80" s="38"/>
      <c r="K80" s="24"/>
      <c r="L80" s="24"/>
      <c r="M80" s="5"/>
      <c r="N80" s="5"/>
    </row>
    <row r="81" spans="2:14" ht="30" x14ac:dyDescent="0.25">
      <c r="B81" s="5"/>
      <c r="C81" s="27" t="s">
        <v>4</v>
      </c>
      <c r="D81" s="28" t="s">
        <v>118</v>
      </c>
      <c r="E81" s="28" t="s">
        <v>17</v>
      </c>
      <c r="F81" s="28" t="s">
        <v>45</v>
      </c>
      <c r="G81" s="28" t="s">
        <v>15</v>
      </c>
      <c r="H81" s="37" t="s">
        <v>16</v>
      </c>
      <c r="I81" s="28" t="s">
        <v>20</v>
      </c>
      <c r="J81" s="28" t="s">
        <v>85</v>
      </c>
      <c r="K81" s="28" t="s">
        <v>120</v>
      </c>
      <c r="L81" s="28" t="s">
        <v>119</v>
      </c>
      <c r="M81" s="5"/>
      <c r="N81" s="5"/>
    </row>
    <row r="82" spans="2:14" x14ac:dyDescent="0.25">
      <c r="B82" s="5"/>
      <c r="C82" s="100" t="s">
        <v>145</v>
      </c>
      <c r="D82" s="96">
        <v>382</v>
      </c>
      <c r="E82" s="96" t="s">
        <v>71</v>
      </c>
      <c r="F82" s="96">
        <v>382</v>
      </c>
      <c r="G82" s="93">
        <v>44449</v>
      </c>
      <c r="H82" s="11" t="s">
        <v>146</v>
      </c>
      <c r="I82" s="97" t="s">
        <v>28</v>
      </c>
      <c r="J82" s="98" t="s">
        <v>147</v>
      </c>
      <c r="K82" s="124">
        <v>46275</v>
      </c>
      <c r="L82" s="93">
        <v>46640</v>
      </c>
      <c r="M82" s="5"/>
      <c r="N82" s="5"/>
    </row>
    <row r="83" spans="2:14" x14ac:dyDescent="0.25">
      <c r="B83" s="5"/>
      <c r="C83" s="100" t="s">
        <v>148</v>
      </c>
      <c r="D83" s="96">
        <v>2128</v>
      </c>
      <c r="E83" s="96" t="s">
        <v>71</v>
      </c>
      <c r="F83" s="96">
        <v>2128</v>
      </c>
      <c r="G83" s="93">
        <v>44650</v>
      </c>
      <c r="H83" s="11" t="s">
        <v>146</v>
      </c>
      <c r="I83" s="97" t="s">
        <v>28</v>
      </c>
      <c r="J83" s="98" t="s">
        <v>147</v>
      </c>
      <c r="K83" s="124">
        <v>46568</v>
      </c>
      <c r="L83" s="93">
        <v>46934</v>
      </c>
      <c r="M83" s="5"/>
      <c r="N83" s="5"/>
    </row>
    <row r="84" spans="2:14" x14ac:dyDescent="0.25">
      <c r="B84" s="5"/>
      <c r="C84" s="100" t="s">
        <v>150</v>
      </c>
      <c r="D84" s="96">
        <v>6500</v>
      </c>
      <c r="E84" s="96" t="s">
        <v>71</v>
      </c>
      <c r="F84" s="96">
        <v>6500</v>
      </c>
      <c r="G84" s="93">
        <v>45072</v>
      </c>
      <c r="H84" s="11" t="s">
        <v>151</v>
      </c>
      <c r="I84" s="97" t="s">
        <v>28</v>
      </c>
      <c r="J84" s="98" t="s">
        <v>147</v>
      </c>
      <c r="K84" s="124">
        <v>46899</v>
      </c>
      <c r="L84" s="93">
        <v>47264</v>
      </c>
      <c r="M84" s="5"/>
      <c r="N84" s="5"/>
    </row>
    <row r="85" spans="2:14" x14ac:dyDescent="0.25">
      <c r="B85" s="5"/>
      <c r="C85" s="100" t="s">
        <v>152</v>
      </c>
      <c r="D85" s="96">
        <v>1050</v>
      </c>
      <c r="E85" s="96" t="s">
        <v>71</v>
      </c>
      <c r="F85" s="96">
        <v>1050</v>
      </c>
      <c r="G85" s="93">
        <v>45446</v>
      </c>
      <c r="H85" s="11" t="s">
        <v>153</v>
      </c>
      <c r="I85" s="97" t="s">
        <v>28</v>
      </c>
      <c r="J85" s="98" t="s">
        <v>147</v>
      </c>
      <c r="K85" s="124">
        <v>47273</v>
      </c>
      <c r="L85" s="93">
        <v>47638</v>
      </c>
      <c r="M85" s="5"/>
      <c r="N85" s="5"/>
    </row>
    <row r="86" spans="2:14" x14ac:dyDescent="0.25">
      <c r="B86" s="5"/>
      <c r="C86" s="100" t="s">
        <v>155</v>
      </c>
      <c r="D86" s="96">
        <v>5900</v>
      </c>
      <c r="E86" s="96" t="s">
        <v>71</v>
      </c>
      <c r="F86" s="96">
        <v>5900</v>
      </c>
      <c r="G86" s="93">
        <v>45539</v>
      </c>
      <c r="H86" s="11" t="s">
        <v>146</v>
      </c>
      <c r="I86" s="97" t="s">
        <v>28</v>
      </c>
      <c r="J86" s="98" t="s">
        <v>147</v>
      </c>
      <c r="K86" s="124">
        <v>47091</v>
      </c>
      <c r="L86" s="93">
        <v>47456</v>
      </c>
      <c r="M86" s="5"/>
      <c r="N86" s="5"/>
    </row>
    <row r="87" spans="2:14" x14ac:dyDescent="0.25">
      <c r="B87" s="5"/>
      <c r="C87" s="100" t="s">
        <v>156</v>
      </c>
      <c r="D87" s="96">
        <v>5800</v>
      </c>
      <c r="E87" s="96" t="s">
        <v>71</v>
      </c>
      <c r="F87" s="96">
        <v>5800</v>
      </c>
      <c r="G87" s="93">
        <v>45590</v>
      </c>
      <c r="H87" s="11" t="s">
        <v>146</v>
      </c>
      <c r="I87" s="97" t="s">
        <v>28</v>
      </c>
      <c r="J87" s="98" t="s">
        <v>147</v>
      </c>
      <c r="K87" s="124">
        <v>46685</v>
      </c>
      <c r="L87" s="93">
        <v>47051</v>
      </c>
      <c r="M87" s="5"/>
      <c r="N87" s="5"/>
    </row>
    <row r="88" spans="2:14" x14ac:dyDescent="0.25">
      <c r="B88" s="5"/>
      <c r="C88" s="100" t="s">
        <v>158</v>
      </c>
      <c r="D88" s="96">
        <v>3350</v>
      </c>
      <c r="E88" s="96" t="s">
        <v>71</v>
      </c>
      <c r="F88" s="96">
        <v>3350</v>
      </c>
      <c r="G88" s="93">
        <v>45908</v>
      </c>
      <c r="H88" s="11" t="s">
        <v>146</v>
      </c>
      <c r="I88" s="97" t="s">
        <v>28</v>
      </c>
      <c r="J88" s="98" t="s">
        <v>147</v>
      </c>
      <c r="K88" s="124">
        <v>47437</v>
      </c>
      <c r="L88" s="93">
        <v>47802</v>
      </c>
      <c r="M88" s="5"/>
      <c r="N88" s="5"/>
    </row>
    <row r="89" spans="2:14" x14ac:dyDescent="0.25">
      <c r="B89" s="5"/>
      <c r="C89" s="100" t="s">
        <v>161</v>
      </c>
      <c r="D89" s="96">
        <v>4650</v>
      </c>
      <c r="E89" s="96" t="s">
        <v>71</v>
      </c>
      <c r="F89" s="96">
        <v>4650</v>
      </c>
      <c r="G89" s="93">
        <v>46153</v>
      </c>
      <c r="H89" s="11" t="s">
        <v>146</v>
      </c>
      <c r="I89" s="97" t="s">
        <v>28</v>
      </c>
      <c r="J89" s="98" t="s">
        <v>147</v>
      </c>
      <c r="K89" s="93">
        <v>47955</v>
      </c>
      <c r="L89" s="93">
        <v>48321</v>
      </c>
      <c r="M89" s="5"/>
      <c r="N89" s="5"/>
    </row>
    <row r="90" spans="2:14" x14ac:dyDescent="0.25">
      <c r="B90" s="5"/>
      <c r="C90" s="11" t="s">
        <v>37</v>
      </c>
      <c r="D90" s="109"/>
      <c r="E90" s="110"/>
      <c r="F90" s="96">
        <f>SUM(F82:F89)</f>
        <v>29760</v>
      </c>
      <c r="G90" s="110"/>
      <c r="H90" s="110"/>
      <c r="I90" s="111"/>
      <c r="J90" s="110"/>
      <c r="K90" s="110"/>
      <c r="L90" s="110"/>
      <c r="M90" s="5"/>
      <c r="N90" s="5"/>
    </row>
    <row r="91" spans="2:14" x14ac:dyDescent="0.25">
      <c r="B91" s="5"/>
      <c r="C91" s="5"/>
      <c r="D91" s="6"/>
      <c r="E91" s="5"/>
      <c r="F91" s="5"/>
      <c r="G91" s="5"/>
      <c r="H91" s="69"/>
      <c r="I91" s="5"/>
      <c r="J91" s="5"/>
      <c r="K91" s="5"/>
      <c r="L91" s="70"/>
      <c r="M91" s="5"/>
      <c r="N91" s="5"/>
    </row>
    <row r="92" spans="2:14" ht="30" x14ac:dyDescent="0.25">
      <c r="B92" s="5"/>
      <c r="C92" s="27"/>
      <c r="D92" s="28" t="s">
        <v>45</v>
      </c>
      <c r="E92" s="5"/>
      <c r="F92" s="5"/>
      <c r="G92" s="5"/>
      <c r="H92" s="69"/>
      <c r="I92" s="5"/>
      <c r="J92" s="5"/>
      <c r="K92" s="5"/>
      <c r="L92" s="70"/>
      <c r="M92" s="5"/>
      <c r="N92" s="5"/>
    </row>
    <row r="93" spans="2:14" ht="14.25" customHeight="1" x14ac:dyDescent="0.25">
      <c r="B93" s="5"/>
      <c r="C93" s="22" t="s">
        <v>112</v>
      </c>
      <c r="D93" s="22">
        <f>F90</f>
        <v>29760</v>
      </c>
      <c r="E93" s="5"/>
      <c r="F93" s="5"/>
      <c r="G93" s="5"/>
      <c r="H93" s="69"/>
      <c r="I93" s="5"/>
      <c r="J93" s="5"/>
      <c r="K93" s="5"/>
      <c r="L93" s="70"/>
      <c r="M93" s="5"/>
      <c r="N93" s="5"/>
    </row>
    <row r="94" spans="2:14" x14ac:dyDescent="0.25">
      <c r="B94" s="5"/>
      <c r="C94" s="22" t="s">
        <v>50</v>
      </c>
      <c r="D94" s="22"/>
      <c r="E94" s="5"/>
      <c r="F94" s="5"/>
      <c r="G94" s="5"/>
      <c r="H94" s="69"/>
      <c r="I94" s="5"/>
      <c r="J94" s="5"/>
      <c r="K94" s="5"/>
      <c r="L94" s="70"/>
      <c r="M94" s="5"/>
      <c r="N94" s="5"/>
    </row>
    <row r="95" spans="2:14" x14ac:dyDescent="0.25">
      <c r="B95" s="5"/>
      <c r="C95" s="5"/>
      <c r="D95" s="5"/>
      <c r="E95" s="5"/>
      <c r="F95" s="5"/>
      <c r="G95" s="5"/>
      <c r="H95" s="5"/>
      <c r="I95" s="5"/>
      <c r="J95" s="5"/>
      <c r="K95" s="5"/>
      <c r="L95" s="5"/>
      <c r="M95" s="5"/>
      <c r="N95" s="5"/>
    </row>
    <row r="96" spans="2:14" x14ac:dyDescent="0.25">
      <c r="B96" s="5"/>
      <c r="C96" s="68"/>
      <c r="D96" s="68"/>
      <c r="E96" s="68"/>
      <c r="F96" s="68"/>
      <c r="G96" s="68"/>
      <c r="H96" s="68"/>
      <c r="I96" s="68"/>
      <c r="J96" s="68"/>
      <c r="K96" s="68"/>
      <c r="L96" s="68"/>
      <c r="M96" s="5"/>
      <c r="N96" s="5"/>
    </row>
    <row r="97" spans="2:14" ht="46.5" customHeight="1" x14ac:dyDescent="0.25">
      <c r="B97" s="5"/>
      <c r="C97" s="21" t="s">
        <v>109</v>
      </c>
      <c r="D97" s="27"/>
      <c r="E97" s="27"/>
      <c r="F97" s="27"/>
      <c r="G97" s="27"/>
      <c r="H97" s="27"/>
      <c r="I97" s="27"/>
      <c r="J97" s="27"/>
      <c r="K97" s="27"/>
      <c r="L97" s="27"/>
      <c r="M97" s="8"/>
      <c r="N97" s="5"/>
    </row>
    <row r="98" spans="2:14" x14ac:dyDescent="0.25">
      <c r="B98" s="5"/>
      <c r="C98" s="71">
        <v>1</v>
      </c>
      <c r="D98" s="119" t="s">
        <v>110</v>
      </c>
      <c r="E98" s="120"/>
      <c r="F98" s="120"/>
      <c r="G98" s="120"/>
      <c r="H98" s="120"/>
      <c r="I98" s="120"/>
      <c r="J98" s="120"/>
      <c r="K98" s="120"/>
      <c r="L98" s="121"/>
      <c r="M98" s="8"/>
      <c r="N98" s="5"/>
    </row>
    <row r="99" spans="2:14" x14ac:dyDescent="0.25">
      <c r="B99" s="5"/>
      <c r="C99" s="72"/>
      <c r="D99" s="119"/>
      <c r="E99" s="120"/>
      <c r="F99" s="120"/>
      <c r="G99" s="120"/>
      <c r="H99" s="120"/>
      <c r="I99" s="120"/>
      <c r="J99" s="120"/>
      <c r="K99" s="120"/>
      <c r="L99" s="121"/>
      <c r="M99" s="5"/>
      <c r="N99" s="5"/>
    </row>
    <row r="100" spans="2:14" x14ac:dyDescent="0.25">
      <c r="B100" s="5"/>
      <c r="C100" s="72"/>
      <c r="D100" s="119"/>
      <c r="E100" s="120"/>
      <c r="F100" s="120"/>
      <c r="G100" s="120"/>
      <c r="H100" s="120"/>
      <c r="I100" s="120"/>
      <c r="J100" s="120"/>
      <c r="K100" s="120"/>
      <c r="L100" s="121"/>
      <c r="M100" s="5"/>
      <c r="N100" s="5"/>
    </row>
    <row r="101" spans="2:14" x14ac:dyDescent="0.25">
      <c r="B101" s="5"/>
      <c r="C101" s="5"/>
      <c r="D101" s="5"/>
      <c r="E101" s="5"/>
      <c r="F101" s="5"/>
      <c r="G101" s="5"/>
      <c r="H101" s="5"/>
      <c r="I101" s="5"/>
      <c r="J101" s="5"/>
      <c r="K101" s="5"/>
      <c r="L101" s="5"/>
      <c r="M101" s="5"/>
      <c r="N101" s="5"/>
    </row>
    <row r="102" spans="2:14" x14ac:dyDescent="0.25">
      <c r="B102" s="5"/>
      <c r="C102" s="27" t="s">
        <v>83</v>
      </c>
      <c r="D102" s="34">
        <v>2026</v>
      </c>
      <c r="E102" s="34">
        <v>2027</v>
      </c>
      <c r="F102" s="34">
        <v>2028</v>
      </c>
      <c r="G102" s="34">
        <v>2029</v>
      </c>
      <c r="H102" s="34">
        <v>2030</v>
      </c>
      <c r="I102" s="34" t="s">
        <v>159</v>
      </c>
      <c r="J102" s="34" t="s">
        <v>160</v>
      </c>
      <c r="K102" s="34" t="s">
        <v>154</v>
      </c>
      <c r="L102" s="34" t="s">
        <v>37</v>
      </c>
      <c r="M102" s="5"/>
      <c r="N102" s="5"/>
    </row>
    <row r="103" spans="2:14" x14ac:dyDescent="0.25">
      <c r="B103" s="5"/>
      <c r="C103" s="11" t="s">
        <v>19</v>
      </c>
      <c r="D103" s="22">
        <v>382</v>
      </c>
      <c r="E103" s="22">
        <v>7928</v>
      </c>
      <c r="F103" s="22">
        <v>12400</v>
      </c>
      <c r="G103" s="22">
        <v>4400</v>
      </c>
      <c r="H103" s="22">
        <v>0</v>
      </c>
      <c r="I103" s="22">
        <v>4650</v>
      </c>
      <c r="J103" s="22">
        <v>0</v>
      </c>
      <c r="K103" s="22">
        <v>0</v>
      </c>
      <c r="L103" s="29">
        <f>SUM(D103:K103)</f>
        <v>29760</v>
      </c>
      <c r="M103" s="5"/>
      <c r="N103" s="5"/>
    </row>
    <row r="104" spans="2:14" x14ac:dyDescent="0.25">
      <c r="B104" s="5"/>
      <c r="C104" s="11" t="s">
        <v>66</v>
      </c>
      <c r="D104" s="35">
        <f>IF($L$103=0,,(D103/$L$103))</f>
        <v>1.2836021505376344E-2</v>
      </c>
      <c r="E104" s="35">
        <f t="shared" ref="E104:L104" si="8">IF($L$103=0,,(E103/$L$103))</f>
        <v>0.26639784946236561</v>
      </c>
      <c r="F104" s="35">
        <f t="shared" si="8"/>
        <v>0.41666666666666669</v>
      </c>
      <c r="G104" s="35">
        <f t="shared" si="8"/>
        <v>0.14784946236559141</v>
      </c>
      <c r="H104" s="35">
        <f t="shared" si="8"/>
        <v>0</v>
      </c>
      <c r="I104" s="35">
        <f t="shared" si="8"/>
        <v>0.15625</v>
      </c>
      <c r="J104" s="35">
        <f t="shared" si="8"/>
        <v>0</v>
      </c>
      <c r="K104" s="35">
        <f t="shared" si="8"/>
        <v>0</v>
      </c>
      <c r="L104" s="35">
        <f t="shared" si="8"/>
        <v>1</v>
      </c>
      <c r="M104" s="5"/>
      <c r="N104" s="5"/>
    </row>
    <row r="105" spans="2:14" x14ac:dyDescent="0.25">
      <c r="B105" s="5"/>
      <c r="C105" s="5"/>
      <c r="D105" s="5"/>
      <c r="E105" s="5"/>
      <c r="F105" s="5"/>
      <c r="G105" s="5"/>
      <c r="H105" s="5"/>
      <c r="I105" s="5"/>
      <c r="J105" s="5"/>
      <c r="K105" s="5"/>
      <c r="L105" s="5"/>
      <c r="M105" s="5"/>
      <c r="N105" s="5"/>
    </row>
    <row r="106" spans="2:14" x14ac:dyDescent="0.25">
      <c r="B106" s="5"/>
      <c r="C106" s="5"/>
      <c r="D106" s="5"/>
      <c r="E106" s="5"/>
      <c r="F106" s="5"/>
      <c r="G106" s="5"/>
      <c r="H106" s="5"/>
      <c r="I106" s="5"/>
      <c r="J106" s="5"/>
      <c r="K106" s="5"/>
      <c r="L106" s="5"/>
      <c r="M106" s="5"/>
      <c r="N106" s="5"/>
    </row>
    <row r="107" spans="2:14" ht="18.75" x14ac:dyDescent="0.3">
      <c r="B107" s="5"/>
      <c r="C107" s="39" t="s">
        <v>78</v>
      </c>
      <c r="D107" s="2"/>
      <c r="E107" s="2"/>
      <c r="F107" s="2"/>
      <c r="G107" s="2"/>
      <c r="H107" s="2"/>
      <c r="I107" s="2"/>
      <c r="J107" s="2"/>
      <c r="K107" s="2"/>
      <c r="L107" s="2"/>
      <c r="M107" s="5"/>
      <c r="N107" s="5"/>
    </row>
    <row r="108" spans="2:14" x14ac:dyDescent="0.25">
      <c r="B108" s="5"/>
      <c r="C108" s="5"/>
      <c r="D108" s="43"/>
      <c r="E108" s="5"/>
      <c r="F108" s="5"/>
      <c r="G108" s="5"/>
      <c r="H108" s="5"/>
      <c r="I108" s="5"/>
      <c r="J108" s="5"/>
      <c r="K108" s="5"/>
      <c r="L108" s="5"/>
      <c r="M108" s="5"/>
      <c r="N108" s="5"/>
    </row>
    <row r="109" spans="2:14" ht="30" x14ac:dyDescent="0.25">
      <c r="B109" s="5"/>
      <c r="C109" s="59" t="s">
        <v>75</v>
      </c>
      <c r="D109" s="60" t="s">
        <v>69</v>
      </c>
      <c r="E109" s="28" t="s">
        <v>70</v>
      </c>
      <c r="F109" s="5"/>
      <c r="G109" s="5"/>
      <c r="H109" s="5"/>
      <c r="I109" s="5"/>
      <c r="J109" s="5"/>
      <c r="K109" s="5"/>
      <c r="L109" s="5"/>
      <c r="M109" s="5"/>
      <c r="N109" s="5"/>
    </row>
    <row r="110" spans="2:14" x14ac:dyDescent="0.25">
      <c r="B110" s="5"/>
      <c r="C110" s="47" t="s">
        <v>71</v>
      </c>
      <c r="D110" s="61">
        <f>D20</f>
        <v>36100.119040029997</v>
      </c>
      <c r="E110" s="101">
        <f>F90</f>
        <v>29760</v>
      </c>
      <c r="F110" s="5"/>
      <c r="G110" s="5"/>
      <c r="H110" s="5"/>
      <c r="I110" s="5"/>
      <c r="J110" s="5"/>
      <c r="K110" s="5"/>
      <c r="L110" s="5"/>
      <c r="M110" s="5"/>
      <c r="N110" s="5"/>
    </row>
    <row r="111" spans="2:14" x14ac:dyDescent="0.25">
      <c r="B111" s="5"/>
      <c r="C111" s="47" t="s">
        <v>72</v>
      </c>
      <c r="D111" s="61"/>
      <c r="E111" s="101"/>
      <c r="F111" s="5"/>
      <c r="G111" s="5"/>
      <c r="H111" s="5"/>
      <c r="I111" s="5"/>
      <c r="J111" s="5"/>
      <c r="K111" s="5"/>
      <c r="L111" s="5"/>
      <c r="M111" s="5"/>
      <c r="N111" s="5"/>
    </row>
    <row r="112" spans="2:14" x14ac:dyDescent="0.25">
      <c r="B112" s="5"/>
      <c r="C112" s="47" t="s">
        <v>73</v>
      </c>
      <c r="D112" s="103"/>
      <c r="E112" s="104"/>
      <c r="F112" s="5"/>
      <c r="G112" s="5"/>
      <c r="H112" s="5"/>
      <c r="I112" s="5"/>
      <c r="J112" s="5"/>
      <c r="K112" s="5"/>
      <c r="L112" s="5"/>
      <c r="M112" s="5"/>
      <c r="N112" s="5"/>
    </row>
    <row r="113" spans="2:14" x14ac:dyDescent="0.25">
      <c r="B113" s="5"/>
      <c r="C113" s="45" t="s">
        <v>24</v>
      </c>
      <c r="D113" s="105"/>
      <c r="E113" s="106"/>
      <c r="F113" s="5"/>
      <c r="G113" s="5"/>
      <c r="H113" s="5"/>
      <c r="I113" s="5"/>
      <c r="J113" s="5"/>
      <c r="K113" s="5"/>
      <c r="L113" s="5"/>
      <c r="M113" s="5"/>
      <c r="N113" s="5"/>
    </row>
    <row r="114" spans="2:14" x14ac:dyDescent="0.25">
      <c r="B114" s="5"/>
      <c r="C114" s="46" t="s">
        <v>37</v>
      </c>
      <c r="D114" s="107">
        <f>SUM(D110:D113)</f>
        <v>36100.119040029997</v>
      </c>
      <c r="E114" s="108">
        <f>SUM(E110:E113)</f>
        <v>29760</v>
      </c>
      <c r="F114" s="5"/>
      <c r="G114" s="5"/>
      <c r="H114" s="5"/>
      <c r="I114" s="5"/>
      <c r="J114" s="5"/>
      <c r="K114" s="5"/>
      <c r="L114" s="5"/>
      <c r="M114" s="5"/>
      <c r="N114" s="5"/>
    </row>
    <row r="115" spans="2:14" x14ac:dyDescent="0.25">
      <c r="B115" s="5"/>
      <c r="C115" s="5"/>
      <c r="D115" s="43"/>
      <c r="E115" s="5"/>
      <c r="F115" s="5"/>
      <c r="G115" s="5"/>
      <c r="H115" s="5"/>
      <c r="I115" s="5"/>
      <c r="J115" s="5"/>
      <c r="K115" s="5"/>
      <c r="L115" s="5"/>
      <c r="M115" s="5"/>
      <c r="N115" s="5"/>
    </row>
    <row r="116" spans="2:14" x14ac:dyDescent="0.25">
      <c r="B116" s="5"/>
      <c r="C116" s="5"/>
      <c r="D116" s="43"/>
      <c r="E116" s="5"/>
      <c r="F116" s="5"/>
      <c r="G116" s="5"/>
      <c r="H116" s="5"/>
      <c r="I116" s="5"/>
      <c r="J116" s="5"/>
      <c r="K116" s="5"/>
      <c r="L116" s="5"/>
      <c r="M116" s="5"/>
      <c r="N116" s="5"/>
    </row>
    <row r="117" spans="2:14" x14ac:dyDescent="0.25">
      <c r="B117" s="5"/>
      <c r="C117" s="5"/>
      <c r="D117" s="43"/>
      <c r="E117" s="5"/>
      <c r="F117" s="5"/>
      <c r="G117" s="5"/>
      <c r="H117" s="5"/>
      <c r="I117" s="5"/>
      <c r="J117" s="5"/>
      <c r="K117" s="5"/>
      <c r="L117" s="5"/>
      <c r="M117" s="5"/>
      <c r="N117" s="5"/>
    </row>
    <row r="118" spans="2:14" x14ac:dyDescent="0.25">
      <c r="B118" s="5"/>
      <c r="C118" s="5"/>
      <c r="D118" s="43"/>
      <c r="E118" s="5"/>
      <c r="F118" s="5"/>
      <c r="G118" s="5"/>
      <c r="H118" s="5"/>
      <c r="I118" s="5"/>
      <c r="J118" s="5"/>
      <c r="K118" s="5"/>
      <c r="L118" s="5"/>
      <c r="M118" s="5"/>
      <c r="N118" s="5"/>
    </row>
    <row r="119" spans="2:14" x14ac:dyDescent="0.25">
      <c r="B119" s="5"/>
      <c r="C119" s="5"/>
      <c r="D119" s="43"/>
      <c r="E119" s="5"/>
      <c r="F119" s="5"/>
      <c r="G119" s="5"/>
      <c r="H119" s="5"/>
      <c r="I119" s="5"/>
      <c r="J119" s="5"/>
      <c r="K119" s="5"/>
      <c r="L119" s="5"/>
      <c r="M119" s="5"/>
      <c r="N119" s="5"/>
    </row>
    <row r="120" spans="2:14" x14ac:dyDescent="0.25">
      <c r="B120" s="5"/>
      <c r="C120" s="5"/>
      <c r="D120" s="43"/>
      <c r="E120" s="5"/>
      <c r="F120" s="5"/>
      <c r="G120" s="5"/>
      <c r="H120" s="5"/>
      <c r="I120" s="5"/>
      <c r="J120" s="5"/>
      <c r="K120" s="5"/>
      <c r="L120" s="5"/>
      <c r="M120" s="5"/>
      <c r="N120" s="5"/>
    </row>
    <row r="121" spans="2:14" x14ac:dyDescent="0.25">
      <c r="B121" s="5"/>
      <c r="C121" s="5"/>
      <c r="D121" s="43"/>
      <c r="E121" s="5"/>
      <c r="F121" s="5"/>
      <c r="G121" s="5"/>
      <c r="H121" s="5"/>
      <c r="I121" s="5"/>
      <c r="J121" s="5"/>
      <c r="K121" s="5"/>
      <c r="L121" s="5"/>
      <c r="M121" s="5"/>
      <c r="N121" s="5"/>
    </row>
    <row r="122" spans="2:14" x14ac:dyDescent="0.25">
      <c r="B122" s="5"/>
      <c r="C122" s="5"/>
      <c r="D122" s="43"/>
      <c r="E122" s="5"/>
      <c r="F122" s="5"/>
      <c r="G122" s="5"/>
      <c r="H122" s="5"/>
      <c r="I122" s="5"/>
      <c r="J122" s="5"/>
      <c r="K122" s="5"/>
      <c r="L122" s="5"/>
      <c r="M122" s="5"/>
      <c r="N122" s="5"/>
    </row>
    <row r="123" spans="2:14" x14ac:dyDescent="0.25">
      <c r="B123" s="5"/>
      <c r="C123" s="5"/>
      <c r="D123" s="43"/>
      <c r="E123" s="5"/>
      <c r="F123" s="5"/>
      <c r="G123" s="5"/>
      <c r="H123" s="5"/>
      <c r="I123" s="5"/>
      <c r="J123" s="5"/>
      <c r="K123" s="5"/>
      <c r="L123" s="5"/>
      <c r="M123" s="5"/>
      <c r="N123" s="5"/>
    </row>
    <row r="124" spans="2:14" ht="30" x14ac:dyDescent="0.25">
      <c r="B124" s="5"/>
      <c r="C124" s="59" t="s">
        <v>76</v>
      </c>
      <c r="D124" s="60" t="s">
        <v>69</v>
      </c>
      <c r="E124" s="28" t="s">
        <v>70</v>
      </c>
      <c r="F124" s="5"/>
      <c r="G124" s="5"/>
      <c r="H124" s="5"/>
      <c r="I124" s="5"/>
      <c r="J124" s="5"/>
      <c r="K124" s="5"/>
      <c r="L124" s="5"/>
      <c r="M124" s="5"/>
      <c r="N124" s="5"/>
    </row>
    <row r="125" spans="2:14" x14ac:dyDescent="0.25">
      <c r="B125" s="5"/>
      <c r="C125" s="47" t="s">
        <v>28</v>
      </c>
      <c r="D125" s="61">
        <f>D34</f>
        <v>30305.99733373</v>
      </c>
      <c r="E125" s="101">
        <f>F90</f>
        <v>29760</v>
      </c>
      <c r="F125" s="5"/>
      <c r="G125" s="5"/>
      <c r="H125" s="5"/>
      <c r="I125" s="5"/>
      <c r="J125" s="5"/>
      <c r="K125" s="5"/>
      <c r="L125" s="5"/>
      <c r="M125" s="5"/>
      <c r="N125" s="5"/>
    </row>
    <row r="126" spans="2:14" x14ac:dyDescent="0.25">
      <c r="B126" s="5"/>
      <c r="C126" s="47" t="s">
        <v>9</v>
      </c>
      <c r="D126" s="61">
        <f>D35+D18</f>
        <v>5794.1217063000004</v>
      </c>
      <c r="E126" s="35"/>
      <c r="F126" s="5"/>
      <c r="G126" s="5"/>
      <c r="H126" s="5"/>
      <c r="I126" s="5"/>
      <c r="J126" s="5"/>
      <c r="K126" s="5"/>
      <c r="L126" s="5"/>
      <c r="M126" s="5"/>
      <c r="N126" s="5"/>
    </row>
    <row r="127" spans="2:14" x14ac:dyDescent="0.25">
      <c r="B127" s="5"/>
      <c r="C127" s="48" t="s">
        <v>74</v>
      </c>
      <c r="D127" s="63"/>
      <c r="E127" s="64"/>
      <c r="F127" s="5"/>
      <c r="G127" s="5"/>
      <c r="H127" s="5"/>
      <c r="I127" s="5"/>
      <c r="J127" s="5"/>
      <c r="K127" s="5"/>
      <c r="L127" s="5"/>
      <c r="M127" s="5"/>
      <c r="N127" s="5"/>
    </row>
    <row r="128" spans="2:14" x14ac:dyDescent="0.25">
      <c r="B128" s="5"/>
      <c r="C128" s="62" t="s">
        <v>37</v>
      </c>
      <c r="D128" s="99">
        <f>SUM(D125:D127)</f>
        <v>36100.119040029997</v>
      </c>
      <c r="E128" s="102">
        <f>SUM(E125:E127)</f>
        <v>29760</v>
      </c>
      <c r="F128" s="5"/>
      <c r="G128" s="5"/>
      <c r="H128" s="5"/>
      <c r="I128" s="5"/>
      <c r="J128" s="5"/>
      <c r="K128" s="5"/>
      <c r="L128" s="5"/>
      <c r="M128" s="5"/>
      <c r="N128" s="5"/>
    </row>
    <row r="129" spans="2:14" x14ac:dyDescent="0.25">
      <c r="B129" s="5"/>
      <c r="C129" s="5"/>
      <c r="D129" s="5"/>
      <c r="E129" s="5"/>
      <c r="F129" s="5"/>
      <c r="G129" s="5"/>
      <c r="H129" s="5"/>
      <c r="I129" s="5"/>
      <c r="J129" s="5"/>
      <c r="K129" s="5"/>
      <c r="L129" s="5"/>
      <c r="M129" s="5"/>
      <c r="N129" s="5"/>
    </row>
    <row r="130" spans="2:14" x14ac:dyDescent="0.25">
      <c r="B130" s="5"/>
      <c r="C130" s="5"/>
      <c r="D130" s="5"/>
      <c r="E130" s="5"/>
      <c r="F130" s="5"/>
      <c r="G130" s="5"/>
      <c r="H130" s="5"/>
      <c r="I130" s="5"/>
      <c r="J130" s="5"/>
      <c r="K130" s="5"/>
      <c r="L130" s="5"/>
      <c r="M130" s="5"/>
      <c r="N130" s="5"/>
    </row>
    <row r="131" spans="2:14" x14ac:dyDescent="0.25">
      <c r="B131" s="5"/>
      <c r="C131" s="5"/>
      <c r="D131" s="5"/>
      <c r="E131" s="5"/>
      <c r="F131" s="5"/>
      <c r="G131" s="5"/>
      <c r="H131" s="5"/>
      <c r="I131" s="5"/>
      <c r="J131" s="5"/>
      <c r="K131" s="5"/>
      <c r="L131" s="5"/>
      <c r="M131" s="5"/>
      <c r="N131" s="5"/>
    </row>
    <row r="132" spans="2:14" x14ac:dyDescent="0.25">
      <c r="B132" s="5"/>
      <c r="C132" s="5"/>
      <c r="D132" s="5"/>
      <c r="E132" s="5"/>
      <c r="F132" s="5"/>
      <c r="G132" s="5"/>
      <c r="H132" s="5"/>
      <c r="I132" s="5"/>
      <c r="J132" s="5"/>
      <c r="K132" s="5"/>
      <c r="L132" s="5"/>
      <c r="M132" s="5"/>
      <c r="N132" s="5"/>
    </row>
    <row r="133" spans="2:14" x14ac:dyDescent="0.25">
      <c r="B133" s="5"/>
      <c r="C133" s="5"/>
      <c r="D133" s="5"/>
      <c r="E133" s="5"/>
      <c r="F133" s="5"/>
      <c r="G133" s="5"/>
      <c r="H133" s="5"/>
      <c r="I133" s="5"/>
      <c r="J133" s="5"/>
      <c r="K133" s="5"/>
      <c r="L133" s="5"/>
      <c r="M133" s="5"/>
      <c r="N133" s="5"/>
    </row>
    <row r="134" spans="2:14" x14ac:dyDescent="0.25">
      <c r="B134" s="5"/>
      <c r="C134" s="5"/>
      <c r="D134" s="43"/>
      <c r="E134" s="5"/>
      <c r="F134" s="5"/>
      <c r="G134" s="5"/>
      <c r="H134" s="5"/>
      <c r="I134" s="5"/>
      <c r="J134" s="5"/>
      <c r="K134" s="5"/>
      <c r="L134" s="5"/>
      <c r="M134" s="5"/>
      <c r="N134" s="5"/>
    </row>
    <row r="135" spans="2:14" x14ac:dyDescent="0.25">
      <c r="B135" s="5"/>
      <c r="C135" s="5"/>
      <c r="D135" s="43"/>
      <c r="E135" s="5"/>
      <c r="F135" s="5"/>
      <c r="G135" s="5"/>
      <c r="H135" s="5"/>
      <c r="I135" s="5"/>
      <c r="J135" s="5"/>
      <c r="K135" s="5"/>
      <c r="L135" s="5"/>
      <c r="M135" s="5"/>
      <c r="N135" s="5"/>
    </row>
    <row r="136" spans="2:14" x14ac:dyDescent="0.25">
      <c r="B136" s="5"/>
      <c r="C136" s="5"/>
      <c r="D136" s="43"/>
      <c r="E136" s="5"/>
      <c r="F136" s="5"/>
      <c r="G136" s="5"/>
      <c r="H136" s="5"/>
      <c r="I136" s="5"/>
      <c r="J136" s="5"/>
      <c r="K136" s="5"/>
      <c r="L136" s="5"/>
      <c r="M136" s="5"/>
      <c r="N136" s="5"/>
    </row>
    <row r="137" spans="2:14" x14ac:dyDescent="0.25">
      <c r="B137" s="5"/>
      <c r="C137" s="5"/>
      <c r="D137" s="43"/>
      <c r="E137" s="5"/>
      <c r="F137" s="5"/>
      <c r="G137" s="5"/>
      <c r="H137" s="5"/>
      <c r="I137" s="5"/>
      <c r="J137" s="5"/>
      <c r="K137" s="5"/>
      <c r="L137" s="5"/>
      <c r="M137" s="5"/>
      <c r="N137" s="5"/>
    </row>
    <row r="138" spans="2:14" x14ac:dyDescent="0.25">
      <c r="B138" s="117"/>
      <c r="C138" s="117"/>
      <c r="D138" s="118"/>
      <c r="E138" s="117"/>
      <c r="F138" s="117"/>
      <c r="G138" s="117"/>
      <c r="H138" s="117"/>
      <c r="I138" s="117"/>
      <c r="J138" s="117"/>
      <c r="K138" s="117"/>
      <c r="L138" s="117"/>
      <c r="M138" s="117"/>
      <c r="N138" s="117"/>
    </row>
  </sheetData>
  <mergeCells count="4">
    <mergeCell ref="D98:L98"/>
    <mergeCell ref="D99:L99"/>
    <mergeCell ref="D100:L100"/>
    <mergeCell ref="I5:L6"/>
  </mergeCells>
  <pageMargins left="0" right="0" top="0.74803149606299213" bottom="0.74803149606299213" header="0.31496062992125984" footer="0.31496062992125984"/>
  <pageSetup paperSize="9" scale="65" orientation="portrait" r:id="rId1"/>
  <rowBreaks count="3" manualBreakCount="3">
    <brk id="13" max="16383" man="1"/>
    <brk id="66" min="2" max="12" man="1"/>
    <brk id="105" min="2"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44740-3271-49E6-B3B0-F9F8C8EA0031}">
  <sheetPr>
    <pageSetUpPr fitToPage="1"/>
  </sheetPr>
  <dimension ref="A6:K42"/>
  <sheetViews>
    <sheetView showGridLines="0" workbookViewId="0">
      <pane ySplit="4" topLeftCell="A18" activePane="bottomLeft" state="frozen"/>
      <selection pane="bottomLeft" activeCell="B31" sqref="B31"/>
    </sheetView>
  </sheetViews>
  <sheetFormatPr defaultRowHeight="15" x14ac:dyDescent="0.25"/>
  <cols>
    <col min="1" max="1" width="27.7109375" customWidth="1"/>
    <col min="2" max="2" width="95.42578125" style="49" customWidth="1"/>
    <col min="10" max="10" width="22.28515625" bestFit="1" customWidth="1"/>
    <col min="11" max="11" width="131.7109375" customWidth="1"/>
  </cols>
  <sheetData>
    <row r="6" spans="1:11" ht="18" x14ac:dyDescent="0.25">
      <c r="A6" s="50" t="s">
        <v>87</v>
      </c>
      <c r="B6" s="51"/>
    </row>
    <row r="7" spans="1:11" x14ac:dyDescent="0.25">
      <c r="A7" s="52" t="s">
        <v>88</v>
      </c>
      <c r="B7" s="52" t="s">
        <v>89</v>
      </c>
    </row>
    <row r="8" spans="1:11" ht="15.75" x14ac:dyDescent="0.25">
      <c r="A8" s="74" t="s">
        <v>25</v>
      </c>
      <c r="B8" s="83" t="s">
        <v>124</v>
      </c>
    </row>
    <row r="9" spans="1:11" ht="31.5" x14ac:dyDescent="0.25">
      <c r="A9" s="74" t="s">
        <v>20</v>
      </c>
      <c r="B9" s="83" t="s">
        <v>90</v>
      </c>
      <c r="J9" s="53"/>
      <c r="K9" s="54"/>
    </row>
    <row r="10" spans="1:11" ht="47.25" x14ac:dyDescent="0.25">
      <c r="A10" s="74" t="s">
        <v>81</v>
      </c>
      <c r="B10" s="83" t="s">
        <v>130</v>
      </c>
      <c r="J10" s="53"/>
      <c r="K10" s="54"/>
    </row>
    <row r="11" spans="1:11" x14ac:dyDescent="0.25">
      <c r="A11" s="66"/>
      <c r="B11" s="84"/>
    </row>
    <row r="12" spans="1:11" ht="30" x14ac:dyDescent="0.25">
      <c r="A12" s="77" t="s">
        <v>107</v>
      </c>
      <c r="B12" s="84" t="s">
        <v>125</v>
      </c>
    </row>
    <row r="13" spans="1:11" ht="15.75" x14ac:dyDescent="0.25">
      <c r="A13" s="123" t="s">
        <v>80</v>
      </c>
      <c r="B13" s="83" t="s">
        <v>123</v>
      </c>
    </row>
    <row r="14" spans="1:11" x14ac:dyDescent="0.25">
      <c r="A14" s="123"/>
      <c r="B14" s="85" t="s">
        <v>122</v>
      </c>
      <c r="E14" s="73"/>
    </row>
    <row r="15" spans="1:11" ht="31.5" x14ac:dyDescent="0.25">
      <c r="A15" s="74" t="s">
        <v>91</v>
      </c>
      <c r="B15" s="86" t="s">
        <v>131</v>
      </c>
    </row>
    <row r="16" spans="1:11" ht="15.75" x14ac:dyDescent="0.25">
      <c r="A16" s="78" t="s">
        <v>83</v>
      </c>
      <c r="B16" s="83" t="s">
        <v>92</v>
      </c>
    </row>
    <row r="17" spans="1:5" ht="31.5" x14ac:dyDescent="0.25">
      <c r="A17" s="78" t="s">
        <v>93</v>
      </c>
      <c r="B17" s="83" t="s">
        <v>94</v>
      </c>
    </row>
    <row r="18" spans="1:5" ht="78.75" x14ac:dyDescent="0.25">
      <c r="A18" s="74" t="s">
        <v>0</v>
      </c>
      <c r="B18" s="83" t="s">
        <v>95</v>
      </c>
    </row>
    <row r="19" spans="1:5" ht="15.75" x14ac:dyDescent="0.25">
      <c r="A19" s="74" t="s">
        <v>96</v>
      </c>
      <c r="B19" s="83" t="s">
        <v>97</v>
      </c>
    </row>
    <row r="20" spans="1:5" ht="31.5" x14ac:dyDescent="0.25">
      <c r="A20" s="74" t="s">
        <v>86</v>
      </c>
      <c r="B20" s="76" t="s">
        <v>116</v>
      </c>
    </row>
    <row r="21" spans="1:5" ht="30" x14ac:dyDescent="0.25">
      <c r="A21" s="74" t="s">
        <v>79</v>
      </c>
      <c r="B21" s="79" t="s">
        <v>117</v>
      </c>
    </row>
    <row r="22" spans="1:5" ht="15.75" x14ac:dyDescent="0.25">
      <c r="A22" s="74" t="s">
        <v>98</v>
      </c>
      <c r="B22" s="76" t="s">
        <v>99</v>
      </c>
      <c r="E22" s="58"/>
    </row>
    <row r="23" spans="1:5" x14ac:dyDescent="0.25">
      <c r="A23" s="66"/>
      <c r="B23" s="67"/>
    </row>
    <row r="24" spans="1:5" ht="18" x14ac:dyDescent="0.25">
      <c r="A24" s="80" t="s">
        <v>100</v>
      </c>
      <c r="B24" s="67"/>
    </row>
    <row r="25" spans="1:5" x14ac:dyDescent="0.25">
      <c r="A25" s="81" t="s">
        <v>88</v>
      </c>
      <c r="B25" s="81" t="s">
        <v>89</v>
      </c>
    </row>
    <row r="26" spans="1:5" ht="15.75" x14ac:dyDescent="0.25">
      <c r="A26" s="82" t="s">
        <v>45</v>
      </c>
      <c r="B26" s="75" t="s">
        <v>101</v>
      </c>
    </row>
    <row r="27" spans="1:5" ht="15.75" x14ac:dyDescent="0.25">
      <c r="A27" s="82" t="s">
        <v>121</v>
      </c>
      <c r="B27" s="75" t="s">
        <v>102</v>
      </c>
    </row>
    <row r="28" spans="1:5" ht="31.5" x14ac:dyDescent="0.25">
      <c r="A28" s="82" t="s">
        <v>120</v>
      </c>
      <c r="B28" s="75" t="s">
        <v>103</v>
      </c>
    </row>
    <row r="29" spans="1:5" ht="31.5" x14ac:dyDescent="0.25">
      <c r="A29" s="82" t="s">
        <v>20</v>
      </c>
      <c r="B29" s="75" t="s">
        <v>104</v>
      </c>
    </row>
    <row r="30" spans="1:5" ht="15.75" x14ac:dyDescent="0.25">
      <c r="A30" s="82" t="s">
        <v>85</v>
      </c>
      <c r="B30" s="75" t="s">
        <v>105</v>
      </c>
    </row>
    <row r="31" spans="1:5" ht="31.5" x14ac:dyDescent="0.25">
      <c r="A31" s="78" t="s">
        <v>83</v>
      </c>
      <c r="B31" s="75" t="s">
        <v>106</v>
      </c>
    </row>
    <row r="32" spans="1:5" x14ac:dyDescent="0.25">
      <c r="A32" s="65"/>
      <c r="B32"/>
    </row>
    <row r="33" spans="1:2" ht="15.75" x14ac:dyDescent="0.25">
      <c r="A33" s="57"/>
      <c r="B33" s="56"/>
    </row>
    <row r="34" spans="1:2" ht="15.75" x14ac:dyDescent="0.25">
      <c r="A34" s="53"/>
      <c r="B34" s="54"/>
    </row>
    <row r="35" spans="1:2" x14ac:dyDescent="0.25">
      <c r="A35" s="55"/>
      <c r="B35"/>
    </row>
    <row r="36" spans="1:2" x14ac:dyDescent="0.25">
      <c r="B36"/>
    </row>
    <row r="37" spans="1:2" x14ac:dyDescent="0.25">
      <c r="B37"/>
    </row>
    <row r="38" spans="1:2" x14ac:dyDescent="0.25">
      <c r="B38"/>
    </row>
    <row r="39" spans="1:2" x14ac:dyDescent="0.25">
      <c r="B39"/>
    </row>
    <row r="40" spans="1:2" x14ac:dyDescent="0.25">
      <c r="B40"/>
    </row>
    <row r="41" spans="1:2" x14ac:dyDescent="0.25">
      <c r="B41"/>
    </row>
    <row r="42" spans="1:2" x14ac:dyDescent="0.25">
      <c r="B42"/>
    </row>
  </sheetData>
  <mergeCells count="1">
    <mergeCell ref="A13:A14"/>
  </mergeCells>
  <hyperlinks>
    <hyperlink ref="B14" r:id="rId1" display="https://www.ascb.se/media/1062/loantovalueforswedishcoverpools_20100305_mark-1.pdf" xr:uid="{DEBB8557-24B4-47F3-A0A4-ED0F8A2760EC}"/>
  </hyperlinks>
  <pageMargins left="0.70866141732283472" right="0.70866141732283472" top="0.74803149606299213" bottom="0.74803149606299213" header="0.31496062992125984" footer="0.31496062992125984"/>
  <pageSetup paperSize="9" scale="70"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30BE6138535F84097A3623D19175EBF" ma:contentTypeVersion="1" ma:contentTypeDescription="Skapa ett nytt dokument." ma:contentTypeScope="" ma:versionID="b0a7e9fe0b1bec1cafde24af9e8037de">
  <xsd:schema xmlns:xsd="http://www.w3.org/2001/XMLSchema" xmlns:xs="http://www.w3.org/2001/XMLSchema" xmlns:p="http://schemas.microsoft.com/office/2006/metadata/properties" xmlns:ns3="b812923a-363a-40e5-80cb-9f5161b2a1be" targetNamespace="http://schemas.microsoft.com/office/2006/metadata/properties" ma:root="true" ma:fieldsID="c613eee12ca9bffd6a9ca32fc2546aaf" ns3:_="">
    <xsd:import namespace="b812923a-363a-40e5-80cb-9f5161b2a1be"/>
    <xsd:element name="properties">
      <xsd:complexType>
        <xsd:sequence>
          <xsd:element name="documentManagement">
            <xsd:complexType>
              <xsd:all>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12923a-363a-40e5-80cb-9f5161b2a1be" elementFormDefault="qualified">
    <xsd:import namespace="http://schemas.microsoft.com/office/2006/documentManagement/types"/>
    <xsd:import namespace="http://schemas.microsoft.com/office/infopath/2007/PartnerControls"/>
    <xsd:element name="SharedWithUsers" ma:index="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CDFA1B-F94A-42FD-890D-B73919D6CE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12923a-363a-40e5-80cb-9f5161b2a1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E2F711-5AD1-487B-91E9-C45407701799}">
  <ds:schemaRefs>
    <ds:schemaRef ds:uri="http://purl.org/dc/terms/"/>
    <ds:schemaRef ds:uri="http://schemas.openxmlformats.org/package/2006/metadata/core-properties"/>
    <ds:schemaRef ds:uri="b812923a-363a-40e5-80cb-9f5161b2a1be"/>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FC3D720E-D69B-4158-9543-202E111D3B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Ver 8</vt:lpstr>
      <vt:lpstr>Glossary 8</vt:lpstr>
      <vt:lpstr>'Ver 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Jonny Sylvén</dc:creator>
  <cp:lastModifiedBy>Patrik Engstrand</cp:lastModifiedBy>
  <cp:lastPrinted>2022-11-16T08:36:36Z</cp:lastPrinted>
  <dcterms:created xsi:type="dcterms:W3CDTF">2012-02-01T12:08:15Z</dcterms:created>
  <dcterms:modified xsi:type="dcterms:W3CDTF">2026-07-13T12:16:09Z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0x010100930BE6138535F84097A3623D19175EBF</vt:lpwstr>
  </property>
</Properties>
</file>