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palloliittofi-my.sharepoint.com/personal/timo_huttunen_palloliitto_fi/Documents/Seurakehitys/seuraohjelmasisällöt/"/>
    </mc:Choice>
  </mc:AlternateContent>
  <xr:revisionPtr revIDLastSave="0" documentId="8_{0738E968-C3EF-4E91-95E6-95C4902920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ul1" sheetId="1" r:id="rId1"/>
    <sheet name="Taul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1" l="1"/>
  <c r="B27" i="1" s="1"/>
  <c r="B43" i="1"/>
  <c r="C15" i="1" s="1"/>
  <c r="E15" i="1" s="1"/>
  <c r="D15" i="1" s="1"/>
  <c r="G15" i="1" l="1"/>
  <c r="B15" i="1"/>
  <c r="B32" i="1"/>
  <c r="B29" i="1"/>
  <c r="B28" i="1"/>
  <c r="B30" i="1"/>
  <c r="B31" i="1"/>
  <c r="C13" i="1"/>
  <c r="F15" i="1" l="1"/>
  <c r="B33" i="1"/>
  <c r="C14" i="1" s="1"/>
  <c r="C16" i="1" s="1"/>
  <c r="B13" i="1"/>
  <c r="G13" i="1"/>
  <c r="E13" i="1"/>
  <c r="D13" i="1" s="1"/>
  <c r="G14" i="1" l="1"/>
  <c r="F14" i="1" s="1"/>
  <c r="E14" i="1"/>
  <c r="D14" i="1" s="1"/>
  <c r="D16" i="1" s="1"/>
  <c r="F13" i="1"/>
  <c r="B14" i="1"/>
  <c r="B16" i="1" s="1"/>
  <c r="E16" i="1" l="1"/>
  <c r="F16" i="1"/>
  <c r="G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 Kangas-Hynnilä</author>
  </authors>
  <commentList>
    <comment ref="B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Ali Kangas-Hynnilä:</t>
        </r>
        <r>
          <rPr>
            <sz val="9"/>
            <color indexed="81"/>
            <rFont val="Tahoma"/>
            <family val="2"/>
          </rPr>
          <t xml:space="preserve">
Lisää seuran aktiivinen pelaajamäärä.</t>
        </r>
      </text>
    </comment>
    <comment ref="B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Ali Kangas-Hynnilä:</t>
        </r>
        <r>
          <rPr>
            <sz val="9"/>
            <color indexed="81"/>
            <rFont val="Tahoma"/>
            <family val="2"/>
          </rPr>
          <t xml:space="preserve">
Lisää seuran aktiivinen joukkuemäärä.</t>
        </r>
      </text>
    </comment>
    <comment ref="B2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Ali Kangas-Hynnilä:</t>
        </r>
        <r>
          <rPr>
            <sz val="9"/>
            <color indexed="81"/>
            <rFont val="Tahoma"/>
            <family val="2"/>
          </rPr>
          <t xml:space="preserve">
Lisää työntekijän kuukausipalkka tai kuukauden aikana karttuva tuntipalkka. Tähän osioon voit lisätä 1-3 työntekijän palkkatiedot.</t>
        </r>
      </text>
    </comment>
    <comment ref="B2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Ali Kangas-Hynnilä:</t>
        </r>
        <r>
          <rPr>
            <sz val="9"/>
            <color indexed="81"/>
            <rFont val="Tahoma"/>
            <family val="2"/>
          </rPr>
          <t xml:space="preserve">
Lisää tähän arvio yhden kuukausden matkakorvauksista.</t>
        </r>
      </text>
    </comment>
    <comment ref="A3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Ali Kangas-Hynnilä:</t>
        </r>
        <r>
          <rPr>
            <sz val="9"/>
            <color indexed="81"/>
            <rFont val="Tahoma"/>
            <family val="2"/>
          </rPr>
          <t xml:space="preserve">
Tiedoksi:
Lomaraha on 50% lomapäivien palkasta. Tässä laskelmassa on käytetty 1 kk palkkakuluja (4 vko loma per henkilö) esimerkkinä. Ohjelma laskee summan automaattisesti, älä lmuuta summaa! </t>
        </r>
      </text>
    </comment>
  </commentList>
</comments>
</file>

<file path=xl/sharedStrings.xml><?xml version="1.0" encoding="utf-8"?>
<sst xmlns="http://schemas.openxmlformats.org/spreadsheetml/2006/main" count="42" uniqueCount="37">
  <si>
    <t>HENKILÖSTÖN PALKKAUSKUSTANNUSARVIOLASKELMA</t>
  </si>
  <si>
    <t>Täytä vain punaisella kehyksellä olevat kohdat. Lisäohjeet punaisen laatikon kommenttikentässä!</t>
  </si>
  <si>
    <t>Seuran pelaajamäärä</t>
  </si>
  <si>
    <t>Ohjeellinen kustannusarvio henkilökunnan palkkauskustannuksista seura-, joukkue- ja pelaajatasolla. Lasketataulukon prossenttiluvut ovat vuoden 2017 arviolukuja.</t>
  </si>
  <si>
    <t>Seuran joukkuemäärä</t>
  </si>
  <si>
    <t>KUSTANNUSARVION YHTEENVETO</t>
  </si>
  <si>
    <t>SEURATASO</t>
  </si>
  <si>
    <t>JOUKKUETASO</t>
  </si>
  <si>
    <t>PELAAJATASO</t>
  </si>
  <si>
    <t>Vuosi</t>
  </si>
  <si>
    <t>Kuukausi</t>
  </si>
  <si>
    <t>Palkkakulut yhteensä</t>
  </si>
  <si>
    <t>Palkkojen sivukulut yhteensä</t>
  </si>
  <si>
    <t>Muut kulut yhteensä</t>
  </si>
  <si>
    <t xml:space="preserve">Kaikki kulut yhteensä </t>
  </si>
  <si>
    <t>LASKENTATAULUKKO</t>
  </si>
  <si>
    <t>PALKKAKULUT  (kuukaudessa)</t>
  </si>
  <si>
    <t xml:space="preserve">Työntekijä A </t>
  </si>
  <si>
    <t>Työntekijä B</t>
  </si>
  <si>
    <t>Työntekijä C</t>
  </si>
  <si>
    <t>Palkat yhteensä</t>
  </si>
  <si>
    <t>Matkakulut ja päivärahat (arvio kk-taso)</t>
  </si>
  <si>
    <t>Työeläkevakuutusmaksu (18,65%)</t>
  </si>
  <si>
    <t>Sairasvakuutusmaksu (0,8%)</t>
  </si>
  <si>
    <t>Tapaturmavakuutus (2,0%)</t>
  </si>
  <si>
    <t>Ryhmähenkivakuutus (0,7%)</t>
  </si>
  <si>
    <t>Työttömyysvakuutus (0,8%)</t>
  </si>
  <si>
    <t>Lomarahat* (kts. kommentti)</t>
  </si>
  <si>
    <t>Sivukulut yhteensä</t>
  </si>
  <si>
    <t>MUUT KULUT (kuukaudessa)</t>
  </si>
  <si>
    <t>Tilavuokra</t>
  </si>
  <si>
    <t>Sähkö, vesi, lämmitys</t>
  </si>
  <si>
    <t>Puhelin</t>
  </si>
  <si>
    <t>ITC laitteet ja yhteydet</t>
  </si>
  <si>
    <t>Kalusteet</t>
  </si>
  <si>
    <t>Toimistotarvikkeet</t>
  </si>
  <si>
    <t>Muut kiinteät kulut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</si>
</sst>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4" borderId="0" xfId="0" applyFont="1" applyFill="1"/>
    <xf numFmtId="0" fontId="0" fillId="4" borderId="0" xfId="0" applyFill="1"/>
    <xf numFmtId="0" fontId="6" fillId="0" borderId="0" xfId="0" applyFont="1"/>
    <xf numFmtId="0" fontId="0" fillId="3" borderId="0" xfId="0" applyFill="1"/>
    <xf numFmtId="0" fontId="2" fillId="3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right" vertical="center"/>
    </xf>
    <xf numFmtId="4" fontId="2" fillId="3" borderId="2" xfId="0" applyNumberFormat="1" applyFont="1" applyFill="1" applyBorder="1" applyAlignment="1">
      <alignment horizontal="right" vertical="center"/>
    </xf>
    <xf numFmtId="4" fontId="2" fillId="3" borderId="3" xfId="0" applyNumberFormat="1" applyFont="1" applyFill="1" applyBorder="1" applyAlignment="1">
      <alignment horizontal="right" vertical="center"/>
    </xf>
    <xf numFmtId="4" fontId="2" fillId="3" borderId="0" xfId="0" applyNumberFormat="1" applyFont="1" applyFill="1" applyAlignment="1">
      <alignment horizontal="right" vertical="center"/>
    </xf>
    <xf numFmtId="4" fontId="2" fillId="4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2" fontId="2" fillId="4" borderId="0" xfId="0" applyNumberFormat="1" applyFont="1" applyFill="1" applyAlignment="1">
      <alignment horizontal="right" vertical="center"/>
    </xf>
    <xf numFmtId="4" fontId="0" fillId="0" borderId="1" xfId="0" applyNumberForma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4" fontId="0" fillId="0" borderId="1" xfId="0" applyNumberFormat="1" applyBorder="1" applyAlignment="1" applyProtection="1">
      <alignment horizontal="right" vertical="center"/>
      <protection locked="0"/>
    </xf>
    <xf numFmtId="2" fontId="0" fillId="0" borderId="1" xfId="0" applyNumberFormat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4" borderId="0" xfId="0" applyFill="1" applyAlignment="1"/>
    <xf numFmtId="0" fontId="2" fillId="4" borderId="0" xfId="0" applyFont="1" applyFill="1" applyAlignme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showGridLines="0" showRowColHeaders="0" tabSelected="1" topLeftCell="A10" workbookViewId="0">
      <selection activeCell="B23" sqref="B23"/>
    </sheetView>
  </sheetViews>
  <sheetFormatPr defaultColWidth="8.85546875" defaultRowHeight="14.45"/>
  <cols>
    <col min="1" max="1" width="33.140625" customWidth="1"/>
    <col min="2" max="7" width="9.7109375" customWidth="1"/>
  </cols>
  <sheetData>
    <row r="1" spans="1:10" ht="14.45" customHeight="1">
      <c r="A1" s="27" t="s">
        <v>0</v>
      </c>
      <c r="B1" s="27"/>
      <c r="C1" s="27"/>
      <c r="D1" s="27"/>
      <c r="E1" s="27"/>
      <c r="F1" s="27"/>
      <c r="G1" s="27"/>
    </row>
    <row r="2" spans="1:10" ht="14.45" customHeight="1">
      <c r="A2" s="27"/>
      <c r="B2" s="27"/>
      <c r="C2" s="27"/>
      <c r="D2" s="27"/>
      <c r="E2" s="27"/>
      <c r="F2" s="27"/>
      <c r="G2" s="27"/>
    </row>
    <row r="3" spans="1:10" ht="14.45" customHeight="1">
      <c r="A3" s="12"/>
      <c r="B3" s="12"/>
      <c r="C3" s="12"/>
      <c r="D3" s="25" t="s">
        <v>1</v>
      </c>
      <c r="E3" s="25"/>
      <c r="F3" s="25"/>
      <c r="G3" s="25"/>
    </row>
    <row r="4" spans="1:10" ht="15" thickBot="1">
      <c r="A4" s="12"/>
      <c r="B4" s="12"/>
      <c r="C4" s="12"/>
      <c r="D4" s="25"/>
      <c r="E4" s="25"/>
      <c r="F4" s="25"/>
      <c r="G4" s="25"/>
    </row>
    <row r="5" spans="1:10" ht="15.6" customHeight="1" thickBot="1">
      <c r="A5" s="13" t="s">
        <v>2</v>
      </c>
      <c r="B5" s="22">
        <v>340</v>
      </c>
      <c r="D5" s="28" t="s">
        <v>3</v>
      </c>
      <c r="E5" s="28"/>
      <c r="F5" s="28"/>
      <c r="G5" s="28"/>
    </row>
    <row r="6" spans="1:10" ht="15" thickBot="1">
      <c r="A6" s="13" t="s">
        <v>4</v>
      </c>
      <c r="B6" s="22">
        <v>16</v>
      </c>
      <c r="D6" s="28"/>
      <c r="E6" s="28"/>
      <c r="F6" s="28"/>
      <c r="G6" s="28"/>
    </row>
    <row r="7" spans="1:10">
      <c r="D7" s="28"/>
      <c r="E7" s="28"/>
      <c r="F7" s="28"/>
      <c r="G7" s="28"/>
    </row>
    <row r="8" spans="1:10">
      <c r="A8" s="26" t="s">
        <v>5</v>
      </c>
      <c r="B8" s="26"/>
      <c r="C8" s="26"/>
      <c r="D8" s="26"/>
      <c r="E8" s="26"/>
      <c r="F8" s="26"/>
      <c r="G8" s="26"/>
    </row>
    <row r="9" spans="1:10">
      <c r="A9" s="26"/>
      <c r="B9" s="26"/>
      <c r="C9" s="26"/>
      <c r="D9" s="26"/>
      <c r="E9" s="26"/>
      <c r="F9" s="26"/>
      <c r="G9" s="26"/>
    </row>
    <row r="10" spans="1:10">
      <c r="A10" s="2"/>
    </row>
    <row r="11" spans="1:10">
      <c r="A11" s="6"/>
      <c r="B11" s="29" t="s">
        <v>6</v>
      </c>
      <c r="C11" s="30"/>
      <c r="D11" s="31" t="s">
        <v>7</v>
      </c>
      <c r="E11" s="31"/>
      <c r="F11" s="29" t="s">
        <v>8</v>
      </c>
      <c r="G11" s="31"/>
      <c r="I11" s="5"/>
      <c r="J11" s="5"/>
    </row>
    <row r="12" spans="1:10">
      <c r="A12" s="6"/>
      <c r="B12" s="10" t="s">
        <v>9</v>
      </c>
      <c r="C12" s="11" t="s">
        <v>10</v>
      </c>
      <c r="D12" s="8" t="s">
        <v>9</v>
      </c>
      <c r="E12" s="8" t="s">
        <v>10</v>
      </c>
      <c r="F12" s="10" t="s">
        <v>9</v>
      </c>
      <c r="G12" s="8" t="s">
        <v>10</v>
      </c>
      <c r="I12" s="5"/>
      <c r="J12" s="5"/>
    </row>
    <row r="13" spans="1:10">
      <c r="A13" s="1" t="s">
        <v>11</v>
      </c>
      <c r="B13" s="14">
        <f>C13*12</f>
        <v>30000</v>
      </c>
      <c r="C13" s="14">
        <f>B25</f>
        <v>2500</v>
      </c>
      <c r="D13" s="14">
        <f>E13*12</f>
        <v>1875</v>
      </c>
      <c r="E13" s="14">
        <f>C13/B6</f>
        <v>156.25</v>
      </c>
      <c r="F13" s="14">
        <f>G13*12</f>
        <v>88.235294117647058</v>
      </c>
      <c r="G13" s="14">
        <f>C13/B5</f>
        <v>7.3529411764705879</v>
      </c>
    </row>
    <row r="14" spans="1:10">
      <c r="A14" s="1" t="s">
        <v>12</v>
      </c>
      <c r="B14" s="14">
        <f>C14*12</f>
        <v>21885</v>
      </c>
      <c r="C14" s="14">
        <f>B33</f>
        <v>1823.75</v>
      </c>
      <c r="D14" s="14">
        <f>E14*12</f>
        <v>1367.8125</v>
      </c>
      <c r="E14" s="14">
        <f>C14/B6</f>
        <v>113.984375</v>
      </c>
      <c r="F14" s="14">
        <f>G14*12</f>
        <v>64.367647058823536</v>
      </c>
      <c r="G14" s="14">
        <f>C14/B5</f>
        <v>5.3639705882352944</v>
      </c>
    </row>
    <row r="15" spans="1:10">
      <c r="A15" s="1" t="s">
        <v>13</v>
      </c>
      <c r="B15" s="14">
        <f>C15*12</f>
        <v>4956</v>
      </c>
      <c r="C15" s="14">
        <f>B43</f>
        <v>413</v>
      </c>
      <c r="D15" s="14">
        <f>E15*12</f>
        <v>309.75</v>
      </c>
      <c r="E15" s="14">
        <f>C15/B6</f>
        <v>25.8125</v>
      </c>
      <c r="F15" s="14">
        <f>G15*12</f>
        <v>14.576470588235292</v>
      </c>
      <c r="G15" s="14">
        <f>C15/B5</f>
        <v>1.2147058823529411</v>
      </c>
    </row>
    <row r="16" spans="1:10">
      <c r="A16" s="7" t="s">
        <v>14</v>
      </c>
      <c r="B16" s="15">
        <f t="shared" ref="B16:G16" si="0">SUM(B13:B15)</f>
        <v>56841</v>
      </c>
      <c r="C16" s="16">
        <f t="shared" si="0"/>
        <v>4736.75</v>
      </c>
      <c r="D16" s="17">
        <f t="shared" si="0"/>
        <v>3552.5625</v>
      </c>
      <c r="E16" s="17">
        <f t="shared" si="0"/>
        <v>296.046875</v>
      </c>
      <c r="F16" s="15">
        <f t="shared" si="0"/>
        <v>167.17941176470589</v>
      </c>
      <c r="G16" s="17">
        <f t="shared" si="0"/>
        <v>13.931617647058824</v>
      </c>
    </row>
    <row r="17" spans="1:7" ht="14.45" customHeight="1"/>
    <row r="18" spans="1:7">
      <c r="A18" s="26" t="s">
        <v>15</v>
      </c>
      <c r="B18" s="26"/>
      <c r="C18" s="26"/>
      <c r="D18" s="26"/>
      <c r="E18" s="26"/>
      <c r="F18" s="26"/>
      <c r="G18" s="26"/>
    </row>
    <row r="19" spans="1:7">
      <c r="A19" s="26"/>
      <c r="B19" s="26"/>
      <c r="C19" s="26"/>
      <c r="D19" s="26"/>
      <c r="E19" s="26"/>
      <c r="F19" s="26"/>
      <c r="G19" s="26"/>
    </row>
    <row r="20" spans="1:7">
      <c r="A20" s="9"/>
      <c r="B20" s="9"/>
      <c r="C20" s="9"/>
      <c r="D20" s="9"/>
      <c r="E20" s="9"/>
      <c r="F20" s="9"/>
      <c r="G20" s="9"/>
    </row>
    <row r="21" spans="1:7" ht="15" thickBot="1">
      <c r="A21" s="32" t="s">
        <v>16</v>
      </c>
      <c r="B21" s="32"/>
      <c r="C21" s="32"/>
      <c r="D21" s="32"/>
      <c r="E21" s="32"/>
      <c r="F21" s="32"/>
      <c r="G21" s="32"/>
    </row>
    <row r="22" spans="1:7" ht="15" thickBot="1">
      <c r="A22" t="s">
        <v>17</v>
      </c>
      <c r="B22" s="23">
        <v>2500</v>
      </c>
    </row>
    <row r="23" spans="1:7" ht="15" thickBot="1">
      <c r="A23" t="s">
        <v>18</v>
      </c>
      <c r="B23" s="23"/>
    </row>
    <row r="24" spans="1:7" ht="15" thickBot="1">
      <c r="A24" t="s">
        <v>19</v>
      </c>
      <c r="B24" s="23"/>
    </row>
    <row r="25" spans="1:7" ht="15" thickBot="1">
      <c r="A25" s="3" t="s">
        <v>20</v>
      </c>
      <c r="B25" s="18">
        <f>B22+B23+B24</f>
        <v>2500</v>
      </c>
      <c r="C25" s="4"/>
      <c r="D25" s="4"/>
      <c r="E25" s="4"/>
      <c r="F25" s="4"/>
      <c r="G25" s="4"/>
    </row>
    <row r="26" spans="1:7" ht="15" thickBot="1">
      <c r="A26" t="s">
        <v>21</v>
      </c>
      <c r="B26" s="21"/>
    </row>
    <row r="27" spans="1:7">
      <c r="A27" t="s">
        <v>22</v>
      </c>
      <c r="B27" s="19">
        <f>B25/100*18.65</f>
        <v>466.24999999999994</v>
      </c>
    </row>
    <row r="28" spans="1:7">
      <c r="A28" t="s">
        <v>23</v>
      </c>
      <c r="B28" s="19">
        <f>B25/100*0.8</f>
        <v>20</v>
      </c>
    </row>
    <row r="29" spans="1:7">
      <c r="A29" t="s">
        <v>24</v>
      </c>
      <c r="B29" s="19">
        <f>B25/100*2</f>
        <v>50</v>
      </c>
    </row>
    <row r="30" spans="1:7">
      <c r="A30" t="s">
        <v>25</v>
      </c>
      <c r="B30" s="19">
        <f>B25/100*0.7</f>
        <v>17.5</v>
      </c>
    </row>
    <row r="31" spans="1:7">
      <c r="A31" t="s">
        <v>26</v>
      </c>
      <c r="B31" s="19">
        <f>B25/100*0.8</f>
        <v>20</v>
      </c>
    </row>
    <row r="32" spans="1:7">
      <c r="A32" t="s">
        <v>27</v>
      </c>
      <c r="B32" s="19">
        <f>B25/100*50</f>
        <v>1250</v>
      </c>
    </row>
    <row r="33" spans="1:7">
      <c r="A33" s="3" t="s">
        <v>28</v>
      </c>
      <c r="B33" s="18">
        <f>SUM(B26:B32)</f>
        <v>1823.75</v>
      </c>
      <c r="C33" s="4"/>
      <c r="D33" s="4"/>
      <c r="E33" s="4"/>
      <c r="F33" s="4"/>
      <c r="G33" s="4"/>
    </row>
    <row r="35" spans="1:7" ht="15" thickBot="1">
      <c r="A35" s="33" t="s">
        <v>29</v>
      </c>
      <c r="B35" s="33"/>
      <c r="C35" s="33"/>
      <c r="D35" s="33"/>
      <c r="E35" s="33"/>
      <c r="F35" s="33"/>
      <c r="G35" s="33"/>
    </row>
    <row r="36" spans="1:7" ht="15" thickBot="1">
      <c r="A36" t="s">
        <v>30</v>
      </c>
      <c r="B36" s="24">
        <v>13</v>
      </c>
    </row>
    <row r="37" spans="1:7" ht="15" thickBot="1">
      <c r="A37" t="s">
        <v>31</v>
      </c>
      <c r="B37" s="24">
        <v>400</v>
      </c>
    </row>
    <row r="38" spans="1:7" ht="15" thickBot="1">
      <c r="A38" t="s">
        <v>32</v>
      </c>
      <c r="B38" s="24"/>
    </row>
    <row r="39" spans="1:7" ht="15" thickBot="1">
      <c r="A39" t="s">
        <v>33</v>
      </c>
      <c r="B39" s="24"/>
    </row>
    <row r="40" spans="1:7" ht="15" thickBot="1">
      <c r="A40" t="s">
        <v>34</v>
      </c>
      <c r="B40" s="24"/>
    </row>
    <row r="41" spans="1:7" ht="15" thickBot="1">
      <c r="A41" t="s">
        <v>35</v>
      </c>
      <c r="B41" s="24"/>
    </row>
    <row r="42" spans="1:7" ht="15" thickBot="1">
      <c r="A42" t="s">
        <v>36</v>
      </c>
      <c r="B42" s="24"/>
    </row>
    <row r="43" spans="1:7">
      <c r="A43" s="3" t="s">
        <v>13</v>
      </c>
      <c r="B43" s="20">
        <f>SUM(B36:B42)</f>
        <v>413</v>
      </c>
      <c r="C43" s="4"/>
      <c r="D43" s="4"/>
      <c r="E43" s="4"/>
      <c r="F43" s="4"/>
      <c r="G43" s="4"/>
    </row>
  </sheetData>
  <sheetProtection algorithmName="SHA-512" hashValue="GzrkUn6oyQdoAk0bFuMZQhC3cdKBKl4SWSEQUusXPicpMi8PGZZQ2aUhwnIGXRc+RnE+VVOmCcTlCoN6CA90AA==" saltValue="QzTaQZMwVjT4dqHQy8I+Tg==" spinCount="100000" sheet="1" objects="1" scenarios="1" selectLockedCells="1"/>
  <mergeCells count="10">
    <mergeCell ref="A35:G35"/>
    <mergeCell ref="D3:G4"/>
    <mergeCell ref="A18:G19"/>
    <mergeCell ref="A1:G2"/>
    <mergeCell ref="A8:G9"/>
    <mergeCell ref="D5:G7"/>
    <mergeCell ref="A21:G21"/>
    <mergeCell ref="B11:C11"/>
    <mergeCell ref="D11:E11"/>
    <mergeCell ref="F11:G11"/>
  </mergeCells>
  <pageMargins left="0.25" right="0.25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C1048576"/>
    </sheetView>
  </sheetViews>
  <sheetFormatPr defaultRowHeight="14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Kangas-Hynnilä</dc:creator>
  <cp:keywords/>
  <dc:description/>
  <cp:lastModifiedBy>ilkka.junttila</cp:lastModifiedBy>
  <cp:revision/>
  <dcterms:created xsi:type="dcterms:W3CDTF">2017-08-03T07:27:52Z</dcterms:created>
  <dcterms:modified xsi:type="dcterms:W3CDTF">2022-05-03T08:08:37Z</dcterms:modified>
  <cp:category/>
  <cp:contentStatus/>
</cp:coreProperties>
</file>