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acapavlovic/Downloads/"/>
    </mc:Choice>
  </mc:AlternateContent>
  <xr:revisionPtr revIDLastSave="0" documentId="8_{94E7D803-F329-B449-BB2C-197F20BA47F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imbursement rules 2025" sheetId="1" r:id="rId1"/>
  </sheets>
  <definedNames>
    <definedName name="_xlnm.Print_Area" localSheetId="0">'reimbursement rules 2025'!$B:$G</definedName>
    <definedName name="_xlnm.Print_Titles" localSheetId="0">'reimbursement rules 2025'!$5:$6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C40" i="1"/>
  <c r="C28" i="1"/>
  <c r="C53" i="1"/>
  <c r="F42" i="1"/>
  <c r="G42" i="1"/>
  <c r="E43" i="1"/>
  <c r="F43" i="1"/>
  <c r="G43" i="1"/>
  <c r="E16" i="1"/>
  <c r="F16" i="1"/>
  <c r="G16" i="1"/>
  <c r="E30" i="1"/>
  <c r="F30" i="1"/>
  <c r="G30" i="1"/>
  <c r="C33" i="1"/>
  <c r="E33" i="1" s="1"/>
  <c r="C49" i="1"/>
  <c r="E12" i="1"/>
  <c r="F12" i="1"/>
  <c r="G12" i="1"/>
  <c r="E13" i="1"/>
  <c r="F13" i="1"/>
  <c r="G13" i="1"/>
  <c r="E15" i="1"/>
  <c r="F15" i="1"/>
  <c r="G15" i="1"/>
  <c r="E17" i="1"/>
  <c r="F17" i="1"/>
  <c r="G17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6" i="1"/>
  <c r="F26" i="1"/>
  <c r="G26" i="1"/>
  <c r="E27" i="1"/>
  <c r="F27" i="1"/>
  <c r="G27" i="1"/>
  <c r="E28" i="1"/>
  <c r="F28" i="1"/>
  <c r="G28" i="1"/>
  <c r="E29" i="1"/>
  <c r="F29" i="1"/>
  <c r="G29" i="1"/>
  <c r="E31" i="1"/>
  <c r="F31" i="1"/>
  <c r="G31" i="1"/>
  <c r="E32" i="1"/>
  <c r="F32" i="1"/>
  <c r="G32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E44" i="1"/>
  <c r="F44" i="1"/>
  <c r="G44" i="1"/>
  <c r="E45" i="1"/>
  <c r="F45" i="1"/>
  <c r="G45" i="1"/>
  <c r="E46" i="1"/>
  <c r="F46" i="1"/>
  <c r="G46" i="1"/>
  <c r="E48" i="1"/>
  <c r="F48" i="1"/>
  <c r="G48" i="1"/>
  <c r="E11" i="1"/>
  <c r="F11" i="1"/>
  <c r="G11" i="1"/>
  <c r="C47" i="1"/>
  <c r="F33" i="1" l="1"/>
  <c r="E47" i="1"/>
  <c r="F47" i="1"/>
  <c r="G47" i="1"/>
  <c r="C56" i="1"/>
  <c r="C58" i="1"/>
  <c r="G58" i="1"/>
  <c r="C54" i="1"/>
  <c r="G54" i="1" s="1"/>
  <c r="C14" i="1"/>
  <c r="E14" i="1" l="1"/>
  <c r="F14" i="1"/>
  <c r="G14" i="1"/>
  <c r="E49" i="1" l="1"/>
  <c r="F49" i="1"/>
  <c r="G49" i="1"/>
</calcChain>
</file>

<file path=xl/sharedStrings.xml><?xml version="1.0" encoding="utf-8"?>
<sst xmlns="http://schemas.openxmlformats.org/spreadsheetml/2006/main" count="80" uniqueCount="64">
  <si>
    <t>2025 Reimbursement Rules</t>
  </si>
  <si>
    <t>Please note, the reimbursement is provided by EGP only if the delegation is gender-balanced.</t>
  </si>
  <si>
    <t>Member Parties</t>
  </si>
  <si>
    <t xml:space="preserve">2022 
Median net income,  EUR
</t>
  </si>
  <si>
    <t>Number of Delegates reimbursed</t>
  </si>
  <si>
    <t>REIMBURSEMENT</t>
  </si>
  <si>
    <t>Median net income</t>
  </si>
  <si>
    <t>Travel &amp; hotel for delegates *</t>
  </si>
  <si>
    <t>Reduction in participation fee</t>
  </si>
  <si>
    <t>booked by delegates, reimbursed by EGP</t>
  </si>
  <si>
    <r>
      <rPr>
        <sz val="9"/>
        <color rgb="FFFF0000"/>
        <rFont val="Roboto"/>
      </rPr>
      <t xml:space="preserve">twin rooms </t>
    </r>
    <r>
      <rPr>
        <sz val="9"/>
        <color theme="3"/>
        <rFont val="Roboto"/>
      </rPr>
      <t>booked and paid by EGP</t>
    </r>
  </si>
  <si>
    <r>
      <rPr>
        <sz val="9"/>
        <color rgb="FF000000"/>
        <rFont val="Roboto"/>
      </rPr>
      <t xml:space="preserve">
The accommodation will be reimbursed up to </t>
    </r>
    <r>
      <rPr>
        <b/>
        <sz val="9"/>
        <color rgb="FF000000"/>
        <rFont val="Roboto"/>
      </rPr>
      <t>70 EUR per per delegate per night</t>
    </r>
    <r>
      <rPr>
        <sz val="9"/>
        <color rgb="FF000000"/>
        <rFont val="Roboto"/>
      </rPr>
      <t xml:space="preserve"> for self reservations</t>
    </r>
    <r>
      <rPr>
        <b/>
        <sz val="9"/>
        <color rgb="FF000000"/>
        <rFont val="Roboto"/>
      </rPr>
      <t xml:space="preserve"> for a maximum of three nights</t>
    </r>
    <r>
      <rPr>
        <sz val="9"/>
        <color rgb="FF000000"/>
        <rFont val="Roboto"/>
      </rPr>
      <t xml:space="preserve">.                                      
</t>
    </r>
    <r>
      <rPr>
        <b/>
        <sz val="9"/>
        <color rgb="FF000000"/>
        <rFont val="Roboto"/>
      </rPr>
      <t xml:space="preserve">IMPORTANT: Please keep original tickets, receipts, boarding passes, etc. </t>
    </r>
    <r>
      <rPr>
        <sz val="9"/>
        <color rgb="FF000000"/>
        <rFont val="Roboto"/>
      </rPr>
      <t>The reimbursement will only be provided on the basis of original justifications.
Further information regarding the financial conditions for delegates is available on our website: https://europeangreens.eu/lisbon2025-practical-information/</t>
    </r>
  </si>
  <si>
    <t>Full members</t>
  </si>
  <si>
    <t xml:space="preserve">Albania, Partia e Gjelberit* </t>
  </si>
  <si>
    <t>Austria, Die Grünen - die Grüne Alternative</t>
  </si>
  <si>
    <t>Belgium, Groen</t>
  </si>
  <si>
    <t>Belgium, Ecolo</t>
  </si>
  <si>
    <t>Bulgaria, Zelenito dvizheniye / Green Movement</t>
  </si>
  <si>
    <t>Croatia, Mozemo ! - politicka Platforma</t>
  </si>
  <si>
    <t>Cyprus, Cyprus Greens — Citizens' Cooperation</t>
  </si>
  <si>
    <t>Czechia, Zelení - Strana Zelenych</t>
  </si>
  <si>
    <t>yes</t>
  </si>
  <si>
    <t>Denmark, SF / Green Left</t>
  </si>
  <si>
    <t>Estonia, Eestimaa Rohelised</t>
  </si>
  <si>
    <t>Finland, Vihreät - De Gröna</t>
  </si>
  <si>
    <t>France, Les Écologistes - EELV</t>
  </si>
  <si>
    <t>Georgia, Sakartvelo's Mtsvaneta Partia **</t>
  </si>
  <si>
    <t>Germany, Bündnis 90/Die Grünen</t>
  </si>
  <si>
    <t>Greece, Ecologist Greens - Oikologoi Prasinoi</t>
  </si>
  <si>
    <t>suspended</t>
  </si>
  <si>
    <t>Ireland, Comhaontas Glas</t>
  </si>
  <si>
    <t>Italy, Europa Verde - Verdi</t>
  </si>
  <si>
    <t xml:space="preserve">Italy, South-Tyrol, Verdi- Grune-Verc </t>
  </si>
  <si>
    <t>Latvia, Progresīvie</t>
  </si>
  <si>
    <t>Lithuania, Demokratu sajunga "Vardan Lietuvos"</t>
  </si>
  <si>
    <t>Luxemburg, déi gréng</t>
  </si>
  <si>
    <t>Malta, AD+PD</t>
  </si>
  <si>
    <t>Moldova, Partidul Verde Ecologist*</t>
  </si>
  <si>
    <t>Montenegro, Gradanski Pokret URA</t>
  </si>
  <si>
    <t>Netherlands, GroenLinks</t>
  </si>
  <si>
    <t>North Macedonia, DOM*</t>
  </si>
  <si>
    <t>Norway, Miljöpartiet de Grønne</t>
  </si>
  <si>
    <t>Poland, Zieloni</t>
  </si>
  <si>
    <t>Portugal, Partido Verde - Os Verdes</t>
  </si>
  <si>
    <t>Portugal, LIVRE</t>
  </si>
  <si>
    <t>Romania, Partidul Verde</t>
  </si>
  <si>
    <t>Serbia, Zeleno-levi front</t>
  </si>
  <si>
    <t>Spain, Verdes Equo</t>
  </si>
  <si>
    <t>Spain, Esquerra Verda</t>
  </si>
  <si>
    <t>Sweden, Miljöpartiet de gröna</t>
  </si>
  <si>
    <t>Switzerland, Grüne/ Les Vert.e.s</t>
  </si>
  <si>
    <t>Ukraine, Partija Zelenykh Ukrainy*</t>
  </si>
  <si>
    <t>United Kingdom, Green Party of England and Wales**</t>
  </si>
  <si>
    <t>United Kingdom, Scottish Green Party**</t>
  </si>
  <si>
    <t>Associate Members</t>
  </si>
  <si>
    <t>Azerbaijan, Azerbaycan Yassillar Partiyasi **</t>
  </si>
  <si>
    <t>no</t>
  </si>
  <si>
    <t>Croatia, ORaH</t>
  </si>
  <si>
    <t>Finland, Åland Island</t>
  </si>
  <si>
    <t>Hungary, Párbeszéd</t>
  </si>
  <si>
    <t>Portugal, Pessoas-Animals-Natureza / PAN</t>
  </si>
  <si>
    <t>Slovenia, Vesna</t>
  </si>
  <si>
    <t>Spain, Catalunya en Comú - CeC</t>
  </si>
  <si>
    <t>Russia, Green Russia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</si>
</sst>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&quot;€&quot;_-;\-* #,##0.00\ &quot;€&quot;_-;_-* &quot;-&quot;??\ &quot;€&quot;_-;_-@_-"/>
    <numFmt numFmtId="165" formatCode="0.0"/>
    <numFmt numFmtId="166" formatCode="#,##0\ &quot;€&quot;"/>
  </numFmts>
  <fonts count="30">
    <font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0"/>
      <name val="Gill Sans Light"/>
    </font>
    <font>
      <b/>
      <sz val="20"/>
      <color theme="0"/>
      <name val="Jaldi"/>
    </font>
    <font>
      <b/>
      <sz val="12"/>
      <color rgb="FF5BA555"/>
      <name val="Jaldi"/>
    </font>
    <font>
      <sz val="9"/>
      <name val="Roboto"/>
    </font>
    <font>
      <b/>
      <sz val="9"/>
      <name val="Roboto"/>
    </font>
    <font>
      <sz val="9"/>
      <color theme="3"/>
      <name val="Roboto"/>
    </font>
    <font>
      <b/>
      <sz val="9"/>
      <color rgb="FF246138"/>
      <name val="Roboto"/>
    </font>
    <font>
      <sz val="9"/>
      <color theme="1"/>
      <name val="Roboto"/>
    </font>
    <font>
      <b/>
      <sz val="16"/>
      <color rgb="FF246138"/>
      <name val="Roboto"/>
    </font>
    <font>
      <sz val="9"/>
      <color rgb="FF000000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FF0000"/>
      <name val="Roboto"/>
    </font>
    <font>
      <i/>
      <sz val="9"/>
      <color theme="3"/>
      <name val="Roboto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E6E6E6"/>
        <bgColor rgb="FFFFFFFF"/>
      </patternFill>
    </fill>
    <fill>
      <patternFill patternType="solid">
        <fgColor rgb="FF5BA55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5BA555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4" fillId="2" borderId="0" applyNumberFormat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3" borderId="0" applyNumberFormat="0" applyBorder="0" applyAlignment="0" applyProtection="0"/>
    <xf numFmtId="0" fontId="11" fillId="4" borderId="3" applyNumberFormat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7">
      <alignment horizontal="center" vertical="top"/>
    </xf>
    <xf numFmtId="0" fontId="16" fillId="7" borderId="8" applyBorder="0">
      <alignment horizontal="left" vertical="top" wrapText="1"/>
    </xf>
    <xf numFmtId="0" fontId="17" fillId="8" borderId="0">
      <alignment horizontal="center" vertical="top" wrapText="1"/>
    </xf>
    <xf numFmtId="0" fontId="16" fillId="0" borderId="8" applyBorder="0">
      <alignment horizontal="left" vertical="top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7" borderId="9">
      <alignment horizontal="center" vertical="top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80">
    <xf numFmtId="0" fontId="0" fillId="0" borderId="0" xfId="0"/>
    <xf numFmtId="0" fontId="2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10" borderId="0" xfId="0" applyFill="1" applyAlignment="1">
      <alignment vertical="top" wrapText="1"/>
    </xf>
    <xf numFmtId="0" fontId="25" fillId="0" borderId="0" xfId="0" applyFont="1" applyAlignment="1">
      <alignment vertical="top" wrapText="1"/>
    </xf>
    <xf numFmtId="3" fontId="21" fillId="0" borderId="0" xfId="0" applyNumberFormat="1" applyFont="1" applyAlignment="1">
      <alignment vertical="top" wrapText="1"/>
    </xf>
    <xf numFmtId="3" fontId="25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" fontId="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1" fontId="21" fillId="0" borderId="12" xfId="0" applyNumberFormat="1" applyFont="1" applyBorder="1" applyAlignment="1">
      <alignment vertical="center"/>
    </xf>
    <xf numFmtId="1" fontId="23" fillId="0" borderId="12" xfId="0" applyNumberFormat="1" applyFont="1" applyBorder="1" applyAlignment="1">
      <alignment vertical="center"/>
    </xf>
    <xf numFmtId="165" fontId="21" fillId="0" borderId="12" xfId="0" applyNumberFormat="1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12" borderId="11" xfId="0" applyFont="1" applyFill="1" applyBorder="1" applyAlignment="1">
      <alignment horizontal="left" vertical="center" wrapText="1"/>
    </xf>
    <xf numFmtId="166" fontId="19" fillId="11" borderId="11" xfId="0" applyNumberFormat="1" applyFont="1" applyFill="1" applyBorder="1" applyAlignment="1">
      <alignment vertical="center"/>
    </xf>
    <xf numFmtId="3" fontId="23" fillId="9" borderId="11" xfId="56" applyNumberFormat="1" applyFont="1" applyFill="1" applyBorder="1" applyAlignment="1" applyProtection="1">
      <alignment horizontal="center" vertical="center"/>
    </xf>
    <xf numFmtId="9" fontId="21" fillId="9" borderId="11" xfId="0" applyNumberFormat="1" applyFont="1" applyFill="1" applyBorder="1" applyAlignment="1">
      <alignment horizontal="center" vertical="center"/>
    </xf>
    <xf numFmtId="166" fontId="19" fillId="0" borderId="10" xfId="0" applyNumberFormat="1" applyFont="1" applyBorder="1" applyAlignment="1">
      <alignment vertical="center"/>
    </xf>
    <xf numFmtId="3" fontId="23" fillId="0" borderId="11" xfId="56" applyNumberFormat="1" applyFont="1" applyFill="1" applyBorder="1" applyAlignment="1" applyProtection="1">
      <alignment horizontal="center" vertical="center"/>
    </xf>
    <xf numFmtId="9" fontId="21" fillId="0" borderId="11" xfId="0" applyNumberFormat="1" applyFont="1" applyBorder="1" applyAlignment="1">
      <alignment horizontal="center" vertical="center"/>
    </xf>
    <xf numFmtId="166" fontId="19" fillId="11" borderId="10" xfId="0" applyNumberFormat="1" applyFont="1" applyFill="1" applyBorder="1" applyAlignment="1">
      <alignment vertical="center"/>
    </xf>
    <xf numFmtId="0" fontId="25" fillId="12" borderId="11" xfId="0" applyFont="1" applyFill="1" applyBorder="1" applyAlignment="1">
      <alignment horizontal="left" vertical="center" wrapText="1"/>
    </xf>
    <xf numFmtId="166" fontId="25" fillId="11" borderId="11" xfId="0" applyNumberFormat="1" applyFont="1" applyFill="1" applyBorder="1" applyAlignment="1">
      <alignment vertical="center"/>
    </xf>
    <xf numFmtId="166" fontId="19" fillId="0" borderId="11" xfId="0" applyNumberFormat="1" applyFont="1" applyBorder="1" applyAlignment="1">
      <alignment vertical="center"/>
    </xf>
    <xf numFmtId="0" fontId="25" fillId="13" borderId="11" xfId="0" applyFont="1" applyFill="1" applyBorder="1" applyAlignment="1">
      <alignment horizontal="left" vertical="center" wrapText="1"/>
    </xf>
    <xf numFmtId="166" fontId="25" fillId="0" borderId="11" xfId="0" applyNumberFormat="1" applyFont="1" applyBorder="1" applyAlignment="1">
      <alignment vertical="center"/>
    </xf>
    <xf numFmtId="0" fontId="23" fillId="12" borderId="11" xfId="0" applyFont="1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166" fontId="19" fillId="0" borderId="0" xfId="0" applyNumberFormat="1" applyFont="1" applyAlignment="1">
      <alignment vertical="center"/>
    </xf>
    <xf numFmtId="3" fontId="23" fillId="0" borderId="0" xfId="56" applyNumberFormat="1" applyFont="1" applyFill="1" applyBorder="1" applyAlignment="1" applyProtection="1">
      <alignment horizontal="right" vertical="center"/>
    </xf>
    <xf numFmtId="9" fontId="21" fillId="0" borderId="0" xfId="0" applyNumberFormat="1" applyFont="1" applyAlignment="1">
      <alignment horizontal="center" vertical="center"/>
    </xf>
    <xf numFmtId="9" fontId="21" fillId="0" borderId="25" xfId="0" applyNumberFormat="1" applyFont="1" applyBorder="1" applyAlignment="1">
      <alignment horizontal="center" vertical="center"/>
    </xf>
    <xf numFmtId="0" fontId="21" fillId="12" borderId="11" xfId="0" applyFont="1" applyFill="1" applyBorder="1" applyAlignment="1">
      <alignment vertical="center"/>
    </xf>
    <xf numFmtId="3" fontId="23" fillId="0" borderId="11" xfId="56" applyNumberFormat="1" applyFont="1" applyFill="1" applyBorder="1" applyAlignment="1" applyProtection="1">
      <alignment horizontal="right" vertical="center"/>
    </xf>
    <xf numFmtId="165" fontId="21" fillId="0" borderId="11" xfId="0" applyNumberFormat="1" applyFont="1" applyBorder="1" applyAlignment="1">
      <alignment horizontal="center" vertical="center"/>
    </xf>
    <xf numFmtId="3" fontId="23" fillId="9" borderId="11" xfId="56" applyNumberFormat="1" applyFont="1" applyFill="1" applyBorder="1" applyAlignment="1" applyProtection="1">
      <alignment horizontal="right" vertical="center"/>
    </xf>
    <xf numFmtId="165" fontId="21" fillId="9" borderId="11" xfId="0" applyNumberFormat="1" applyFont="1" applyFill="1" applyBorder="1" applyAlignment="1">
      <alignment horizontal="center" vertical="center"/>
    </xf>
    <xf numFmtId="3" fontId="23" fillId="10" borderId="11" xfId="56" applyNumberFormat="1" applyFont="1" applyFill="1" applyBorder="1" applyAlignment="1" applyProtection="1">
      <alignment horizontal="right" vertical="center"/>
    </xf>
    <xf numFmtId="9" fontId="21" fillId="1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166" fontId="25" fillId="9" borderId="11" xfId="56" applyNumberFormat="1" applyFont="1" applyFill="1" applyBorder="1" applyAlignment="1" applyProtection="1">
      <alignment horizontal="right" vertical="center"/>
    </xf>
    <xf numFmtId="166" fontId="23" fillId="0" borderId="11" xfId="0" applyNumberFormat="1" applyFont="1" applyBorder="1" applyAlignment="1">
      <alignment vertical="center"/>
    </xf>
    <xf numFmtId="166" fontId="23" fillId="9" borderId="11" xfId="0" applyNumberFormat="1" applyFont="1" applyFill="1" applyBorder="1" applyAlignment="1">
      <alignment vertical="center"/>
    </xf>
    <xf numFmtId="166" fontId="19" fillId="9" borderId="10" xfId="0" applyNumberFormat="1" applyFont="1" applyFill="1" applyBorder="1" applyAlignment="1">
      <alignment vertical="center"/>
    </xf>
    <xf numFmtId="166" fontId="19" fillId="9" borderId="11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9" fontId="29" fillId="0" borderId="28" xfId="0" applyNumberFormat="1" applyFont="1" applyBorder="1" applyAlignment="1">
      <alignment horizontal="center" vertical="center"/>
    </xf>
    <xf numFmtId="9" fontId="29" fillId="0" borderId="29" xfId="0" applyNumberFormat="1" applyFont="1" applyBorder="1" applyAlignment="1">
      <alignment horizontal="center" vertical="center"/>
    </xf>
    <xf numFmtId="9" fontId="29" fillId="0" borderId="30" xfId="0" applyNumberFormat="1" applyFont="1" applyBorder="1" applyAlignment="1">
      <alignment horizontal="center" vertical="center"/>
    </xf>
  </cellXfs>
  <cellStyles count="57">
    <cellStyle name="Big Title" xfId="21" xr:uid="{00000000-0005-0000-0000-000000000000}"/>
    <cellStyle name="Calculation" xfId="12" builtinId="22" hidden="1"/>
    <cellStyle name="Cell-left" xfId="19" xr:uid="{00000000-0005-0000-0000-000002000000}"/>
    <cellStyle name="Cell-left-grey" xfId="25" xr:uid="{00000000-0005-0000-0000-000003000000}"/>
    <cellStyle name="Cell-white center" xfId="22" xr:uid="{00000000-0005-0000-0000-000004000000}"/>
    <cellStyle name="Check Cell" xfId="14" builtinId="23" hidden="1"/>
    <cellStyle name="Currency" xfId="56" builtinId="4"/>
    <cellStyle name="Explanatory Text" xfId="15" builtinId="53" hidden="1"/>
    <cellStyle name="Followed Hyperlink" xfId="41" builtinId="9" hidden="1"/>
    <cellStyle name="Followed Hyperlink" xfId="24" builtinId="9" hidden="1"/>
    <cellStyle name="Followed Hyperlink" xfId="39" builtinId="9" hidden="1"/>
    <cellStyle name="Followed Hyperlink" xfId="31" builtinId="9" hidden="1"/>
    <cellStyle name="Followed Hyperlink" xfId="18" builtinId="9" hidden="1"/>
    <cellStyle name="Followed Hyperlink" xfId="5" builtinId="9" hidden="1"/>
    <cellStyle name="Followed Hyperlink" xfId="7" builtinId="9" hidden="1"/>
    <cellStyle name="Followed Hyperlink" xfId="55" builtinId="9" hidden="1"/>
    <cellStyle name="Followed Hyperlink" xfId="53" builtinId="9" hidden="1"/>
    <cellStyle name="Followed Hyperlink" xfId="29" builtinId="9" hidden="1"/>
    <cellStyle name="Followed Hyperlink" xfId="27" builtinId="9" hidden="1"/>
    <cellStyle name="Followed Hyperlink" xfId="33" builtinId="9" hidden="1"/>
    <cellStyle name="Followed Hyperlink" xfId="37" builtinId="9" hidden="1"/>
    <cellStyle name="Followed Hyperlink" xfId="51" builtinId="9" hidden="1"/>
    <cellStyle name="Followed Hyperlink" xfId="45" builtinId="9" hidden="1"/>
    <cellStyle name="Followed Hyperlink" xfId="35" builtinId="9" hidden="1"/>
    <cellStyle name="Followed Hyperlink" xfId="47" builtinId="9" hidden="1"/>
    <cellStyle name="Followed Hyperlink" xfId="49" builtinId="9" hidden="1"/>
    <cellStyle name="Followed Hyperlink" xfId="43" builtinId="9" hidden="1"/>
    <cellStyle name="grey" xfId="20" xr:uid="{00000000-0005-0000-0000-00001B000000}"/>
    <cellStyle name="Heading 1" xfId="1" builtinId="16" hidden="1" customBuiltin="1"/>
    <cellStyle name="Heading 2" xfId="2" builtinId="17" hidden="1" customBuiltin="1"/>
    <cellStyle name="Heading 3" xfId="9" builtinId="18" hidden="1"/>
    <cellStyle name="Heading 4" xfId="3" builtinId="19" hidden="1" customBuiltin="1"/>
    <cellStyle name="Hyperlink" xfId="28" builtinId="8" hidden="1"/>
    <cellStyle name="Hyperlink" xfId="36" builtinId="8" hidden="1"/>
    <cellStyle name="Hyperlink" xfId="26" builtinId="8" hidden="1"/>
    <cellStyle name="Hyperlink" xfId="52" builtinId="8" hidden="1"/>
    <cellStyle name="Hyperlink" xfId="30" builtinId="8" hidden="1"/>
    <cellStyle name="Hyperlink" xfId="38" builtinId="8" hidden="1"/>
    <cellStyle name="Hyperlink" xfId="17" builtinId="8" hidden="1"/>
    <cellStyle name="Hyperlink" xfId="54" builtinId="8" hidden="1"/>
    <cellStyle name="Hyperlink" xfId="23" builtinId="8" hidden="1"/>
    <cellStyle name="Hyperlink" xfId="46" builtinId="8" hidden="1"/>
    <cellStyle name="Hyperlink" xfId="50" builtinId="8" hidden="1"/>
    <cellStyle name="Hyperlink" xfId="44" builtinId="8" hidden="1"/>
    <cellStyle name="Hyperlink" xfId="6" builtinId="8" hidden="1"/>
    <cellStyle name="Hyperlink" xfId="48" builtinId="8" hidden="1"/>
    <cellStyle name="Hyperlink" xfId="34" builtinId="8" hidden="1"/>
    <cellStyle name="Hyperlink" xfId="40" builtinId="8" hidden="1"/>
    <cellStyle name="Hyperlink" xfId="32" builtinId="8" hidden="1"/>
    <cellStyle name="Hyperlink" xfId="4" builtinId="8" hidden="1"/>
    <cellStyle name="Hyperlink" xfId="42" builtinId="8" hidden="1"/>
    <cellStyle name="Input" xfId="11" builtinId="20" hidden="1"/>
    <cellStyle name="Linked Cell" xfId="13" builtinId="24" hidden="1"/>
    <cellStyle name="Neutral" xfId="10" builtinId="28" hidden="1"/>
    <cellStyle name="Normal" xfId="0" builtinId="0" customBuiltin="1"/>
    <cellStyle name="Title" xfId="8" builtinId="15" hidden="1"/>
    <cellStyle name="Total" xfId="16" builtinId="25" customBuiltin="1"/>
  </cellStyles>
  <dxfs count="6">
    <dxf>
      <fill>
        <patternFill patternType="solid">
          <fgColor theme="4"/>
          <bgColor theme="4" tint="0.39994506668294322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1"/>
      </font>
    </dxf>
    <dxf>
      <font>
        <b/>
        <i val="0"/>
        <color theme="0"/>
      </font>
      <fill>
        <patternFill>
          <fgColor theme="4" tint="-0.24994659260841701"/>
          <bgColor theme="4" tint="-0.24994659260841701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0"/>
      </font>
      <fill>
        <patternFill>
          <fgColor theme="3" tint="-0.24994659260841701"/>
          <bgColor theme="4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4" tint="0.39994506668294322"/>
          <bgColor theme="4" tint="0.39994506668294322"/>
        </patternFill>
      </fill>
      <border>
        <left/>
        <right/>
        <top style="thin">
          <color theme="0"/>
        </top>
        <bottom style="thin">
          <color theme="0"/>
        </bottom>
        <vertical style="thin">
          <color theme="4" tint="0.79998168889431442"/>
        </vertical>
        <horizontal style="thin">
          <color theme="4" tint="0.79998168889431442"/>
        </horizontal>
      </border>
    </dxf>
  </dxfs>
  <tableStyles count="1" defaultTableStyle="TableStyleMedium2" defaultPivotStyle="PivotStyleLight16">
    <tableStyle name="Inventory Table" pivot="0" count="6" xr9:uid="{00000000-0011-0000-FFFF-FFFF00000000}">
      <tableStyleElement type="wholeTable" dxfId="5"/>
      <tableStyleElement type="headerRow" dxfId="4"/>
      <tableStyleElement type="totalRow" dxfId="3"/>
      <tableStyleElement type="fir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46138"/>
      <color rgb="FFECECEC"/>
      <color rgb="FFE2FCCC"/>
      <color rgb="FFFDE5FF"/>
      <color rgb="FFF9BDFF"/>
      <color rgb="FFF68FFF"/>
      <color rgb="FF84C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uture">
  <a:themeElements>
    <a:clrScheme name="Couture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0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50000" t="100000" r="100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200000"/>
              </a:schemeClr>
              <a:schemeClr val="phClr">
                <a:tint val="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tabSelected="1" zoomScale="150" zoomScaleNormal="150" zoomScalePageLayoutView="118" workbookViewId="0">
      <selection activeCell="B9" sqref="B9"/>
    </sheetView>
  </sheetViews>
  <sheetFormatPr baseColWidth="10" defaultColWidth="8.83203125" defaultRowHeight="15.75" customHeight="1"/>
  <cols>
    <col min="1" max="1" width="2.5" style="2" customWidth="1"/>
    <col min="2" max="2" width="39.33203125" style="46" customWidth="1"/>
    <col min="3" max="3" width="13.1640625" style="46" customWidth="1"/>
    <col min="4" max="4" width="10.6640625" style="48" customWidth="1"/>
    <col min="5" max="5" width="16.83203125" style="46" customWidth="1"/>
    <col min="6" max="6" width="14.33203125" style="46" customWidth="1"/>
    <col min="7" max="7" width="14" style="46" customWidth="1"/>
    <col min="8" max="16384" width="8.83203125" style="2"/>
  </cols>
  <sheetData>
    <row r="1" spans="2:8" ht="29" customHeight="1">
      <c r="B1" s="56" t="s">
        <v>0</v>
      </c>
      <c r="C1" s="56"/>
      <c r="D1" s="56"/>
      <c r="E1" s="56"/>
      <c r="F1" s="56"/>
      <c r="G1" s="56"/>
    </row>
    <row r="2" spans="2:8" ht="10" customHeight="1">
      <c r="B2" s="8"/>
      <c r="C2" s="8"/>
      <c r="D2" s="9"/>
      <c r="E2" s="8"/>
      <c r="F2" s="8"/>
      <c r="G2" s="8"/>
    </row>
    <row r="3" spans="2:8" ht="12" customHeight="1">
      <c r="B3" s="63" t="s">
        <v>1</v>
      </c>
      <c r="C3" s="63"/>
      <c r="D3" s="63"/>
      <c r="E3" s="63"/>
      <c r="F3" s="63"/>
      <c r="G3" s="63"/>
    </row>
    <row r="4" spans="2:8" ht="12" customHeight="1">
      <c r="B4" s="8"/>
      <c r="C4" s="11"/>
      <c r="D4" s="12"/>
      <c r="E4" s="13"/>
      <c r="F4" s="13"/>
      <c r="G4" s="8"/>
    </row>
    <row r="5" spans="2:8" ht="20" customHeight="1">
      <c r="B5" s="69" t="s">
        <v>2</v>
      </c>
      <c r="C5" s="69" t="s">
        <v>3</v>
      </c>
      <c r="D5" s="74" t="s">
        <v>4</v>
      </c>
      <c r="E5" s="61" t="s">
        <v>5</v>
      </c>
      <c r="F5" s="61"/>
      <c r="G5" s="62"/>
    </row>
    <row r="6" spans="2:8" ht="24" customHeight="1">
      <c r="B6" s="70"/>
      <c r="C6" s="70" t="s">
        <v>6</v>
      </c>
      <c r="D6" s="75" t="s">
        <v>6</v>
      </c>
      <c r="E6" s="67" t="s">
        <v>7</v>
      </c>
      <c r="F6" s="68"/>
      <c r="G6" s="72" t="s">
        <v>8</v>
      </c>
    </row>
    <row r="7" spans="2:8" ht="24">
      <c r="B7" s="71"/>
      <c r="C7" s="71"/>
      <c r="D7" s="76"/>
      <c r="E7" s="14" t="s">
        <v>9</v>
      </c>
      <c r="F7" s="14" t="s">
        <v>10</v>
      </c>
      <c r="G7" s="73"/>
    </row>
    <row r="8" spans="2:8" s="1" customFormat="1" ht="54" customHeight="1">
      <c r="B8" s="58" t="s">
        <v>11</v>
      </c>
      <c r="C8" s="59"/>
      <c r="D8" s="59"/>
      <c r="E8" s="59"/>
      <c r="F8" s="59"/>
      <c r="G8" s="60"/>
    </row>
    <row r="9" spans="2:8" s="1" customFormat="1" ht="11">
      <c r="B9" s="15"/>
      <c r="C9" s="16"/>
      <c r="D9" s="17"/>
      <c r="E9" s="18"/>
      <c r="F9" s="18"/>
      <c r="G9" s="19"/>
    </row>
    <row r="10" spans="2:8" ht="16">
      <c r="B10" s="64" t="s">
        <v>12</v>
      </c>
      <c r="C10" s="65"/>
      <c r="D10" s="65"/>
      <c r="E10" s="65"/>
      <c r="F10" s="65"/>
      <c r="G10" s="66"/>
    </row>
    <row r="11" spans="2:8" s="1" customFormat="1" ht="14.25" customHeight="1">
      <c r="B11" s="20" t="s">
        <v>13</v>
      </c>
      <c r="C11" s="30">
        <v>2583</v>
      </c>
      <c r="D11" s="22">
        <v>2</v>
      </c>
      <c r="E11" s="23" t="str">
        <f>IF($C11&gt;15000,"yes","")</f>
        <v/>
      </c>
      <c r="F11" s="23" t="str">
        <f>IF($C11&lt;15000,"yes","")</f>
        <v>yes</v>
      </c>
      <c r="G11" s="23">
        <f>IF($C11&lt;15000,85%,"")</f>
        <v>0.85</v>
      </c>
      <c r="H11" s="6"/>
    </row>
    <row r="12" spans="2:8" s="1" customFormat="1" ht="13" customHeight="1">
      <c r="B12" s="20" t="s">
        <v>14</v>
      </c>
      <c r="C12" s="24">
        <v>27844</v>
      </c>
      <c r="D12" s="25">
        <v>4</v>
      </c>
      <c r="E12" s="26" t="str">
        <f t="shared" ref="E12:E49" si="0">IF($C12&gt;15000,"yes","")</f>
        <v>yes</v>
      </c>
      <c r="F12" s="26" t="str">
        <f t="shared" ref="F12:F49" si="1">IF($C12&lt;15000,"yes","")</f>
        <v/>
      </c>
      <c r="G12" s="26" t="str">
        <f t="shared" ref="G12:G49" si="2">IF($C12&lt;15000,85%,"")</f>
        <v/>
      </c>
    </row>
    <row r="13" spans="2:8" s="1" customFormat="1" ht="14.25" customHeight="1">
      <c r="B13" s="20" t="s">
        <v>15</v>
      </c>
      <c r="C13" s="21">
        <v>27293</v>
      </c>
      <c r="D13" s="22">
        <v>4</v>
      </c>
      <c r="E13" s="23" t="str">
        <f t="shared" si="0"/>
        <v>yes</v>
      </c>
      <c r="F13" s="23" t="str">
        <f t="shared" si="1"/>
        <v/>
      </c>
      <c r="G13" s="23" t="str">
        <f t="shared" si="2"/>
        <v/>
      </c>
    </row>
    <row r="14" spans="2:8" s="1" customFormat="1" ht="13" customHeight="1">
      <c r="B14" s="20" t="s">
        <v>16</v>
      </c>
      <c r="C14" s="24">
        <f>C13</f>
        <v>27293</v>
      </c>
      <c r="D14" s="25">
        <v>2</v>
      </c>
      <c r="E14" s="26" t="str">
        <f t="shared" si="0"/>
        <v>yes</v>
      </c>
      <c r="F14" s="26" t="str">
        <f t="shared" si="1"/>
        <v/>
      </c>
      <c r="G14" s="26" t="str">
        <f t="shared" si="2"/>
        <v/>
      </c>
    </row>
    <row r="15" spans="2:8" s="1" customFormat="1" ht="15" customHeight="1">
      <c r="B15" s="20" t="s">
        <v>17</v>
      </c>
      <c r="C15" s="27">
        <v>5378</v>
      </c>
      <c r="D15" s="22">
        <v>2</v>
      </c>
      <c r="E15" s="23" t="str">
        <f t="shared" si="0"/>
        <v/>
      </c>
      <c r="F15" s="23" t="str">
        <f t="shared" si="1"/>
        <v>yes</v>
      </c>
      <c r="G15" s="23">
        <f t="shared" si="2"/>
        <v>0.85</v>
      </c>
      <c r="H15" s="6"/>
    </row>
    <row r="16" spans="2:8" s="1" customFormat="1" ht="13" customHeight="1">
      <c r="B16" s="20" t="s">
        <v>18</v>
      </c>
      <c r="C16" s="24">
        <v>8760</v>
      </c>
      <c r="D16" s="25">
        <v>4</v>
      </c>
      <c r="E16" s="26" t="str">
        <f t="shared" si="0"/>
        <v/>
      </c>
      <c r="F16" s="26" t="str">
        <f t="shared" si="1"/>
        <v>yes</v>
      </c>
      <c r="G16" s="26">
        <f t="shared" si="2"/>
        <v>0.85</v>
      </c>
      <c r="H16" s="6"/>
    </row>
    <row r="17" spans="2:8" s="1" customFormat="1" ht="13" customHeight="1">
      <c r="B17" s="20" t="s">
        <v>19</v>
      </c>
      <c r="C17" s="24">
        <v>17856</v>
      </c>
      <c r="D17" s="25">
        <v>2</v>
      </c>
      <c r="E17" s="26" t="str">
        <f>IF($C17&gt;15000,"yes","")</f>
        <v>yes</v>
      </c>
      <c r="F17" s="26" t="str">
        <f>IF($C17&lt;15000,"yes","")</f>
        <v/>
      </c>
      <c r="G17" s="26" t="str">
        <f>IF($C17&lt;15000,85%,"")</f>
        <v/>
      </c>
    </row>
    <row r="18" spans="2:8" s="5" customFormat="1" ht="13" customHeight="1">
      <c r="B18" s="28" t="s">
        <v>20</v>
      </c>
      <c r="C18" s="51">
        <v>12146</v>
      </c>
      <c r="D18" s="22">
        <v>2</v>
      </c>
      <c r="E18" s="23"/>
      <c r="F18" s="23" t="s">
        <v>21</v>
      </c>
      <c r="G18" s="23">
        <v>0.85</v>
      </c>
      <c r="H18" s="7"/>
    </row>
    <row r="19" spans="2:8" s="1" customFormat="1" ht="13" customHeight="1">
      <c r="B19" s="20" t="s">
        <v>22</v>
      </c>
      <c r="C19" s="24">
        <v>33260</v>
      </c>
      <c r="D19" s="25">
        <v>4</v>
      </c>
      <c r="E19" s="26" t="str">
        <f t="shared" si="0"/>
        <v>yes</v>
      </c>
      <c r="F19" s="26" t="str">
        <f t="shared" si="1"/>
        <v/>
      </c>
      <c r="G19" s="26" t="str">
        <f t="shared" si="2"/>
        <v/>
      </c>
    </row>
    <row r="20" spans="2:8" s="5" customFormat="1" ht="15" customHeight="1">
      <c r="B20" s="28" t="s">
        <v>23</v>
      </c>
      <c r="C20" s="29">
        <v>14836</v>
      </c>
      <c r="D20" s="22">
        <v>2</v>
      </c>
      <c r="E20" s="23" t="str">
        <f t="shared" si="0"/>
        <v/>
      </c>
      <c r="F20" s="23" t="str">
        <f t="shared" si="1"/>
        <v>yes</v>
      </c>
      <c r="G20" s="23">
        <f t="shared" si="2"/>
        <v>0.85</v>
      </c>
      <c r="H20" s="7"/>
    </row>
    <row r="21" spans="2:8" s="1" customFormat="1" ht="15" customHeight="1">
      <c r="B21" s="20" t="s">
        <v>24</v>
      </c>
      <c r="C21" s="30">
        <v>26541</v>
      </c>
      <c r="D21" s="25">
        <v>4</v>
      </c>
      <c r="E21" s="26" t="str">
        <f t="shared" si="0"/>
        <v>yes</v>
      </c>
      <c r="F21" s="26" t="str">
        <f t="shared" si="1"/>
        <v/>
      </c>
      <c r="G21" s="26" t="str">
        <f t="shared" si="2"/>
        <v/>
      </c>
    </row>
    <row r="22" spans="2:8" s="1" customFormat="1" ht="15" customHeight="1">
      <c r="B22" s="20" t="s">
        <v>25</v>
      </c>
      <c r="C22" s="21">
        <v>23053</v>
      </c>
      <c r="D22" s="22">
        <v>4</v>
      </c>
      <c r="E22" s="23" t="str">
        <f t="shared" si="0"/>
        <v>yes</v>
      </c>
      <c r="F22" s="23" t="str">
        <f t="shared" si="1"/>
        <v/>
      </c>
      <c r="G22" s="23" t="str">
        <f t="shared" si="2"/>
        <v/>
      </c>
      <c r="H22" s="6"/>
    </row>
    <row r="23" spans="2:8" s="5" customFormat="1" ht="13" customHeight="1">
      <c r="B23" s="28" t="s">
        <v>26</v>
      </c>
      <c r="C23" s="30">
        <v>1273</v>
      </c>
      <c r="D23" s="25">
        <v>2</v>
      </c>
      <c r="E23" s="26" t="str">
        <f t="shared" si="0"/>
        <v/>
      </c>
      <c r="F23" s="26" t="str">
        <f t="shared" si="1"/>
        <v>yes</v>
      </c>
      <c r="G23" s="26">
        <f t="shared" si="2"/>
        <v>0.85</v>
      </c>
      <c r="H23" s="7"/>
    </row>
    <row r="24" spans="2:8" s="1" customFormat="1" ht="15" customHeight="1">
      <c r="B24" s="20" t="s">
        <v>27</v>
      </c>
      <c r="C24" s="21">
        <v>24925</v>
      </c>
      <c r="D24" s="22">
        <v>6</v>
      </c>
      <c r="E24" s="23" t="str">
        <f t="shared" si="0"/>
        <v>yes</v>
      </c>
      <c r="F24" s="23" t="str">
        <f t="shared" si="1"/>
        <v/>
      </c>
      <c r="G24" s="23" t="str">
        <f t="shared" si="2"/>
        <v/>
      </c>
    </row>
    <row r="25" spans="2:8" s="5" customFormat="1" ht="15" customHeight="1">
      <c r="B25" s="31" t="s">
        <v>28</v>
      </c>
      <c r="C25" s="32">
        <v>9520</v>
      </c>
      <c r="D25" s="25">
        <v>0</v>
      </c>
      <c r="E25" s="77" t="s">
        <v>29</v>
      </c>
      <c r="F25" s="78"/>
      <c r="G25" s="79"/>
    </row>
    <row r="26" spans="2:8" s="1" customFormat="1" ht="15" customHeight="1">
      <c r="B26" s="20" t="s">
        <v>30</v>
      </c>
      <c r="C26" s="30">
        <v>30026</v>
      </c>
      <c r="D26" s="25">
        <v>2</v>
      </c>
      <c r="E26" s="26" t="str">
        <f t="shared" si="0"/>
        <v>yes</v>
      </c>
      <c r="F26" s="26" t="str">
        <f t="shared" si="1"/>
        <v/>
      </c>
      <c r="G26" s="26" t="str">
        <f t="shared" si="2"/>
        <v/>
      </c>
    </row>
    <row r="27" spans="2:8" s="1" customFormat="1" ht="15" customHeight="1">
      <c r="B27" s="20" t="s">
        <v>31</v>
      </c>
      <c r="C27" s="21">
        <v>18592</v>
      </c>
      <c r="D27" s="22">
        <v>4</v>
      </c>
      <c r="E27" s="23" t="str">
        <f t="shared" si="0"/>
        <v>yes</v>
      </c>
      <c r="F27" s="23" t="str">
        <f t="shared" si="1"/>
        <v/>
      </c>
      <c r="G27" s="23" t="str">
        <f t="shared" si="2"/>
        <v/>
      </c>
    </row>
    <row r="28" spans="2:8" s="1" customFormat="1" ht="13" customHeight="1">
      <c r="B28" s="33" t="s">
        <v>32</v>
      </c>
      <c r="C28" s="30">
        <f>C27</f>
        <v>18592</v>
      </c>
      <c r="D28" s="25">
        <v>2</v>
      </c>
      <c r="E28" s="26" t="str">
        <f t="shared" si="0"/>
        <v>yes</v>
      </c>
      <c r="F28" s="26" t="str">
        <f t="shared" si="1"/>
        <v/>
      </c>
      <c r="G28" s="26" t="str">
        <f t="shared" si="2"/>
        <v/>
      </c>
    </row>
    <row r="29" spans="2:8" s="1" customFormat="1" ht="15" customHeight="1">
      <c r="B29" s="20" t="s">
        <v>33</v>
      </c>
      <c r="C29" s="21">
        <v>10301</v>
      </c>
      <c r="D29" s="22">
        <v>2</v>
      </c>
      <c r="E29" s="23" t="str">
        <f t="shared" si="0"/>
        <v/>
      </c>
      <c r="F29" s="23" t="str">
        <f t="shared" si="1"/>
        <v>yes</v>
      </c>
      <c r="G29" s="23">
        <f t="shared" si="2"/>
        <v>0.85</v>
      </c>
      <c r="H29" s="6"/>
    </row>
    <row r="30" spans="2:8" s="1" customFormat="1" ht="15" customHeight="1">
      <c r="B30" s="20" t="s">
        <v>34</v>
      </c>
      <c r="C30" s="21">
        <v>10195</v>
      </c>
      <c r="D30" s="22">
        <v>2</v>
      </c>
      <c r="E30" s="23" t="str">
        <f t="shared" si="0"/>
        <v/>
      </c>
      <c r="F30" s="23" t="str">
        <f t="shared" si="1"/>
        <v>yes</v>
      </c>
      <c r="G30" s="23">
        <f t="shared" si="2"/>
        <v>0.85</v>
      </c>
      <c r="H30" s="6"/>
    </row>
    <row r="31" spans="2:8" s="1" customFormat="1" ht="15" customHeight="1">
      <c r="B31" s="20" t="s">
        <v>35</v>
      </c>
      <c r="C31" s="30">
        <v>45310</v>
      </c>
      <c r="D31" s="25">
        <v>2</v>
      </c>
      <c r="E31" s="26" t="str">
        <f t="shared" si="0"/>
        <v>yes</v>
      </c>
      <c r="F31" s="26" t="str">
        <f t="shared" si="1"/>
        <v/>
      </c>
      <c r="G31" s="26" t="str">
        <f t="shared" si="2"/>
        <v/>
      </c>
    </row>
    <row r="32" spans="2:8" s="1" customFormat="1" ht="14.25" customHeight="1">
      <c r="B32" s="20" t="s">
        <v>36</v>
      </c>
      <c r="C32" s="21">
        <v>18155</v>
      </c>
      <c r="D32" s="22">
        <v>2</v>
      </c>
      <c r="E32" s="23" t="str">
        <f t="shared" si="0"/>
        <v>yes</v>
      </c>
      <c r="F32" s="23" t="str">
        <f t="shared" si="1"/>
        <v/>
      </c>
      <c r="G32" s="23" t="str">
        <f t="shared" si="2"/>
        <v/>
      </c>
    </row>
    <row r="33" spans="2:8" s="1" customFormat="1" ht="13" customHeight="1">
      <c r="B33" s="20" t="s">
        <v>37</v>
      </c>
      <c r="C33" s="30">
        <f>381*12</f>
        <v>4572</v>
      </c>
      <c r="D33" s="25">
        <v>2</v>
      </c>
      <c r="E33" s="26" t="str">
        <f t="shared" si="0"/>
        <v/>
      </c>
      <c r="F33" s="26" t="str">
        <f t="shared" si="1"/>
        <v>yes</v>
      </c>
      <c r="G33" s="26">
        <f t="shared" si="2"/>
        <v>0.85</v>
      </c>
      <c r="H33" s="6"/>
    </row>
    <row r="34" spans="2:8" s="1" customFormat="1" ht="14.25" customHeight="1">
      <c r="B34" s="20" t="s">
        <v>38</v>
      </c>
      <c r="C34" s="55">
        <v>4290</v>
      </c>
      <c r="D34" s="22">
        <v>2</v>
      </c>
      <c r="E34" s="23" t="str">
        <f t="shared" si="0"/>
        <v/>
      </c>
      <c r="F34" s="23" t="str">
        <f t="shared" si="1"/>
        <v>yes</v>
      </c>
      <c r="G34" s="23">
        <f t="shared" si="2"/>
        <v>0.85</v>
      </c>
      <c r="H34" s="6"/>
    </row>
    <row r="35" spans="2:8" s="1" customFormat="1" ht="13" customHeight="1">
      <c r="B35" s="20" t="s">
        <v>39</v>
      </c>
      <c r="C35" s="24">
        <v>29536</v>
      </c>
      <c r="D35" s="25">
        <v>4</v>
      </c>
      <c r="E35" s="26" t="str">
        <f t="shared" si="0"/>
        <v>yes</v>
      </c>
      <c r="F35" s="26" t="str">
        <f t="shared" si="1"/>
        <v/>
      </c>
      <c r="G35" s="26" t="str">
        <f t="shared" si="2"/>
        <v/>
      </c>
    </row>
    <row r="36" spans="2:8" s="1" customFormat="1" ht="15" customHeight="1">
      <c r="B36" s="20" t="s">
        <v>40</v>
      </c>
      <c r="C36" s="54">
        <v>3512</v>
      </c>
      <c r="D36" s="22">
        <v>2</v>
      </c>
      <c r="E36" s="23" t="str">
        <f t="shared" si="0"/>
        <v/>
      </c>
      <c r="F36" s="23" t="str">
        <f t="shared" si="1"/>
        <v>yes</v>
      </c>
      <c r="G36" s="23">
        <f t="shared" si="2"/>
        <v>0.85</v>
      </c>
      <c r="H36" s="6"/>
    </row>
    <row r="37" spans="2:8" s="1" customFormat="1" ht="13" customHeight="1">
      <c r="B37" s="20" t="s">
        <v>41</v>
      </c>
      <c r="C37" s="24">
        <v>39210</v>
      </c>
      <c r="D37" s="25">
        <v>2</v>
      </c>
      <c r="E37" s="26" t="str">
        <f t="shared" si="0"/>
        <v>yes</v>
      </c>
      <c r="F37" s="26" t="str">
        <f t="shared" si="1"/>
        <v/>
      </c>
      <c r="G37" s="26" t="str">
        <f t="shared" si="2"/>
        <v/>
      </c>
    </row>
    <row r="38" spans="2:8" s="5" customFormat="1" ht="13" customHeight="1">
      <c r="B38" s="28" t="s">
        <v>42</v>
      </c>
      <c r="C38" s="27">
        <v>8974</v>
      </c>
      <c r="D38" s="22">
        <v>2</v>
      </c>
      <c r="E38" s="23" t="str">
        <f t="shared" si="0"/>
        <v/>
      </c>
      <c r="F38" s="23" t="str">
        <f t="shared" si="1"/>
        <v>yes</v>
      </c>
      <c r="G38" s="23">
        <f t="shared" si="2"/>
        <v>0.85</v>
      </c>
      <c r="H38" s="7"/>
    </row>
    <row r="39" spans="2:8" s="1" customFormat="1" ht="13" customHeight="1">
      <c r="B39" s="20" t="s">
        <v>43</v>
      </c>
      <c r="C39" s="24">
        <v>11015</v>
      </c>
      <c r="D39" s="25">
        <v>2</v>
      </c>
      <c r="E39" s="26" t="str">
        <f t="shared" si="0"/>
        <v/>
      </c>
      <c r="F39" s="26" t="str">
        <f t="shared" si="1"/>
        <v>yes</v>
      </c>
      <c r="G39" s="26">
        <f t="shared" si="2"/>
        <v>0.85</v>
      </c>
      <c r="H39" s="7"/>
    </row>
    <row r="40" spans="2:8" s="5" customFormat="1" ht="15" customHeight="1">
      <c r="B40" s="28" t="s">
        <v>44</v>
      </c>
      <c r="C40" s="29">
        <f>C39</f>
        <v>11015</v>
      </c>
      <c r="D40" s="22">
        <v>2</v>
      </c>
      <c r="E40" s="23" t="str">
        <f t="shared" si="0"/>
        <v/>
      </c>
      <c r="F40" s="23" t="str">
        <f t="shared" si="1"/>
        <v>yes</v>
      </c>
      <c r="G40" s="23">
        <f t="shared" si="2"/>
        <v>0.85</v>
      </c>
      <c r="H40" s="7"/>
    </row>
    <row r="41" spans="2:8" s="1" customFormat="1" ht="15" customHeight="1">
      <c r="B41" s="20" t="s">
        <v>45</v>
      </c>
      <c r="C41" s="30">
        <v>5516</v>
      </c>
      <c r="D41" s="25">
        <v>2</v>
      </c>
      <c r="E41" s="26" t="str">
        <f t="shared" si="0"/>
        <v/>
      </c>
      <c r="F41" s="26" t="str">
        <f t="shared" si="1"/>
        <v>yes</v>
      </c>
      <c r="G41" s="26">
        <f t="shared" si="2"/>
        <v>0.85</v>
      </c>
      <c r="H41" s="7"/>
    </row>
    <row r="42" spans="2:8" s="5" customFormat="1" ht="13" customHeight="1">
      <c r="B42" s="28" t="s">
        <v>46</v>
      </c>
      <c r="C42" s="53">
        <v>4416</v>
      </c>
      <c r="D42" s="22">
        <v>2</v>
      </c>
      <c r="E42" s="23" t="str">
        <f t="shared" si="0"/>
        <v/>
      </c>
      <c r="F42" s="23" t="str">
        <f>IF($C42&lt;15000,"yes","")</f>
        <v>yes</v>
      </c>
      <c r="G42" s="23">
        <f>IF($C42&lt;15000,85%,"")</f>
        <v>0.85</v>
      </c>
    </row>
    <row r="43" spans="2:8" s="5" customFormat="1" ht="13" customHeight="1">
      <c r="B43" s="28" t="s">
        <v>47</v>
      </c>
      <c r="C43" s="52">
        <v>16815</v>
      </c>
      <c r="D43" s="25">
        <v>2</v>
      </c>
      <c r="E43" s="26" t="str">
        <f>IF($C43&gt;15000,"yes","")</f>
        <v>yes</v>
      </c>
      <c r="F43" s="26" t="str">
        <f>IF($C43&lt;15000,"yes","")</f>
        <v/>
      </c>
      <c r="G43" s="26" t="str">
        <f>IF($C43&lt;15000,85%,"")</f>
        <v/>
      </c>
    </row>
    <row r="44" spans="2:8" s="1" customFormat="1" ht="15" customHeight="1">
      <c r="B44" s="20" t="s">
        <v>48</v>
      </c>
      <c r="C44" s="21">
        <f>C43</f>
        <v>16815</v>
      </c>
      <c r="D44" s="22">
        <v>2</v>
      </c>
      <c r="E44" s="23" t="str">
        <f t="shared" si="0"/>
        <v>yes</v>
      </c>
      <c r="F44" s="23" t="str">
        <f t="shared" si="1"/>
        <v/>
      </c>
      <c r="G44" s="23" t="str">
        <f t="shared" si="2"/>
        <v/>
      </c>
    </row>
    <row r="45" spans="2:8" s="5" customFormat="1" ht="15" customHeight="1">
      <c r="B45" s="28" t="s">
        <v>49</v>
      </c>
      <c r="C45" s="32">
        <v>26685</v>
      </c>
      <c r="D45" s="25">
        <v>4</v>
      </c>
      <c r="E45" s="26" t="str">
        <f t="shared" si="0"/>
        <v>yes</v>
      </c>
      <c r="F45" s="26" t="str">
        <f t="shared" si="1"/>
        <v/>
      </c>
      <c r="G45" s="26" t="str">
        <f t="shared" si="2"/>
        <v/>
      </c>
    </row>
    <row r="46" spans="2:8" s="1" customFormat="1" ht="15" customHeight="1">
      <c r="B46" s="20" t="s">
        <v>50</v>
      </c>
      <c r="C46" s="55">
        <v>45367</v>
      </c>
      <c r="D46" s="22">
        <v>4</v>
      </c>
      <c r="E46" s="23" t="str">
        <f t="shared" si="0"/>
        <v>yes</v>
      </c>
      <c r="F46" s="23" t="str">
        <f t="shared" si="1"/>
        <v/>
      </c>
      <c r="G46" s="23" t="str">
        <f t="shared" si="2"/>
        <v/>
      </c>
    </row>
    <row r="47" spans="2:8" s="1" customFormat="1" ht="15" customHeight="1">
      <c r="B47" s="20" t="s">
        <v>51</v>
      </c>
      <c r="C47" s="30">
        <f>90036*0.0324</f>
        <v>2917.1664000000001</v>
      </c>
      <c r="D47" s="25">
        <v>2</v>
      </c>
      <c r="E47" s="26" t="str">
        <f t="shared" si="0"/>
        <v/>
      </c>
      <c r="F47" s="26" t="str">
        <f t="shared" si="1"/>
        <v>yes</v>
      </c>
      <c r="G47" s="26">
        <f t="shared" si="2"/>
        <v>0.85</v>
      </c>
      <c r="H47" s="6"/>
    </row>
    <row r="48" spans="2:8" s="1" customFormat="1" ht="15" customHeight="1">
      <c r="B48" s="20" t="s">
        <v>52</v>
      </c>
      <c r="C48" s="30">
        <v>21464</v>
      </c>
      <c r="D48" s="22">
        <v>4</v>
      </c>
      <c r="E48" s="23" t="str">
        <f t="shared" si="0"/>
        <v>yes</v>
      </c>
      <c r="F48" s="23" t="str">
        <f t="shared" si="1"/>
        <v/>
      </c>
      <c r="G48" s="23" t="str">
        <f t="shared" si="2"/>
        <v/>
      </c>
    </row>
    <row r="49" spans="2:9" s="1" customFormat="1" ht="14.25" customHeight="1">
      <c r="B49" s="20" t="s">
        <v>53</v>
      </c>
      <c r="C49" s="30">
        <f>C48</f>
        <v>21464</v>
      </c>
      <c r="D49" s="25">
        <v>2</v>
      </c>
      <c r="E49" s="26" t="str">
        <f t="shared" si="0"/>
        <v>yes</v>
      </c>
      <c r="F49" s="26" t="str">
        <f t="shared" si="1"/>
        <v/>
      </c>
      <c r="G49" s="26" t="str">
        <f t="shared" si="2"/>
        <v/>
      </c>
    </row>
    <row r="50" spans="2:9" s="1" customFormat="1" ht="14.25" customHeight="1">
      <c r="B50" s="34"/>
      <c r="C50" s="35"/>
      <c r="D50" s="36"/>
      <c r="E50" s="37"/>
      <c r="F50" s="37"/>
      <c r="G50" s="38"/>
      <c r="H50" s="6"/>
    </row>
    <row r="51" spans="2:9" s="3" customFormat="1" ht="16">
      <c r="B51" s="57" t="s">
        <v>54</v>
      </c>
      <c r="C51" s="57"/>
      <c r="D51" s="57"/>
      <c r="E51" s="57"/>
      <c r="F51" s="57"/>
      <c r="G51" s="57"/>
    </row>
    <row r="52" spans="2:9" s="3" customFormat="1" ht="16">
      <c r="B52" s="39" t="s">
        <v>55</v>
      </c>
      <c r="C52" s="30">
        <v>2525</v>
      </c>
      <c r="D52" s="40"/>
      <c r="E52" s="41" t="s">
        <v>56</v>
      </c>
      <c r="F52" s="41" t="s">
        <v>56</v>
      </c>
      <c r="G52" s="41"/>
    </row>
    <row r="53" spans="2:9" s="3" customFormat="1" ht="16">
      <c r="B53" s="39" t="s">
        <v>57</v>
      </c>
      <c r="C53" s="21">
        <f>C16</f>
        <v>8760</v>
      </c>
      <c r="D53" s="42"/>
      <c r="E53" s="43" t="s">
        <v>56</v>
      </c>
      <c r="F53" s="43" t="s">
        <v>56</v>
      </c>
      <c r="G53" s="23"/>
    </row>
    <row r="54" spans="2:9" s="3" customFormat="1" ht="16">
      <c r="B54" s="39" t="s">
        <v>58</v>
      </c>
      <c r="C54" s="30">
        <f>C21</f>
        <v>26541</v>
      </c>
      <c r="D54" s="40"/>
      <c r="E54" s="41" t="s">
        <v>56</v>
      </c>
      <c r="F54" s="41" t="s">
        <v>56</v>
      </c>
      <c r="G54" s="41" t="str">
        <f t="shared" ref="G54" si="3">IF(C54&lt;15000,85%,"")</f>
        <v/>
      </c>
    </row>
    <row r="55" spans="2:9" s="3" customFormat="1" ht="16">
      <c r="B55" s="39" t="s">
        <v>59</v>
      </c>
      <c r="C55" s="21">
        <v>6983</v>
      </c>
      <c r="D55" s="42"/>
      <c r="E55" s="43" t="s">
        <v>56</v>
      </c>
      <c r="F55" s="43" t="s">
        <v>56</v>
      </c>
      <c r="G55" s="23"/>
    </row>
    <row r="56" spans="2:9" s="4" customFormat="1" ht="16">
      <c r="B56" s="39" t="s">
        <v>60</v>
      </c>
      <c r="C56" s="30">
        <f>C39</f>
        <v>11015</v>
      </c>
      <c r="D56" s="44"/>
      <c r="E56" s="41" t="s">
        <v>56</v>
      </c>
      <c r="F56" s="41" t="s">
        <v>56</v>
      </c>
      <c r="G56" s="45"/>
      <c r="I56" s="3"/>
    </row>
    <row r="57" spans="2:9" s="3" customFormat="1" ht="16">
      <c r="B57" s="39" t="s">
        <v>61</v>
      </c>
      <c r="C57" s="21">
        <v>16544</v>
      </c>
      <c r="D57" s="42"/>
      <c r="E57" s="43" t="s">
        <v>56</v>
      </c>
      <c r="F57" s="43" t="s">
        <v>56</v>
      </c>
      <c r="G57" s="23"/>
    </row>
    <row r="58" spans="2:9" s="4" customFormat="1" ht="16">
      <c r="B58" s="39" t="s">
        <v>62</v>
      </c>
      <c r="C58" s="30">
        <f>C44</f>
        <v>16815</v>
      </c>
      <c r="D58" s="44"/>
      <c r="E58" s="41" t="s">
        <v>56</v>
      </c>
      <c r="F58" s="41" t="s">
        <v>56</v>
      </c>
      <c r="G58" s="45" t="str">
        <f t="shared" ref="G58" si="4">IF(C58&lt;15000,85%,"")</f>
        <v/>
      </c>
      <c r="I58" s="3"/>
    </row>
    <row r="59" spans="2:9" s="3" customFormat="1" ht="16">
      <c r="B59" s="39" t="s">
        <v>63</v>
      </c>
      <c r="C59" s="30">
        <v>4906</v>
      </c>
      <c r="D59" s="42"/>
      <c r="E59" s="43" t="s">
        <v>56</v>
      </c>
      <c r="F59" s="43" t="s">
        <v>56</v>
      </c>
      <c r="G59" s="23"/>
    </row>
    <row r="61" spans="2:9" ht="16">
      <c r="B61" s="10"/>
      <c r="D61" s="47"/>
    </row>
    <row r="62" spans="2:9" ht="16">
      <c r="B62" s="10"/>
    </row>
    <row r="63" spans="2:9" ht="15.75" customHeight="1">
      <c r="B63" s="49"/>
    </row>
    <row r="64" spans="2:9" ht="15.75" customHeight="1">
      <c r="B64" s="50"/>
    </row>
  </sheetData>
  <mergeCells count="12">
    <mergeCell ref="B1:G1"/>
    <mergeCell ref="B51:G51"/>
    <mergeCell ref="B8:G8"/>
    <mergeCell ref="E5:G5"/>
    <mergeCell ref="B3:G3"/>
    <mergeCell ref="B10:G10"/>
    <mergeCell ref="E6:F6"/>
    <mergeCell ref="B5:B7"/>
    <mergeCell ref="G6:G7"/>
    <mergeCell ref="C5:C7"/>
    <mergeCell ref="D5:D7"/>
    <mergeCell ref="E25:G25"/>
  </mergeCells>
  <phoneticPr fontId="0" type="noConversion"/>
  <pageMargins left="0.7" right="0.7" top="0.75" bottom="0.75" header="0.3" footer="0.3"/>
  <pageSetup paperSize="9" scale="69" fitToWidth="0" orientation="portrait" horizontalDpi="4294967292" verticalDpi="4294967292"/>
  <headerFooter alignWithMargins="0">
    <oddHeader>&amp;L&amp;"Calibri,Regular"&amp;K29241F&amp;G</oddHeader>
    <oddFooter>&amp;L&amp;"Roboto Medium,Regular"&amp;9&amp;K37302A&amp;D&amp;C&amp;"Roboto Medium,Regular"&amp;9&amp;K37302APage &amp;P of &amp;N</oddFooter>
  </headerFooter>
  <rowBreaks count="1" manualBreakCount="1">
    <brk id="40" max="16383" man="1"/>
  </rowBreaks>
  <legacyDrawingHF r:id="rId1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45693c7-1f08-42f7-a6bf-70232e3ccc1c" xsi:nil="true"/>
    <lcf76f155ced4ddcb4097134ff3c332f xmlns="445693c7-1f08-42f7-a6bf-70232e3ccc1c">
      <Terms xmlns="http://schemas.microsoft.com/office/infopath/2007/PartnerControls"/>
    </lcf76f155ced4ddcb4097134ff3c332f>
    <TaxCatchAll xmlns="e347a009-61b4-48e3-92df-a35f52e0ea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77ED1273F9F84D823CCE38C076156F" ma:contentTypeVersion="20" ma:contentTypeDescription="Create a new document." ma:contentTypeScope="" ma:versionID="d8c6ca48ef9668d3cbfd65471aa5281b">
  <xsd:schema xmlns:xsd="http://www.w3.org/2001/XMLSchema" xmlns:xs="http://www.w3.org/2001/XMLSchema" xmlns:p="http://schemas.microsoft.com/office/2006/metadata/properties" xmlns:ns2="445693c7-1f08-42f7-a6bf-70232e3ccc1c" xmlns:ns3="e347a009-61b4-48e3-92df-a35f52e0eaa2" targetNamespace="http://schemas.microsoft.com/office/2006/metadata/properties" ma:root="true" ma:fieldsID="9a0e6daa6621e3aeb2e6d7e0854ded54" ns2:_="" ns3:_="">
    <xsd:import namespace="445693c7-1f08-42f7-a6bf-70232e3ccc1c"/>
    <xsd:import namespace="e347a009-61b4-48e3-92df-a35f52e0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693c7-1f08-42f7-a6bf-70232e3cc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797669b-77ae-4d4b-b5e4-e04b3efde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7a009-61b4-48e3-92df-a35f52e0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575b5f6-8073-474d-ba54-0632349b1f58}" ma:internalName="TaxCatchAll" ma:showField="CatchAllData" ma:web="e347a009-61b4-48e3-92df-a35f52e0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157654-8BB1-48BE-99CF-7075481AF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A0C703-C3EA-4BD6-82F0-B3C8D50D7262}">
  <ds:schemaRefs>
    <ds:schemaRef ds:uri="http://schemas.microsoft.com/office/2006/metadata/properties"/>
    <ds:schemaRef ds:uri="http://schemas.microsoft.com/office/infopath/2007/PartnerControls"/>
    <ds:schemaRef ds:uri="445693c7-1f08-42f7-a6bf-70232e3ccc1c"/>
    <ds:schemaRef ds:uri="e347a009-61b4-48e3-92df-a35f52e0eaa2"/>
  </ds:schemaRefs>
</ds:datastoreItem>
</file>

<file path=customXml/itemProps3.xml><?xml version="1.0" encoding="utf-8"?>
<ds:datastoreItem xmlns:ds="http://schemas.openxmlformats.org/officeDocument/2006/customXml" ds:itemID="{9F013364-F453-4C6A-97D5-082838D58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693c7-1f08-42f7-a6bf-70232e3ccc1c"/>
    <ds:schemaRef ds:uri="e347a009-61b4-48e3-92df-a35f52e0e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reimbursement rules 2025</vt:lpstr>
      <vt:lpstr>'reimbursement rules 2025'!Print_Area</vt:lpstr>
      <vt:lpstr>'reimbursement rules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Kaca Pavlovic</cp:lastModifiedBy>
  <cp:revision/>
  <dcterms:created xsi:type="dcterms:W3CDTF">2001-09-05T18:54:16Z</dcterms:created>
  <dcterms:modified xsi:type="dcterms:W3CDTF">2025-09-11T11:05:23Z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TC060827171033</vt:lpwstr>
  </property>
  <property fmtid="{D5CDD505-2E9C-101B-9397-08002B2CF9AE}" pid="3" name="ContentTypeId">
    <vt:lpwstr>0x010100A777ED1273F9F84D823CCE38C076156F</vt:lpwstr>
  </property>
  <property fmtid="{D5CDD505-2E9C-101B-9397-08002B2CF9AE}" pid="4" name="Order">
    <vt:r8>15600</vt:r8>
  </property>
  <property fmtid="{D5CDD505-2E9C-101B-9397-08002B2CF9AE}" pid="5" name="MediaServiceImageTags">
    <vt:lpwstr/>
  </property>
</Properties>
</file>