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7 Undervisning, Aktiviteter\78 Studieretninger og valgfag\783 Studieretninger\783-22\"/>
    </mc:Choice>
  </mc:AlternateContent>
  <bookViews>
    <workbookView xWindow="0" yWindow="0" windowWidth="28800" windowHeight="14385"/>
  </bookViews>
  <sheets>
    <sheet name="studieretning" sheetId="7" r:id="rId1"/>
    <sheet name="antal lektioner" sheetId="1" state="hidden" r:id="rId2"/>
    <sheet name="fordybelsestid" sheetId="4" state="hidden" r:id="rId3"/>
    <sheet name="større skriftlige opgaver" sheetId="5" state="hidden" r:id="rId4"/>
    <sheet name="valgfag" sheetId="2" state="hidden" r:id="rId5"/>
  </sheets>
  <externalReferences>
    <externalReference r:id="rId6"/>
  </externalReferences>
  <definedNames>
    <definedName name="_2.fr.sprog">valgfag!$C$2:$C$7</definedName>
    <definedName name="kunstn._fag">valgfag!#REF!</definedName>
    <definedName name="nat.vid.fag_B">valgfag A eller B</definedName>
    <definedName name="naturv.fag_B">valgfag!$A$2:$A$4</definedName>
    <definedName name="naturv.fag_C">valgfag!#REF!</definedName>
    <definedName name="valgfag">studieretning!$J$8</definedName>
    <definedName name="valgfag_A">valgfag!$D$3:$D$3</definedName>
    <definedName name="valgfag_A_eller_B">studieretning!$J$8</definedName>
    <definedName name="valgfag_B_1">valgfag!#REF!</definedName>
    <definedName name="valgfag_B_2">valgfag!#REF!</definedName>
    <definedName name="valgfag_C">valgfag!$B$2:$B$20</definedName>
    <definedName name="x">[1]valgfag!$B$2:$B$17</definedName>
  </definedNames>
  <calcPr calcId="162913"/>
</workbook>
</file>

<file path=xl/calcChain.xml><?xml version="1.0" encoding="utf-8"?>
<calcChain xmlns="http://schemas.openxmlformats.org/spreadsheetml/2006/main">
  <c r="K15" i="4" l="1"/>
  <c r="I15" i="4"/>
  <c r="G15" i="4"/>
  <c r="F15" i="4"/>
  <c r="E15" i="4"/>
  <c r="D15" i="4"/>
  <c r="C15" i="4"/>
  <c r="O14" i="4"/>
  <c r="L13" i="4"/>
  <c r="K13" i="4"/>
  <c r="J13" i="4"/>
  <c r="I13" i="4"/>
  <c r="H13" i="4"/>
  <c r="G13" i="4"/>
  <c r="F13" i="4"/>
  <c r="E13" i="4"/>
  <c r="D13" i="4"/>
  <c r="C13" i="4"/>
  <c r="O12" i="4"/>
  <c r="L11" i="4"/>
  <c r="J11" i="4"/>
  <c r="I11" i="4"/>
  <c r="H11" i="4"/>
  <c r="G11" i="4"/>
  <c r="F11" i="4"/>
  <c r="E11" i="4"/>
  <c r="D11" i="4"/>
  <c r="C11" i="4"/>
  <c r="O10" i="4"/>
  <c r="J9" i="4"/>
  <c r="H9" i="4"/>
  <c r="G9" i="4"/>
  <c r="F9" i="4"/>
  <c r="E9" i="4"/>
  <c r="D9" i="4"/>
  <c r="C9" i="4"/>
  <c r="K7" i="4"/>
  <c r="D7" i="4"/>
  <c r="C7" i="4"/>
  <c r="O15" i="4" l="1"/>
  <c r="I15" i="1"/>
  <c r="L11" i="1" l="1"/>
  <c r="J9" i="1"/>
  <c r="H9" i="1"/>
  <c r="J11" i="1" l="1"/>
  <c r="I11" i="1"/>
  <c r="L13" i="1"/>
  <c r="H13" i="1"/>
  <c r="G15" i="1"/>
  <c r="K15" i="1"/>
  <c r="F15" i="1"/>
  <c r="E15" i="1"/>
  <c r="D15" i="1"/>
  <c r="C15" i="1"/>
  <c r="H11" i="1" l="1"/>
  <c r="K9" i="7" l="1"/>
  <c r="J13" i="1"/>
  <c r="I13" i="1"/>
  <c r="G9" i="1"/>
  <c r="D7" i="1"/>
  <c r="K7" i="1"/>
  <c r="C7" i="1"/>
  <c r="K13" i="1"/>
  <c r="G13" i="1"/>
  <c r="G11" i="1"/>
  <c r="F13" i="1"/>
  <c r="E13" i="1"/>
  <c r="F11" i="1"/>
  <c r="E11" i="1"/>
  <c r="F9" i="1"/>
  <c r="E9" i="1"/>
  <c r="C13" i="1"/>
  <c r="C11" i="1"/>
  <c r="D13" i="1"/>
  <c r="D11" i="1"/>
  <c r="D9" i="1"/>
  <c r="C9" i="1"/>
  <c r="P14" i="1"/>
  <c r="P10" i="1"/>
  <c r="P12" i="1"/>
  <c r="I8" i="7" l="1"/>
  <c r="K11" i="4"/>
  <c r="P15" i="1"/>
  <c r="K11" i="1"/>
  <c r="I9" i="1" l="1"/>
  <c r="I9" i="4"/>
</calcChain>
</file>

<file path=xl/sharedStrings.xml><?xml version="1.0" encoding="utf-8"?>
<sst xmlns="http://schemas.openxmlformats.org/spreadsheetml/2006/main" count="207" uniqueCount="98">
  <si>
    <t>3g</t>
  </si>
  <si>
    <t>2g</t>
  </si>
  <si>
    <t>1g</t>
  </si>
  <si>
    <t>AP</t>
  </si>
  <si>
    <t>NV</t>
  </si>
  <si>
    <t>Større skriftlige opgaver:</t>
  </si>
  <si>
    <t>SRP</t>
  </si>
  <si>
    <t>SRO</t>
  </si>
  <si>
    <t>dan-his</t>
  </si>
  <si>
    <t>SUM</t>
  </si>
  <si>
    <t>Studieretningsopgaven besvares i to af de fag, man har i sin studieretning. Studieretningsopgaven skrives i januar og februar, mens man har almindeligt skema. Man har to dage fri sidst i februar til at skrive studieretningsopgaven færdig.</t>
  </si>
  <si>
    <t>Studieretningsprojektet besvares i et studieretningsfag på A-niveau i kombination med et fag, man har eller har haft på mindst B-niveau. Man har to uger fri sidst på efteråret til at skrive studieretningsprojektet.</t>
  </si>
  <si>
    <t>Musik C</t>
  </si>
  <si>
    <t>Biologi B</t>
  </si>
  <si>
    <t>Fysik B</t>
  </si>
  <si>
    <t>Naturgeografi B</t>
  </si>
  <si>
    <t>Matematik B</t>
  </si>
  <si>
    <t>Idræt B</t>
  </si>
  <si>
    <t>Latin C</t>
  </si>
  <si>
    <t>Religion B</t>
  </si>
  <si>
    <t>Kemi C</t>
  </si>
  <si>
    <t>Erhvervsøkonomi C</t>
  </si>
  <si>
    <t>Filosofi C</t>
  </si>
  <si>
    <t>Psykologi C</t>
  </si>
  <si>
    <t>Retorik C</t>
  </si>
  <si>
    <t>naturvid.fag B</t>
  </si>
  <si>
    <t>2.fr.sprog</t>
  </si>
  <si>
    <t>Astronomi C</t>
  </si>
  <si>
    <t>pulje</t>
  </si>
  <si>
    <t>Naturgeografi C</t>
  </si>
  <si>
    <t>Mediefag C</t>
  </si>
  <si>
    <t>Antal timer</t>
  </si>
  <si>
    <t>Mediefag B</t>
  </si>
  <si>
    <t>Musik B</t>
  </si>
  <si>
    <t>Design og arkitektur C</t>
  </si>
  <si>
    <t>1.g</t>
  </si>
  <si>
    <t>2.g</t>
  </si>
  <si>
    <t>3.g</t>
  </si>
  <si>
    <t>Dansk A</t>
  </si>
  <si>
    <t>Historie A</t>
  </si>
  <si>
    <t>Opgaven skrives i enten Dansk, Historie eller tværfagligt i Dansk og Historie. Man har fire dage fri i foråret til at skrive opgaven færdig.</t>
  </si>
  <si>
    <t>Idræt C</t>
  </si>
  <si>
    <t>Oldtidskundskab C</t>
  </si>
  <si>
    <t>Religion C</t>
  </si>
  <si>
    <t>Kunstn.fag</t>
  </si>
  <si>
    <t>BilledKunst C</t>
  </si>
  <si>
    <t>Valgfag C</t>
  </si>
  <si>
    <t>Valgfag A eller B</t>
  </si>
  <si>
    <t>Valgfag B</t>
  </si>
  <si>
    <t>Fransk beg. A</t>
  </si>
  <si>
    <t>Tysk beg. A</t>
  </si>
  <si>
    <t>Fransk forts. B</t>
  </si>
  <si>
    <t>Tysk forts. B</t>
  </si>
  <si>
    <t>Fransk forts. A</t>
  </si>
  <si>
    <t>Fransk forts. C</t>
  </si>
  <si>
    <t>Tysk forts. A</t>
  </si>
  <si>
    <t>Tysk forts. C</t>
  </si>
  <si>
    <t>Start med at vælge fag i 1.g.</t>
  </si>
  <si>
    <t>2.fremmedsprog</t>
  </si>
  <si>
    <t>Spansk beg. A</t>
  </si>
  <si>
    <t>Informatik C</t>
  </si>
  <si>
    <t>Kinesiske områdest. C</t>
  </si>
  <si>
    <t>Billedkunst C</t>
  </si>
  <si>
    <t>Valgfag B eller C</t>
  </si>
  <si>
    <t>Filosofi B+C</t>
  </si>
  <si>
    <t>Psykologi B+C</t>
  </si>
  <si>
    <t>Billedkunst B</t>
  </si>
  <si>
    <t>Fransk forts. B+C</t>
  </si>
  <si>
    <t>Tysk forts. B+C</t>
  </si>
  <si>
    <t>Fransk beg. B+C</t>
  </si>
  <si>
    <t>Tysk beg. B+C</t>
  </si>
  <si>
    <t>Spansk beg. B+C</t>
  </si>
  <si>
    <t>Derefter skal du i 3.g vælge fag i Valgfag A, B eller C (medmindre den allerede er udfyldt).</t>
  </si>
  <si>
    <t>Samfundsfag A</t>
  </si>
  <si>
    <t>Fysik C</t>
  </si>
  <si>
    <t>Naturvidenskab B</t>
  </si>
  <si>
    <t>Vælg så Naturvidenskabeligt fag på B-niveau i 3.g.</t>
  </si>
  <si>
    <t>Kunstnerisk fag</t>
  </si>
  <si>
    <t xml:space="preserve">         Samfundsfag A - Engelsk A</t>
  </si>
  <si>
    <t>Engelsk A</t>
  </si>
  <si>
    <t>Vælger du et fag med B+C, skal du lade rubrikken ved siden af stå med teksten Valgfag C.</t>
  </si>
  <si>
    <t>Kemi B</t>
  </si>
  <si>
    <t>Valgfag A, B eller C</t>
  </si>
  <si>
    <t>Matematik A</t>
  </si>
  <si>
    <t>Informatik C / Kemi C</t>
  </si>
  <si>
    <t>Inf / kem</t>
  </si>
  <si>
    <t>Biologi C</t>
  </si>
  <si>
    <t>Du har mulighed for at vælge fag i de sorte rubrikker.</t>
  </si>
  <si>
    <t>Græsk C</t>
  </si>
  <si>
    <t>Informatik B</t>
  </si>
  <si>
    <t>Dramatik B</t>
  </si>
  <si>
    <t>Dramatik C</t>
  </si>
  <si>
    <t>Spansk forts. C</t>
  </si>
  <si>
    <t>Spansk forts. B</t>
  </si>
  <si>
    <t>Spansk forts. A</t>
  </si>
  <si>
    <t>Spansk forts. B+C</t>
  </si>
  <si>
    <t>2022-2025</t>
  </si>
  <si>
    <t>Innovation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</si>
</sst>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4"/>
      <color indexed="9"/>
      <name val="Calibri"/>
      <family val="2"/>
      <scheme val="minor"/>
    </font>
    <font>
      <sz val="11"/>
      <name val="Calibri"/>
      <family val="2"/>
      <scheme val="minor"/>
    </font>
    <font>
      <sz val="11"/>
      <color indexed="9"/>
      <name val="Calibri"/>
      <family val="2"/>
      <scheme val="minor"/>
    </font>
    <font>
      <b/>
      <sz val="11"/>
      <color indexed="9"/>
      <name val="Calibri"/>
      <family val="2"/>
      <scheme val="minor"/>
    </font>
    <font>
      <b/>
      <sz val="11"/>
      <color theme="0" tint="-4.9989318521683403E-2"/>
      <name val="Calibri"/>
      <family val="2"/>
      <scheme val="minor"/>
    </font>
    <font>
      <b/>
      <sz val="11"/>
      <name val="Calibri"/>
      <family val="2"/>
      <scheme val="minor"/>
    </font>
    <font>
      <sz val="14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name val="Arial"/>
      <family val="2"/>
    </font>
    <font>
      <b/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AF008"/>
        <bgColor indexed="64"/>
      </patternFill>
    </fill>
    <fill>
      <patternFill patternType="solid">
        <fgColor rgb="FFC23137"/>
        <bgColor indexed="64"/>
      </patternFill>
    </fill>
    <fill>
      <patternFill patternType="solid">
        <fgColor rgb="FF2F2C2D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9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9" fillId="0" borderId="0" xfId="0" applyFont="1"/>
    <xf numFmtId="0" fontId="9" fillId="0" borderId="2" xfId="0" applyFont="1" applyBorder="1"/>
    <xf numFmtId="0" fontId="13" fillId="0" borderId="0" xfId="0" applyFont="1" applyAlignment="1">
      <alignment horizontal="left"/>
    </xf>
    <xf numFmtId="0" fontId="9" fillId="0" borderId="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9" fillId="0" borderId="0" xfId="0" applyFont="1" applyAlignment="1">
      <alignment wrapText="1"/>
    </xf>
    <xf numFmtId="0" fontId="13" fillId="0" borderId="0" xfId="0" applyFont="1"/>
    <xf numFmtId="0" fontId="15" fillId="0" borderId="5" xfId="0" applyFont="1" applyFill="1" applyBorder="1" applyAlignment="1"/>
    <xf numFmtId="0" fontId="15" fillId="0" borderId="0" xfId="0" applyFont="1" applyFill="1" applyBorder="1" applyAlignment="1"/>
    <xf numFmtId="0" fontId="9" fillId="0" borderId="5" xfId="0" applyFont="1" applyBorder="1"/>
    <xf numFmtId="0" fontId="5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0" xfId="0" applyFont="1" applyFill="1" applyAlignment="1">
      <alignment horizontal="left"/>
    </xf>
    <xf numFmtId="0" fontId="6" fillId="2" borderId="3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14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16" fillId="2" borderId="0" xfId="0" applyFont="1" applyFill="1" applyAlignment="1">
      <alignment horizontal="center"/>
    </xf>
    <xf numFmtId="0" fontId="16" fillId="2" borderId="0" xfId="0" applyFont="1" applyFill="1" applyAlignment="1">
      <alignment horizontal="left"/>
    </xf>
    <xf numFmtId="0" fontId="5" fillId="2" borderId="7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wrapText="1"/>
    </xf>
    <xf numFmtId="0" fontId="6" fillId="2" borderId="4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9" fillId="3" borderId="0" xfId="0" applyFont="1" applyFill="1"/>
    <xf numFmtId="0" fontId="15" fillId="3" borderId="5" xfId="0" applyFont="1" applyFill="1" applyBorder="1" applyAlignment="1"/>
    <xf numFmtId="0" fontId="15" fillId="3" borderId="0" xfId="0" applyFont="1" applyFill="1" applyBorder="1" applyAlignment="1"/>
    <xf numFmtId="0" fontId="5" fillId="2" borderId="7" xfId="0" applyFont="1" applyFill="1" applyBorder="1" applyAlignment="1">
      <alignment horizontal="center" vertical="center"/>
    </xf>
    <xf numFmtId="0" fontId="9" fillId="0" borderId="0" xfId="0" applyFont="1" applyFill="1"/>
    <xf numFmtId="0" fontId="12" fillId="4" borderId="1" xfId="0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 applyProtection="1">
      <alignment horizontal="center" vertical="center"/>
      <protection locked="0"/>
    </xf>
    <xf numFmtId="0" fontId="17" fillId="5" borderId="1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14" fillId="4" borderId="7" xfId="0" applyFont="1" applyFill="1" applyBorder="1" applyAlignment="1">
      <alignment horizontal="center" vertical="center"/>
    </xf>
    <xf numFmtId="0" fontId="14" fillId="4" borderId="8" xfId="0" applyFont="1" applyFill="1" applyBorder="1" applyAlignment="1"/>
    <xf numFmtId="0" fontId="5" fillId="2" borderId="7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/>
    </xf>
    <xf numFmtId="0" fontId="4" fillId="0" borderId="9" xfId="0" applyFont="1" applyBorder="1" applyAlignment="1">
      <alignment horizontal="left"/>
    </xf>
    <xf numFmtId="0" fontId="0" fillId="0" borderId="9" xfId="0" applyBorder="1" applyAlignment="1"/>
    <xf numFmtId="0" fontId="0" fillId="0" borderId="11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14" xfId="0" applyBorder="1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11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2C2D"/>
      <color rgb="FFC23137"/>
      <color rgb="FFCAF008"/>
      <color rgb="FFB2091C"/>
      <color rgb="FF972B23"/>
      <color rgb="FF494F5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809625</xdr:colOff>
      <xdr:row>1</xdr:row>
      <xdr:rowOff>28274</xdr:rowOff>
    </xdr:from>
    <xdr:to>
      <xdr:col>11</xdr:col>
      <xdr:colOff>1352550</xdr:colOff>
      <xdr:row>4</xdr:row>
      <xdr:rowOff>172973</xdr:rowOff>
    </xdr:to>
    <xdr:pic>
      <xdr:nvPicPr>
        <xdr:cNvPr id="2" name="Billed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72750" y="190199"/>
          <a:ext cx="1924050" cy="71619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7%20Undervisning,%20Aktiviteter/78%20Studieretninger%20og%20valgfag/783%20Studieretninger/reform/17_18%20%20%20MU%20A%20-%20MA%20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udieretning"/>
      <sheetName val="antal timer"/>
      <sheetName val="elevtid"/>
      <sheetName val="større skriftlige opgaver"/>
      <sheetName val="valgfag"/>
    </sheetNames>
    <sheetDataSet>
      <sheetData sheetId="0"/>
      <sheetData sheetId="1"/>
      <sheetData sheetId="2"/>
      <sheetData sheetId="3"/>
      <sheetData sheetId="4">
        <row r="2">
          <cell r="B2" t="str">
            <v>Astronomi C</v>
          </cell>
        </row>
        <row r="3">
          <cell r="B3" t="str">
            <v>Billedkunst C</v>
          </cell>
        </row>
        <row r="4">
          <cell r="B4" t="str">
            <v>Design og arkitektur C</v>
          </cell>
        </row>
        <row r="5">
          <cell r="B5" t="str">
            <v>Drama C</v>
          </cell>
        </row>
        <row r="6">
          <cell r="B6" t="str">
            <v>Erhvervsøkonomi C</v>
          </cell>
        </row>
        <row r="7">
          <cell r="B7" t="str">
            <v>Filosofi C</v>
          </cell>
        </row>
        <row r="8">
          <cell r="B8" t="str">
            <v>Fransk forts. C</v>
          </cell>
        </row>
        <row r="9">
          <cell r="B9" t="str">
            <v>Informatik C</v>
          </cell>
        </row>
        <row r="10">
          <cell r="B10" t="str">
            <v>Kemi C</v>
          </cell>
        </row>
        <row r="11">
          <cell r="B11" t="str">
            <v>Kinesiske områdest. C</v>
          </cell>
        </row>
        <row r="12">
          <cell r="B12" t="str">
            <v>Latin C</v>
          </cell>
        </row>
        <row r="13">
          <cell r="B13" t="str">
            <v>Mediefag C</v>
          </cell>
        </row>
        <row r="14">
          <cell r="B14" t="str">
            <v>Naturgeografi C</v>
          </cell>
        </row>
        <row r="15">
          <cell r="B15" t="str">
            <v>Psykologi C</v>
          </cell>
        </row>
        <row r="16">
          <cell r="B16" t="str">
            <v>Retorik C</v>
          </cell>
        </row>
        <row r="17">
          <cell r="B17" t="str">
            <v>Tysk forts. C</v>
          </cell>
        </row>
      </sheetData>
    </sheetDataSet>
  </externalBook>
</externalLink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35"/>
  <sheetViews>
    <sheetView showGridLines="0" showRowColHeaders="0" tabSelected="1" zoomScaleNormal="100" workbookViewId="0">
      <selection activeCell="L10" sqref="L10"/>
    </sheetView>
  </sheetViews>
  <sheetFormatPr defaultRowHeight="12.75" x14ac:dyDescent="0.2"/>
  <cols>
    <col min="1" max="1" width="10.7109375" customWidth="1"/>
    <col min="2" max="2" width="4.7109375" customWidth="1"/>
    <col min="3" max="3" width="10.7109375" customWidth="1"/>
    <col min="4" max="4" width="11.7109375" customWidth="1"/>
    <col min="5" max="5" width="9.7109375" customWidth="1"/>
    <col min="6" max="12" width="20.7109375" customWidth="1"/>
  </cols>
  <sheetData>
    <row r="2" spans="1:17" ht="15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spans="1:17" ht="15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17" ht="15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spans="1:17" ht="15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17" ht="15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30" customHeight="1" x14ac:dyDescent="0.3">
      <c r="A7" s="5"/>
      <c r="B7" s="39"/>
      <c r="C7" s="40"/>
      <c r="D7" s="44" t="s">
        <v>78</v>
      </c>
      <c r="E7" s="45"/>
      <c r="F7" s="45"/>
      <c r="G7" s="45"/>
      <c r="H7" s="45"/>
      <c r="I7" s="45"/>
      <c r="J7" s="45"/>
      <c r="K7" s="44" t="s">
        <v>96</v>
      </c>
      <c r="L7" s="46"/>
      <c r="M7" s="5"/>
      <c r="N7" s="5"/>
      <c r="O7" s="5"/>
      <c r="P7" s="5"/>
      <c r="Q7" s="5"/>
    </row>
    <row r="8" spans="1:17" ht="24.95" customHeight="1" x14ac:dyDescent="0.25">
      <c r="A8" s="5"/>
      <c r="B8" s="38" t="s">
        <v>37</v>
      </c>
      <c r="C8" s="8" t="s">
        <v>38</v>
      </c>
      <c r="D8" s="8" t="s">
        <v>39</v>
      </c>
      <c r="E8" s="8" t="s">
        <v>41</v>
      </c>
      <c r="F8" s="41" t="s">
        <v>73</v>
      </c>
      <c r="G8" s="41" t="s">
        <v>79</v>
      </c>
      <c r="H8" s="42" t="s">
        <v>75</v>
      </c>
      <c r="I8" s="42" t="str">
        <f>IF(K9="Fransk beg. A",K9,IF(K9="Tysk beg. A",K9,IF(K9="Spansk beg. A",K9,"Valgfag A, B eller C")))</f>
        <v>Valgfag A, B eller C</v>
      </c>
      <c r="J8" s="42" t="s">
        <v>46</v>
      </c>
      <c r="K8" s="5"/>
      <c r="L8" s="6"/>
      <c r="M8" s="5"/>
      <c r="N8" s="5"/>
      <c r="O8" s="5"/>
      <c r="P8" s="5"/>
      <c r="Q8" s="5"/>
    </row>
    <row r="9" spans="1:17" ht="24.95" customHeight="1" x14ac:dyDescent="0.25">
      <c r="A9" s="5"/>
      <c r="B9" s="38" t="s">
        <v>36</v>
      </c>
      <c r="C9" s="9" t="s">
        <v>38</v>
      </c>
      <c r="D9" s="9" t="s">
        <v>39</v>
      </c>
      <c r="E9" s="9" t="s">
        <v>41</v>
      </c>
      <c r="F9" s="41" t="s">
        <v>73</v>
      </c>
      <c r="G9" s="41" t="s">
        <v>79</v>
      </c>
      <c r="H9" s="43" t="s">
        <v>84</v>
      </c>
      <c r="I9" s="9" t="s">
        <v>16</v>
      </c>
      <c r="J9" s="10" t="s">
        <v>43</v>
      </c>
      <c r="K9" s="10" t="str">
        <f>K10</f>
        <v>2.fremmedsprog</v>
      </c>
      <c r="L9" s="32" t="s">
        <v>42</v>
      </c>
      <c r="M9" s="5"/>
      <c r="N9" s="5"/>
      <c r="O9" s="5"/>
      <c r="P9" s="5"/>
      <c r="Q9" s="5"/>
    </row>
    <row r="10" spans="1:17" ht="24.95" customHeight="1" x14ac:dyDescent="0.25">
      <c r="A10" s="5"/>
      <c r="B10" s="38" t="s">
        <v>35</v>
      </c>
      <c r="C10" s="9" t="s">
        <v>38</v>
      </c>
      <c r="D10" s="9" t="s">
        <v>39</v>
      </c>
      <c r="E10" s="9" t="s">
        <v>41</v>
      </c>
      <c r="F10" s="41" t="s">
        <v>73</v>
      </c>
      <c r="G10" s="41" t="s">
        <v>79</v>
      </c>
      <c r="H10" s="31" t="s">
        <v>74</v>
      </c>
      <c r="I10" s="9" t="s">
        <v>16</v>
      </c>
      <c r="J10" s="9" t="s">
        <v>29</v>
      </c>
      <c r="K10" s="43" t="s">
        <v>58</v>
      </c>
      <c r="L10" s="43" t="s">
        <v>77</v>
      </c>
      <c r="M10" s="5"/>
      <c r="N10" s="5"/>
      <c r="O10" s="5"/>
      <c r="P10" s="5"/>
      <c r="Q10" s="5"/>
    </row>
    <row r="11" spans="1:17" ht="15" x14ac:dyDescent="0.25">
      <c r="A11" s="5"/>
      <c r="B11" s="5"/>
      <c r="C11" s="5"/>
      <c r="D11" s="5"/>
      <c r="E11" s="5"/>
      <c r="F11" s="5"/>
      <c r="G11" s="37"/>
      <c r="H11" s="5"/>
      <c r="I11" s="5"/>
      <c r="J11" s="5"/>
      <c r="K11" s="5"/>
      <c r="L11" s="5"/>
      <c r="M11" s="5"/>
      <c r="N11" s="5"/>
      <c r="O11" s="5"/>
      <c r="P11" s="5"/>
      <c r="Q11" s="5"/>
    </row>
    <row r="12" spans="1:17" ht="15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</row>
    <row r="13" spans="1:17" ht="15" x14ac:dyDescent="0.25">
      <c r="A13" s="5"/>
      <c r="B13" s="5"/>
      <c r="C13" s="7" t="s">
        <v>87</v>
      </c>
      <c r="D13" s="5"/>
      <c r="E13" s="5"/>
      <c r="F13" s="5"/>
      <c r="G13" s="11"/>
      <c r="H13" s="5"/>
      <c r="I13" s="5"/>
      <c r="J13" s="5"/>
      <c r="K13" s="5"/>
      <c r="L13" s="5"/>
      <c r="M13" s="5"/>
      <c r="N13" s="5"/>
      <c r="O13" s="5"/>
      <c r="P13" s="5"/>
      <c r="Q13" s="5"/>
    </row>
    <row r="14" spans="1:17" ht="15" x14ac:dyDescent="0.25">
      <c r="A14" s="5"/>
      <c r="B14" s="5"/>
      <c r="C14" s="7"/>
      <c r="D14" s="5"/>
      <c r="E14" s="5"/>
      <c r="F14" s="5"/>
      <c r="G14" s="11"/>
      <c r="H14" s="5"/>
      <c r="I14" s="5"/>
      <c r="J14" s="5"/>
      <c r="K14" s="5"/>
      <c r="L14" s="5"/>
      <c r="M14" s="5"/>
      <c r="N14" s="5"/>
      <c r="O14" s="5"/>
      <c r="P14" s="5"/>
      <c r="Q14" s="5"/>
    </row>
    <row r="15" spans="1:17" ht="15" x14ac:dyDescent="0.25">
      <c r="A15" s="5"/>
      <c r="B15" s="5"/>
      <c r="C15" s="7" t="s">
        <v>57</v>
      </c>
      <c r="D15" s="5"/>
      <c r="E15" s="5"/>
      <c r="F15" s="5"/>
      <c r="G15" s="11"/>
      <c r="H15" s="5"/>
      <c r="I15" s="5"/>
      <c r="J15" s="5"/>
      <c r="K15" s="5"/>
      <c r="L15" s="5"/>
      <c r="M15" s="5"/>
      <c r="N15" s="5"/>
      <c r="O15" s="5"/>
      <c r="P15" s="5"/>
      <c r="Q15" s="5"/>
    </row>
    <row r="16" spans="1:17" ht="15" x14ac:dyDescent="0.25">
      <c r="A16" s="5"/>
      <c r="B16" s="5"/>
      <c r="C16" s="7"/>
      <c r="D16" s="5"/>
      <c r="E16" s="5"/>
      <c r="F16" s="5"/>
      <c r="G16" s="11"/>
      <c r="H16" s="5"/>
      <c r="I16" s="5"/>
      <c r="J16" s="5"/>
      <c r="K16" s="5"/>
      <c r="L16" s="5"/>
      <c r="M16" s="5"/>
      <c r="N16" s="5"/>
      <c r="O16" s="5"/>
      <c r="P16" s="5"/>
      <c r="Q16" s="5"/>
    </row>
    <row r="17" spans="1:17" ht="15" x14ac:dyDescent="0.25">
      <c r="A17" s="5"/>
      <c r="B17" s="5"/>
      <c r="C17" s="7" t="s">
        <v>76</v>
      </c>
      <c r="D17" s="5"/>
      <c r="E17" s="5"/>
      <c r="F17" s="5"/>
      <c r="G17" s="11"/>
      <c r="H17" s="5"/>
      <c r="I17" s="5"/>
      <c r="J17" s="5"/>
      <c r="K17" s="5"/>
      <c r="L17" s="5"/>
      <c r="M17" s="5"/>
      <c r="N17" s="5"/>
      <c r="O17" s="5"/>
      <c r="P17" s="5"/>
      <c r="Q17" s="5"/>
    </row>
    <row r="18" spans="1:17" ht="15" x14ac:dyDescent="0.25">
      <c r="A18" s="5"/>
      <c r="B18" s="5"/>
      <c r="C18" s="7"/>
      <c r="D18" s="5"/>
      <c r="E18" s="5"/>
      <c r="F18" s="5"/>
      <c r="G18" s="11"/>
      <c r="H18" s="5"/>
      <c r="I18" s="5"/>
      <c r="J18" s="5"/>
      <c r="K18" s="5"/>
      <c r="L18" s="5"/>
      <c r="M18" s="5"/>
      <c r="N18" s="5"/>
      <c r="O18" s="5"/>
      <c r="P18" s="5"/>
      <c r="Q18" s="5"/>
    </row>
    <row r="19" spans="1:17" ht="15" x14ac:dyDescent="0.25">
      <c r="A19" s="5"/>
      <c r="B19" s="5"/>
      <c r="C19" s="7" t="s">
        <v>72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</row>
    <row r="20" spans="1:17" ht="15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</row>
    <row r="21" spans="1:17" ht="15" x14ac:dyDescent="0.25">
      <c r="A21" s="5"/>
      <c r="B21" s="5"/>
      <c r="C21" s="12" t="s">
        <v>80</v>
      </c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</row>
    <row r="22" spans="1:17" ht="15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</row>
    <row r="23" spans="1:17" ht="15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</row>
    <row r="24" spans="1:17" ht="15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</row>
    <row r="25" spans="1:17" ht="15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</row>
    <row r="26" spans="1:17" ht="15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</row>
    <row r="27" spans="1:17" ht="15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</row>
    <row r="28" spans="1:17" ht="15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</row>
    <row r="29" spans="1:17" ht="15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</row>
    <row r="30" spans="1:17" ht="15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</row>
    <row r="31" spans="1:17" ht="15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</row>
    <row r="32" spans="1:17" ht="15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</row>
    <row r="33" spans="1:17" ht="15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</row>
    <row r="34" spans="1:17" ht="15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</row>
    <row r="35" spans="1:17" ht="15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</row>
  </sheetData>
  <sheetProtection selectLockedCells="1"/>
  <dataConsolidate/>
  <mergeCells count="2">
    <mergeCell ref="D7:J7"/>
    <mergeCell ref="K7:L7"/>
  </mergeCells>
  <phoneticPr fontId="3" type="noConversion"/>
  <dataValidations count="2">
    <dataValidation type="list" allowBlank="1" showInputMessage="1" showErrorMessage="1" sqref="K10">
      <formula1>_2.fr.sprog</formula1>
    </dataValidation>
    <dataValidation type="list" allowBlank="1" showInputMessage="1" showErrorMessage="1" sqref="J8">
      <formula1>valgfag_C</formula1>
    </dataValidation>
  </dataValidations>
  <pageMargins left="0.59055118110236227" right="0.78740157480314965" top="0.74803149606299213" bottom="0.74803149606299213" header="0.31496062992125984" footer="0.31496062992125984"/>
  <pageSetup paperSize="9" scale="70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valgfag!$F$2:$F$6</xm:f>
          </x14:formula1>
          <xm:sqref>L10</xm:sqref>
        </x14:dataValidation>
        <x14:dataValidation type="list" allowBlank="1" showInputMessage="1" showErrorMessage="1">
          <x14:formula1>
            <xm:f>valgfag!$I$2:$I$3</xm:f>
          </x14:formula1>
          <xm:sqref>H9</xm:sqref>
        </x14:dataValidation>
        <x14:dataValidation type="list" allowBlank="1" showInputMessage="1" showErrorMessage="1">
          <x14:formula1>
            <xm:f>valgfag!$A$2:$A$5</xm:f>
          </x14:formula1>
          <xm:sqref>H8</xm:sqref>
        </x14:dataValidation>
        <x14:dataValidation type="list" allowBlank="1" showInputMessage="1" showErrorMessage="1">
          <x14:formula1>
            <xm:f>valgfag!$H$2:$H$43</xm:f>
          </x14:formula1>
          <xm:sqref>I8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19"/>
  <sheetViews>
    <sheetView workbookViewId="0">
      <selection activeCell="H12" sqref="H12"/>
    </sheetView>
  </sheetViews>
  <sheetFormatPr defaultRowHeight="12.75" x14ac:dyDescent="0.2"/>
  <cols>
    <col min="1" max="1" width="20.7109375" style="16" customWidth="1"/>
    <col min="2" max="2" width="3" style="16" customWidth="1"/>
    <col min="3" max="6" width="14.7109375" style="16" customWidth="1"/>
    <col min="7" max="7" width="16.140625" style="16" bestFit="1" customWidth="1"/>
    <col min="8" max="8" width="22.140625" style="16" bestFit="1" customWidth="1"/>
    <col min="9" max="10" width="16" style="16" bestFit="1" customWidth="1"/>
    <col min="11" max="11" width="14.7109375" style="16" customWidth="1"/>
    <col min="12" max="12" width="15.5703125" style="16" customWidth="1"/>
    <col min="13" max="16" width="4.7109375" style="16" customWidth="1"/>
    <col min="17" max="16384" width="9.140625" style="16"/>
  </cols>
  <sheetData>
    <row r="1" spans="2:16" ht="12.75" customHeight="1" x14ac:dyDescent="0.2"/>
    <row r="2" spans="2:16" ht="12.75" customHeight="1" x14ac:dyDescent="0.2"/>
    <row r="3" spans="2:16" ht="12.75" customHeight="1" x14ac:dyDescent="0.2">
      <c r="C3" s="26"/>
      <c r="D3" s="27"/>
      <c r="H3" s="27"/>
    </row>
    <row r="4" spans="2:16" ht="12.75" customHeight="1" x14ac:dyDescent="0.2">
      <c r="D4" s="27"/>
      <c r="H4" s="27"/>
    </row>
    <row r="5" spans="2:16" ht="12.75" customHeight="1" x14ac:dyDescent="0.2">
      <c r="D5" s="27"/>
      <c r="H5" s="27"/>
    </row>
    <row r="6" spans="2:16" ht="12.75" customHeight="1" x14ac:dyDescent="0.2">
      <c r="D6" s="27"/>
      <c r="H6" s="27"/>
    </row>
    <row r="7" spans="2:16" ht="28.5" customHeight="1" x14ac:dyDescent="0.25">
      <c r="B7" s="17"/>
      <c r="C7" s="28">
        <f>studieretning!C7</f>
        <v>0</v>
      </c>
      <c r="D7" s="49" t="str">
        <f>studieretning!D7</f>
        <v xml:space="preserve">         Samfundsfag A - Engelsk A</v>
      </c>
      <c r="E7" s="49"/>
      <c r="F7" s="49"/>
      <c r="G7" s="49"/>
      <c r="H7" s="50"/>
      <c r="I7" s="50"/>
      <c r="J7" s="50"/>
      <c r="K7" s="47" t="str">
        <f>studieretning!K7</f>
        <v>2022-2025</v>
      </c>
      <c r="L7" s="47"/>
    </row>
    <row r="8" spans="2:16" ht="15" x14ac:dyDescent="0.2">
      <c r="B8" s="27" t="s">
        <v>31</v>
      </c>
      <c r="F8" s="29"/>
      <c r="G8" s="29"/>
      <c r="H8" s="18"/>
    </row>
    <row r="9" spans="2:16" x14ac:dyDescent="0.2">
      <c r="B9" s="48" t="s">
        <v>0</v>
      </c>
      <c r="C9" s="19" t="str">
        <f>studieretning!C8</f>
        <v>Dansk A</v>
      </c>
      <c r="D9" s="19" t="str">
        <f>studieretning!D8</f>
        <v>Historie A</v>
      </c>
      <c r="E9" s="19" t="str">
        <f>studieretning!E8</f>
        <v>Idræt C</v>
      </c>
      <c r="F9" s="19" t="str">
        <f>studieretning!F8</f>
        <v>Samfundsfag A</v>
      </c>
      <c r="G9" s="19" t="str">
        <f>studieretning!G8</f>
        <v>Engelsk A</v>
      </c>
      <c r="H9" s="19" t="str">
        <f>studieretning!H8</f>
        <v>Naturvidenskab B</v>
      </c>
      <c r="I9" s="19" t="str">
        <f>studieretning!I8</f>
        <v>Valgfag A, B eller C</v>
      </c>
      <c r="J9" s="19" t="str">
        <f>studieretning!J8</f>
        <v>Valgfag C</v>
      </c>
      <c r="K9" s="20"/>
      <c r="L9" s="19"/>
      <c r="M9" s="19" t="s">
        <v>28</v>
      </c>
      <c r="N9" s="19" t="s">
        <v>6</v>
      </c>
      <c r="O9" s="19"/>
      <c r="P9" s="19"/>
    </row>
    <row r="10" spans="2:16" x14ac:dyDescent="0.2">
      <c r="B10" s="48"/>
      <c r="C10" s="21">
        <v>80</v>
      </c>
      <c r="D10" s="21">
        <v>65</v>
      </c>
      <c r="E10" s="21">
        <v>50</v>
      </c>
      <c r="F10" s="21">
        <v>115</v>
      </c>
      <c r="G10" s="21">
        <v>125</v>
      </c>
      <c r="H10" s="22">
        <v>125</v>
      </c>
      <c r="I10" s="21">
        <v>125</v>
      </c>
      <c r="J10" s="21">
        <v>75</v>
      </c>
      <c r="K10" s="23"/>
      <c r="L10" s="21"/>
      <c r="M10" s="21">
        <v>40</v>
      </c>
      <c r="N10" s="21">
        <v>20</v>
      </c>
      <c r="O10" s="21"/>
      <c r="P10" s="21">
        <f>SUM(C10:O10)</f>
        <v>820</v>
      </c>
    </row>
    <row r="11" spans="2:16" x14ac:dyDescent="0.2">
      <c r="B11" s="48" t="s">
        <v>1</v>
      </c>
      <c r="C11" s="19" t="str">
        <f>studieretning!C9</f>
        <v>Dansk A</v>
      </c>
      <c r="D11" s="19" t="str">
        <f>studieretning!D9</f>
        <v>Historie A</v>
      </c>
      <c r="E11" s="19" t="str">
        <f>studieretning!E9</f>
        <v>Idræt C</v>
      </c>
      <c r="F11" s="19" t="str">
        <f>studieretning!F9</f>
        <v>Samfundsfag A</v>
      </c>
      <c r="G11" s="19" t="str">
        <f>studieretning!G9</f>
        <v>Engelsk A</v>
      </c>
      <c r="H11" s="30" t="str">
        <f>studieretning!H9</f>
        <v>Informatik C / Kemi C</v>
      </c>
      <c r="I11" s="19" t="str">
        <f>studieretning!I9</f>
        <v>Matematik B</v>
      </c>
      <c r="J11" s="19" t="str">
        <f>studieretning!J9</f>
        <v>Religion C</v>
      </c>
      <c r="K11" s="19" t="str">
        <f>studieretning!K9</f>
        <v>2.fremmedsprog</v>
      </c>
      <c r="L11" s="19" t="str">
        <f>studieretning!L9</f>
        <v>Oldtidskundskab C</v>
      </c>
      <c r="M11" s="19" t="s">
        <v>28</v>
      </c>
      <c r="N11" s="19" t="s">
        <v>7</v>
      </c>
      <c r="O11" s="19"/>
      <c r="P11" s="19"/>
    </row>
    <row r="12" spans="2:16" x14ac:dyDescent="0.2">
      <c r="B12" s="48"/>
      <c r="C12" s="21">
        <v>90</v>
      </c>
      <c r="D12" s="21">
        <v>75</v>
      </c>
      <c r="E12" s="21">
        <v>50</v>
      </c>
      <c r="F12" s="21">
        <v>120</v>
      </c>
      <c r="G12" s="21">
        <v>105</v>
      </c>
      <c r="H12" s="21">
        <v>75</v>
      </c>
      <c r="I12" s="21">
        <v>125</v>
      </c>
      <c r="J12" s="24">
        <v>75</v>
      </c>
      <c r="K12" s="21">
        <v>100</v>
      </c>
      <c r="L12" s="21">
        <v>75</v>
      </c>
      <c r="M12" s="21">
        <v>50</v>
      </c>
      <c r="N12" s="21">
        <v>0</v>
      </c>
      <c r="O12" s="21"/>
      <c r="P12" s="21">
        <f>SUM(C12:O12)</f>
        <v>940</v>
      </c>
    </row>
    <row r="13" spans="2:16" x14ac:dyDescent="0.2">
      <c r="B13" s="48" t="s">
        <v>2</v>
      </c>
      <c r="C13" s="19" t="str">
        <f>studieretning!C10</f>
        <v>Dansk A</v>
      </c>
      <c r="D13" s="19" t="str">
        <f>studieretning!D10</f>
        <v>Historie A</v>
      </c>
      <c r="E13" s="19" t="str">
        <f>studieretning!E10</f>
        <v>Idræt C</v>
      </c>
      <c r="F13" s="19" t="str">
        <f>studieretning!F10</f>
        <v>Samfundsfag A</v>
      </c>
      <c r="G13" s="19" t="str">
        <f>studieretning!G10</f>
        <v>Engelsk A</v>
      </c>
      <c r="H13" s="19" t="str">
        <f>studieretning!H10</f>
        <v>Fysik C</v>
      </c>
      <c r="I13" s="19" t="str">
        <f>studieretning!I10</f>
        <v>Matematik B</v>
      </c>
      <c r="J13" s="19" t="str">
        <f>studieretning!J10</f>
        <v>Naturgeografi C</v>
      </c>
      <c r="K13" s="19" t="str">
        <f>studieretning!K10</f>
        <v>2.fremmedsprog</v>
      </c>
      <c r="L13" s="19" t="str">
        <f>studieretning!L10</f>
        <v>Kunstnerisk fag</v>
      </c>
      <c r="M13" s="19" t="s">
        <v>28</v>
      </c>
      <c r="N13" s="19" t="s">
        <v>4</v>
      </c>
      <c r="O13" s="19" t="s">
        <v>3</v>
      </c>
      <c r="P13" s="19"/>
    </row>
    <row r="14" spans="2:16" x14ac:dyDescent="0.2">
      <c r="B14" s="48"/>
      <c r="C14" s="21">
        <v>90</v>
      </c>
      <c r="D14" s="21">
        <v>50</v>
      </c>
      <c r="E14" s="21">
        <v>50</v>
      </c>
      <c r="F14" s="21">
        <v>90</v>
      </c>
      <c r="G14" s="21">
        <v>105</v>
      </c>
      <c r="H14" s="21">
        <v>75</v>
      </c>
      <c r="I14" s="21">
        <v>125</v>
      </c>
      <c r="J14" s="21">
        <v>75</v>
      </c>
      <c r="K14" s="21">
        <v>100</v>
      </c>
      <c r="L14" s="21">
        <v>75</v>
      </c>
      <c r="M14" s="21">
        <v>40</v>
      </c>
      <c r="N14" s="21">
        <v>15</v>
      </c>
      <c r="O14" s="21">
        <v>0</v>
      </c>
      <c r="P14" s="21">
        <f>SUM(C14:O14)</f>
        <v>890</v>
      </c>
    </row>
    <row r="15" spans="2:16" x14ac:dyDescent="0.2">
      <c r="B15" s="24"/>
      <c r="C15" s="24">
        <f>C14+C12+C10</f>
        <v>260</v>
      </c>
      <c r="D15" s="24">
        <f>D14+D12+D10</f>
        <v>190</v>
      </c>
      <c r="E15" s="24">
        <f>E14+E12+E10</f>
        <v>150</v>
      </c>
      <c r="F15" s="24">
        <f>F14+F12+F10</f>
        <v>325</v>
      </c>
      <c r="G15" s="24">
        <f>G14+G12+G10</f>
        <v>335</v>
      </c>
      <c r="H15" s="24"/>
      <c r="I15" s="24">
        <f>I14+I12</f>
        <v>250</v>
      </c>
      <c r="J15" s="24"/>
      <c r="K15" s="24">
        <f>K14+K12</f>
        <v>200</v>
      </c>
      <c r="L15" s="24"/>
      <c r="M15" s="24"/>
      <c r="N15" s="24"/>
      <c r="O15" s="25" t="s">
        <v>9</v>
      </c>
      <c r="P15" s="25">
        <f>SUM(P9:P14)</f>
        <v>2650</v>
      </c>
    </row>
    <row r="17" spans="3:3" x14ac:dyDescent="0.2">
      <c r="C17" s="18"/>
    </row>
    <row r="19" spans="3:3" x14ac:dyDescent="0.2">
      <c r="C19" s="18"/>
    </row>
  </sheetData>
  <sheetProtection selectLockedCells="1"/>
  <mergeCells count="5">
    <mergeCell ref="K7:L7"/>
    <mergeCell ref="B13:B14"/>
    <mergeCell ref="B11:B12"/>
    <mergeCell ref="B9:B10"/>
    <mergeCell ref="D7:J7"/>
  </mergeCells>
  <phoneticPr fontId="3" type="noConversion"/>
  <pageMargins left="0.25" right="0.25" top="0.75" bottom="0.75" header="0.3" footer="0.3"/>
  <pageSetup paperSize="9" scale="8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0"/>
  <sheetViews>
    <sheetView workbookViewId="0">
      <selection activeCell="G11" sqref="G11"/>
    </sheetView>
  </sheetViews>
  <sheetFormatPr defaultRowHeight="12.75" x14ac:dyDescent="0.2"/>
  <cols>
    <col min="1" max="1" width="3" bestFit="1" customWidth="1"/>
    <col min="2" max="10" width="14.7109375" customWidth="1"/>
    <col min="11" max="11" width="16" customWidth="1"/>
    <col min="12" max="12" width="10.7109375" customWidth="1"/>
    <col min="13" max="16" width="4.7109375" customWidth="1"/>
  </cols>
  <sheetData>
    <row r="1" spans="1:17" x14ac:dyDescent="0.2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</row>
    <row r="2" spans="1:17" x14ac:dyDescent="0.2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1:17" ht="15" x14ac:dyDescent="0.2">
      <c r="A3" s="16"/>
      <c r="B3" s="16"/>
      <c r="C3" s="26"/>
      <c r="D3" s="27"/>
      <c r="E3" s="16"/>
      <c r="F3" s="16"/>
      <c r="G3" s="16"/>
      <c r="H3" s="27"/>
      <c r="I3" s="16"/>
      <c r="J3" s="16"/>
      <c r="K3" s="16"/>
      <c r="L3" s="16"/>
      <c r="M3" s="16"/>
      <c r="N3" s="16"/>
      <c r="O3" s="16"/>
      <c r="P3" s="16"/>
      <c r="Q3" s="16"/>
    </row>
    <row r="4" spans="1:17" ht="15" x14ac:dyDescent="0.2">
      <c r="A4" s="16"/>
      <c r="B4" s="16"/>
      <c r="C4" s="16"/>
      <c r="D4" s="27"/>
      <c r="E4" s="16"/>
      <c r="F4" s="16"/>
      <c r="G4" s="16"/>
      <c r="H4" s="27"/>
      <c r="I4" s="16"/>
      <c r="J4" s="16"/>
      <c r="K4" s="16"/>
      <c r="L4" s="16"/>
      <c r="M4" s="16"/>
      <c r="N4" s="16"/>
      <c r="O4" s="16"/>
      <c r="P4" s="16"/>
      <c r="Q4" s="16"/>
    </row>
    <row r="5" spans="1:17" ht="15" x14ac:dyDescent="0.2">
      <c r="A5" s="16"/>
      <c r="B5" s="16"/>
      <c r="C5" s="16"/>
      <c r="D5" s="27"/>
      <c r="E5" s="16"/>
      <c r="F5" s="16"/>
      <c r="G5" s="16"/>
      <c r="H5" s="27"/>
      <c r="I5" s="16"/>
      <c r="J5" s="16"/>
      <c r="K5" s="16"/>
      <c r="L5" s="16"/>
      <c r="M5" s="16"/>
      <c r="N5" s="16"/>
      <c r="O5" s="16"/>
      <c r="P5" s="16"/>
      <c r="Q5" s="16"/>
    </row>
    <row r="6" spans="1:17" ht="15" x14ac:dyDescent="0.2">
      <c r="A6" s="16"/>
      <c r="B6" s="16"/>
      <c r="C6" s="16"/>
      <c r="D6" s="27"/>
      <c r="E6" s="16"/>
      <c r="F6" s="16"/>
      <c r="G6" s="16"/>
      <c r="H6" s="27"/>
      <c r="I6" s="16"/>
      <c r="J6" s="16"/>
      <c r="K6" s="16"/>
      <c r="L6" s="16"/>
      <c r="M6" s="16"/>
      <c r="N6" s="16"/>
      <c r="O6" s="16"/>
      <c r="P6" s="16"/>
      <c r="Q6" s="16"/>
    </row>
    <row r="7" spans="1:17" ht="28.5" customHeight="1" x14ac:dyDescent="0.25">
      <c r="A7" s="16"/>
      <c r="B7" s="17"/>
      <c r="C7" s="36">
        <f>studieretning!C7</f>
        <v>0</v>
      </c>
      <c r="D7" s="49" t="str">
        <f>studieretning!D7</f>
        <v xml:space="preserve">         Samfundsfag A - Engelsk A</v>
      </c>
      <c r="E7" s="49"/>
      <c r="F7" s="49"/>
      <c r="G7" s="49"/>
      <c r="H7" s="50"/>
      <c r="I7" s="50"/>
      <c r="J7" s="50"/>
      <c r="K7" s="47" t="str">
        <f>studieretning!K7</f>
        <v>2022-2025</v>
      </c>
      <c r="L7" s="47"/>
      <c r="M7" s="16"/>
      <c r="N7" s="16"/>
      <c r="O7" s="16"/>
      <c r="P7" s="16"/>
      <c r="Q7" s="16"/>
    </row>
    <row r="8" spans="1:17" ht="15" x14ac:dyDescent="0.2">
      <c r="A8" s="16"/>
      <c r="B8" s="27" t="s">
        <v>31</v>
      </c>
      <c r="C8" s="16"/>
      <c r="D8" s="16"/>
      <c r="E8" s="16"/>
      <c r="F8" s="29"/>
      <c r="G8" s="29"/>
      <c r="H8" s="18"/>
      <c r="I8" s="16"/>
      <c r="J8" s="16"/>
      <c r="K8" s="16"/>
      <c r="L8" s="16"/>
      <c r="M8" s="16"/>
      <c r="N8" s="16"/>
      <c r="O8" s="16"/>
      <c r="P8" s="16"/>
      <c r="Q8" s="16"/>
    </row>
    <row r="9" spans="1:17" x14ac:dyDescent="0.2">
      <c r="A9" s="16"/>
      <c r="B9" s="48" t="s">
        <v>0</v>
      </c>
      <c r="C9" s="19" t="str">
        <f>studieretning!C8</f>
        <v>Dansk A</v>
      </c>
      <c r="D9" s="19" t="str">
        <f>studieretning!D8</f>
        <v>Historie A</v>
      </c>
      <c r="E9" s="19" t="str">
        <f>studieretning!E8</f>
        <v>Idræt C</v>
      </c>
      <c r="F9" s="19" t="str">
        <f>studieretning!F8</f>
        <v>Samfundsfag A</v>
      </c>
      <c r="G9" s="19" t="str">
        <f>studieretning!G8</f>
        <v>Engelsk A</v>
      </c>
      <c r="H9" s="19" t="str">
        <f>studieretning!H8</f>
        <v>Naturvidenskab B</v>
      </c>
      <c r="I9" s="19" t="str">
        <f>studieretning!I8</f>
        <v>Valgfag A, B eller C</v>
      </c>
      <c r="J9" s="19" t="str">
        <f>studieretning!J8</f>
        <v>Valgfag C</v>
      </c>
      <c r="K9" s="20"/>
      <c r="L9" s="19"/>
      <c r="M9" s="19" t="s">
        <v>6</v>
      </c>
      <c r="N9" s="19"/>
      <c r="O9" s="19"/>
      <c r="P9" s="16"/>
    </row>
    <row r="10" spans="1:17" x14ac:dyDescent="0.2">
      <c r="A10" s="16"/>
      <c r="B10" s="48"/>
      <c r="C10" s="21">
        <v>30</v>
      </c>
      <c r="D10" s="21">
        <v>0</v>
      </c>
      <c r="E10" s="21">
        <v>0</v>
      </c>
      <c r="F10" s="21">
        <v>40</v>
      </c>
      <c r="G10" s="21">
        <v>40</v>
      </c>
      <c r="H10" s="22">
        <v>45</v>
      </c>
      <c r="I10" s="21">
        <v>0</v>
      </c>
      <c r="J10" s="21">
        <v>0</v>
      </c>
      <c r="K10" s="23"/>
      <c r="L10" s="21"/>
      <c r="M10" s="21">
        <v>30</v>
      </c>
      <c r="N10" s="21"/>
      <c r="O10" s="21">
        <f>SUM(C10:N10)</f>
        <v>185</v>
      </c>
      <c r="P10" s="16"/>
    </row>
    <row r="11" spans="1:17" x14ac:dyDescent="0.2">
      <c r="A11" s="16"/>
      <c r="B11" s="48" t="s">
        <v>1</v>
      </c>
      <c r="C11" s="19" t="str">
        <f>studieretning!C9</f>
        <v>Dansk A</v>
      </c>
      <c r="D11" s="19" t="str">
        <f>studieretning!D9</f>
        <v>Historie A</v>
      </c>
      <c r="E11" s="19" t="str">
        <f>studieretning!E9</f>
        <v>Idræt C</v>
      </c>
      <c r="F11" s="19" t="str">
        <f>studieretning!F9</f>
        <v>Samfundsfag A</v>
      </c>
      <c r="G11" s="19" t="str">
        <f>studieretning!G9</f>
        <v>Engelsk A</v>
      </c>
      <c r="H11" s="30" t="str">
        <f>studieretning!H9</f>
        <v>Informatik C / Kemi C</v>
      </c>
      <c r="I11" s="19" t="str">
        <f>studieretning!I9</f>
        <v>Matematik B</v>
      </c>
      <c r="J11" s="19" t="str">
        <f>studieretning!J9</f>
        <v>Religion C</v>
      </c>
      <c r="K11" s="19" t="str">
        <f>studieretning!K9</f>
        <v>2.fremmedsprog</v>
      </c>
      <c r="L11" s="19" t="str">
        <f>studieretning!L9</f>
        <v>Oldtidskundskab C</v>
      </c>
      <c r="M11" s="19" t="s">
        <v>7</v>
      </c>
      <c r="N11" s="19"/>
      <c r="O11" s="19"/>
      <c r="P11" s="16"/>
    </row>
    <row r="12" spans="1:17" x14ac:dyDescent="0.2">
      <c r="A12" s="16"/>
      <c r="B12" s="48"/>
      <c r="C12" s="21">
        <v>30</v>
      </c>
      <c r="D12" s="21">
        <v>0</v>
      </c>
      <c r="E12" s="21">
        <v>0</v>
      </c>
      <c r="F12" s="21">
        <v>40</v>
      </c>
      <c r="G12" s="21">
        <v>30</v>
      </c>
      <c r="H12" s="21">
        <v>10</v>
      </c>
      <c r="I12" s="21">
        <v>60</v>
      </c>
      <c r="J12" s="24">
        <v>0</v>
      </c>
      <c r="K12" s="21">
        <v>25</v>
      </c>
      <c r="L12" s="21">
        <v>0</v>
      </c>
      <c r="M12" s="21">
        <v>15</v>
      </c>
      <c r="N12" s="21"/>
      <c r="O12" s="21">
        <f>SUM(C12:N12)</f>
        <v>210</v>
      </c>
      <c r="P12" s="16"/>
    </row>
    <row r="13" spans="1:17" x14ac:dyDescent="0.2">
      <c r="A13" s="16"/>
      <c r="B13" s="48" t="s">
        <v>2</v>
      </c>
      <c r="C13" s="19" t="str">
        <f>studieretning!C10</f>
        <v>Dansk A</v>
      </c>
      <c r="D13" s="19" t="str">
        <f>studieretning!D10</f>
        <v>Historie A</v>
      </c>
      <c r="E13" s="19" t="str">
        <f>studieretning!E10</f>
        <v>Idræt C</v>
      </c>
      <c r="F13" s="19" t="str">
        <f>studieretning!F10</f>
        <v>Samfundsfag A</v>
      </c>
      <c r="G13" s="19" t="str">
        <f>studieretning!G10</f>
        <v>Engelsk A</v>
      </c>
      <c r="H13" s="19" t="str">
        <f>studieretning!H10</f>
        <v>Fysik C</v>
      </c>
      <c r="I13" s="19" t="str">
        <f>studieretning!I10</f>
        <v>Matematik B</v>
      </c>
      <c r="J13" s="19" t="str">
        <f>studieretning!J10</f>
        <v>Naturgeografi C</v>
      </c>
      <c r="K13" s="19" t="str">
        <f>studieretning!K10</f>
        <v>2.fremmedsprog</v>
      </c>
      <c r="L13" s="19" t="str">
        <f>studieretning!L10</f>
        <v>Kunstnerisk fag</v>
      </c>
      <c r="M13" s="19" t="s">
        <v>4</v>
      </c>
      <c r="N13" s="19" t="s">
        <v>3</v>
      </c>
      <c r="O13" s="19"/>
      <c r="P13" s="16"/>
    </row>
    <row r="14" spans="1:17" x14ac:dyDescent="0.2">
      <c r="A14" s="16"/>
      <c r="B14" s="48"/>
      <c r="C14" s="21">
        <v>35</v>
      </c>
      <c r="D14" s="21">
        <v>10</v>
      </c>
      <c r="E14" s="21">
        <v>0</v>
      </c>
      <c r="F14" s="21">
        <v>20</v>
      </c>
      <c r="G14" s="21">
        <v>20</v>
      </c>
      <c r="H14" s="21">
        <v>10</v>
      </c>
      <c r="I14" s="21">
        <v>40</v>
      </c>
      <c r="J14" s="21">
        <v>10</v>
      </c>
      <c r="K14" s="21">
        <v>15</v>
      </c>
      <c r="L14" s="21">
        <v>0</v>
      </c>
      <c r="M14" s="21">
        <v>4</v>
      </c>
      <c r="N14" s="21">
        <v>0</v>
      </c>
      <c r="O14" s="21">
        <f>SUM(C14:N14)</f>
        <v>164</v>
      </c>
      <c r="P14" s="16"/>
    </row>
    <row r="15" spans="1:17" x14ac:dyDescent="0.2">
      <c r="A15" s="16"/>
      <c r="B15" s="24"/>
      <c r="C15" s="24">
        <f>C14+C12+C10</f>
        <v>95</v>
      </c>
      <c r="D15" s="24">
        <f>D14+D12+D10</f>
        <v>10</v>
      </c>
      <c r="E15" s="24">
        <f>E14+E12+E10</f>
        <v>0</v>
      </c>
      <c r="F15" s="24">
        <f>F14+F12+F10</f>
        <v>100</v>
      </c>
      <c r="G15" s="24">
        <f>G14+G12+G10</f>
        <v>90</v>
      </c>
      <c r="H15" s="24"/>
      <c r="I15" s="24">
        <f>I14+I12</f>
        <v>100</v>
      </c>
      <c r="J15" s="24"/>
      <c r="K15" s="24">
        <f>K14+K12</f>
        <v>40</v>
      </c>
      <c r="L15" s="24"/>
      <c r="M15" s="24"/>
      <c r="N15" s="25" t="s">
        <v>9</v>
      </c>
      <c r="O15" s="25">
        <f>SUM(O9:O14)</f>
        <v>559</v>
      </c>
      <c r="P15" s="16"/>
    </row>
    <row r="16" spans="1:17" x14ac:dyDescent="0.2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</row>
    <row r="17" spans="1:17" x14ac:dyDescent="0.2">
      <c r="A17" s="16"/>
      <c r="B17" s="16"/>
      <c r="C17" s="18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</row>
    <row r="18" spans="1:17" x14ac:dyDescent="0.2">
      <c r="A18" s="1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</row>
    <row r="19" spans="1:17" x14ac:dyDescent="0.2">
      <c r="A19" s="16"/>
      <c r="B19" s="16"/>
      <c r="C19" s="18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</row>
    <row r="20" spans="1:17" x14ac:dyDescent="0.2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</row>
  </sheetData>
  <sheetProtection selectLockedCells="1"/>
  <mergeCells count="5">
    <mergeCell ref="D7:J7"/>
    <mergeCell ref="K7:L7"/>
    <mergeCell ref="B9:B10"/>
    <mergeCell ref="B11:B12"/>
    <mergeCell ref="B13:B14"/>
  </mergeCells>
  <phoneticPr fontId="3" type="noConversion"/>
  <pageMargins left="0.25" right="0.25" top="0.75" bottom="0.75" header="0.3" footer="0.3"/>
  <pageSetup paperSize="9" scale="8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7:N13"/>
  <sheetViews>
    <sheetView workbookViewId="0">
      <selection activeCell="C25" sqref="B25:C25"/>
    </sheetView>
  </sheetViews>
  <sheetFormatPr defaultRowHeight="12.75" x14ac:dyDescent="0.2"/>
  <sheetData>
    <row r="7" spans="2:14" ht="15.75" x14ac:dyDescent="0.25">
      <c r="B7" s="51" t="s">
        <v>5</v>
      </c>
      <c r="C7" s="52"/>
      <c r="D7" s="52"/>
      <c r="E7" s="1"/>
      <c r="F7" s="1"/>
      <c r="G7" s="1"/>
      <c r="H7" s="1"/>
      <c r="I7" s="1"/>
      <c r="J7" s="1"/>
      <c r="K7" s="1"/>
      <c r="L7" s="1"/>
      <c r="M7" s="1"/>
      <c r="N7" s="1"/>
    </row>
    <row r="8" spans="2:14" x14ac:dyDescent="0.2">
      <c r="B8" s="59" t="s">
        <v>0</v>
      </c>
      <c r="C8" s="2" t="s">
        <v>6</v>
      </c>
      <c r="D8" s="53" t="s">
        <v>11</v>
      </c>
      <c r="E8" s="54"/>
      <c r="F8" s="54"/>
      <c r="G8" s="54"/>
      <c r="H8" s="54"/>
      <c r="I8" s="54"/>
      <c r="J8" s="54"/>
      <c r="K8" s="54"/>
      <c r="L8" s="54"/>
      <c r="M8" s="54"/>
      <c r="N8" s="55"/>
    </row>
    <row r="9" spans="2:14" x14ac:dyDescent="0.2">
      <c r="B9" s="59"/>
      <c r="C9" s="3"/>
      <c r="D9" s="56"/>
      <c r="E9" s="57"/>
      <c r="F9" s="57"/>
      <c r="G9" s="57"/>
      <c r="H9" s="57"/>
      <c r="I9" s="57"/>
      <c r="J9" s="57"/>
      <c r="K9" s="57"/>
      <c r="L9" s="57"/>
      <c r="M9" s="57"/>
      <c r="N9" s="58"/>
    </row>
    <row r="10" spans="2:14" x14ac:dyDescent="0.2">
      <c r="B10" s="59" t="s">
        <v>1</v>
      </c>
      <c r="C10" s="2" t="s">
        <v>7</v>
      </c>
      <c r="D10" s="53" t="s">
        <v>10</v>
      </c>
      <c r="E10" s="54"/>
      <c r="F10" s="54"/>
      <c r="G10" s="54"/>
      <c r="H10" s="54"/>
      <c r="I10" s="54"/>
      <c r="J10" s="54"/>
      <c r="K10" s="54"/>
      <c r="L10" s="54"/>
      <c r="M10" s="54"/>
      <c r="N10" s="55"/>
    </row>
    <row r="11" spans="2:14" x14ac:dyDescent="0.2">
      <c r="B11" s="59"/>
      <c r="C11" s="4"/>
      <c r="D11" s="56"/>
      <c r="E11" s="57"/>
      <c r="F11" s="57"/>
      <c r="G11" s="57"/>
      <c r="H11" s="57"/>
      <c r="I11" s="57"/>
      <c r="J11" s="57"/>
      <c r="K11" s="57"/>
      <c r="L11" s="57"/>
      <c r="M11" s="57"/>
      <c r="N11" s="58"/>
    </row>
    <row r="12" spans="2:14" x14ac:dyDescent="0.2">
      <c r="B12" s="59" t="s">
        <v>2</v>
      </c>
      <c r="C12" s="2" t="s">
        <v>8</v>
      </c>
      <c r="D12" s="60" t="s">
        <v>40</v>
      </c>
      <c r="E12" s="61"/>
      <c r="F12" s="61"/>
      <c r="G12" s="61"/>
      <c r="H12" s="61"/>
      <c r="I12" s="61"/>
      <c r="J12" s="61"/>
      <c r="K12" s="61"/>
      <c r="L12" s="61"/>
      <c r="M12" s="61"/>
      <c r="N12" s="62"/>
    </row>
    <row r="13" spans="2:14" x14ac:dyDescent="0.2">
      <c r="B13" s="59"/>
      <c r="C13" s="3"/>
      <c r="D13" s="63"/>
      <c r="E13" s="64"/>
      <c r="F13" s="64"/>
      <c r="G13" s="64"/>
      <c r="H13" s="64"/>
      <c r="I13" s="64"/>
      <c r="J13" s="64"/>
      <c r="K13" s="64"/>
      <c r="L13" s="64"/>
      <c r="M13" s="64"/>
      <c r="N13" s="65"/>
    </row>
  </sheetData>
  <sheetProtection selectLockedCells="1"/>
  <mergeCells count="7">
    <mergeCell ref="B7:D7"/>
    <mergeCell ref="D8:N9"/>
    <mergeCell ref="B8:B9"/>
    <mergeCell ref="D12:N13"/>
    <mergeCell ref="B12:B13"/>
    <mergeCell ref="B10:B11"/>
    <mergeCell ref="D10:N11"/>
  </mergeCells>
  <phoneticPr fontId="3" type="noConversion"/>
  <pageMargins left="0.25" right="0.25" top="0.75" bottom="0.75" header="0.3" footer="0.3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3"/>
  <sheetViews>
    <sheetView zoomScaleNormal="100" workbookViewId="0">
      <selection activeCell="H22" sqref="H22"/>
    </sheetView>
  </sheetViews>
  <sheetFormatPr defaultRowHeight="15" x14ac:dyDescent="0.25"/>
  <cols>
    <col min="1" max="1" width="14.42578125" style="5" customWidth="1"/>
    <col min="2" max="2" width="20.7109375" style="5" bestFit="1" customWidth="1"/>
    <col min="3" max="3" width="13.5703125" style="5" bestFit="1" customWidth="1"/>
    <col min="4" max="4" width="15.5703125" style="5" bestFit="1" customWidth="1"/>
    <col min="5" max="5" width="20.7109375" style="5" bestFit="1" customWidth="1"/>
    <col min="6" max="6" width="20.5703125" style="5" bestFit="1" customWidth="1"/>
    <col min="7" max="8" width="20.7109375" style="5" bestFit="1" customWidth="1"/>
    <col min="9" max="9" width="11.85546875" style="5" bestFit="1" customWidth="1"/>
    <col min="10" max="16384" width="9.140625" style="5"/>
  </cols>
  <sheetData>
    <row r="1" spans="1:9" x14ac:dyDescent="0.25">
      <c r="A1" s="33" t="s">
        <v>25</v>
      </c>
      <c r="B1" s="33" t="s">
        <v>46</v>
      </c>
      <c r="C1" s="33" t="s">
        <v>26</v>
      </c>
      <c r="D1" s="5" t="s">
        <v>47</v>
      </c>
      <c r="E1" s="5" t="s">
        <v>48</v>
      </c>
      <c r="F1" s="33" t="s">
        <v>44</v>
      </c>
      <c r="G1" s="5" t="s">
        <v>63</v>
      </c>
      <c r="H1" s="33" t="s">
        <v>82</v>
      </c>
      <c r="I1" s="33" t="s">
        <v>85</v>
      </c>
    </row>
    <row r="2" spans="1:9" x14ac:dyDescent="0.25">
      <c r="A2" s="34" t="s">
        <v>14</v>
      </c>
      <c r="B2" s="33" t="s">
        <v>27</v>
      </c>
      <c r="C2" s="35" t="s">
        <v>49</v>
      </c>
      <c r="D2" s="5" t="s">
        <v>66</v>
      </c>
      <c r="E2" s="5" t="s">
        <v>66</v>
      </c>
      <c r="F2" s="35" t="s">
        <v>62</v>
      </c>
      <c r="G2" s="5" t="s">
        <v>27</v>
      </c>
      <c r="H2" s="33" t="s">
        <v>27</v>
      </c>
      <c r="I2" s="33" t="s">
        <v>60</v>
      </c>
    </row>
    <row r="3" spans="1:9" x14ac:dyDescent="0.25">
      <c r="A3" s="33" t="s">
        <v>89</v>
      </c>
      <c r="B3" s="34" t="s">
        <v>62</v>
      </c>
      <c r="C3" s="35" t="s">
        <v>51</v>
      </c>
      <c r="D3" s="13" t="s">
        <v>13</v>
      </c>
      <c r="E3" s="13" t="s">
        <v>13</v>
      </c>
      <c r="F3" s="35" t="s">
        <v>34</v>
      </c>
      <c r="G3" s="15" t="s">
        <v>66</v>
      </c>
      <c r="H3" s="33" t="s">
        <v>66</v>
      </c>
      <c r="I3" s="33" t="s">
        <v>20</v>
      </c>
    </row>
    <row r="4" spans="1:9" x14ac:dyDescent="0.25">
      <c r="A4" s="35" t="s">
        <v>81</v>
      </c>
      <c r="B4" s="33" t="s">
        <v>86</v>
      </c>
      <c r="C4" s="35" t="s">
        <v>59</v>
      </c>
      <c r="D4" s="14" t="s">
        <v>90</v>
      </c>
      <c r="E4" s="14" t="s">
        <v>90</v>
      </c>
      <c r="F4" s="35" t="s">
        <v>91</v>
      </c>
      <c r="G4" s="14" t="s">
        <v>45</v>
      </c>
      <c r="H4" s="33" t="s">
        <v>62</v>
      </c>
    </row>
    <row r="5" spans="1:9" x14ac:dyDescent="0.25">
      <c r="A5" s="33" t="s">
        <v>15</v>
      </c>
      <c r="B5" s="34" t="s">
        <v>34</v>
      </c>
      <c r="C5" s="33" t="s">
        <v>93</v>
      </c>
      <c r="D5" s="14" t="s">
        <v>53</v>
      </c>
      <c r="E5" s="5" t="s">
        <v>64</v>
      </c>
      <c r="F5" s="35" t="s">
        <v>30</v>
      </c>
      <c r="G5" s="14" t="s">
        <v>13</v>
      </c>
      <c r="H5" s="33" t="s">
        <v>86</v>
      </c>
    </row>
    <row r="6" spans="1:9" x14ac:dyDescent="0.25">
      <c r="B6" s="34" t="s">
        <v>91</v>
      </c>
      <c r="C6" s="35" t="s">
        <v>50</v>
      </c>
      <c r="D6" s="13" t="s">
        <v>14</v>
      </c>
      <c r="E6" s="5" t="s">
        <v>69</v>
      </c>
      <c r="F6" s="35" t="s">
        <v>12</v>
      </c>
      <c r="G6" s="13" t="s">
        <v>34</v>
      </c>
      <c r="H6" s="33" t="s">
        <v>34</v>
      </c>
    </row>
    <row r="7" spans="1:9" x14ac:dyDescent="0.25">
      <c r="B7" s="34" t="s">
        <v>21</v>
      </c>
      <c r="C7" s="35" t="s">
        <v>52</v>
      </c>
      <c r="D7" s="13" t="s">
        <v>17</v>
      </c>
      <c r="E7" s="14" t="s">
        <v>67</v>
      </c>
      <c r="G7" s="13" t="s">
        <v>90</v>
      </c>
      <c r="H7" s="33" t="s">
        <v>34</v>
      </c>
    </row>
    <row r="8" spans="1:9" x14ac:dyDescent="0.25">
      <c r="B8" s="34" t="s">
        <v>22</v>
      </c>
      <c r="D8" s="13" t="s">
        <v>16</v>
      </c>
      <c r="E8" s="13" t="s">
        <v>14</v>
      </c>
      <c r="G8" s="13" t="s">
        <v>91</v>
      </c>
      <c r="H8" s="33" t="s">
        <v>90</v>
      </c>
    </row>
    <row r="9" spans="1:9" x14ac:dyDescent="0.25">
      <c r="B9" s="34" t="s">
        <v>54</v>
      </c>
      <c r="D9" s="14" t="s">
        <v>32</v>
      </c>
      <c r="E9" s="13" t="s">
        <v>17</v>
      </c>
      <c r="G9" s="14" t="s">
        <v>21</v>
      </c>
      <c r="H9" s="33" t="s">
        <v>91</v>
      </c>
    </row>
    <row r="10" spans="1:9" x14ac:dyDescent="0.25">
      <c r="B10" s="33" t="s">
        <v>88</v>
      </c>
      <c r="D10" s="14" t="s">
        <v>33</v>
      </c>
      <c r="E10" s="13" t="s">
        <v>16</v>
      </c>
      <c r="G10" s="14" t="s">
        <v>22</v>
      </c>
      <c r="H10" s="33" t="s">
        <v>21</v>
      </c>
    </row>
    <row r="11" spans="1:9" x14ac:dyDescent="0.25">
      <c r="B11" s="33" t="s">
        <v>60</v>
      </c>
      <c r="D11" s="14" t="s">
        <v>19</v>
      </c>
      <c r="E11" s="14" t="s">
        <v>32</v>
      </c>
      <c r="G11" s="14" t="s">
        <v>54</v>
      </c>
      <c r="H11" s="33" t="s">
        <v>64</v>
      </c>
    </row>
    <row r="12" spans="1:9" x14ac:dyDescent="0.25">
      <c r="B12" s="33" t="s">
        <v>97</v>
      </c>
      <c r="D12" s="14" t="s">
        <v>55</v>
      </c>
      <c r="E12" s="14" t="s">
        <v>33</v>
      </c>
      <c r="G12" s="14" t="s">
        <v>14</v>
      </c>
      <c r="H12" s="33" t="s">
        <v>22</v>
      </c>
    </row>
    <row r="13" spans="1:9" x14ac:dyDescent="0.25">
      <c r="B13" s="34" t="s">
        <v>20</v>
      </c>
      <c r="E13" s="14" t="s">
        <v>65</v>
      </c>
      <c r="G13" s="14" t="s">
        <v>17</v>
      </c>
      <c r="H13" s="33" t="s">
        <v>69</v>
      </c>
    </row>
    <row r="14" spans="1:9" x14ac:dyDescent="0.25">
      <c r="B14" s="34" t="s">
        <v>18</v>
      </c>
      <c r="E14" s="14" t="s">
        <v>19</v>
      </c>
      <c r="G14" s="13" t="s">
        <v>60</v>
      </c>
      <c r="H14" s="33" t="s">
        <v>53</v>
      </c>
    </row>
    <row r="15" spans="1:9" x14ac:dyDescent="0.25">
      <c r="B15" s="34" t="s">
        <v>30</v>
      </c>
      <c r="E15" s="5" t="s">
        <v>71</v>
      </c>
      <c r="G15" s="13" t="s">
        <v>20</v>
      </c>
      <c r="H15" s="33" t="s">
        <v>67</v>
      </c>
    </row>
    <row r="16" spans="1:9" x14ac:dyDescent="0.25">
      <c r="B16" s="34" t="s">
        <v>12</v>
      </c>
      <c r="E16" s="5" t="s">
        <v>70</v>
      </c>
      <c r="G16" s="13" t="s">
        <v>61</v>
      </c>
      <c r="H16" s="33" t="s">
        <v>54</v>
      </c>
    </row>
    <row r="17" spans="2:8" x14ac:dyDescent="0.25">
      <c r="B17" s="34" t="s">
        <v>23</v>
      </c>
      <c r="E17" s="14" t="s">
        <v>68</v>
      </c>
      <c r="G17" s="13" t="s">
        <v>18</v>
      </c>
      <c r="H17" s="33" t="s">
        <v>14</v>
      </c>
    </row>
    <row r="18" spans="2:8" x14ac:dyDescent="0.25">
      <c r="B18" s="34" t="s">
        <v>24</v>
      </c>
      <c r="G18" s="13" t="s">
        <v>16</v>
      </c>
      <c r="H18" s="33" t="s">
        <v>88</v>
      </c>
    </row>
    <row r="19" spans="2:8" x14ac:dyDescent="0.25">
      <c r="B19" s="33" t="s">
        <v>92</v>
      </c>
      <c r="E19" s="13"/>
      <c r="G19" s="13" t="s">
        <v>32</v>
      </c>
      <c r="H19" s="33" t="s">
        <v>17</v>
      </c>
    </row>
    <row r="20" spans="2:8" x14ac:dyDescent="0.25">
      <c r="B20" s="34" t="s">
        <v>56</v>
      </c>
      <c r="E20" s="13"/>
      <c r="G20" s="13" t="s">
        <v>30</v>
      </c>
      <c r="H20" s="33" t="s">
        <v>89</v>
      </c>
    </row>
    <row r="21" spans="2:8" x14ac:dyDescent="0.25">
      <c r="E21" s="13"/>
      <c r="G21" s="13" t="s">
        <v>33</v>
      </c>
      <c r="H21" s="33" t="s">
        <v>60</v>
      </c>
    </row>
    <row r="22" spans="2:8" x14ac:dyDescent="0.25">
      <c r="E22" s="13"/>
      <c r="G22" s="13" t="s">
        <v>12</v>
      </c>
      <c r="H22" s="33" t="s">
        <v>97</v>
      </c>
    </row>
    <row r="23" spans="2:8" x14ac:dyDescent="0.25">
      <c r="E23" s="13"/>
      <c r="G23" s="13" t="s">
        <v>29</v>
      </c>
      <c r="H23" s="33" t="s">
        <v>81</v>
      </c>
    </row>
    <row r="24" spans="2:8" x14ac:dyDescent="0.25">
      <c r="E24" s="13"/>
      <c r="G24" s="13" t="s">
        <v>23</v>
      </c>
      <c r="H24" s="33" t="s">
        <v>20</v>
      </c>
    </row>
    <row r="25" spans="2:8" x14ac:dyDescent="0.25">
      <c r="E25" s="13"/>
      <c r="G25" s="13" t="s">
        <v>19</v>
      </c>
      <c r="H25" s="33" t="s">
        <v>18</v>
      </c>
    </row>
    <row r="26" spans="2:8" x14ac:dyDescent="0.25">
      <c r="E26" s="13"/>
      <c r="G26" s="13" t="s">
        <v>24</v>
      </c>
      <c r="H26" s="33" t="s">
        <v>83</v>
      </c>
    </row>
    <row r="27" spans="2:8" x14ac:dyDescent="0.25">
      <c r="G27" s="13" t="s">
        <v>56</v>
      </c>
      <c r="H27" s="33" t="s">
        <v>32</v>
      </c>
    </row>
    <row r="28" spans="2:8" x14ac:dyDescent="0.25">
      <c r="H28" s="33" t="s">
        <v>30</v>
      </c>
    </row>
    <row r="29" spans="2:8" x14ac:dyDescent="0.25">
      <c r="H29" s="33" t="s">
        <v>33</v>
      </c>
    </row>
    <row r="30" spans="2:8" x14ac:dyDescent="0.25">
      <c r="H30" s="33" t="s">
        <v>12</v>
      </c>
    </row>
    <row r="31" spans="2:8" x14ac:dyDescent="0.25">
      <c r="G31" s="13"/>
      <c r="H31" s="33" t="s">
        <v>15</v>
      </c>
    </row>
    <row r="32" spans="2:8" x14ac:dyDescent="0.25">
      <c r="H32" s="33" t="s">
        <v>65</v>
      </c>
    </row>
    <row r="33" spans="8:8" x14ac:dyDescent="0.25">
      <c r="H33" s="33" t="s">
        <v>23</v>
      </c>
    </row>
    <row r="34" spans="8:8" x14ac:dyDescent="0.25">
      <c r="H34" s="33" t="s">
        <v>19</v>
      </c>
    </row>
    <row r="35" spans="8:8" x14ac:dyDescent="0.25">
      <c r="H35" s="33" t="s">
        <v>24</v>
      </c>
    </row>
    <row r="36" spans="8:8" x14ac:dyDescent="0.25">
      <c r="H36" s="33" t="s">
        <v>71</v>
      </c>
    </row>
    <row r="37" spans="8:8" x14ac:dyDescent="0.25">
      <c r="H37" s="33" t="s">
        <v>94</v>
      </c>
    </row>
    <row r="38" spans="8:8" x14ac:dyDescent="0.25">
      <c r="H38" s="33" t="s">
        <v>95</v>
      </c>
    </row>
    <row r="39" spans="8:8" x14ac:dyDescent="0.25">
      <c r="H39" s="33" t="s">
        <v>92</v>
      </c>
    </row>
    <row r="40" spans="8:8" x14ac:dyDescent="0.25">
      <c r="H40" s="33" t="s">
        <v>70</v>
      </c>
    </row>
    <row r="41" spans="8:8" x14ac:dyDescent="0.25">
      <c r="H41" s="33" t="s">
        <v>55</v>
      </c>
    </row>
    <row r="42" spans="8:8" x14ac:dyDescent="0.25">
      <c r="H42" s="33" t="s">
        <v>68</v>
      </c>
    </row>
    <row r="43" spans="8:8" x14ac:dyDescent="0.25">
      <c r="H43" s="33" t="s">
        <v>56</v>
      </c>
    </row>
  </sheetData>
  <sheetProtection selectLockedCells="1"/>
  <sortState ref="G2:G30">
    <sortCondition ref="G2:G30"/>
  </sortState>
  <phoneticPr fontId="3" type="noConversion"/>
  <dataValidations count="3">
    <dataValidation type="list" allowBlank="1" showInputMessage="1" showErrorMessage="1" sqref="D3:E3 G26 G14:G19 D6:D8 G21 G23 E8:E10 E19:E23">
      <formula1>valgfag_C</formula1>
    </dataValidation>
    <dataValidation type="list" allowBlank="1" showInputMessage="1" showErrorMessage="1" sqref="A1:A2">
      <formula1>naturv.fag_B</formula1>
    </dataValidation>
    <dataValidation type="list" allowBlank="1" showInputMessage="1" showErrorMessage="1" sqref="C1:C4 C6:C7">
      <formula1>$C$1:$C$7</formula1>
    </dataValidation>
  </dataValidations>
  <pageMargins left="0.25" right="0.25" top="0.75" bottom="0.75" header="0.3" footer="0.3"/>
  <pageSetup paperSize="9" orientation="landscape" r:id="rId1"/>
  <headerFooter alignWithMargins="0">
    <oddHeader>&amp;C&amp;F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5</vt:i4>
      </vt:variant>
      <vt:variant>
        <vt:lpstr>Navngivne områder</vt:lpstr>
      </vt:variant>
      <vt:variant>
        <vt:i4>6</vt:i4>
      </vt:variant>
    </vt:vector>
  </HeadingPairs>
  <TitlesOfParts>
    <vt:vector size="11" baseType="lpstr">
      <vt:lpstr>studieretning</vt:lpstr>
      <vt:lpstr>antal lektioner</vt:lpstr>
      <vt:lpstr>fordybelsestid</vt:lpstr>
      <vt:lpstr>større skriftlige opgaver</vt:lpstr>
      <vt:lpstr>valgfag</vt:lpstr>
      <vt:lpstr>_2.fr.sprog</vt:lpstr>
      <vt:lpstr>naturv.fag_B</vt:lpstr>
      <vt:lpstr>valgfag</vt:lpstr>
      <vt:lpstr>valgfag_A</vt:lpstr>
      <vt:lpstr>valgfag_A_eller_B</vt:lpstr>
      <vt:lpstr>valgfag_C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Blands</dc:creator>
  <cp:lastModifiedBy>Windows-bruger</cp:lastModifiedBy>
  <cp:lastPrinted>2016-12-22T06:48:20Z</cp:lastPrinted>
  <dcterms:created xsi:type="dcterms:W3CDTF">2009-05-12T11:16:16Z</dcterms:created>
  <dcterms:modified xsi:type="dcterms:W3CDTF">2021-11-30T15:59:09Z</dcterms:modified>
</cp:coreProperties>
</file>