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J15" i="4" l="1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I9" i="4"/>
  <c r="G9" i="4"/>
  <c r="F9" i="4"/>
  <c r="E9" i="4"/>
  <c r="D9" i="4"/>
  <c r="C9" i="4"/>
  <c r="K7" i="4"/>
  <c r="D7" i="4"/>
  <c r="C7" i="4"/>
  <c r="O15" i="4" l="1"/>
  <c r="D7" i="1"/>
  <c r="J15" i="1" l="1"/>
  <c r="J9" i="1" l="1"/>
  <c r="I9" i="1"/>
  <c r="L11" i="1"/>
  <c r="J11" i="1"/>
  <c r="I11" i="1"/>
  <c r="L13" i="1"/>
  <c r="H13" i="1"/>
  <c r="G15" i="1"/>
  <c r="F15" i="1"/>
  <c r="E15" i="1"/>
  <c r="D15" i="1"/>
  <c r="C15" i="1"/>
  <c r="H11" i="1" l="1"/>
  <c r="H8" i="7" l="1"/>
  <c r="H9" i="4" s="1"/>
  <c r="J13" i="1"/>
  <c r="I13" i="1"/>
  <c r="G9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<sst xmlns="http://schemas.openxmlformats.org/spreadsheetml/2006/main" count="180" uniqueCount="95">
  <si>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</si>
  <si>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</si>
  <si>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</si>
  <si>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</si>
  <si>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</si>
  <si>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</si>
  <si>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</si>
  <si>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</si>
  <si>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</si>
  <si>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</si>
  <si>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</si>
  <si>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</si>
  <si>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</si>
  <si>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</si>
  <si>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</si>
  <si>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</si>
  <si>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</si>
  <si>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</si>
  <si>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</si>
  <si>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</si>
  <si>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</si>
  <si>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</si>
  <si>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</si>
  <si>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</si>
  <si>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</si>
  <si>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</si>
  <si>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</si>
  <si>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</si>
  <si>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</si>
  <si>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</si>
  <si>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</si>
  <si>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</si>
  <si>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</si>
  <si>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</si>
  <si>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</si>
  <si>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</si>
  <si>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</si>
  <si>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</si>
  <si>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</si>
  <si>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</si>
  <si>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</si>
  <si>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</si>
  <si>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</si>
  <si>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</si>
  <si>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</si>
  <si>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</si>
  <si>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</si>
  <si>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</si>
  <si>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</si>
  <si>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</si>
  <si>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</si>
  <si>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</si>
  <si>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</si>
  <si>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</si>
  <si>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</si>
  <si>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</si>
  <si>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C</t>
  </si>
  <si>
    <t>Tysk forts. C</t>
  </si>
  <si>
    <t>Start med at vælge fag i 1.g.</t>
  </si>
  <si>
    <t>Derefter skal du i 3.g vælge fag i Valgfag A eller B (medmindre den allerede er udfyldt).</t>
  </si>
  <si>
    <t>Og til sidst skal du vælge fag i  de to øvrige valgfagsrubrikker.</t>
  </si>
  <si>
    <t>Spansk beg. A</t>
  </si>
  <si>
    <t>Informatik C</t>
  </si>
  <si>
    <t>Kinesiske områdest. C</t>
  </si>
  <si>
    <t>Studieretningen har mindst 3 fremmedsprog, og derfor behøver du ikke vælge et naturvidenskabeligt fag på B-niveau (§25, stk.2)</t>
  </si>
  <si>
    <t>Billedkunst C</t>
  </si>
  <si>
    <t>Valgfag B eller C</t>
  </si>
  <si>
    <t>Filosofi B+C</t>
  </si>
  <si>
    <t>Psykologi B+C</t>
  </si>
  <si>
    <t>Fransk forts. B+C</t>
  </si>
  <si>
    <t>Tysk forts. B+C</t>
  </si>
  <si>
    <t>Billedkunst B</t>
  </si>
  <si>
    <t>Studieretningen har Latin, og du kan derfor nøjes med i alt to naturvidenskabelige fag på C-niveau: Fysik, Biologi (§25, stk.5)</t>
  </si>
  <si>
    <t>Filosofi C / Psykologi C</t>
  </si>
  <si>
    <t>Filosofi B</t>
  </si>
  <si>
    <t>Psykologi B</t>
  </si>
  <si>
    <t>Fransk beg. B+C</t>
  </si>
  <si>
    <t>Vælger du et fag med B+C, skal du lade rubrikken ved siden af stå med teksten Valgfag B eller C.</t>
  </si>
  <si>
    <t>Matematik A</t>
  </si>
  <si>
    <t>Samfundsfag B</t>
  </si>
  <si>
    <t>Tysk beg. B+C</t>
  </si>
  <si>
    <t>Du har mulighed for at vælge fag i de sorte rubrikker.</t>
  </si>
  <si>
    <t>Kunstnerisk fag</t>
  </si>
  <si>
    <t>Græsk C</t>
  </si>
  <si>
    <t>Latin B</t>
  </si>
  <si>
    <t>Matematik C</t>
  </si>
  <si>
    <t>Latin B / Matematik B</t>
  </si>
  <si>
    <t xml:space="preserve">         Spansk beg. A - Engelsk A - Latin C</t>
  </si>
  <si>
    <t>Design og arkitektur B</t>
  </si>
  <si>
    <t>Latin B har 35 timers fordybelsestid.</t>
  </si>
  <si>
    <t>Dramatik C</t>
  </si>
  <si>
    <t>Dramatik B</t>
  </si>
  <si>
    <t>Så skal du vælge mellem Latin B og Matematik B.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</si>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</sst>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666666"/>
      <name val="Verdana"/>
      <family val="2"/>
    </font>
    <font>
      <b/>
      <sz val="11"/>
      <name val="Calibri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1" fillId="0" borderId="2" xfId="0" applyFont="1" applyBorder="1"/>
    <xf numFmtId="0" fontId="15" fillId="0" borderId="0" xfId="0" applyFont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5" fillId="0" borderId="0" xfId="0" applyFont="1"/>
    <xf numFmtId="0" fontId="17" fillId="0" borderId="5" xfId="0" applyFont="1" applyFill="1" applyBorder="1" applyAlignment="1"/>
    <xf numFmtId="0" fontId="17" fillId="0" borderId="0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3" borderId="0" xfId="0" applyFont="1" applyFill="1"/>
    <xf numFmtId="0" fontId="17" fillId="3" borderId="5" xfId="0" applyFont="1" applyFill="1" applyBorder="1" applyAlignment="1"/>
    <xf numFmtId="0" fontId="17" fillId="3" borderId="0" xfId="0" applyFont="1" applyFill="1" applyBorder="1" applyAlignment="1"/>
    <xf numFmtId="0" fontId="11" fillId="3" borderId="5" xfId="0" applyFont="1" applyFill="1" applyBorder="1"/>
    <xf numFmtId="0" fontId="11" fillId="2" borderId="0" xfId="0" applyFont="1" applyFill="1"/>
    <xf numFmtId="0" fontId="17" fillId="2" borderId="5" xfId="0" applyFont="1" applyFill="1" applyBorder="1" applyAlignment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6" xfId="0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9" fillId="2" borderId="4" xfId="0" applyFont="1" applyFill="1" applyBorder="1" applyAlignment="1">
      <alignment horizontal="center"/>
    </xf>
    <xf numFmtId="0" fontId="21" fillId="2" borderId="0" xfId="0" applyFont="1" applyFill="1" applyAlignment="1">
      <alignment horizontal="left"/>
    </xf>
    <xf numFmtId="0" fontId="8" fillId="2" borderId="7" xfId="0" applyFont="1" applyFill="1" applyBorder="1" applyAlignment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/>
    <xf numFmtId="0" fontId="18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0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1.7109375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50"/>
      <c r="C7" s="51"/>
      <c r="D7" s="54" t="s">
        <v>87</v>
      </c>
      <c r="E7" s="55"/>
      <c r="F7" s="55"/>
      <c r="G7" s="55"/>
      <c r="H7" s="55"/>
      <c r="I7" s="55"/>
      <c r="J7" s="55"/>
      <c r="K7" s="54" t="s">
        <v>93</v>
      </c>
      <c r="L7" s="56"/>
      <c r="M7" s="5"/>
      <c r="N7" s="5"/>
      <c r="O7" s="5"/>
      <c r="P7" s="5"/>
      <c r="Q7" s="5"/>
    </row>
    <row r="8" spans="1:17" ht="24.95" customHeight="1" x14ac:dyDescent="0.25">
      <c r="A8" s="5"/>
      <c r="B8" s="49" t="s">
        <v>37</v>
      </c>
      <c r="C8" s="8" t="s">
        <v>38</v>
      </c>
      <c r="D8" s="8" t="s">
        <v>39</v>
      </c>
      <c r="E8" s="8" t="s">
        <v>41</v>
      </c>
      <c r="F8" s="48" t="s">
        <v>42</v>
      </c>
      <c r="G8" s="47" t="s">
        <v>61</v>
      </c>
      <c r="H8" s="44" t="str">
        <f>IF(K9="Fransk beg. A",K9,IF(K9="Tysk beg. A",K9,IF(K9="Spansk beg. A",K9,"Valgfag A eller B")))</f>
        <v>Valgfag A eller B</v>
      </c>
      <c r="I8" s="44" t="s">
        <v>51</v>
      </c>
      <c r="J8" s="45" t="s">
        <v>66</v>
      </c>
      <c r="K8" s="1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9" t="s">
        <v>36</v>
      </c>
      <c r="C9" s="9" t="s">
        <v>38</v>
      </c>
      <c r="D9" s="9" t="s">
        <v>39</v>
      </c>
      <c r="E9" s="9" t="s">
        <v>41</v>
      </c>
      <c r="F9" s="47" t="s">
        <v>42</v>
      </c>
      <c r="G9" s="47" t="s">
        <v>61</v>
      </c>
      <c r="H9" s="52" t="s">
        <v>47</v>
      </c>
      <c r="I9" s="10" t="s">
        <v>44</v>
      </c>
      <c r="J9" s="46" t="s">
        <v>86</v>
      </c>
      <c r="K9" s="17" t="s">
        <v>46</v>
      </c>
      <c r="L9" s="15" t="s">
        <v>23</v>
      </c>
      <c r="M9" s="5"/>
      <c r="N9" s="5"/>
      <c r="O9" s="5"/>
      <c r="P9" s="5"/>
      <c r="Q9" s="5"/>
    </row>
    <row r="10" spans="1:17" ht="24.95" customHeight="1" x14ac:dyDescent="0.25">
      <c r="A10" s="5"/>
      <c r="B10" s="49" t="s">
        <v>35</v>
      </c>
      <c r="C10" s="9" t="s">
        <v>38</v>
      </c>
      <c r="D10" s="9" t="s">
        <v>39</v>
      </c>
      <c r="E10" s="9" t="s">
        <v>41</v>
      </c>
      <c r="F10" s="47" t="s">
        <v>42</v>
      </c>
      <c r="G10" s="47" t="s">
        <v>61</v>
      </c>
      <c r="H10" s="53" t="s">
        <v>18</v>
      </c>
      <c r="I10" s="9" t="s">
        <v>45</v>
      </c>
      <c r="J10" s="9" t="s">
        <v>85</v>
      </c>
      <c r="K10" s="15" t="s">
        <v>43</v>
      </c>
      <c r="L10" s="46" t="s">
        <v>82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81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92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59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60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1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18" t="s">
        <v>77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 t="s">
        <v>64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 t="s">
        <v>72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</sheetData>
  <sheetProtection selectLockedCells="1"/>
  <dataConsolidate/>
  <mergeCells count="2">
    <mergeCell ref="D7:J7"/>
    <mergeCell ref="K7:L7"/>
  </mergeCells>
  <phoneticPr fontId="4" type="noConversion"/>
  <dataValidations count="1">
    <dataValidation type="list" allowBlank="1" showInputMessage="1" showErrorMessage="1" sqref="I9">
      <formula1>valgfag_A</formula1>
    </dataValidation>
  </dataValidations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valgfag!$I$2:$I$3</xm:f>
          </x14:formula1>
          <xm:sqref>J9</xm:sqref>
        </x14:dataValidation>
        <x14:dataValidation type="list" allowBlank="1" showInputMessage="1" showErrorMessage="1">
          <x14:formula1>
            <xm:f>valgfag!$D$2:$D$15</xm:f>
          </x14:formula1>
          <xm:sqref>H8</xm:sqref>
        </x14:dataValidation>
        <x14:dataValidation type="list" allowBlank="1" showInputMessage="1" showErrorMessage="1">
          <x14:formula1>
            <xm:f>valgfag!$E$2:$E$21</xm:f>
          </x14:formula1>
          <xm:sqref>I8</xm:sqref>
        </x14:dataValidation>
        <x14:dataValidation type="list" allowBlank="1" showInputMessage="1" showErrorMessage="1">
          <x14:formula1>
            <xm:f>valgfag!$G$2:$G$31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4"/>
  <sheetViews>
    <sheetView showGridLines="0" workbookViewId="0">
      <selection activeCell="F14" sqref="F14"/>
    </sheetView>
  </sheetViews>
  <sheetFormatPr defaultRowHeight="12.75" x14ac:dyDescent="0.2"/>
  <cols>
    <col min="1" max="1" width="20.7109375" style="25" customWidth="1"/>
    <col min="2" max="2" width="3" style="25" customWidth="1"/>
    <col min="3" max="8" width="14.7109375" style="25" customWidth="1"/>
    <col min="9" max="9" width="15.85546875" style="25" bestFit="1" customWidth="1"/>
    <col min="10" max="11" width="14.7109375" style="25" customWidth="1"/>
    <col min="12" max="12" width="19.28515625" style="25" bestFit="1" customWidth="1"/>
    <col min="13" max="16" width="4.7109375" style="25" customWidth="1"/>
    <col min="17" max="16384" width="9.140625" style="25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26"/>
      <c r="D3" s="27"/>
      <c r="H3" s="27"/>
    </row>
    <row r="4" spans="2:16" ht="12.75" customHeight="1" x14ac:dyDescent="0.25">
      <c r="D4" s="27"/>
      <c r="H4" s="27"/>
    </row>
    <row r="5" spans="2:16" ht="12.75" customHeight="1" x14ac:dyDescent="0.25">
      <c r="D5" s="27"/>
      <c r="H5" s="27"/>
    </row>
    <row r="6" spans="2:16" ht="12.75" customHeight="1" x14ac:dyDescent="0.25">
      <c r="D6" s="27"/>
      <c r="H6" s="27"/>
    </row>
    <row r="7" spans="2:16" ht="28.5" customHeight="1" x14ac:dyDescent="0.25">
      <c r="B7" s="28"/>
      <c r="C7" s="29">
        <f>studieretning!C7</f>
        <v>0</v>
      </c>
      <c r="D7" s="61" t="str">
        <f>studieretning!D7</f>
        <v xml:space="preserve">         Spansk beg. A - Engelsk A - Latin C</v>
      </c>
      <c r="E7" s="61"/>
      <c r="F7" s="61"/>
      <c r="G7" s="61"/>
      <c r="H7" s="62"/>
      <c r="I7" s="62"/>
      <c r="J7" s="62"/>
      <c r="K7" s="59" t="str">
        <f>studieretning!K7</f>
        <v>2022-2025</v>
      </c>
      <c r="L7" s="59"/>
    </row>
    <row r="8" spans="2:16" ht="15" x14ac:dyDescent="0.2">
      <c r="B8" s="42" t="s">
        <v>31</v>
      </c>
      <c r="F8" s="30"/>
      <c r="G8" s="30"/>
      <c r="H8" s="31"/>
    </row>
    <row r="9" spans="2:16" x14ac:dyDescent="0.2">
      <c r="B9" s="60" t="s">
        <v>0</v>
      </c>
      <c r="C9" s="32" t="str">
        <f>studieretning!C8</f>
        <v>Dansk A</v>
      </c>
      <c r="D9" s="32" t="str">
        <f>studieretning!D8</f>
        <v>Historie A</v>
      </c>
      <c r="E9" s="32" t="str">
        <f>studieretning!E8</f>
        <v>Idræt C</v>
      </c>
      <c r="F9" s="32" t="str">
        <f>studieretning!F8</f>
        <v>Engelsk A</v>
      </c>
      <c r="G9" s="32" t="str">
        <f>studieretning!G8</f>
        <v>Spansk beg. A</v>
      </c>
      <c r="H9" s="33" t="str">
        <f>studieretning!H8</f>
        <v>Valgfag A eller B</v>
      </c>
      <c r="I9" s="32" t="str">
        <f>studieretning!I8</f>
        <v>Valgfag B</v>
      </c>
      <c r="J9" s="32" t="str">
        <f>studieretning!J8</f>
        <v>Valgfag B eller C</v>
      </c>
      <c r="K9" s="34"/>
      <c r="L9" s="32"/>
      <c r="M9" s="32" t="s">
        <v>28</v>
      </c>
      <c r="N9" s="32" t="s">
        <v>6</v>
      </c>
      <c r="O9" s="32"/>
      <c r="P9" s="32"/>
    </row>
    <row r="10" spans="2:16" x14ac:dyDescent="0.2">
      <c r="B10" s="60"/>
      <c r="C10" s="35">
        <v>80</v>
      </c>
      <c r="D10" s="35">
        <v>65</v>
      </c>
      <c r="E10" s="35">
        <v>50</v>
      </c>
      <c r="F10" s="35">
        <v>105</v>
      </c>
      <c r="G10" s="35">
        <v>125</v>
      </c>
      <c r="H10" s="36">
        <v>125</v>
      </c>
      <c r="I10" s="35">
        <v>125</v>
      </c>
      <c r="J10" s="35">
        <v>125</v>
      </c>
      <c r="K10" s="37"/>
      <c r="L10" s="35"/>
      <c r="M10" s="35">
        <v>40</v>
      </c>
      <c r="N10" s="35">
        <v>20</v>
      </c>
      <c r="O10" s="35"/>
      <c r="P10" s="35">
        <f>SUM(C10:O10)</f>
        <v>860</v>
      </c>
    </row>
    <row r="11" spans="2:16" x14ac:dyDescent="0.2">
      <c r="B11" s="60" t="s">
        <v>1</v>
      </c>
      <c r="C11" s="32" t="str">
        <f>studieretning!C9</f>
        <v>Dansk A</v>
      </c>
      <c r="D11" s="32" t="str">
        <f>studieretning!D9</f>
        <v>Historie A</v>
      </c>
      <c r="E11" s="32" t="str">
        <f>studieretning!E9</f>
        <v>Idræt C</v>
      </c>
      <c r="F11" s="32" t="str">
        <f>studieretning!F9</f>
        <v>Engelsk A</v>
      </c>
      <c r="G11" s="32" t="str">
        <f>studieretning!G9</f>
        <v>Spansk beg. A</v>
      </c>
      <c r="H11" s="41" t="str">
        <f>studieretning!H9</f>
        <v>Biologi C</v>
      </c>
      <c r="I11" s="32" t="str">
        <f>studieretning!I9</f>
        <v>Oldtidskundskab C</v>
      </c>
      <c r="J11" s="32" t="str">
        <f>studieretning!J9</f>
        <v>Latin B / Matematik B</v>
      </c>
      <c r="K11" s="32" t="str">
        <f>studieretning!K9</f>
        <v>Religion C</v>
      </c>
      <c r="L11" s="32" t="str">
        <f>studieretning!L9</f>
        <v>Psykologi C</v>
      </c>
      <c r="M11" s="32" t="s">
        <v>28</v>
      </c>
      <c r="N11" s="32" t="s">
        <v>7</v>
      </c>
      <c r="O11" s="32"/>
      <c r="P11" s="32"/>
    </row>
    <row r="12" spans="2:16" x14ac:dyDescent="0.2">
      <c r="B12" s="60"/>
      <c r="C12" s="35">
        <v>90</v>
      </c>
      <c r="D12" s="35">
        <v>75</v>
      </c>
      <c r="E12" s="35">
        <v>50</v>
      </c>
      <c r="F12" s="35">
        <v>125</v>
      </c>
      <c r="G12" s="35">
        <v>100</v>
      </c>
      <c r="H12" s="35">
        <v>75</v>
      </c>
      <c r="I12" s="35">
        <v>75</v>
      </c>
      <c r="J12" s="38">
        <v>125</v>
      </c>
      <c r="K12" s="35">
        <v>75</v>
      </c>
      <c r="L12" s="35">
        <v>75</v>
      </c>
      <c r="M12" s="35">
        <v>50</v>
      </c>
      <c r="N12" s="35">
        <v>0</v>
      </c>
      <c r="O12" s="35"/>
      <c r="P12" s="35">
        <f>SUM(C12:O12)</f>
        <v>915</v>
      </c>
    </row>
    <row r="13" spans="2:16" x14ac:dyDescent="0.2">
      <c r="B13" s="60" t="s">
        <v>2</v>
      </c>
      <c r="C13" s="32" t="str">
        <f>studieretning!C10</f>
        <v>Dansk A</v>
      </c>
      <c r="D13" s="32" t="str">
        <f>studieretning!D10</f>
        <v>Historie A</v>
      </c>
      <c r="E13" s="32" t="str">
        <f>studieretning!E10</f>
        <v>Idræt C</v>
      </c>
      <c r="F13" s="32" t="str">
        <f>studieretning!F10</f>
        <v>Engelsk A</v>
      </c>
      <c r="G13" s="32" t="str">
        <f>studieretning!G10</f>
        <v>Spansk beg. A</v>
      </c>
      <c r="H13" s="32" t="str">
        <f>studieretning!H10</f>
        <v>Latin C</v>
      </c>
      <c r="I13" s="32" t="str">
        <f>studieretning!I10</f>
        <v>Fysik C</v>
      </c>
      <c r="J13" s="32" t="str">
        <f>studieretning!J10</f>
        <v>Matematik C</v>
      </c>
      <c r="K13" s="32" t="str">
        <f>studieretning!K10</f>
        <v>Samfundsfag C</v>
      </c>
      <c r="L13" s="32" t="str">
        <f>studieretning!L10</f>
        <v>Kunstnerisk fag</v>
      </c>
      <c r="M13" s="32" t="s">
        <v>28</v>
      </c>
      <c r="N13" s="32" t="s">
        <v>4</v>
      </c>
      <c r="O13" s="32" t="s">
        <v>3</v>
      </c>
      <c r="P13" s="32"/>
    </row>
    <row r="14" spans="2:16" x14ac:dyDescent="0.2">
      <c r="B14" s="60"/>
      <c r="C14" s="35">
        <v>90</v>
      </c>
      <c r="D14" s="35">
        <v>50</v>
      </c>
      <c r="E14" s="35">
        <v>50</v>
      </c>
      <c r="F14" s="35">
        <v>105</v>
      </c>
      <c r="G14" s="35">
        <v>100</v>
      </c>
      <c r="H14" s="35">
        <v>75</v>
      </c>
      <c r="I14" s="35">
        <v>75</v>
      </c>
      <c r="J14" s="35">
        <v>125</v>
      </c>
      <c r="K14" s="35">
        <v>75</v>
      </c>
      <c r="L14" s="35">
        <v>75</v>
      </c>
      <c r="M14" s="35">
        <v>40</v>
      </c>
      <c r="N14" s="35">
        <v>15</v>
      </c>
      <c r="O14" s="35">
        <v>0</v>
      </c>
      <c r="P14" s="35">
        <f>SUM(C14:O14)</f>
        <v>875</v>
      </c>
    </row>
    <row r="15" spans="2:16" x14ac:dyDescent="0.2">
      <c r="B15" s="38"/>
      <c r="C15" s="38">
        <f>C14+C12+C10</f>
        <v>260</v>
      </c>
      <c r="D15" s="38">
        <f>D14+D12+D10</f>
        <v>190</v>
      </c>
      <c r="E15" s="38">
        <f>E14+E12+E10</f>
        <v>150</v>
      </c>
      <c r="F15" s="38">
        <f>F14+F12+F10</f>
        <v>335</v>
      </c>
      <c r="G15" s="38">
        <f>G14+G12+G10</f>
        <v>325</v>
      </c>
      <c r="H15" s="38"/>
      <c r="I15" s="38"/>
      <c r="J15" s="38">
        <f>J14+J12</f>
        <v>250</v>
      </c>
      <c r="K15" s="38"/>
      <c r="L15" s="38"/>
      <c r="M15" s="38"/>
      <c r="N15" s="38"/>
      <c r="O15" s="39" t="s">
        <v>9</v>
      </c>
      <c r="P15" s="39">
        <f>SUM(P9:P14)</f>
        <v>2650</v>
      </c>
    </row>
    <row r="17" spans="3:9" x14ac:dyDescent="0.2">
      <c r="C17" s="40"/>
    </row>
    <row r="19" spans="3:9" x14ac:dyDescent="0.2">
      <c r="C19" s="40"/>
    </row>
    <row r="21" spans="3:9" x14ac:dyDescent="0.2">
      <c r="C21" s="31"/>
    </row>
    <row r="24" spans="3:9" ht="39" customHeight="1" x14ac:dyDescent="0.2">
      <c r="C24" s="57"/>
      <c r="D24" s="58"/>
      <c r="E24" s="58"/>
      <c r="F24" s="58"/>
      <c r="G24" s="58"/>
      <c r="H24" s="58"/>
      <c r="I24" s="58"/>
    </row>
  </sheetData>
  <sheetProtection selectLockedCells="1"/>
  <mergeCells count="6">
    <mergeCell ref="C24:I24"/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workbookViewId="0">
      <selection activeCell="F11" sqref="F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75" x14ac:dyDescent="0.25">
      <c r="A3" s="25"/>
      <c r="B3" s="25"/>
      <c r="C3" s="26"/>
      <c r="D3" s="27"/>
      <c r="E3" s="25"/>
      <c r="F3" s="25"/>
      <c r="G3" s="25"/>
      <c r="H3" s="27"/>
      <c r="I3" s="25"/>
      <c r="J3" s="25"/>
      <c r="K3" s="25"/>
      <c r="L3" s="25"/>
      <c r="M3" s="25"/>
      <c r="N3" s="25"/>
      <c r="O3" s="25"/>
      <c r="P3" s="25"/>
      <c r="Q3" s="25"/>
    </row>
    <row r="4" spans="1:17" ht="15.75" x14ac:dyDescent="0.25">
      <c r="A4" s="25"/>
      <c r="B4" s="25"/>
      <c r="C4" s="25"/>
      <c r="D4" s="27"/>
      <c r="E4" s="25"/>
      <c r="F4" s="25"/>
      <c r="G4" s="25"/>
      <c r="H4" s="27"/>
      <c r="I4" s="25"/>
      <c r="J4" s="25"/>
      <c r="K4" s="25"/>
      <c r="L4" s="25"/>
      <c r="M4" s="25"/>
      <c r="N4" s="25"/>
      <c r="O4" s="25"/>
      <c r="P4" s="25"/>
      <c r="Q4" s="25"/>
    </row>
    <row r="5" spans="1:17" ht="15.75" x14ac:dyDescent="0.25">
      <c r="A5" s="25"/>
      <c r="B5" s="25"/>
      <c r="C5" s="25"/>
      <c r="D5" s="27"/>
      <c r="E5" s="25"/>
      <c r="F5" s="25"/>
      <c r="G5" s="25"/>
      <c r="H5" s="27"/>
      <c r="I5" s="25"/>
      <c r="J5" s="25"/>
      <c r="K5" s="25"/>
      <c r="L5" s="25"/>
      <c r="M5" s="25"/>
      <c r="N5" s="25"/>
      <c r="O5" s="25"/>
      <c r="P5" s="25"/>
      <c r="Q5" s="25"/>
    </row>
    <row r="6" spans="1:17" ht="15.75" x14ac:dyDescent="0.25">
      <c r="A6" s="25"/>
      <c r="B6" s="25"/>
      <c r="C6" s="25"/>
      <c r="D6" s="27"/>
      <c r="E6" s="25"/>
      <c r="F6" s="25"/>
      <c r="G6" s="25"/>
      <c r="H6" s="27"/>
      <c r="I6" s="25"/>
      <c r="J6" s="25"/>
      <c r="K6" s="25"/>
      <c r="L6" s="25"/>
      <c r="M6" s="25"/>
      <c r="N6" s="25"/>
      <c r="O6" s="25"/>
      <c r="P6" s="25"/>
      <c r="Q6" s="25"/>
    </row>
    <row r="7" spans="1:17" ht="28.5" customHeight="1" x14ac:dyDescent="0.25">
      <c r="A7" s="25"/>
      <c r="B7" s="28"/>
      <c r="C7" s="43">
        <f>studieretning!C7</f>
        <v>0</v>
      </c>
      <c r="D7" s="61" t="str">
        <f>studieretning!D7</f>
        <v xml:space="preserve">         Spansk beg. A - Engelsk A - Latin C</v>
      </c>
      <c r="E7" s="61"/>
      <c r="F7" s="61"/>
      <c r="G7" s="61"/>
      <c r="H7" s="62"/>
      <c r="I7" s="62"/>
      <c r="J7" s="62"/>
      <c r="K7" s="59" t="str">
        <f>studieretning!K7</f>
        <v>2022-2025</v>
      </c>
      <c r="L7" s="59"/>
      <c r="M7" s="25"/>
      <c r="N7" s="25"/>
      <c r="O7" s="25"/>
      <c r="P7" s="25"/>
      <c r="Q7" s="25"/>
    </row>
    <row r="8" spans="1:17" ht="15" x14ac:dyDescent="0.2">
      <c r="A8" s="25"/>
      <c r="B8" s="42" t="s">
        <v>31</v>
      </c>
      <c r="C8" s="25"/>
      <c r="D8" s="25"/>
      <c r="E8" s="25"/>
      <c r="F8" s="30"/>
      <c r="G8" s="30"/>
      <c r="H8" s="31"/>
      <c r="I8" s="25"/>
      <c r="J8" s="25"/>
      <c r="K8" s="25"/>
      <c r="L8" s="25"/>
      <c r="M8" s="25"/>
      <c r="N8" s="25"/>
      <c r="O8" s="25"/>
      <c r="P8" s="25"/>
      <c r="Q8" s="25"/>
    </row>
    <row r="9" spans="1:17" x14ac:dyDescent="0.2">
      <c r="A9" s="25"/>
      <c r="B9" s="60" t="s">
        <v>0</v>
      </c>
      <c r="C9" s="32" t="str">
        <f>studieretning!C8</f>
        <v>Dansk A</v>
      </c>
      <c r="D9" s="32" t="str">
        <f>studieretning!D8</f>
        <v>Historie A</v>
      </c>
      <c r="E9" s="32" t="str">
        <f>studieretning!E8</f>
        <v>Idræt C</v>
      </c>
      <c r="F9" s="32" t="str">
        <f>studieretning!F8</f>
        <v>Engelsk A</v>
      </c>
      <c r="G9" s="32" t="str">
        <f>studieretning!G8</f>
        <v>Spansk beg. A</v>
      </c>
      <c r="H9" s="33" t="str">
        <f>studieretning!H8</f>
        <v>Valgfag A eller B</v>
      </c>
      <c r="I9" s="32" t="str">
        <f>studieretning!I8</f>
        <v>Valgfag B</v>
      </c>
      <c r="J9" s="32" t="str">
        <f>studieretning!J8</f>
        <v>Valgfag B eller C</v>
      </c>
      <c r="K9" s="34"/>
      <c r="L9" s="32"/>
      <c r="M9" s="32" t="s">
        <v>6</v>
      </c>
      <c r="N9" s="32"/>
      <c r="O9" s="32"/>
      <c r="P9" s="25"/>
    </row>
    <row r="10" spans="1:17" x14ac:dyDescent="0.2">
      <c r="A10" s="25"/>
      <c r="B10" s="60"/>
      <c r="C10" s="35">
        <v>30</v>
      </c>
      <c r="D10" s="35">
        <v>0</v>
      </c>
      <c r="E10" s="35">
        <v>0</v>
      </c>
      <c r="F10" s="35">
        <v>40</v>
      </c>
      <c r="G10" s="35">
        <v>50</v>
      </c>
      <c r="H10" s="36">
        <v>0</v>
      </c>
      <c r="I10" s="35">
        <v>0</v>
      </c>
      <c r="J10" s="35">
        <v>0</v>
      </c>
      <c r="K10" s="37"/>
      <c r="L10" s="35"/>
      <c r="M10" s="35">
        <v>30</v>
      </c>
      <c r="N10" s="35"/>
      <c r="O10" s="35">
        <f>SUM(C10:N10)</f>
        <v>150</v>
      </c>
      <c r="P10" s="25"/>
    </row>
    <row r="11" spans="1:17" x14ac:dyDescent="0.2">
      <c r="A11" s="25"/>
      <c r="B11" s="60" t="s">
        <v>1</v>
      </c>
      <c r="C11" s="32" t="str">
        <f>studieretning!C9</f>
        <v>Dansk A</v>
      </c>
      <c r="D11" s="32" t="str">
        <f>studieretning!D9</f>
        <v>Historie A</v>
      </c>
      <c r="E11" s="32" t="str">
        <f>studieretning!E9</f>
        <v>Idræt C</v>
      </c>
      <c r="F11" s="32" t="str">
        <f>studieretning!F9</f>
        <v>Engelsk A</v>
      </c>
      <c r="G11" s="32" t="str">
        <f>studieretning!G9</f>
        <v>Spansk beg. A</v>
      </c>
      <c r="H11" s="41" t="str">
        <f>studieretning!H9</f>
        <v>Biologi C</v>
      </c>
      <c r="I11" s="32" t="str">
        <f>studieretning!I9</f>
        <v>Oldtidskundskab C</v>
      </c>
      <c r="J11" s="32" t="str">
        <f>studieretning!J9</f>
        <v>Latin B / Matematik B</v>
      </c>
      <c r="K11" s="32" t="str">
        <f>studieretning!K9</f>
        <v>Religion C</v>
      </c>
      <c r="L11" s="32" t="str">
        <f>studieretning!L9</f>
        <v>Psykologi C</v>
      </c>
      <c r="M11" s="32" t="s">
        <v>7</v>
      </c>
      <c r="N11" s="32"/>
      <c r="O11" s="32"/>
      <c r="P11" s="25"/>
    </row>
    <row r="12" spans="1:17" x14ac:dyDescent="0.2">
      <c r="A12" s="25"/>
      <c r="B12" s="60"/>
      <c r="C12" s="35">
        <v>30</v>
      </c>
      <c r="D12" s="35">
        <v>0</v>
      </c>
      <c r="E12" s="35">
        <v>0</v>
      </c>
      <c r="F12" s="35">
        <v>30</v>
      </c>
      <c r="G12" s="35">
        <v>25</v>
      </c>
      <c r="H12" s="35">
        <v>10</v>
      </c>
      <c r="I12" s="35">
        <v>0</v>
      </c>
      <c r="J12" s="38">
        <v>60</v>
      </c>
      <c r="K12" s="35">
        <v>0</v>
      </c>
      <c r="L12" s="35">
        <v>0</v>
      </c>
      <c r="M12" s="35">
        <v>15</v>
      </c>
      <c r="N12" s="35"/>
      <c r="O12" s="35">
        <f>SUM(C12:N12)</f>
        <v>170</v>
      </c>
      <c r="P12" s="25"/>
    </row>
    <row r="13" spans="1:17" x14ac:dyDescent="0.2">
      <c r="A13" s="25"/>
      <c r="B13" s="60" t="s">
        <v>2</v>
      </c>
      <c r="C13" s="32" t="str">
        <f>studieretning!C10</f>
        <v>Dansk A</v>
      </c>
      <c r="D13" s="32" t="str">
        <f>studieretning!D10</f>
        <v>Historie A</v>
      </c>
      <c r="E13" s="32" t="str">
        <f>studieretning!E10</f>
        <v>Idræt C</v>
      </c>
      <c r="F13" s="32" t="str">
        <f>studieretning!F10</f>
        <v>Engelsk A</v>
      </c>
      <c r="G13" s="32" t="str">
        <f>studieretning!G10</f>
        <v>Spansk beg. A</v>
      </c>
      <c r="H13" s="32" t="str">
        <f>studieretning!H10</f>
        <v>Latin C</v>
      </c>
      <c r="I13" s="32" t="str">
        <f>studieretning!I10</f>
        <v>Fysik C</v>
      </c>
      <c r="J13" s="32" t="str">
        <f>studieretning!J10</f>
        <v>Matematik C</v>
      </c>
      <c r="K13" s="32" t="str">
        <f>studieretning!K10</f>
        <v>Samfundsfag C</v>
      </c>
      <c r="L13" s="32" t="str">
        <f>studieretning!L10</f>
        <v>Kunstnerisk fag</v>
      </c>
      <c r="M13" s="32" t="s">
        <v>4</v>
      </c>
      <c r="N13" s="32" t="s">
        <v>3</v>
      </c>
      <c r="O13" s="32"/>
      <c r="P13" s="25"/>
    </row>
    <row r="14" spans="1:17" x14ac:dyDescent="0.2">
      <c r="A14" s="25"/>
      <c r="B14" s="60"/>
      <c r="C14" s="35">
        <v>35</v>
      </c>
      <c r="D14" s="35">
        <v>10</v>
      </c>
      <c r="E14" s="35">
        <v>0</v>
      </c>
      <c r="F14" s="35">
        <v>20</v>
      </c>
      <c r="G14" s="35">
        <v>15</v>
      </c>
      <c r="H14" s="35">
        <v>0</v>
      </c>
      <c r="I14" s="35">
        <v>10</v>
      </c>
      <c r="J14" s="35">
        <v>40</v>
      </c>
      <c r="K14" s="35">
        <v>0</v>
      </c>
      <c r="L14" s="35">
        <v>0</v>
      </c>
      <c r="M14" s="35">
        <v>4</v>
      </c>
      <c r="N14" s="35">
        <v>0</v>
      </c>
      <c r="O14" s="35">
        <f>SUM(C14:N14)</f>
        <v>134</v>
      </c>
      <c r="P14" s="25"/>
    </row>
    <row r="15" spans="1:17" x14ac:dyDescent="0.2">
      <c r="A15" s="25"/>
      <c r="B15" s="38"/>
      <c r="C15" s="38">
        <f>C14+C12+C10</f>
        <v>95</v>
      </c>
      <c r="D15" s="38">
        <f>D14+D12+D10</f>
        <v>10</v>
      </c>
      <c r="E15" s="38">
        <f>E14+E12+E10</f>
        <v>0</v>
      </c>
      <c r="F15" s="38">
        <f>F14+F12+F10</f>
        <v>90</v>
      </c>
      <c r="G15" s="38">
        <f>G14+G12+G10</f>
        <v>90</v>
      </c>
      <c r="H15" s="38"/>
      <c r="I15" s="38"/>
      <c r="J15" s="38">
        <f>J14+J12</f>
        <v>100</v>
      </c>
      <c r="K15" s="38"/>
      <c r="L15" s="38"/>
      <c r="M15" s="38"/>
      <c r="N15" s="39" t="s">
        <v>9</v>
      </c>
      <c r="O15" s="39">
        <f>SUM(O9:O14)</f>
        <v>454</v>
      </c>
      <c r="P15" s="25"/>
    </row>
    <row r="16" spans="1:17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x14ac:dyDescent="0.2">
      <c r="A17" s="25"/>
      <c r="B17" s="25"/>
      <c r="C17" s="40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2">
      <c r="A19" s="25"/>
      <c r="B19" s="25"/>
      <c r="C19" s="40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x14ac:dyDescent="0.2">
      <c r="A21" s="25"/>
      <c r="B21" s="25"/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6" spans="1:17" x14ac:dyDescent="0.2">
      <c r="C26" t="s">
        <v>89</v>
      </c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63" t="s">
        <v>5</v>
      </c>
      <c r="C7" s="64"/>
      <c r="D7" s="6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71" t="s">
        <v>0</v>
      </c>
      <c r="C8" s="2" t="s">
        <v>6</v>
      </c>
      <c r="D8" s="65" t="s">
        <v>11</v>
      </c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2:14" x14ac:dyDescent="0.2">
      <c r="B9" s="71"/>
      <c r="C9" s="3"/>
      <c r="D9" s="68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2:14" x14ac:dyDescent="0.2">
      <c r="B10" s="71" t="s">
        <v>1</v>
      </c>
      <c r="C10" s="2" t="s">
        <v>7</v>
      </c>
      <c r="D10" s="65" t="s">
        <v>10</v>
      </c>
      <c r="E10" s="66"/>
      <c r="F10" s="66"/>
      <c r="G10" s="66"/>
      <c r="H10" s="66"/>
      <c r="I10" s="66"/>
      <c r="J10" s="66"/>
      <c r="K10" s="66"/>
      <c r="L10" s="66"/>
      <c r="M10" s="66"/>
      <c r="N10" s="67"/>
    </row>
    <row r="11" spans="2:14" x14ac:dyDescent="0.2">
      <c r="B11" s="71"/>
      <c r="C11" s="4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2:14" x14ac:dyDescent="0.2">
      <c r="B12" s="71" t="s">
        <v>2</v>
      </c>
      <c r="C12" s="2" t="s">
        <v>8</v>
      </c>
      <c r="D12" s="72" t="s">
        <v>40</v>
      </c>
      <c r="E12" s="73"/>
      <c r="F12" s="73"/>
      <c r="G12" s="73"/>
      <c r="H12" s="73"/>
      <c r="I12" s="73"/>
      <c r="J12" s="73"/>
      <c r="K12" s="73"/>
      <c r="L12" s="73"/>
      <c r="M12" s="73"/>
      <c r="N12" s="74"/>
    </row>
    <row r="13" spans="2:14" x14ac:dyDescent="0.2">
      <c r="B13" s="71"/>
      <c r="C13" s="3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G18" sqref="G18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20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21.140625" style="5" bestFit="1" customWidth="1"/>
    <col min="9" max="9" width="20" style="5" bestFit="1" customWidth="1"/>
    <col min="10" max="16384" width="9.140625" style="5"/>
  </cols>
  <sheetData>
    <row r="1" spans="1:9" x14ac:dyDescent="0.25">
      <c r="A1" s="5" t="s">
        <v>25</v>
      </c>
      <c r="B1" s="5" t="s">
        <v>49</v>
      </c>
      <c r="C1" s="5" t="s">
        <v>26</v>
      </c>
      <c r="D1" s="19" t="s">
        <v>50</v>
      </c>
      <c r="E1" s="19" t="s">
        <v>51</v>
      </c>
      <c r="F1" s="19" t="s">
        <v>48</v>
      </c>
      <c r="G1" s="19" t="s">
        <v>66</v>
      </c>
      <c r="H1" s="23" t="s">
        <v>73</v>
      </c>
      <c r="I1" s="19" t="s">
        <v>86</v>
      </c>
    </row>
    <row r="2" spans="1:9" x14ac:dyDescent="0.25">
      <c r="A2" s="13" t="s">
        <v>13</v>
      </c>
      <c r="B2" s="5" t="s">
        <v>27</v>
      </c>
      <c r="C2" s="14" t="s">
        <v>52</v>
      </c>
      <c r="D2" s="19" t="s">
        <v>71</v>
      </c>
      <c r="E2" s="19" t="s">
        <v>71</v>
      </c>
      <c r="F2" s="21" t="s">
        <v>65</v>
      </c>
      <c r="G2" s="19" t="s">
        <v>27</v>
      </c>
      <c r="H2" s="23" t="s">
        <v>22</v>
      </c>
      <c r="I2" s="19" t="s">
        <v>84</v>
      </c>
    </row>
    <row r="3" spans="1:9" x14ac:dyDescent="0.25">
      <c r="A3" s="13" t="s">
        <v>14</v>
      </c>
      <c r="B3" s="13" t="s">
        <v>65</v>
      </c>
      <c r="C3" s="14" t="s">
        <v>54</v>
      </c>
      <c r="D3" s="20" t="s">
        <v>13</v>
      </c>
      <c r="E3" s="20" t="s">
        <v>13</v>
      </c>
      <c r="F3" s="21" t="s">
        <v>34</v>
      </c>
      <c r="G3" s="22" t="s">
        <v>71</v>
      </c>
      <c r="H3" s="23" t="s">
        <v>23</v>
      </c>
      <c r="I3" s="19" t="s">
        <v>16</v>
      </c>
    </row>
    <row r="4" spans="1:9" x14ac:dyDescent="0.25">
      <c r="A4" s="5" t="s">
        <v>16</v>
      </c>
      <c r="B4" s="13" t="s">
        <v>34</v>
      </c>
      <c r="C4" s="14" t="s">
        <v>61</v>
      </c>
      <c r="D4" s="19" t="s">
        <v>88</v>
      </c>
      <c r="E4" s="19" t="s">
        <v>88</v>
      </c>
      <c r="F4" s="21" t="s">
        <v>90</v>
      </c>
      <c r="G4" s="21" t="s">
        <v>65</v>
      </c>
    </row>
    <row r="5" spans="1:9" x14ac:dyDescent="0.25">
      <c r="A5" s="14" t="s">
        <v>15</v>
      </c>
      <c r="B5" s="13" t="s">
        <v>90</v>
      </c>
      <c r="C5" s="14" t="s">
        <v>53</v>
      </c>
      <c r="D5" s="21" t="s">
        <v>91</v>
      </c>
      <c r="E5" s="21" t="s">
        <v>91</v>
      </c>
      <c r="F5" s="21" t="s">
        <v>30</v>
      </c>
      <c r="G5" s="21" t="s">
        <v>13</v>
      </c>
    </row>
    <row r="6" spans="1:9" x14ac:dyDescent="0.25">
      <c r="B6" s="13" t="s">
        <v>21</v>
      </c>
      <c r="C6" s="14" t="s">
        <v>55</v>
      </c>
      <c r="D6" s="19" t="s">
        <v>74</v>
      </c>
      <c r="E6" s="19" t="s">
        <v>74</v>
      </c>
      <c r="F6" s="21" t="s">
        <v>12</v>
      </c>
      <c r="G6" s="19" t="s">
        <v>88</v>
      </c>
    </row>
    <row r="7" spans="1:9" x14ac:dyDescent="0.25">
      <c r="B7" s="13" t="s">
        <v>22</v>
      </c>
      <c r="D7" s="20" t="s">
        <v>14</v>
      </c>
      <c r="E7" s="19" t="s">
        <v>67</v>
      </c>
      <c r="G7" s="20" t="s">
        <v>34</v>
      </c>
    </row>
    <row r="8" spans="1:9" x14ac:dyDescent="0.25">
      <c r="B8" s="13" t="s">
        <v>56</v>
      </c>
      <c r="D8" s="20" t="s">
        <v>17</v>
      </c>
      <c r="E8" s="19" t="s">
        <v>76</v>
      </c>
      <c r="G8" s="20" t="s">
        <v>91</v>
      </c>
    </row>
    <row r="9" spans="1:9" x14ac:dyDescent="0.25">
      <c r="B9" s="13" t="s">
        <v>62</v>
      </c>
      <c r="D9" s="19" t="s">
        <v>84</v>
      </c>
      <c r="E9" s="19" t="s">
        <v>69</v>
      </c>
      <c r="G9" s="20" t="s">
        <v>90</v>
      </c>
    </row>
    <row r="10" spans="1:9" x14ac:dyDescent="0.25">
      <c r="B10" s="13" t="s">
        <v>20</v>
      </c>
      <c r="D10" s="20" t="s">
        <v>78</v>
      </c>
      <c r="E10" s="20" t="s">
        <v>14</v>
      </c>
      <c r="G10" s="21" t="s">
        <v>21</v>
      </c>
    </row>
    <row r="11" spans="1:9" x14ac:dyDescent="0.25">
      <c r="B11" s="13" t="s">
        <v>63</v>
      </c>
      <c r="D11" s="21" t="s">
        <v>32</v>
      </c>
      <c r="E11" s="20" t="s">
        <v>17</v>
      </c>
      <c r="G11" s="19" t="s">
        <v>74</v>
      </c>
    </row>
    <row r="12" spans="1:9" x14ac:dyDescent="0.25">
      <c r="B12" s="13" t="s">
        <v>18</v>
      </c>
      <c r="D12" s="21" t="s">
        <v>33</v>
      </c>
      <c r="E12" s="19" t="s">
        <v>84</v>
      </c>
      <c r="G12" s="21" t="s">
        <v>22</v>
      </c>
    </row>
    <row r="13" spans="1:9" x14ac:dyDescent="0.25">
      <c r="B13" s="13" t="s">
        <v>12</v>
      </c>
      <c r="D13" s="21" t="s">
        <v>75</v>
      </c>
      <c r="E13" s="20" t="s">
        <v>16</v>
      </c>
      <c r="G13" s="21" t="s">
        <v>56</v>
      </c>
    </row>
    <row r="14" spans="1:9" x14ac:dyDescent="0.25">
      <c r="B14" s="13" t="s">
        <v>30</v>
      </c>
      <c r="D14" s="21" t="s">
        <v>19</v>
      </c>
      <c r="E14" s="21" t="s">
        <v>32</v>
      </c>
      <c r="G14" s="21" t="s">
        <v>14</v>
      </c>
    </row>
    <row r="15" spans="1:9" x14ac:dyDescent="0.25">
      <c r="B15" s="13" t="s">
        <v>29</v>
      </c>
      <c r="D15" s="19" t="s">
        <v>79</v>
      </c>
      <c r="E15" s="21" t="s">
        <v>33</v>
      </c>
      <c r="G15" s="19" t="s">
        <v>83</v>
      </c>
    </row>
    <row r="16" spans="1:9" x14ac:dyDescent="0.25">
      <c r="B16" s="13" t="s">
        <v>23</v>
      </c>
      <c r="E16" s="19" t="s">
        <v>75</v>
      </c>
      <c r="G16" s="21" t="s">
        <v>17</v>
      </c>
    </row>
    <row r="17" spans="2:7" x14ac:dyDescent="0.25">
      <c r="B17" s="13" t="s">
        <v>24</v>
      </c>
      <c r="E17" s="21" t="s">
        <v>68</v>
      </c>
      <c r="G17" s="20" t="s">
        <v>62</v>
      </c>
    </row>
    <row r="18" spans="2:7" x14ac:dyDescent="0.25">
      <c r="B18" s="13" t="s">
        <v>57</v>
      </c>
      <c r="E18" s="21" t="s">
        <v>19</v>
      </c>
      <c r="G18" s="19" t="s">
        <v>94</v>
      </c>
    </row>
    <row r="19" spans="2:7" x14ac:dyDescent="0.25">
      <c r="E19" s="19" t="s">
        <v>79</v>
      </c>
      <c r="G19" s="20" t="s">
        <v>20</v>
      </c>
    </row>
    <row r="20" spans="2:7" x14ac:dyDescent="0.25">
      <c r="E20" s="19" t="s">
        <v>80</v>
      </c>
      <c r="G20" s="20" t="s">
        <v>84</v>
      </c>
    </row>
    <row r="21" spans="2:7" x14ac:dyDescent="0.25">
      <c r="E21" s="21" t="s">
        <v>70</v>
      </c>
      <c r="G21" s="20" t="s">
        <v>32</v>
      </c>
    </row>
    <row r="22" spans="2:7" x14ac:dyDescent="0.25">
      <c r="E22" s="23"/>
      <c r="G22" s="20" t="s">
        <v>30</v>
      </c>
    </row>
    <row r="23" spans="2:7" x14ac:dyDescent="0.25">
      <c r="E23" s="24"/>
      <c r="G23" s="20" t="s">
        <v>33</v>
      </c>
    </row>
    <row r="24" spans="2:7" x14ac:dyDescent="0.25">
      <c r="E24" s="24"/>
      <c r="G24" s="20" t="s">
        <v>12</v>
      </c>
    </row>
    <row r="25" spans="2:7" x14ac:dyDescent="0.25">
      <c r="E25" s="24"/>
      <c r="G25" s="20" t="s">
        <v>29</v>
      </c>
    </row>
    <row r="26" spans="2:7" x14ac:dyDescent="0.25">
      <c r="E26" s="24"/>
      <c r="G26" s="20" t="s">
        <v>75</v>
      </c>
    </row>
    <row r="27" spans="2:7" x14ac:dyDescent="0.25">
      <c r="G27" s="20" t="s">
        <v>23</v>
      </c>
    </row>
    <row r="28" spans="2:7" x14ac:dyDescent="0.25">
      <c r="G28" s="20" t="s">
        <v>19</v>
      </c>
    </row>
    <row r="29" spans="2:7" x14ac:dyDescent="0.25">
      <c r="G29" s="20" t="s">
        <v>24</v>
      </c>
    </row>
    <row r="30" spans="2:7" x14ac:dyDescent="0.25">
      <c r="G30" s="19" t="s">
        <v>79</v>
      </c>
    </row>
    <row r="31" spans="2:7" x14ac:dyDescent="0.25">
      <c r="G31" s="20" t="s">
        <v>57</v>
      </c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B10 B12:B13 B16:B17 B3:B8 E3 E13 E10:E11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6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2017-06-22T09:23:43Z</cp:lastPrinted>
  <dcterms:created xsi:type="dcterms:W3CDTF">2009-05-12T11:16:16Z</dcterms:created>
  <dcterms:modified xsi:type="dcterms:W3CDTF">2021-11-30T16:01:36Z</dcterms:modified>
</cp:coreProperties>
</file>