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valgfag!$A$2:$A$5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valgfag!$B$2:$B$19</definedName>
  </definedNames>
  <calcPr calcId="162913"/>
</workbook>
</file>

<file path=xl/calcChain.xml><?xml version="1.0" encoding="utf-8"?>
<calcChain xmlns="http://schemas.openxmlformats.org/spreadsheetml/2006/main">
  <c r="L15" i="4" l="1"/>
  <c r="J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L15" i="1"/>
  <c r="L9" i="7"/>
  <c r="I8" i="7" l="1"/>
  <c r="I9" i="4" s="1"/>
  <c r="L11" i="4"/>
  <c r="L13" i="1"/>
  <c r="J9" i="1" l="1"/>
  <c r="J15" i="1" l="1"/>
  <c r="G11" i="1"/>
  <c r="L11" i="1"/>
  <c r="J11" i="1"/>
  <c r="I11" i="1"/>
  <c r="I9" i="1" l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<sst xmlns="http://schemas.openxmlformats.org/spreadsheetml/2006/main" count="206" uniqueCount="98">
  <si>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</si>
  <si>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</si>
  <si>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</si>
  <si>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</si>
  <si>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</si>
  <si>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</si>
  <si>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</si>
  <si>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</si>
  <si>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</si>
  <si>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</si>
  <si>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</si>
  <si>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</si>
  <si>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</si>
  <si>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</si>
  <si>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</si>
  <si>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</si>
  <si>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</si>
  <si>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</si>
  <si>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</si>
  <si>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</si>
  <si>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</si>
  <si>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</si>
  <si>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</si>
  <si>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</si>
  <si>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</si>
  <si>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</si>
  <si>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</si>
  <si>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</si>
  <si>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</si>
  <si>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</si>
  <si>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</si>
  <si>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</si>
  <si>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</si>
  <si>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</si>
  <si>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</si>
  <si>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</si>
  <si>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</si>
  <si>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</si>
  <si>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</si>
  <si>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</si>
  <si>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</si>
  <si>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</si>
  <si>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</si>
  <si>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</si>
  <si>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Fysik C</t>
  </si>
  <si>
    <t>Religion C</t>
  </si>
  <si>
    <t>Biologi C</t>
  </si>
  <si>
    <t>Kunstn.fag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</si>
  <si>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</si>
  <si>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</si>
  <si>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</si>
  <si>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</si>
  <si>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</si>
  <si>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</si>
  <si>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</si>
  <si>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</si>
  <si>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</si>
  <si>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</si>
  <si>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</si>
  <si>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</si>
  <si>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</si>
  <si>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</si>
  <si>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</si>
  <si>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</si>
  <si>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</si>
  <si>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</si>
  <si>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</si>
  <si>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</si>
  <si>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</si>
  <si>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</si>
  <si>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</si>
  <si>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</si>
  <si>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Musik A</t>
  </si>
  <si>
    <t>Matematik A</t>
  </si>
  <si>
    <t>Samfundsfag B</t>
  </si>
  <si>
    <t>Valgfag A, B eller C</t>
  </si>
  <si>
    <t>Engelsk A</t>
  </si>
  <si>
    <t>Naturvidenskab B</t>
  </si>
  <si>
    <t>Så skal du vælge Valgfag A, B eller C (medmindre den allerede er udfyldt).</t>
  </si>
  <si>
    <t>Engelsk B</t>
  </si>
  <si>
    <t xml:space="preserve">         Musik A - Matematik A</t>
  </si>
  <si>
    <t>Start med at vælge fag i 1.g.</t>
  </si>
  <si>
    <t>Derefter skal du vælge fag i Naturvidenskab B.</t>
  </si>
  <si>
    <t>Vælger du et fag med B+C, skal du lade rubrikken ved siden af stå med teksten Valgfag C.</t>
  </si>
  <si>
    <t>Du har mulighed for at vælge fag i de sorte rubrikker.</t>
  </si>
  <si>
    <t>Kemi C /  Naturgeografi C</t>
  </si>
  <si>
    <t>Kemi B</t>
  </si>
  <si>
    <t>Græsk C</t>
  </si>
  <si>
    <t>Kemi C / Naturgeografi C</t>
  </si>
  <si>
    <t>Design og arkitektur B</t>
  </si>
  <si>
    <t>Dramatik B</t>
  </si>
  <si>
    <t>Dramatik C</t>
  </si>
  <si>
    <t>Spansk forts. C</t>
  </si>
  <si>
    <t>Spansk forts. B</t>
  </si>
  <si>
    <t>Spansk forts. A</t>
  </si>
  <si>
    <t>Spansk forts. B+C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</si>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</sst>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12" fillId="0" borderId="0" xfId="0" applyFont="1"/>
    <xf numFmtId="0" fontId="14" fillId="0" borderId="5" xfId="0" applyFont="1" applyFill="1" applyBorder="1" applyAlignment="1"/>
    <xf numFmtId="0" fontId="14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0" fontId="8" fillId="0" borderId="0" xfId="0" applyFont="1" applyBorder="1"/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/>
    <xf numFmtId="0" fontId="8" fillId="3" borderId="5" xfId="0" applyFont="1" applyFill="1" applyBorder="1"/>
    <xf numFmtId="0" fontId="14" fillId="3" borderId="0" xfId="0" applyFont="1" applyFill="1" applyBorder="1" applyAlignment="1"/>
    <xf numFmtId="0" fontId="14" fillId="3" borderId="5" xfId="0" applyFont="1" applyFill="1" applyBorder="1" applyAlignment="1"/>
    <xf numFmtId="0" fontId="8" fillId="2" borderId="0" xfId="0" applyFont="1" applyFill="1"/>
    <xf numFmtId="0" fontId="8" fillId="2" borderId="5" xfId="0" applyFont="1" applyFill="1" applyBorder="1"/>
    <xf numFmtId="0" fontId="14" fillId="2" borderId="0" xfId="0" applyFont="1" applyFill="1" applyBorder="1" applyAlignment="1"/>
    <xf numFmtId="0" fontId="14" fillId="2" borderId="5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/>
    <xf numFmtId="0" fontId="4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7" width="20.7109375" customWidth="1"/>
    <col min="8" max="8" width="23.140625" bestFit="1" customWidth="1"/>
    <col min="9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30"/>
      <c r="J3" s="30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30"/>
      <c r="J4" s="31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30"/>
      <c r="J5" s="30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2"/>
      <c r="C7" s="43"/>
      <c r="D7" s="48" t="s">
        <v>80</v>
      </c>
      <c r="E7" s="49"/>
      <c r="F7" s="49"/>
      <c r="G7" s="49"/>
      <c r="H7" s="49"/>
      <c r="I7" s="49"/>
      <c r="J7" s="49"/>
      <c r="K7" s="48" t="s">
        <v>96</v>
      </c>
      <c r="L7" s="50"/>
      <c r="M7" s="5"/>
      <c r="N7" s="5"/>
      <c r="O7" s="5"/>
      <c r="P7" s="5"/>
      <c r="Q7" s="5"/>
    </row>
    <row r="8" spans="1:17" ht="24.95" customHeight="1" x14ac:dyDescent="0.25">
      <c r="A8" s="5"/>
      <c r="B8" s="41" t="s">
        <v>37</v>
      </c>
      <c r="C8" s="7" t="s">
        <v>38</v>
      </c>
      <c r="D8" s="7" t="s">
        <v>39</v>
      </c>
      <c r="E8" s="7" t="s">
        <v>41</v>
      </c>
      <c r="F8" s="44" t="s">
        <v>72</v>
      </c>
      <c r="G8" s="44" t="s">
        <v>73</v>
      </c>
      <c r="H8" s="45" t="s">
        <v>77</v>
      </c>
      <c r="I8" s="45" t="str">
        <f>IF(L9="Fransk beg. A",L9,IF(L9="Tysk beg. A",L9,IF(L9="Spansk beg. A",L9,"Valgfag A, B eller C")))</f>
        <v>Valgfag A, B eller C</v>
      </c>
      <c r="J8" s="45" t="s">
        <v>48</v>
      </c>
      <c r="K8" s="9"/>
      <c r="L8" s="9"/>
      <c r="M8" s="5"/>
      <c r="N8" s="5"/>
      <c r="O8" s="5"/>
      <c r="P8" s="5"/>
      <c r="Q8" s="5"/>
    </row>
    <row r="9" spans="1:17" ht="24.95" customHeight="1" x14ac:dyDescent="0.25">
      <c r="A9" s="5"/>
      <c r="B9" s="41" t="s">
        <v>36</v>
      </c>
      <c r="C9" s="8" t="s">
        <v>38</v>
      </c>
      <c r="D9" s="8" t="s">
        <v>39</v>
      </c>
      <c r="E9" s="8" t="s">
        <v>41</v>
      </c>
      <c r="F9" s="44" t="s">
        <v>72</v>
      </c>
      <c r="G9" s="44" t="s">
        <v>73</v>
      </c>
      <c r="H9" s="47" t="s">
        <v>85</v>
      </c>
      <c r="I9" s="9" t="s">
        <v>43</v>
      </c>
      <c r="J9" s="8" t="s">
        <v>79</v>
      </c>
      <c r="K9" s="9" t="s">
        <v>45</v>
      </c>
      <c r="L9" s="9" t="str">
        <f>L10</f>
        <v>2.fremmedsprog</v>
      </c>
      <c r="M9" s="5"/>
      <c r="N9" s="5"/>
      <c r="O9" s="5"/>
      <c r="P9" s="5"/>
      <c r="Q9" s="5"/>
    </row>
    <row r="10" spans="1:17" ht="24.95" customHeight="1" x14ac:dyDescent="0.25">
      <c r="A10" s="5"/>
      <c r="B10" s="41" t="s">
        <v>35</v>
      </c>
      <c r="C10" s="8" t="s">
        <v>38</v>
      </c>
      <c r="D10" s="8" t="s">
        <v>39</v>
      </c>
      <c r="E10" s="8" t="s">
        <v>41</v>
      </c>
      <c r="F10" s="44" t="s">
        <v>72</v>
      </c>
      <c r="G10" s="44" t="s">
        <v>73</v>
      </c>
      <c r="H10" s="8" t="s">
        <v>42</v>
      </c>
      <c r="I10" s="8" t="s">
        <v>44</v>
      </c>
      <c r="J10" s="8" t="s">
        <v>79</v>
      </c>
      <c r="K10" s="9" t="s">
        <v>46</v>
      </c>
      <c r="L10" s="46" t="s">
        <v>59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6" t="s">
        <v>84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6"/>
      <c r="D14" s="5"/>
      <c r="E14" s="5"/>
      <c r="F14" s="5"/>
      <c r="G14" s="10"/>
      <c r="H14" s="5"/>
      <c r="I14" s="5"/>
      <c r="J14" s="5"/>
      <c r="K14" s="5"/>
      <c r="M14" s="5"/>
      <c r="N14" s="5"/>
      <c r="O14" s="5"/>
      <c r="P14" s="5"/>
      <c r="Q14" s="5"/>
    </row>
    <row r="15" spans="1:17" ht="15" x14ac:dyDescent="0.25">
      <c r="A15" s="5"/>
      <c r="B15" s="5"/>
      <c r="C15" s="6" t="s">
        <v>81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6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6" t="s">
        <v>82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6"/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1" t="s">
        <v>78</v>
      </c>
      <c r="D19" s="5"/>
      <c r="E19" s="5"/>
      <c r="F19" s="5"/>
      <c r="G19" s="10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1" t="s">
        <v>83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2" type="noConversion"/>
  <dataValidations count="3">
    <dataValidation type="list" allowBlank="1" showInputMessage="1" showErrorMessage="1" sqref="L10">
      <formula1>_2.fr.sprog</formula1>
    </dataValidation>
    <dataValidation type="list" allowBlank="1" showInputMessage="1" showErrorMessage="1" sqref="J8">
      <formula1>valgfag_C</formula1>
    </dataValidation>
    <dataValidation type="list" allowBlank="1" showInputMessage="1" showErrorMessage="1" sqref="H8">
      <formula1>naturv.fag_B</formula1>
    </dataValidation>
  </dataValidations>
  <pageMargins left="0.59055118110236227" right="0.78740157480314965" top="0.74803149606299213" bottom="0.74803149606299213" header="0.31496062992125984" footer="0.31496062992125984"/>
  <pageSetup paperSize="9" scale="6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valgfag!$I$2:$I$3</xm:f>
          </x14:formula1>
          <xm:sqref>H9</xm:sqref>
        </x14:dataValidation>
        <x14:dataValidation type="list" allowBlank="1" showInputMessage="1" showErrorMessage="1">
          <x14:formula1>
            <xm:f>valgfag!$H$2:$H$42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F10" sqref="F10"/>
    </sheetView>
  </sheetViews>
  <sheetFormatPr defaultRowHeight="12.75" x14ac:dyDescent="0.2"/>
  <cols>
    <col min="1" max="1" width="20.7109375" style="14" customWidth="1"/>
    <col min="2" max="2" width="3" style="14" customWidth="1"/>
    <col min="3" max="7" width="14.7109375" style="14" customWidth="1"/>
    <col min="8" max="8" width="16.140625" style="14" bestFit="1" customWidth="1"/>
    <col min="9" max="9" width="15.85546875" style="14" bestFit="1" customWidth="1"/>
    <col min="10" max="10" width="16" style="14" bestFit="1" customWidth="1"/>
    <col min="11" max="11" width="14.7109375" style="14" customWidth="1"/>
    <col min="12" max="12" width="15.5703125" style="14" customWidth="1"/>
    <col min="13" max="16" width="4.7109375" style="14" customWidth="1"/>
    <col min="17" max="16384" width="9.140625" style="1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5"/>
      <c r="D3" s="26"/>
      <c r="H3" s="26"/>
    </row>
    <row r="4" spans="2:16" ht="12.75" customHeight="1" x14ac:dyDescent="0.2">
      <c r="D4" s="26"/>
      <c r="H4" s="26"/>
    </row>
    <row r="5" spans="2:16" ht="12.75" customHeight="1" x14ac:dyDescent="0.2">
      <c r="D5" s="26"/>
      <c r="H5" s="26"/>
    </row>
    <row r="6" spans="2:16" ht="12.75" customHeight="1" x14ac:dyDescent="0.2">
      <c r="D6" s="26"/>
      <c r="H6" s="26"/>
    </row>
    <row r="7" spans="2:16" ht="28.5" customHeight="1" x14ac:dyDescent="0.25">
      <c r="B7" s="15"/>
      <c r="C7" s="27">
        <f>studieretning!C7</f>
        <v>0</v>
      </c>
      <c r="D7" s="53" t="str">
        <f>studieretning!D7</f>
        <v xml:space="preserve">         Musik A - Matematik A</v>
      </c>
      <c r="E7" s="53"/>
      <c r="F7" s="53"/>
      <c r="G7" s="53"/>
      <c r="H7" s="54"/>
      <c r="I7" s="54"/>
      <c r="J7" s="54"/>
      <c r="K7" s="51" t="str">
        <f>studieretning!K7</f>
        <v>2022-2025</v>
      </c>
      <c r="L7" s="51"/>
    </row>
    <row r="8" spans="2:16" ht="15" x14ac:dyDescent="0.2">
      <c r="B8" s="26" t="s">
        <v>31</v>
      </c>
      <c r="F8" s="28"/>
      <c r="G8" s="28"/>
      <c r="H8" s="16"/>
    </row>
    <row r="9" spans="2:16" x14ac:dyDescent="0.2">
      <c r="B9" s="52" t="s">
        <v>0</v>
      </c>
      <c r="C9" s="17" t="str">
        <f>studieretning!C8</f>
        <v>Dansk A</v>
      </c>
      <c r="D9" s="17" t="str">
        <f>studieretning!D8</f>
        <v>Historie A</v>
      </c>
      <c r="E9" s="17" t="str">
        <f>studieretning!E8</f>
        <v>Idræt C</v>
      </c>
      <c r="F9" s="17" t="str">
        <f>studieretning!F8</f>
        <v>Musik A</v>
      </c>
      <c r="G9" s="17" t="str">
        <f>studieretning!G8</f>
        <v>Matematik A</v>
      </c>
      <c r="H9" s="18" t="str">
        <f>studieretning!H8</f>
        <v>Naturvidenskab B</v>
      </c>
      <c r="I9" s="17" t="str">
        <f>studieretning!I8</f>
        <v>Valgfag A, B eller C</v>
      </c>
      <c r="J9" s="17" t="str">
        <f>studieretning!J8</f>
        <v>Valgfag C</v>
      </c>
      <c r="K9" s="19"/>
      <c r="L9" s="17"/>
      <c r="M9" s="17" t="s">
        <v>28</v>
      </c>
      <c r="N9" s="17" t="s">
        <v>6</v>
      </c>
      <c r="O9" s="17"/>
      <c r="P9" s="17"/>
    </row>
    <row r="10" spans="2:16" x14ac:dyDescent="0.2">
      <c r="B10" s="52"/>
      <c r="C10" s="20">
        <v>80</v>
      </c>
      <c r="D10" s="20">
        <v>65</v>
      </c>
      <c r="E10" s="20">
        <v>50</v>
      </c>
      <c r="F10" s="20">
        <v>105</v>
      </c>
      <c r="G10" s="20">
        <v>115</v>
      </c>
      <c r="H10" s="21">
        <v>125</v>
      </c>
      <c r="I10" s="20">
        <v>125</v>
      </c>
      <c r="J10" s="20">
        <v>75</v>
      </c>
      <c r="K10" s="22"/>
      <c r="L10" s="20"/>
      <c r="M10" s="20">
        <v>40</v>
      </c>
      <c r="N10" s="20">
        <v>20</v>
      </c>
      <c r="O10" s="20"/>
      <c r="P10" s="20">
        <f>SUM(C10:O10)</f>
        <v>800</v>
      </c>
    </row>
    <row r="11" spans="2:16" x14ac:dyDescent="0.2">
      <c r="B11" s="52" t="s">
        <v>1</v>
      </c>
      <c r="C11" s="17" t="str">
        <f>studieretning!C9</f>
        <v>Dansk A</v>
      </c>
      <c r="D11" s="17" t="str">
        <f>studieretning!D9</f>
        <v>Historie A</v>
      </c>
      <c r="E11" s="17" t="str">
        <f>studieretning!E9</f>
        <v>Idræt C</v>
      </c>
      <c r="F11" s="17" t="str">
        <f>studieretning!F9</f>
        <v>Musik A</v>
      </c>
      <c r="G11" s="17" t="str">
        <f>studieretning!G9</f>
        <v>Matematik A</v>
      </c>
      <c r="H11" s="29" t="str">
        <f>studieretning!H9</f>
        <v>Kemi C /  Naturgeografi C</v>
      </c>
      <c r="I11" s="29" t="str">
        <f>studieretning!I9</f>
        <v>Oldtidskundskab C</v>
      </c>
      <c r="J11" s="17" t="str">
        <f>studieretning!J9</f>
        <v>Engelsk B</v>
      </c>
      <c r="K11" s="17" t="str">
        <f>studieretning!K9</f>
        <v>Religion C</v>
      </c>
      <c r="L11" s="17" t="str">
        <f>studieretning!L9</f>
        <v>2.fremmedsprog</v>
      </c>
      <c r="M11" s="17" t="s">
        <v>28</v>
      </c>
      <c r="N11" s="17" t="s">
        <v>7</v>
      </c>
      <c r="O11" s="17"/>
      <c r="P11" s="17"/>
    </row>
    <row r="12" spans="2:16" x14ac:dyDescent="0.2">
      <c r="B12" s="52"/>
      <c r="C12" s="20">
        <v>90</v>
      </c>
      <c r="D12" s="20">
        <v>75</v>
      </c>
      <c r="E12" s="20">
        <v>50</v>
      </c>
      <c r="F12" s="20">
        <v>120</v>
      </c>
      <c r="G12" s="20">
        <v>135</v>
      </c>
      <c r="H12" s="20">
        <v>75</v>
      </c>
      <c r="I12" s="20">
        <v>75</v>
      </c>
      <c r="J12" s="23">
        <v>105</v>
      </c>
      <c r="K12" s="20">
        <v>75</v>
      </c>
      <c r="L12" s="20">
        <v>100</v>
      </c>
      <c r="M12" s="20">
        <v>50</v>
      </c>
      <c r="N12" s="20">
        <v>0</v>
      </c>
      <c r="O12" s="20"/>
      <c r="P12" s="20">
        <f>SUM(C12:O12)</f>
        <v>950</v>
      </c>
    </row>
    <row r="13" spans="2:16" x14ac:dyDescent="0.2">
      <c r="B13" s="52" t="s">
        <v>2</v>
      </c>
      <c r="C13" s="17" t="str">
        <f>studieretning!C10</f>
        <v>Dansk A</v>
      </c>
      <c r="D13" s="17" t="str">
        <f>studieretning!D10</f>
        <v>Historie A</v>
      </c>
      <c r="E13" s="17" t="str">
        <f>studieretning!E10</f>
        <v>Idræt C</v>
      </c>
      <c r="F13" s="17" t="str">
        <f>studieretning!F10</f>
        <v>Musik A</v>
      </c>
      <c r="G13" s="17" t="str">
        <f>studieretning!G10</f>
        <v>Matematik A</v>
      </c>
      <c r="H13" s="17" t="str">
        <f>studieretning!H10</f>
        <v>Samfundsfag C</v>
      </c>
      <c r="I13" s="17" t="str">
        <f>studieretning!I10</f>
        <v>Fysik C</v>
      </c>
      <c r="J13" s="17" t="str">
        <f>studieretning!J10</f>
        <v>Engelsk B</v>
      </c>
      <c r="K13" s="17" t="str">
        <f>studieretning!K10</f>
        <v>Biologi C</v>
      </c>
      <c r="L13" s="17" t="str">
        <f>studieretning!L10</f>
        <v>2.fremmedsprog</v>
      </c>
      <c r="M13" s="17" t="s">
        <v>28</v>
      </c>
      <c r="N13" s="17" t="s">
        <v>4</v>
      </c>
      <c r="O13" s="17" t="s">
        <v>3</v>
      </c>
      <c r="P13" s="17"/>
    </row>
    <row r="14" spans="2:16" x14ac:dyDescent="0.2">
      <c r="B14" s="52"/>
      <c r="C14" s="20">
        <v>90</v>
      </c>
      <c r="D14" s="20">
        <v>50</v>
      </c>
      <c r="E14" s="20">
        <v>50</v>
      </c>
      <c r="F14" s="20">
        <v>100</v>
      </c>
      <c r="G14" s="20">
        <v>125</v>
      </c>
      <c r="H14" s="20">
        <v>75</v>
      </c>
      <c r="I14" s="20">
        <v>75</v>
      </c>
      <c r="J14" s="20">
        <v>105</v>
      </c>
      <c r="K14" s="20">
        <v>75</v>
      </c>
      <c r="L14" s="20">
        <v>100</v>
      </c>
      <c r="M14" s="20">
        <v>40</v>
      </c>
      <c r="N14" s="20">
        <v>15</v>
      </c>
      <c r="O14" s="20">
        <v>0</v>
      </c>
      <c r="P14" s="20">
        <f>SUM(C14:O14)</f>
        <v>900</v>
      </c>
    </row>
    <row r="15" spans="2:16" x14ac:dyDescent="0.2">
      <c r="B15" s="23"/>
      <c r="C15" s="23">
        <f>C14+C12+C10</f>
        <v>260</v>
      </c>
      <c r="D15" s="23">
        <f>D14+D12+D10</f>
        <v>190</v>
      </c>
      <c r="E15" s="23">
        <f>E14+E12+E10</f>
        <v>150</v>
      </c>
      <c r="F15" s="23">
        <f>F14+F12+F10</f>
        <v>325</v>
      </c>
      <c r="G15" s="23">
        <f>G14+G12+G10</f>
        <v>375</v>
      </c>
      <c r="H15" s="23"/>
      <c r="I15" s="23"/>
      <c r="J15" s="23">
        <f>J14+J12</f>
        <v>210</v>
      </c>
      <c r="K15" s="23"/>
      <c r="L15" s="23">
        <f>L14+L12</f>
        <v>200</v>
      </c>
      <c r="M15" s="23"/>
      <c r="N15" s="23"/>
      <c r="O15" s="24" t="s">
        <v>9</v>
      </c>
      <c r="P15" s="24">
        <f>SUM(P9:P14)</f>
        <v>2650</v>
      </c>
    </row>
    <row r="17" spans="3:3" x14ac:dyDescent="0.2">
      <c r="C17" s="16"/>
    </row>
    <row r="19" spans="3:3" x14ac:dyDescent="0.2">
      <c r="C19" s="16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2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opLeftCell="B1" workbookViewId="0">
      <selection activeCell="L15" sqref="L15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ht="15" x14ac:dyDescent="0.2">
      <c r="A3" s="14"/>
      <c r="B3" s="14"/>
      <c r="C3" s="25"/>
      <c r="D3" s="26"/>
      <c r="E3" s="14"/>
      <c r="F3" s="14"/>
      <c r="G3" s="14"/>
      <c r="H3" s="26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ht="15" x14ac:dyDescent="0.2">
      <c r="A4" s="14"/>
      <c r="B4" s="14"/>
      <c r="C4" s="14"/>
      <c r="D4" s="26"/>
      <c r="E4" s="14"/>
      <c r="F4" s="14"/>
      <c r="G4" s="14"/>
      <c r="H4" s="26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5" x14ac:dyDescent="0.2">
      <c r="A5" s="14"/>
      <c r="B5" s="14"/>
      <c r="C5" s="14"/>
      <c r="D5" s="26"/>
      <c r="E5" s="14"/>
      <c r="F5" s="14"/>
      <c r="G5" s="14"/>
      <c r="H5" s="26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5" x14ac:dyDescent="0.2">
      <c r="A6" s="14"/>
      <c r="B6" s="14"/>
      <c r="C6" s="14"/>
      <c r="D6" s="26"/>
      <c r="E6" s="14"/>
      <c r="F6" s="14"/>
      <c r="G6" s="14"/>
      <c r="H6" s="26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8.5" customHeight="1" x14ac:dyDescent="0.25">
      <c r="A7" s="14"/>
      <c r="B7" s="15"/>
      <c r="C7" s="40">
        <f>studieretning!C7</f>
        <v>0</v>
      </c>
      <c r="D7" s="53" t="str">
        <f>studieretning!D7</f>
        <v xml:space="preserve">         Musik A - Matematik A</v>
      </c>
      <c r="E7" s="53"/>
      <c r="F7" s="53"/>
      <c r="G7" s="53"/>
      <c r="H7" s="54"/>
      <c r="I7" s="54"/>
      <c r="J7" s="54"/>
      <c r="K7" s="51" t="str">
        <f>studieretning!K7</f>
        <v>2022-2025</v>
      </c>
      <c r="L7" s="51"/>
      <c r="M7" s="14"/>
      <c r="N7" s="14"/>
      <c r="O7" s="14"/>
      <c r="P7" s="14"/>
      <c r="Q7" s="14"/>
      <c r="R7" s="14"/>
    </row>
    <row r="8" spans="1:18" ht="15" x14ac:dyDescent="0.2">
      <c r="A8" s="14"/>
      <c r="B8" s="26" t="s">
        <v>31</v>
      </c>
      <c r="C8" s="14"/>
      <c r="D8" s="14"/>
      <c r="E8" s="14"/>
      <c r="F8" s="28"/>
      <c r="G8" s="28"/>
      <c r="H8" s="16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x14ac:dyDescent="0.2">
      <c r="A9" s="14"/>
      <c r="B9" s="52" t="s">
        <v>0</v>
      </c>
      <c r="C9" s="17" t="str">
        <f>studieretning!C8</f>
        <v>Dansk A</v>
      </c>
      <c r="D9" s="17" t="str">
        <f>studieretning!D8</f>
        <v>Historie A</v>
      </c>
      <c r="E9" s="17" t="str">
        <f>studieretning!E8</f>
        <v>Idræt C</v>
      </c>
      <c r="F9" s="17" t="str">
        <f>studieretning!F8</f>
        <v>Musik A</v>
      </c>
      <c r="G9" s="17" t="str">
        <f>studieretning!G8</f>
        <v>Matematik A</v>
      </c>
      <c r="H9" s="18" t="str">
        <f>studieretning!H8</f>
        <v>Naturvidenskab B</v>
      </c>
      <c r="I9" s="17" t="str">
        <f>studieretning!I8</f>
        <v>Valgfag A, B eller C</v>
      </c>
      <c r="J9" s="17" t="str">
        <f>studieretning!J8</f>
        <v>Valgfag C</v>
      </c>
      <c r="K9" s="19"/>
      <c r="L9" s="17"/>
      <c r="M9" s="17" t="s">
        <v>6</v>
      </c>
      <c r="N9" s="17"/>
      <c r="O9" s="17"/>
      <c r="P9" s="14"/>
      <c r="Q9" s="14"/>
    </row>
    <row r="10" spans="1:18" x14ac:dyDescent="0.2">
      <c r="A10" s="14"/>
      <c r="B10" s="52"/>
      <c r="C10" s="20">
        <v>30</v>
      </c>
      <c r="D10" s="20">
        <v>0</v>
      </c>
      <c r="E10" s="20">
        <v>0</v>
      </c>
      <c r="F10" s="20">
        <v>30</v>
      </c>
      <c r="G10" s="20">
        <v>60</v>
      </c>
      <c r="H10" s="21">
        <v>45</v>
      </c>
      <c r="I10" s="20">
        <v>0</v>
      </c>
      <c r="J10" s="20">
        <v>0</v>
      </c>
      <c r="K10" s="22"/>
      <c r="L10" s="20"/>
      <c r="M10" s="20">
        <v>30</v>
      </c>
      <c r="N10" s="20"/>
      <c r="O10" s="20">
        <f>SUM(C10:N10)</f>
        <v>195</v>
      </c>
      <c r="P10" s="14"/>
      <c r="Q10" s="14"/>
    </row>
    <row r="11" spans="1:18" x14ac:dyDescent="0.2">
      <c r="A11" s="14"/>
      <c r="B11" s="52" t="s">
        <v>1</v>
      </c>
      <c r="C11" s="17" t="str">
        <f>studieretning!C9</f>
        <v>Dansk A</v>
      </c>
      <c r="D11" s="17" t="str">
        <f>studieretning!D9</f>
        <v>Historie A</v>
      </c>
      <c r="E11" s="17" t="str">
        <f>studieretning!E9</f>
        <v>Idræt C</v>
      </c>
      <c r="F11" s="17" t="str">
        <f>studieretning!F9</f>
        <v>Musik A</v>
      </c>
      <c r="G11" s="17" t="str">
        <f>studieretning!G9</f>
        <v>Matematik A</v>
      </c>
      <c r="H11" s="29" t="str">
        <f>studieretning!H9</f>
        <v>Kemi C /  Naturgeografi C</v>
      </c>
      <c r="I11" s="29" t="str">
        <f>studieretning!I9</f>
        <v>Oldtidskundskab C</v>
      </c>
      <c r="J11" s="17" t="str">
        <f>studieretning!J9</f>
        <v>Engelsk B</v>
      </c>
      <c r="K11" s="17" t="str">
        <f>studieretning!K9</f>
        <v>Religion C</v>
      </c>
      <c r="L11" s="17" t="str">
        <f>studieretning!L9</f>
        <v>2.fremmedsprog</v>
      </c>
      <c r="M11" s="17" t="s">
        <v>7</v>
      </c>
      <c r="N11" s="17"/>
      <c r="O11" s="17"/>
      <c r="P11" s="14"/>
      <c r="Q11" s="14"/>
    </row>
    <row r="12" spans="1:18" x14ac:dyDescent="0.2">
      <c r="A12" s="14"/>
      <c r="B12" s="52"/>
      <c r="C12" s="20">
        <v>30</v>
      </c>
      <c r="D12" s="20">
        <v>0</v>
      </c>
      <c r="E12" s="20">
        <v>0</v>
      </c>
      <c r="F12" s="20">
        <v>30</v>
      </c>
      <c r="G12" s="20">
        <v>60</v>
      </c>
      <c r="H12" s="20">
        <v>10</v>
      </c>
      <c r="I12" s="20">
        <v>0</v>
      </c>
      <c r="J12" s="23">
        <v>25</v>
      </c>
      <c r="K12" s="20">
        <v>0</v>
      </c>
      <c r="L12" s="20">
        <v>25</v>
      </c>
      <c r="M12" s="20">
        <v>15</v>
      </c>
      <c r="N12" s="20"/>
      <c r="O12" s="20">
        <f>SUM(C12:N12)</f>
        <v>195</v>
      </c>
      <c r="P12" s="14"/>
      <c r="Q12" s="14"/>
    </row>
    <row r="13" spans="1:18" x14ac:dyDescent="0.2">
      <c r="A13" s="14"/>
      <c r="B13" s="52" t="s">
        <v>2</v>
      </c>
      <c r="C13" s="17" t="str">
        <f>studieretning!C10</f>
        <v>Dansk A</v>
      </c>
      <c r="D13" s="17" t="str">
        <f>studieretning!D10</f>
        <v>Historie A</v>
      </c>
      <c r="E13" s="17" t="str">
        <f>studieretning!E10</f>
        <v>Idræt C</v>
      </c>
      <c r="F13" s="17" t="str">
        <f>studieretning!F10</f>
        <v>Musik A</v>
      </c>
      <c r="G13" s="17" t="str">
        <f>studieretning!G10</f>
        <v>Matematik A</v>
      </c>
      <c r="H13" s="17" t="str">
        <f>studieretning!H10</f>
        <v>Samfundsfag C</v>
      </c>
      <c r="I13" s="17" t="str">
        <f>studieretning!I10</f>
        <v>Fysik C</v>
      </c>
      <c r="J13" s="17" t="str">
        <f>studieretning!J10</f>
        <v>Engelsk B</v>
      </c>
      <c r="K13" s="17" t="str">
        <f>studieretning!K10</f>
        <v>Biologi C</v>
      </c>
      <c r="L13" s="17" t="str">
        <f>studieretning!L10</f>
        <v>2.fremmedsprog</v>
      </c>
      <c r="M13" s="17" t="s">
        <v>4</v>
      </c>
      <c r="N13" s="17" t="s">
        <v>3</v>
      </c>
      <c r="O13" s="17"/>
      <c r="P13" s="14"/>
      <c r="Q13" s="14"/>
    </row>
    <row r="14" spans="1:18" x14ac:dyDescent="0.2">
      <c r="A14" s="14"/>
      <c r="B14" s="52"/>
      <c r="C14" s="20">
        <v>35</v>
      </c>
      <c r="D14" s="20">
        <v>10</v>
      </c>
      <c r="E14" s="20">
        <v>0</v>
      </c>
      <c r="F14" s="20">
        <v>20</v>
      </c>
      <c r="G14" s="20">
        <v>40</v>
      </c>
      <c r="H14" s="20">
        <v>0</v>
      </c>
      <c r="I14" s="20">
        <v>10</v>
      </c>
      <c r="J14" s="20">
        <v>20</v>
      </c>
      <c r="K14" s="20">
        <v>10</v>
      </c>
      <c r="L14" s="20">
        <v>15</v>
      </c>
      <c r="M14" s="20">
        <v>4</v>
      </c>
      <c r="N14" s="20">
        <v>0</v>
      </c>
      <c r="O14" s="20">
        <f>SUM(C14:N14)</f>
        <v>164</v>
      </c>
      <c r="P14" s="14"/>
      <c r="Q14" s="14"/>
    </row>
    <row r="15" spans="1:18" x14ac:dyDescent="0.2">
      <c r="A15" s="14"/>
      <c r="B15" s="23"/>
      <c r="C15" s="23">
        <f>C14+C12+C10</f>
        <v>95</v>
      </c>
      <c r="D15" s="23">
        <f>D14+D12+D10</f>
        <v>10</v>
      </c>
      <c r="E15" s="23">
        <f>E14+E12+E10</f>
        <v>0</v>
      </c>
      <c r="F15" s="23">
        <f>F14+F12+F10</f>
        <v>80</v>
      </c>
      <c r="G15" s="23">
        <f>G14+G12+G10</f>
        <v>160</v>
      </c>
      <c r="H15" s="23"/>
      <c r="I15" s="23"/>
      <c r="J15" s="23">
        <f>J14+J12</f>
        <v>45</v>
      </c>
      <c r="K15" s="23"/>
      <c r="L15" s="23">
        <f>L14+L12</f>
        <v>40</v>
      </c>
      <c r="M15" s="23"/>
      <c r="N15" s="24" t="s">
        <v>9</v>
      </c>
      <c r="O15" s="24">
        <f>SUM(O9:O14)</f>
        <v>554</v>
      </c>
      <c r="P15" s="14"/>
      <c r="Q15" s="14"/>
    </row>
    <row r="16" spans="1:18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2">
      <c r="A17" s="14"/>
      <c r="B17" s="14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2">
      <c r="A19" s="14"/>
      <c r="B19" s="14"/>
      <c r="C19" s="1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2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40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zoomScaleNormal="100" workbookViewId="0">
      <selection activeCell="B11" sqref="B11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3.140625" style="5" bestFit="1" customWidth="1"/>
    <col min="10" max="16384" width="9.140625" style="5"/>
  </cols>
  <sheetData>
    <row r="1" spans="1:9" x14ac:dyDescent="0.25">
      <c r="A1" s="32" t="s">
        <v>25</v>
      </c>
      <c r="B1" s="32" t="s">
        <v>48</v>
      </c>
      <c r="C1" s="32" t="s">
        <v>26</v>
      </c>
      <c r="D1" s="5" t="s">
        <v>49</v>
      </c>
      <c r="E1" s="5" t="s">
        <v>50</v>
      </c>
      <c r="F1" s="36" t="s">
        <v>47</v>
      </c>
      <c r="G1" s="36" t="s">
        <v>75</v>
      </c>
      <c r="H1" s="32" t="s">
        <v>75</v>
      </c>
      <c r="I1" s="32" t="s">
        <v>88</v>
      </c>
    </row>
    <row r="2" spans="1:9" x14ac:dyDescent="0.25">
      <c r="A2" s="35" t="s">
        <v>13</v>
      </c>
      <c r="B2" s="32" t="s">
        <v>27</v>
      </c>
      <c r="C2" s="34" t="s">
        <v>51</v>
      </c>
      <c r="D2" s="5" t="s">
        <v>66</v>
      </c>
      <c r="E2" s="5" t="s">
        <v>66</v>
      </c>
      <c r="F2" s="38" t="s">
        <v>63</v>
      </c>
      <c r="G2" s="36" t="s">
        <v>27</v>
      </c>
      <c r="H2" s="32" t="s">
        <v>27</v>
      </c>
      <c r="I2" s="32" t="s">
        <v>20</v>
      </c>
    </row>
    <row r="3" spans="1:9" x14ac:dyDescent="0.25">
      <c r="A3" s="35" t="s">
        <v>14</v>
      </c>
      <c r="B3" s="35" t="s">
        <v>63</v>
      </c>
      <c r="C3" s="34" t="s">
        <v>53</v>
      </c>
      <c r="D3" s="12" t="s">
        <v>13</v>
      </c>
      <c r="E3" s="12" t="s">
        <v>13</v>
      </c>
      <c r="F3" s="38" t="s">
        <v>34</v>
      </c>
      <c r="G3" s="37" t="s">
        <v>66</v>
      </c>
      <c r="H3" s="33" t="s">
        <v>66</v>
      </c>
      <c r="I3" s="32" t="s">
        <v>29</v>
      </c>
    </row>
    <row r="4" spans="1:9" x14ac:dyDescent="0.25">
      <c r="A4" s="32" t="s">
        <v>86</v>
      </c>
      <c r="B4" s="35" t="s">
        <v>34</v>
      </c>
      <c r="C4" s="34" t="s">
        <v>60</v>
      </c>
      <c r="D4" s="13" t="s">
        <v>90</v>
      </c>
      <c r="E4" s="13" t="s">
        <v>90</v>
      </c>
      <c r="F4" s="38" t="s">
        <v>91</v>
      </c>
      <c r="G4" s="38" t="s">
        <v>63</v>
      </c>
      <c r="H4" s="34" t="s">
        <v>63</v>
      </c>
    </row>
    <row r="5" spans="1:9" x14ac:dyDescent="0.25">
      <c r="A5" s="34" t="s">
        <v>15</v>
      </c>
      <c r="B5" s="35" t="s">
        <v>91</v>
      </c>
      <c r="C5" s="32" t="s">
        <v>93</v>
      </c>
      <c r="D5" s="13" t="s">
        <v>55</v>
      </c>
      <c r="E5" s="5" t="s">
        <v>64</v>
      </c>
      <c r="F5" s="38" t="s">
        <v>30</v>
      </c>
      <c r="G5" s="38" t="s">
        <v>13</v>
      </c>
      <c r="H5" s="34" t="s">
        <v>13</v>
      </c>
    </row>
    <row r="6" spans="1:9" x14ac:dyDescent="0.25">
      <c r="B6" s="35" t="s">
        <v>21</v>
      </c>
      <c r="C6" s="34" t="s">
        <v>52</v>
      </c>
      <c r="D6" s="12" t="s">
        <v>14</v>
      </c>
      <c r="E6" s="5" t="s">
        <v>69</v>
      </c>
      <c r="F6" s="38" t="s">
        <v>12</v>
      </c>
      <c r="G6" s="39" t="s">
        <v>34</v>
      </c>
      <c r="H6" s="35" t="s">
        <v>89</v>
      </c>
    </row>
    <row r="7" spans="1:9" x14ac:dyDescent="0.25">
      <c r="B7" s="35" t="s">
        <v>22</v>
      </c>
      <c r="C7" s="34" t="s">
        <v>54</v>
      </c>
      <c r="D7" s="12" t="s">
        <v>17</v>
      </c>
      <c r="E7" s="13" t="s">
        <v>67</v>
      </c>
      <c r="G7" s="39" t="s">
        <v>90</v>
      </c>
      <c r="H7" s="35" t="s">
        <v>34</v>
      </c>
    </row>
    <row r="8" spans="1:9" x14ac:dyDescent="0.25">
      <c r="B8" s="35" t="s">
        <v>56</v>
      </c>
      <c r="D8" s="12" t="s">
        <v>16</v>
      </c>
      <c r="E8" s="12" t="s">
        <v>14</v>
      </c>
      <c r="G8" s="39" t="s">
        <v>91</v>
      </c>
      <c r="H8" s="35" t="s">
        <v>90</v>
      </c>
    </row>
    <row r="9" spans="1:9" x14ac:dyDescent="0.25">
      <c r="B9" s="32" t="s">
        <v>87</v>
      </c>
      <c r="D9" s="13" t="s">
        <v>32</v>
      </c>
      <c r="E9" s="12" t="s">
        <v>17</v>
      </c>
      <c r="G9" s="38" t="s">
        <v>21</v>
      </c>
      <c r="H9" s="35" t="s">
        <v>91</v>
      </c>
    </row>
    <row r="10" spans="1:9" x14ac:dyDescent="0.25">
      <c r="B10" s="35" t="s">
        <v>61</v>
      </c>
      <c r="D10" s="13" t="s">
        <v>33</v>
      </c>
      <c r="E10" s="12" t="s">
        <v>16</v>
      </c>
      <c r="G10" s="38" t="s">
        <v>22</v>
      </c>
      <c r="H10" s="32" t="s">
        <v>76</v>
      </c>
    </row>
    <row r="11" spans="1:9" x14ac:dyDescent="0.25">
      <c r="B11" s="32" t="s">
        <v>97</v>
      </c>
      <c r="D11" s="13" t="s">
        <v>19</v>
      </c>
      <c r="E11" s="13" t="s">
        <v>32</v>
      </c>
      <c r="G11" s="38" t="s">
        <v>56</v>
      </c>
      <c r="H11" s="34" t="s">
        <v>21</v>
      </c>
    </row>
    <row r="12" spans="1:9" x14ac:dyDescent="0.25">
      <c r="B12" s="35" t="s">
        <v>20</v>
      </c>
      <c r="D12" s="13" t="s">
        <v>57</v>
      </c>
      <c r="E12" s="13" t="s">
        <v>33</v>
      </c>
      <c r="G12" s="38" t="s">
        <v>14</v>
      </c>
      <c r="H12" s="32" t="s">
        <v>64</v>
      </c>
    </row>
    <row r="13" spans="1:9" x14ac:dyDescent="0.25">
      <c r="B13" s="35" t="s">
        <v>18</v>
      </c>
      <c r="E13" s="13" t="s">
        <v>65</v>
      </c>
      <c r="G13" s="38" t="s">
        <v>17</v>
      </c>
      <c r="H13" s="34" t="s">
        <v>22</v>
      </c>
    </row>
    <row r="14" spans="1:9" x14ac:dyDescent="0.25">
      <c r="B14" s="35" t="s">
        <v>30</v>
      </c>
      <c r="E14" s="13" t="s">
        <v>19</v>
      </c>
      <c r="G14" s="39" t="s">
        <v>61</v>
      </c>
      <c r="H14" s="32" t="s">
        <v>69</v>
      </c>
    </row>
    <row r="15" spans="1:9" x14ac:dyDescent="0.25">
      <c r="B15" s="35" t="s">
        <v>29</v>
      </c>
      <c r="E15" s="5" t="s">
        <v>71</v>
      </c>
      <c r="G15" s="39" t="s">
        <v>20</v>
      </c>
      <c r="H15" s="32" t="s">
        <v>55</v>
      </c>
    </row>
    <row r="16" spans="1:9" x14ac:dyDescent="0.25">
      <c r="B16" s="35" t="s">
        <v>23</v>
      </c>
      <c r="E16" s="5" t="s">
        <v>70</v>
      </c>
      <c r="G16" s="39" t="s">
        <v>62</v>
      </c>
      <c r="H16" s="32" t="s">
        <v>67</v>
      </c>
    </row>
    <row r="17" spans="2:8" x14ac:dyDescent="0.25">
      <c r="B17" s="35" t="s">
        <v>24</v>
      </c>
      <c r="E17" s="13" t="s">
        <v>68</v>
      </c>
      <c r="G17" s="39" t="s">
        <v>18</v>
      </c>
      <c r="H17" s="34" t="s">
        <v>56</v>
      </c>
    </row>
    <row r="18" spans="2:8" x14ac:dyDescent="0.25">
      <c r="B18" s="32" t="s">
        <v>92</v>
      </c>
      <c r="G18" s="39" t="s">
        <v>73</v>
      </c>
      <c r="H18" s="34" t="s">
        <v>14</v>
      </c>
    </row>
    <row r="19" spans="2:8" x14ac:dyDescent="0.25">
      <c r="B19" s="35" t="s">
        <v>58</v>
      </c>
      <c r="E19" s="12"/>
      <c r="G19" s="39" t="s">
        <v>32</v>
      </c>
      <c r="H19" s="32" t="s">
        <v>87</v>
      </c>
    </row>
    <row r="20" spans="2:8" x14ac:dyDescent="0.25">
      <c r="E20" s="12"/>
      <c r="G20" s="39" t="s">
        <v>30</v>
      </c>
      <c r="H20" s="34" t="s">
        <v>17</v>
      </c>
    </row>
    <row r="21" spans="2:8" x14ac:dyDescent="0.25">
      <c r="E21" s="12"/>
      <c r="G21" s="39" t="s">
        <v>33</v>
      </c>
      <c r="H21" s="35" t="s">
        <v>61</v>
      </c>
    </row>
    <row r="22" spans="2:8" x14ac:dyDescent="0.25">
      <c r="E22" s="12"/>
      <c r="G22" s="39" t="s">
        <v>12</v>
      </c>
      <c r="H22" s="32" t="s">
        <v>97</v>
      </c>
    </row>
    <row r="23" spans="2:8" x14ac:dyDescent="0.25">
      <c r="E23" s="12"/>
      <c r="G23" s="39" t="s">
        <v>15</v>
      </c>
      <c r="H23" s="32" t="s">
        <v>86</v>
      </c>
    </row>
    <row r="24" spans="2:8" x14ac:dyDescent="0.25">
      <c r="E24" s="12"/>
      <c r="G24" s="39" t="s">
        <v>23</v>
      </c>
      <c r="H24" s="35" t="s">
        <v>20</v>
      </c>
    </row>
    <row r="25" spans="2:8" x14ac:dyDescent="0.25">
      <c r="E25" s="12"/>
      <c r="G25" s="39" t="s">
        <v>19</v>
      </c>
      <c r="H25" s="35" t="s">
        <v>18</v>
      </c>
    </row>
    <row r="26" spans="2:8" x14ac:dyDescent="0.25">
      <c r="E26" s="12"/>
      <c r="G26" s="39" t="s">
        <v>24</v>
      </c>
      <c r="H26" s="35" t="s">
        <v>32</v>
      </c>
    </row>
    <row r="27" spans="2:8" x14ac:dyDescent="0.25">
      <c r="G27" s="36" t="s">
        <v>74</v>
      </c>
      <c r="H27" s="35" t="s">
        <v>30</v>
      </c>
    </row>
    <row r="28" spans="2:8" x14ac:dyDescent="0.25">
      <c r="G28" s="39" t="s">
        <v>58</v>
      </c>
      <c r="H28" s="35" t="s">
        <v>15</v>
      </c>
    </row>
    <row r="29" spans="2:8" x14ac:dyDescent="0.25">
      <c r="H29" s="32" t="s">
        <v>29</v>
      </c>
    </row>
    <row r="30" spans="2:8" x14ac:dyDescent="0.25">
      <c r="H30" s="32" t="s">
        <v>65</v>
      </c>
    </row>
    <row r="31" spans="2:8" x14ac:dyDescent="0.25">
      <c r="H31" s="35" t="s">
        <v>23</v>
      </c>
    </row>
    <row r="32" spans="2:8" x14ac:dyDescent="0.25">
      <c r="H32" s="35" t="s">
        <v>19</v>
      </c>
    </row>
    <row r="33" spans="8:8" x14ac:dyDescent="0.25">
      <c r="H33" s="35" t="s">
        <v>24</v>
      </c>
    </row>
    <row r="34" spans="8:8" x14ac:dyDescent="0.25">
      <c r="H34" s="32" t="s">
        <v>74</v>
      </c>
    </row>
    <row r="35" spans="8:8" x14ac:dyDescent="0.25">
      <c r="H35" s="32" t="s">
        <v>71</v>
      </c>
    </row>
    <row r="36" spans="8:8" x14ac:dyDescent="0.25">
      <c r="H36" s="32" t="s">
        <v>94</v>
      </c>
    </row>
    <row r="37" spans="8:8" x14ac:dyDescent="0.25">
      <c r="H37" s="32" t="s">
        <v>95</v>
      </c>
    </row>
    <row r="38" spans="8:8" x14ac:dyDescent="0.25">
      <c r="H38" s="32" t="s">
        <v>92</v>
      </c>
    </row>
    <row r="39" spans="8:8" x14ac:dyDescent="0.25">
      <c r="H39" s="32" t="s">
        <v>70</v>
      </c>
    </row>
    <row r="40" spans="8:8" x14ac:dyDescent="0.25">
      <c r="H40" s="32" t="s">
        <v>57</v>
      </c>
    </row>
    <row r="41" spans="8:8" x14ac:dyDescent="0.25">
      <c r="H41" s="32" t="s">
        <v>68</v>
      </c>
    </row>
    <row r="42" spans="8:8" x14ac:dyDescent="0.25">
      <c r="H42" s="35" t="s">
        <v>58</v>
      </c>
    </row>
  </sheetData>
  <sheetProtection selectLockedCells="1"/>
  <sortState ref="G2:G30">
    <sortCondition ref="G2:G30"/>
  </sortState>
  <phoneticPr fontId="2" type="noConversion"/>
  <dataValidations count="3">
    <dataValidation type="list" allowBlank="1" showInputMessage="1" showErrorMessage="1" sqref="B1 E19:E23 D6:D8 B3:B8 G26 B16:B17 D3:E3 E8:E10 G14:G17 G19 B12:B13 H33 H24:H26 G21:H21">
      <formula1>valgfag_C</formula1>
    </dataValidation>
    <dataValidation type="list" allowBlank="1" showInputMessage="1" showErrorMessage="1" sqref="A1:A3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scale="95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2017-09-05T13:38:31Z</cp:lastPrinted>
  <dcterms:created xsi:type="dcterms:W3CDTF">2009-05-12T11:16:16Z</dcterms:created>
  <dcterms:modified xsi:type="dcterms:W3CDTF">2021-11-30T15:50:46Z</dcterms:modified>
</cp:coreProperties>
</file>