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1\"/>
    </mc:Choice>
  </mc:AlternateContent>
  <bookViews>
    <workbookView xWindow="0" yWindow="0" windowWidth="28800" windowHeight="14385"/>
  </bookViews>
  <sheets>
    <sheet name="studieretning" sheetId="7" r:id="rId1"/>
    <sheet name="antal lektioner" sheetId="1" state="hidden" r:id="rId2"/>
    <sheet name="fordybelsestid" sheetId="4" state="hidden" r:id="rId3"/>
    <sheet name="større skriftlige opgaver" sheetId="5" state="hidden" r:id="rId4"/>
    <sheet name="valgfag" sheetId="2" state="hidden" r:id="rId5"/>
  </sheets>
  <definedNames>
    <definedName name="_2.fr.sprog">valgfag!$C$2:$C$6</definedName>
    <definedName name="kunstn._fag">valgfag!#REF!</definedName>
    <definedName name="nat.vid.fag_B">valgfag A eller B</definedName>
    <definedName name="naturv.fag_B">valgfag!$A$2:$A$6</definedName>
    <definedName name="naturv.fag_C">valgfag!#REF!</definedName>
    <definedName name="valgfag">studieretning!$I$8</definedName>
    <definedName name="valgfag_A">valgfag!$D$3:$D$3</definedName>
    <definedName name="valgfag_A_eller_B">studieretning!$I$8</definedName>
    <definedName name="valgfag_B_1">valgfag!#REF!</definedName>
    <definedName name="valgfag_B_2">valgfag!#REF!</definedName>
    <definedName name="valgfag_C">valgfag!$B$2:$B$15</definedName>
  </definedNames>
  <calcPr calcId="162913"/>
</workbook>
</file>

<file path=xl/calcChain.xml><?xml version="1.0" encoding="utf-8"?>
<calcChain xmlns="http://schemas.openxmlformats.org/spreadsheetml/2006/main">
  <c r="I8" i="7" l="1"/>
  <c r="J15" i="4" l="1"/>
  <c r="H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K11" i="4"/>
  <c r="J11" i="4"/>
  <c r="I11" i="4"/>
  <c r="H11" i="4"/>
  <c r="G11" i="4"/>
  <c r="F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I9" i="4"/>
  <c r="L11" i="1" l="1"/>
  <c r="J15" i="1" l="1"/>
  <c r="H15" i="1"/>
  <c r="J9" i="1" l="1"/>
  <c r="I9" i="1"/>
  <c r="J11" i="1"/>
  <c r="I11" i="1"/>
  <c r="L13" i="1"/>
  <c r="H13" i="1"/>
  <c r="G15" i="1"/>
  <c r="F15" i="1"/>
  <c r="E15" i="1"/>
  <c r="D15" i="1"/>
  <c r="C15" i="1"/>
  <c r="H11" i="1" l="1"/>
  <c r="J13" i="1" l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P15" i="1" l="1"/>
  <c r="K11" i="1"/>
  <c r="H9" i="1" l="1"/>
</calcChain>
</file>

<file path=xl/sharedStrings.xml><?xml version="1.0" encoding="utf-8"?>
<sst xmlns="http://schemas.openxmlformats.org/spreadsheetml/2006/main" count="266" uniqueCount="97">
  <si>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</si>
  <si>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</si>
  <si>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</si>
  <si>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</si>
  <si>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</si>
  <si>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</si>
  <si>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</si>
  <si>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</si>
  <si>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</si>
  <si>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</si>
  <si>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</si>
  <si>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</si>
  <si>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</si>
  <si>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</si>
  <si>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</si>
  <si>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</si>
  <si>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</si>
  <si>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</si>
  <si>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</si>
  <si>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</si>
  <si>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</si>
  <si>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Design C</t>
  </si>
  <si>
    <t>Erhvervsøkonomi C</t>
  </si>
  <si>
    <t>Filosofi C</t>
  </si>
  <si>
    <t>Græsk C</t>
  </si>
  <si>
    <t>Psykologi C</t>
  </si>
  <si>
    <t>Retorik C</t>
  </si>
  <si>
    <t>naturvid.fag B</t>
  </si>
  <si>
    <t>2.fr.sprog</t>
  </si>
  <si>
    <t>Samfundsfag A</t>
  </si>
  <si>
    <t>Astronomi C</t>
  </si>
  <si>
    <t>pulje</t>
  </si>
  <si>
    <t>Naturgeografi C</t>
  </si>
  <si>
    <t>Mediefag C</t>
  </si>
  <si>
    <t>Antal timer</t>
  </si>
  <si>
    <t>Mediefag B</t>
  </si>
  <si>
    <t>Drama B</t>
  </si>
  <si>
    <t>Musik B</t>
  </si>
  <si>
    <t>Design og arkitektur C</t>
  </si>
  <si>
    <t>Drama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</si>
  <si>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</si>
  <si>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</si>
  <si>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</si>
  <si>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</si>
  <si>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</si>
  <si>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</si>
  <si>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</si>
  <si>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Engelsk A</t>
  </si>
  <si>
    <t>Oldtidskundskab C</t>
  </si>
  <si>
    <t>Fysik C</t>
  </si>
  <si>
    <t>Religion C</t>
  </si>
  <si>
    <t>Biologi C</t>
  </si>
  <si>
    <t>Kunstn.fag</t>
  </si>
  <si>
    <t>BilledKunst C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</si>
  <si>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</si>
  <si>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</si>
  <si>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</si>
  <si>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</si>
  <si>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</si>
  <si>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</si>
  <si>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</si>
  <si>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</si>
  <si>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</si>
  <si>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</si>
  <si>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</si>
  <si>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Spansk beg. A</t>
  </si>
  <si>
    <t>Informatik C</t>
  </si>
  <si>
    <t>Kinesiske områdest. C</t>
  </si>
  <si>
    <t>Billedkunst C</t>
  </si>
  <si>
    <t>Informationtik C</t>
  </si>
  <si>
    <t>Valgfag B eller C</t>
  </si>
  <si>
    <t>Filosofi B+C</t>
  </si>
  <si>
    <t>Psykologi B+C</t>
  </si>
  <si>
    <t>Billedkunst B</t>
  </si>
  <si>
    <t>Samfundsfag B</t>
  </si>
  <si>
    <t>Matematik A</t>
  </si>
  <si>
    <t>Valgfag A, B eller C</t>
  </si>
  <si>
    <t>Fransk beg. B+C</t>
  </si>
  <si>
    <t>Fransk forts. B+C</t>
  </si>
  <si>
    <t>Kemi A</t>
  </si>
  <si>
    <t>Spansk beg. B+C</t>
  </si>
  <si>
    <t>Tysk beg. B+C</t>
  </si>
  <si>
    <t>Tysk forts. B+C</t>
  </si>
  <si>
    <t>* Bemærk, at et naturvidenskabeligt fag på B-niveau kan erstattes af valg af et nyt fremmedsprog.</t>
  </si>
  <si>
    <t>Naturvidenskab B *</t>
  </si>
  <si>
    <t>Valgfag A, B eller C   2)</t>
  </si>
  <si>
    <t>1. Vælg først kunstnerisk fag i 1.g.</t>
  </si>
  <si>
    <t>2. Vælg derefter naturvidenskabeligt fag på B-niveau.</t>
  </si>
  <si>
    <t>3. Vælg til sidst fag i Valgfag A, B eller C.</t>
  </si>
  <si>
    <t xml:space="preserve">         Fransk forts. A - Engelsk A - Samfundsfag B</t>
  </si>
  <si>
    <t>Kunstnerisk fag</t>
  </si>
  <si>
    <t>Du har mulighed for at vælge fag i de sorte rubrikker:</t>
  </si>
  <si>
    <t>Design og arkitektur B</t>
  </si>
  <si>
    <t>Ét af de 2 valg i 3.g skal være et A- eller B-fag.</t>
  </si>
  <si>
    <t>Psykologi B</t>
  </si>
  <si>
    <t>Vælger du et fag med B+C, skal du lade rubrikken med teksten "Valgfag A, B eller C" stå.</t>
  </si>
  <si>
    <t>2021-2024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</si>
</sst>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C23137"/>
        <bgColor indexed="64"/>
      </patternFill>
    </fill>
    <fill>
      <patternFill patternType="solid">
        <fgColor rgb="FF2F2C2D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/>
    <xf numFmtId="0" fontId="10" fillId="0" borderId="2" xfId="0" applyFont="1" applyBorder="1"/>
    <xf numFmtId="0" fontId="14" fillId="0" borderId="0" xfId="0" applyFont="1" applyAlignment="1">
      <alignment horizontal="left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4" fillId="0" borderId="0" xfId="0" applyFont="1"/>
    <xf numFmtId="0" fontId="16" fillId="0" borderId="5" xfId="0" applyFont="1" applyFill="1" applyBorder="1" applyAlignment="1"/>
    <xf numFmtId="0" fontId="16" fillId="0" borderId="0" xfId="0" applyFont="1" applyFill="1" applyBorder="1" applyAlignment="1"/>
    <xf numFmtId="0" fontId="10" fillId="0" borderId="5" xfId="0" applyFont="1" applyBorder="1"/>
    <xf numFmtId="0" fontId="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7" fillId="2" borderId="3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wrapText="1"/>
    </xf>
    <xf numFmtId="0" fontId="7" fillId="2" borderId="4" xfId="0" applyFont="1" applyFill="1" applyBorder="1" applyAlignment="1">
      <alignment horizontal="center"/>
    </xf>
    <xf numFmtId="0" fontId="10" fillId="3" borderId="0" xfId="0" applyFont="1" applyFill="1"/>
    <xf numFmtId="0" fontId="16" fillId="3" borderId="0" xfId="0" applyFont="1" applyFill="1" applyBorder="1" applyAlignment="1"/>
    <xf numFmtId="0" fontId="16" fillId="3" borderId="5" xfId="0" applyFont="1" applyFill="1" applyBorder="1" applyAlignment="1"/>
    <xf numFmtId="0" fontId="10" fillId="2" borderId="0" xfId="0" applyFont="1" applyFill="1"/>
    <xf numFmtId="0" fontId="16" fillId="2" borderId="5" xfId="0" applyFont="1" applyFill="1" applyBorder="1" applyAlignment="1"/>
    <xf numFmtId="0" fontId="10" fillId="0" borderId="0" xfId="0" applyFont="1" applyAlignment="1">
      <alignment horizontal="left"/>
    </xf>
    <xf numFmtId="0" fontId="18" fillId="0" borderId="0" xfId="0" applyFont="1"/>
    <xf numFmtId="0" fontId="6" fillId="2" borderId="7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19" fillId="5" borderId="2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5" fillId="4" borderId="8" xfId="0" applyFont="1" applyFill="1" applyBorder="1" applyAlignment="1"/>
    <xf numFmtId="0" fontId="6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0" fillId="0" borderId="9" xfId="0" applyBorder="1" applyAlignment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2C2D"/>
      <color rgb="FFC23137"/>
      <color rgb="FFCAF008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7"/>
  <sheetViews>
    <sheetView showGridLines="0" showRowColHeaders="0" tabSelected="1" zoomScaleNormal="100" workbookViewId="0">
      <selection activeCell="K8" sqref="K8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6" width="13.7109375" bestFit="1" customWidth="1"/>
    <col min="7" max="7" width="15" customWidth="1"/>
    <col min="8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41"/>
      <c r="C7" s="42"/>
      <c r="D7" s="49" t="s">
        <v>89</v>
      </c>
      <c r="E7" s="50"/>
      <c r="F7" s="50"/>
      <c r="G7" s="50"/>
      <c r="H7" s="50"/>
      <c r="I7" s="50"/>
      <c r="J7" s="50"/>
      <c r="K7" s="49" t="s">
        <v>96</v>
      </c>
      <c r="L7" s="51"/>
      <c r="M7" s="5"/>
      <c r="N7" s="5"/>
      <c r="O7" s="5"/>
      <c r="P7" s="5"/>
      <c r="Q7" s="5"/>
    </row>
    <row r="8" spans="1:17" ht="24.95" customHeight="1" x14ac:dyDescent="0.25">
      <c r="A8" s="5"/>
      <c r="B8" s="40" t="s">
        <v>42</v>
      </c>
      <c r="C8" s="8" t="s">
        <v>43</v>
      </c>
      <c r="D8" s="8" t="s">
        <v>44</v>
      </c>
      <c r="E8" s="8" t="s">
        <v>46</v>
      </c>
      <c r="F8" s="43" t="s">
        <v>61</v>
      </c>
      <c r="G8" s="44" t="s">
        <v>47</v>
      </c>
      <c r="H8" s="46" t="s">
        <v>84</v>
      </c>
      <c r="I8" s="46" t="str">
        <f>IF(L9="Fransk beg. A",L9,IF(L9="Tysk beg. A",L9,IF(L9="Spansk beg. A",L9,"Valgfag A, B eller C")))</f>
        <v>Valgfag A, B eller C</v>
      </c>
      <c r="J8" s="47" t="s">
        <v>48</v>
      </c>
      <c r="K8" s="6"/>
      <c r="L8" s="6"/>
      <c r="M8" s="5"/>
      <c r="N8" s="5"/>
      <c r="O8" s="5"/>
      <c r="P8" s="5"/>
      <c r="Q8" s="5"/>
    </row>
    <row r="9" spans="1:17" ht="24.95" customHeight="1" x14ac:dyDescent="0.25">
      <c r="A9" s="5"/>
      <c r="B9" s="40" t="s">
        <v>41</v>
      </c>
      <c r="C9" s="9" t="s">
        <v>43</v>
      </c>
      <c r="D9" s="9" t="s">
        <v>44</v>
      </c>
      <c r="E9" s="9" t="s">
        <v>46</v>
      </c>
      <c r="F9" s="43" t="s">
        <v>61</v>
      </c>
      <c r="G9" s="44" t="s">
        <v>47</v>
      </c>
      <c r="H9" s="43" t="s">
        <v>74</v>
      </c>
      <c r="I9" s="17" t="s">
        <v>50</v>
      </c>
      <c r="J9" s="15" t="s">
        <v>16</v>
      </c>
      <c r="K9" s="17" t="s">
        <v>32</v>
      </c>
      <c r="L9" s="48" t="s">
        <v>25</v>
      </c>
      <c r="M9" s="5"/>
      <c r="N9" s="5"/>
      <c r="O9" s="5"/>
      <c r="P9" s="5"/>
      <c r="Q9" s="5"/>
    </row>
    <row r="10" spans="1:17" ht="24.95" customHeight="1" x14ac:dyDescent="0.25">
      <c r="A10" s="5"/>
      <c r="B10" s="40" t="s">
        <v>40</v>
      </c>
      <c r="C10" s="9" t="s">
        <v>43</v>
      </c>
      <c r="D10" s="9" t="s">
        <v>44</v>
      </c>
      <c r="E10" s="9" t="s">
        <v>46</v>
      </c>
      <c r="F10" s="43" t="s">
        <v>61</v>
      </c>
      <c r="G10" s="44" t="s">
        <v>47</v>
      </c>
      <c r="H10" s="43" t="s">
        <v>74</v>
      </c>
      <c r="I10" s="9" t="s">
        <v>49</v>
      </c>
      <c r="J10" s="9" t="s">
        <v>16</v>
      </c>
      <c r="K10" s="16" t="s">
        <v>51</v>
      </c>
      <c r="L10" s="45" t="s">
        <v>90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7" t="s">
        <v>91</v>
      </c>
      <c r="D13" s="5"/>
      <c r="E13" s="5"/>
      <c r="F13" s="5"/>
      <c r="G13" s="10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7"/>
      <c r="D14" s="5"/>
      <c r="E14" s="5"/>
      <c r="F14" s="5"/>
      <c r="G14" s="10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x14ac:dyDescent="0.25">
      <c r="A15" s="5"/>
      <c r="B15" s="5"/>
      <c r="C15" s="7" t="s">
        <v>86</v>
      </c>
      <c r="D15" s="5"/>
      <c r="E15" s="5"/>
      <c r="F15" s="5"/>
      <c r="G15" s="10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7"/>
      <c r="D16" s="5"/>
      <c r="E16" s="5"/>
      <c r="F16" s="5"/>
      <c r="G16" s="10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11" t="s">
        <v>87</v>
      </c>
      <c r="D17" s="5"/>
      <c r="E17" s="5"/>
      <c r="F17" s="5"/>
      <c r="G17" s="10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37" t="s">
        <v>83</v>
      </c>
      <c r="D18" s="5"/>
      <c r="E18" s="5"/>
      <c r="F18" s="5"/>
      <c r="G18" s="10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37" t="s">
        <v>95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C21" s="38" t="s">
        <v>88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5" t="s">
        <v>93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C24" s="11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C25" s="11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11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11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 ht="15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ht="15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</sheetData>
  <sheetProtection selectLockedCells="1"/>
  <dataConsolidate/>
  <mergeCells count="2">
    <mergeCell ref="D7:J7"/>
    <mergeCell ref="K7:L7"/>
  </mergeCells>
  <phoneticPr fontId="4" type="noConversion"/>
  <pageMargins left="0.59055118110236227" right="0.78740157480314965" top="0.74803149606299213" bottom="0.74803149606299213" header="0.31496062992125984" footer="0.31496062992125984"/>
  <pageSetup paperSize="9" scale="74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valgfag!$F$2:$F$6</xm:f>
          </x14:formula1>
          <xm:sqref>L10</xm:sqref>
        </x14:dataValidation>
        <x14:dataValidation type="list" allowBlank="1" showInputMessage="1" showErrorMessage="1">
          <x14:formula1>
            <xm:f>valgfag!$A$2:$A$8</xm:f>
          </x14:formula1>
          <xm:sqref>H8</xm:sqref>
        </x14:dataValidation>
        <x14:dataValidation type="list" allowBlank="1" showInputMessage="1" showErrorMessage="1">
          <x14:formula1>
            <xm:f>valgfag!$H$2:$H$29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9"/>
  <sheetViews>
    <sheetView workbookViewId="0">
      <selection activeCell="C10" sqref="C10"/>
    </sheetView>
  </sheetViews>
  <sheetFormatPr defaultRowHeight="12.75" x14ac:dyDescent="0.2"/>
  <cols>
    <col min="1" max="1" width="20.7109375" style="24" customWidth="1"/>
    <col min="2" max="2" width="3" style="24" customWidth="1"/>
    <col min="3" max="7" width="14.7109375" style="24" customWidth="1"/>
    <col min="8" max="8" width="16" style="24" bestFit="1" customWidth="1"/>
    <col min="9" max="9" width="15.85546875" style="24" bestFit="1" customWidth="1"/>
    <col min="10" max="11" width="14.7109375" style="24" customWidth="1"/>
    <col min="12" max="12" width="16.140625" style="24" bestFit="1" customWidth="1"/>
    <col min="13" max="16" width="4.7109375" style="24" customWidth="1"/>
    <col min="17" max="16384" width="9.140625" style="24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7"/>
      <c r="D3" s="28"/>
      <c r="H3" s="28"/>
    </row>
    <row r="4" spans="2:16" ht="12.75" customHeight="1" x14ac:dyDescent="0.2">
      <c r="D4" s="28"/>
      <c r="H4" s="28"/>
    </row>
    <row r="5" spans="2:16" ht="12.75" customHeight="1" x14ac:dyDescent="0.2">
      <c r="D5" s="28"/>
      <c r="H5" s="28"/>
    </row>
    <row r="6" spans="2:16" ht="12.75" customHeight="1" x14ac:dyDescent="0.2">
      <c r="D6" s="28"/>
      <c r="H6" s="28"/>
    </row>
    <row r="7" spans="2:16" ht="28.5" customHeight="1" x14ac:dyDescent="0.25">
      <c r="B7" s="25"/>
      <c r="C7" s="29">
        <f>studieretning!C7</f>
        <v>0</v>
      </c>
      <c r="D7" s="54" t="str">
        <f>studieretning!D7</f>
        <v xml:space="preserve">         Fransk forts. A - Engelsk A - Samfundsfag B</v>
      </c>
      <c r="E7" s="54"/>
      <c r="F7" s="54"/>
      <c r="G7" s="54"/>
      <c r="H7" s="55"/>
      <c r="I7" s="55"/>
      <c r="J7" s="55"/>
      <c r="K7" s="52" t="str">
        <f>studieretning!K7</f>
        <v>2021-2024</v>
      </c>
      <c r="L7" s="52"/>
    </row>
    <row r="8" spans="2:16" ht="15" x14ac:dyDescent="0.2">
      <c r="B8" s="28" t="s">
        <v>34</v>
      </c>
      <c r="F8" s="30"/>
      <c r="G8" s="30"/>
      <c r="H8" s="18"/>
    </row>
    <row r="9" spans="2:16" x14ac:dyDescent="0.2">
      <c r="B9" s="53" t="s">
        <v>0</v>
      </c>
      <c r="C9" s="19" t="str">
        <f>studieretning!C8</f>
        <v>Dansk A</v>
      </c>
      <c r="D9" s="19" t="str">
        <f>studieretning!D8</f>
        <v>Historie A</v>
      </c>
      <c r="E9" s="19" t="str">
        <f>studieretning!E8</f>
        <v>Idræt C</v>
      </c>
      <c r="F9" s="19" t="str">
        <f>studieretning!F8</f>
        <v>Fransk forts. A</v>
      </c>
      <c r="G9" s="19" t="str">
        <f>studieretning!G8</f>
        <v>Engelsk A</v>
      </c>
      <c r="H9" s="20" t="str">
        <f>studieretning!H8</f>
        <v>Naturvidenskab B *</v>
      </c>
      <c r="I9" s="19" t="str">
        <f>studieretning!I8</f>
        <v>Valgfag A, B eller C</v>
      </c>
      <c r="J9" s="19" t="str">
        <f>studieretning!J8</f>
        <v>Oldtidskundskab C</v>
      </c>
      <c r="K9" s="19"/>
      <c r="L9" s="19"/>
      <c r="M9" s="19" t="s">
        <v>31</v>
      </c>
      <c r="N9" s="19" t="s">
        <v>6</v>
      </c>
      <c r="O9" s="19"/>
      <c r="P9" s="19"/>
    </row>
    <row r="10" spans="2:16" x14ac:dyDescent="0.2">
      <c r="B10" s="53"/>
      <c r="C10" s="21">
        <v>80</v>
      </c>
      <c r="D10" s="21">
        <v>65</v>
      </c>
      <c r="E10" s="21">
        <v>50</v>
      </c>
      <c r="F10" s="21">
        <v>125</v>
      </c>
      <c r="G10" s="21">
        <v>125</v>
      </c>
      <c r="H10" s="22">
        <v>125</v>
      </c>
      <c r="I10" s="21">
        <v>125</v>
      </c>
      <c r="J10" s="21">
        <v>75</v>
      </c>
      <c r="K10" s="21"/>
      <c r="L10" s="21"/>
      <c r="M10" s="21">
        <v>40</v>
      </c>
      <c r="N10" s="21">
        <v>20</v>
      </c>
      <c r="O10" s="21"/>
      <c r="P10" s="21">
        <f>SUM(C10:O10)</f>
        <v>830</v>
      </c>
    </row>
    <row r="11" spans="2:16" x14ac:dyDescent="0.2">
      <c r="B11" s="53" t="s">
        <v>1</v>
      </c>
      <c r="C11" s="19" t="str">
        <f>studieretning!C9</f>
        <v>Dansk A</v>
      </c>
      <c r="D11" s="19" t="str">
        <f>studieretning!D9</f>
        <v>Historie A</v>
      </c>
      <c r="E11" s="19" t="str">
        <f>studieretning!E9</f>
        <v>Idræt C</v>
      </c>
      <c r="F11" s="19" t="str">
        <f>studieretning!F9</f>
        <v>Fransk forts. A</v>
      </c>
      <c r="G11" s="19" t="str">
        <f>studieretning!G9</f>
        <v>Engelsk A</v>
      </c>
      <c r="H11" s="31" t="str">
        <f>studieretning!H9</f>
        <v>Samfundsfag B</v>
      </c>
      <c r="I11" s="19" t="str">
        <f>studieretning!I9</f>
        <v>Religion C</v>
      </c>
      <c r="J11" s="19" t="str">
        <f>studieretning!J9</f>
        <v>Matematik B</v>
      </c>
      <c r="K11" s="19" t="str">
        <f>studieretning!K9</f>
        <v>Naturgeografi C</v>
      </c>
      <c r="L11" s="19" t="str">
        <f>studieretning!L9</f>
        <v>Psykologi C</v>
      </c>
      <c r="M11" s="19" t="s">
        <v>31</v>
      </c>
      <c r="N11" s="19" t="s">
        <v>7</v>
      </c>
      <c r="O11" s="19"/>
      <c r="P11" s="19"/>
    </row>
    <row r="12" spans="2:16" x14ac:dyDescent="0.2">
      <c r="B12" s="53"/>
      <c r="C12" s="21">
        <v>90</v>
      </c>
      <c r="D12" s="21">
        <v>75</v>
      </c>
      <c r="E12" s="21">
        <v>50</v>
      </c>
      <c r="F12" s="21">
        <v>100</v>
      </c>
      <c r="G12" s="21">
        <v>105</v>
      </c>
      <c r="H12" s="21">
        <v>100</v>
      </c>
      <c r="I12" s="21">
        <v>75</v>
      </c>
      <c r="J12" s="23">
        <v>125</v>
      </c>
      <c r="K12" s="21">
        <v>75</v>
      </c>
      <c r="L12" s="21">
        <v>75</v>
      </c>
      <c r="M12" s="21">
        <v>50</v>
      </c>
      <c r="N12" s="21">
        <v>0</v>
      </c>
      <c r="O12" s="21"/>
      <c r="P12" s="21">
        <f>SUM(C12:O12)</f>
        <v>920</v>
      </c>
    </row>
    <row r="13" spans="2:16" x14ac:dyDescent="0.2">
      <c r="B13" s="53" t="s">
        <v>2</v>
      </c>
      <c r="C13" s="19" t="str">
        <f>studieretning!C10</f>
        <v>Dansk A</v>
      </c>
      <c r="D13" s="19" t="str">
        <f>studieretning!D10</f>
        <v>Historie A</v>
      </c>
      <c r="E13" s="19" t="str">
        <f>studieretning!E10</f>
        <v>Idræt C</v>
      </c>
      <c r="F13" s="19" t="str">
        <f>studieretning!F10</f>
        <v>Fransk forts. A</v>
      </c>
      <c r="G13" s="19" t="str">
        <f>studieretning!G10</f>
        <v>Engelsk A</v>
      </c>
      <c r="H13" s="19" t="str">
        <f>studieretning!H10</f>
        <v>Samfundsfag B</v>
      </c>
      <c r="I13" s="19" t="str">
        <f>studieretning!I10</f>
        <v>Fysik C</v>
      </c>
      <c r="J13" s="19" t="str">
        <f>studieretning!J10</f>
        <v>Matematik B</v>
      </c>
      <c r="K13" s="19" t="str">
        <f>studieretning!K10</f>
        <v>Biologi C</v>
      </c>
      <c r="L13" s="19" t="str">
        <f>studieretning!L10</f>
        <v>Kunstnerisk fag</v>
      </c>
      <c r="M13" s="19" t="s">
        <v>31</v>
      </c>
      <c r="N13" s="19" t="s">
        <v>4</v>
      </c>
      <c r="O13" s="19" t="s">
        <v>3</v>
      </c>
      <c r="P13" s="19"/>
    </row>
    <row r="14" spans="2:16" x14ac:dyDescent="0.2">
      <c r="B14" s="53"/>
      <c r="C14" s="21">
        <v>90</v>
      </c>
      <c r="D14" s="21">
        <v>50</v>
      </c>
      <c r="E14" s="21">
        <v>50</v>
      </c>
      <c r="F14" s="21">
        <v>100</v>
      </c>
      <c r="G14" s="21">
        <v>105</v>
      </c>
      <c r="H14" s="21">
        <v>100</v>
      </c>
      <c r="I14" s="21">
        <v>75</v>
      </c>
      <c r="J14" s="21">
        <v>125</v>
      </c>
      <c r="K14" s="21">
        <v>75</v>
      </c>
      <c r="L14" s="21">
        <v>75</v>
      </c>
      <c r="M14" s="21">
        <v>40</v>
      </c>
      <c r="N14" s="21">
        <v>15</v>
      </c>
      <c r="O14" s="21">
        <v>0</v>
      </c>
      <c r="P14" s="21">
        <f>SUM(C14:O14)</f>
        <v>900</v>
      </c>
    </row>
    <row r="15" spans="2:16" x14ac:dyDescent="0.2">
      <c r="B15" s="23"/>
      <c r="C15" s="23">
        <f t="shared" ref="C15:G15" si="0">C14+C12+C10</f>
        <v>260</v>
      </c>
      <c r="D15" s="23">
        <f t="shared" si="0"/>
        <v>190</v>
      </c>
      <c r="E15" s="23">
        <f t="shared" si="0"/>
        <v>150</v>
      </c>
      <c r="F15" s="23">
        <f t="shared" si="0"/>
        <v>325</v>
      </c>
      <c r="G15" s="23">
        <f t="shared" si="0"/>
        <v>335</v>
      </c>
      <c r="H15" s="23">
        <f>H14+H12</f>
        <v>200</v>
      </c>
      <c r="I15" s="23"/>
      <c r="J15" s="23">
        <f>J14+J12</f>
        <v>250</v>
      </c>
      <c r="K15" s="23"/>
      <c r="L15" s="23"/>
      <c r="M15" s="23"/>
      <c r="N15" s="23"/>
      <c r="O15" s="26" t="s">
        <v>9</v>
      </c>
      <c r="P15" s="26">
        <f>SUM(P9:P14)</f>
        <v>2650</v>
      </c>
    </row>
    <row r="17" spans="3:3" x14ac:dyDescent="0.2">
      <c r="C17" s="18"/>
    </row>
    <row r="19" spans="3:3" x14ac:dyDescent="0.2">
      <c r="C19" s="18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4" type="noConversion"/>
  <pageMargins left="0.25" right="0.25" top="0.75" bottom="0.75" header="0.3" footer="0.3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workbookViewId="0">
      <selection activeCell="G11" sqref="G11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8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ht="15" x14ac:dyDescent="0.2">
      <c r="A3" s="24"/>
      <c r="B3" s="24"/>
      <c r="C3" s="27"/>
      <c r="D3" s="28"/>
      <c r="E3" s="24"/>
      <c r="F3" s="24"/>
      <c r="G3" s="24"/>
      <c r="H3" s="28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ht="15" x14ac:dyDescent="0.2">
      <c r="A4" s="24"/>
      <c r="B4" s="24"/>
      <c r="C4" s="24"/>
      <c r="D4" s="28"/>
      <c r="E4" s="24"/>
      <c r="F4" s="24"/>
      <c r="G4" s="24"/>
      <c r="H4" s="28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ht="15" x14ac:dyDescent="0.2">
      <c r="A5" s="24"/>
      <c r="B5" s="24"/>
      <c r="C5" s="24"/>
      <c r="D5" s="28"/>
      <c r="E5" s="24"/>
      <c r="F5" s="24"/>
      <c r="G5" s="24"/>
      <c r="H5" s="28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1:18" ht="15" x14ac:dyDescent="0.2">
      <c r="A6" s="24"/>
      <c r="B6" s="24"/>
      <c r="C6" s="24"/>
      <c r="D6" s="28"/>
      <c r="E6" s="24"/>
      <c r="F6" s="24"/>
      <c r="G6" s="24"/>
      <c r="H6" s="28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ht="28.5" customHeight="1" x14ac:dyDescent="0.25">
      <c r="A7" s="24"/>
      <c r="B7" s="25"/>
      <c r="C7" s="39">
        <f>studieretning!C7</f>
        <v>0</v>
      </c>
      <c r="D7" s="54" t="str">
        <f>studieretning!D7</f>
        <v xml:space="preserve">         Fransk forts. A - Engelsk A - Samfundsfag B</v>
      </c>
      <c r="E7" s="54"/>
      <c r="F7" s="54"/>
      <c r="G7" s="54"/>
      <c r="H7" s="55"/>
      <c r="I7" s="55"/>
      <c r="J7" s="55"/>
      <c r="K7" s="52" t="str">
        <f>studieretning!K7</f>
        <v>2021-2024</v>
      </c>
      <c r="L7" s="52"/>
      <c r="M7" s="24"/>
      <c r="N7" s="24"/>
      <c r="O7" s="24"/>
      <c r="P7" s="24"/>
      <c r="Q7" s="24"/>
      <c r="R7" s="24"/>
    </row>
    <row r="8" spans="1:18" ht="15" x14ac:dyDescent="0.2">
      <c r="A8" s="24"/>
      <c r="B8" s="28" t="s">
        <v>34</v>
      </c>
      <c r="C8" s="24"/>
      <c r="D8" s="24"/>
      <c r="E8" s="24"/>
      <c r="F8" s="30"/>
      <c r="G8" s="30"/>
      <c r="H8" s="18"/>
      <c r="I8" s="24"/>
      <c r="J8" s="24"/>
      <c r="K8" s="24"/>
      <c r="L8" s="24"/>
      <c r="M8" s="24"/>
      <c r="N8" s="24"/>
      <c r="O8" s="24"/>
      <c r="P8" s="24"/>
      <c r="Q8" s="24"/>
      <c r="R8" s="24"/>
    </row>
    <row r="9" spans="1:18" x14ac:dyDescent="0.2">
      <c r="A9" s="24"/>
      <c r="B9" s="53" t="s">
        <v>0</v>
      </c>
      <c r="C9" s="19" t="str">
        <f>studieretning!C8</f>
        <v>Dansk A</v>
      </c>
      <c r="D9" s="19" t="str">
        <f>studieretning!D8</f>
        <v>Historie A</v>
      </c>
      <c r="E9" s="19" t="str">
        <f>studieretning!E8</f>
        <v>Idræt C</v>
      </c>
      <c r="F9" s="19" t="str">
        <f>studieretning!F8</f>
        <v>Fransk forts. A</v>
      </c>
      <c r="G9" s="19" t="str">
        <f>studieretning!G8</f>
        <v>Engelsk A</v>
      </c>
      <c r="H9" s="20" t="str">
        <f>studieretning!H8</f>
        <v>Naturvidenskab B *</v>
      </c>
      <c r="I9" s="19" t="str">
        <f>studieretning!I8</f>
        <v>Valgfag A, B eller C</v>
      </c>
      <c r="J9" s="19" t="str">
        <f>studieretning!J8</f>
        <v>Oldtidskundskab C</v>
      </c>
      <c r="K9" s="19"/>
      <c r="L9" s="19"/>
      <c r="M9" s="19" t="s">
        <v>6</v>
      </c>
      <c r="N9" s="19"/>
      <c r="O9" s="19"/>
      <c r="P9" s="24"/>
      <c r="Q9" s="24"/>
    </row>
    <row r="10" spans="1:18" x14ac:dyDescent="0.2">
      <c r="A10" s="24"/>
      <c r="B10" s="53"/>
      <c r="C10" s="21">
        <v>30</v>
      </c>
      <c r="D10" s="21">
        <v>0</v>
      </c>
      <c r="E10" s="21">
        <v>0</v>
      </c>
      <c r="F10" s="21">
        <v>50</v>
      </c>
      <c r="G10" s="21">
        <v>40</v>
      </c>
      <c r="H10" s="22">
        <v>45</v>
      </c>
      <c r="I10" s="21">
        <v>0</v>
      </c>
      <c r="J10" s="21">
        <v>0</v>
      </c>
      <c r="K10" s="21"/>
      <c r="L10" s="21"/>
      <c r="M10" s="21">
        <v>30</v>
      </c>
      <c r="N10" s="21"/>
      <c r="O10" s="21">
        <f>SUM(C10:N10)</f>
        <v>195</v>
      </c>
      <c r="P10" s="24"/>
      <c r="Q10" s="24"/>
    </row>
    <row r="11" spans="1:18" x14ac:dyDescent="0.2">
      <c r="A11" s="24"/>
      <c r="B11" s="53" t="s">
        <v>1</v>
      </c>
      <c r="C11" s="19" t="str">
        <f>studieretning!C9</f>
        <v>Dansk A</v>
      </c>
      <c r="D11" s="19" t="str">
        <f>studieretning!D9</f>
        <v>Historie A</v>
      </c>
      <c r="E11" s="19" t="str">
        <f>studieretning!E9</f>
        <v>Idræt C</v>
      </c>
      <c r="F11" s="19" t="str">
        <f>studieretning!F9</f>
        <v>Fransk forts. A</v>
      </c>
      <c r="G11" s="19" t="str">
        <f>studieretning!G9</f>
        <v>Engelsk A</v>
      </c>
      <c r="H11" s="31" t="str">
        <f>studieretning!H9</f>
        <v>Samfundsfag B</v>
      </c>
      <c r="I11" s="19" t="str">
        <f>studieretning!I9</f>
        <v>Religion C</v>
      </c>
      <c r="J11" s="19" t="str">
        <f>studieretning!J9</f>
        <v>Matematik B</v>
      </c>
      <c r="K11" s="19" t="str">
        <f>studieretning!K9</f>
        <v>Naturgeografi C</v>
      </c>
      <c r="L11" s="19" t="str">
        <f>studieretning!L9</f>
        <v>Psykologi C</v>
      </c>
      <c r="M11" s="19" t="s">
        <v>7</v>
      </c>
      <c r="N11" s="19"/>
      <c r="O11" s="19"/>
      <c r="P11" s="24"/>
      <c r="Q11" s="24"/>
    </row>
    <row r="12" spans="1:18" x14ac:dyDescent="0.2">
      <c r="A12" s="24"/>
      <c r="B12" s="53"/>
      <c r="C12" s="21">
        <v>30</v>
      </c>
      <c r="D12" s="21">
        <v>0</v>
      </c>
      <c r="E12" s="21">
        <v>0</v>
      </c>
      <c r="F12" s="21">
        <v>25</v>
      </c>
      <c r="G12" s="21">
        <v>30</v>
      </c>
      <c r="H12" s="21">
        <v>15</v>
      </c>
      <c r="I12" s="21">
        <v>0</v>
      </c>
      <c r="J12" s="23">
        <v>60</v>
      </c>
      <c r="K12" s="21">
        <v>10</v>
      </c>
      <c r="L12" s="21">
        <v>0</v>
      </c>
      <c r="M12" s="21">
        <v>15</v>
      </c>
      <c r="N12" s="21"/>
      <c r="O12" s="21">
        <f>SUM(C12:N12)</f>
        <v>185</v>
      </c>
      <c r="P12" s="24"/>
      <c r="Q12" s="24"/>
    </row>
    <row r="13" spans="1:18" x14ac:dyDescent="0.2">
      <c r="A13" s="24"/>
      <c r="B13" s="53" t="s">
        <v>2</v>
      </c>
      <c r="C13" s="19" t="str">
        <f>studieretning!C10</f>
        <v>Dansk A</v>
      </c>
      <c r="D13" s="19" t="str">
        <f>studieretning!D10</f>
        <v>Historie A</v>
      </c>
      <c r="E13" s="19" t="str">
        <f>studieretning!E10</f>
        <v>Idræt C</v>
      </c>
      <c r="F13" s="19" t="str">
        <f>studieretning!F10</f>
        <v>Fransk forts. A</v>
      </c>
      <c r="G13" s="19" t="str">
        <f>studieretning!G10</f>
        <v>Engelsk A</v>
      </c>
      <c r="H13" s="19" t="str">
        <f>studieretning!H10</f>
        <v>Samfundsfag B</v>
      </c>
      <c r="I13" s="19" t="str">
        <f>studieretning!I10</f>
        <v>Fysik C</v>
      </c>
      <c r="J13" s="19" t="str">
        <f>studieretning!J10</f>
        <v>Matematik B</v>
      </c>
      <c r="K13" s="19" t="str">
        <f>studieretning!K10</f>
        <v>Biologi C</v>
      </c>
      <c r="L13" s="19" t="str">
        <f>studieretning!L10</f>
        <v>Kunstnerisk fag</v>
      </c>
      <c r="M13" s="19" t="s">
        <v>4</v>
      </c>
      <c r="N13" s="19" t="s">
        <v>3</v>
      </c>
      <c r="O13" s="19"/>
      <c r="P13" s="24"/>
      <c r="Q13" s="24"/>
    </row>
    <row r="14" spans="1:18" x14ac:dyDescent="0.2">
      <c r="A14" s="24"/>
      <c r="B14" s="53"/>
      <c r="C14" s="21">
        <v>35</v>
      </c>
      <c r="D14" s="21">
        <v>10</v>
      </c>
      <c r="E14" s="21">
        <v>0</v>
      </c>
      <c r="F14" s="21">
        <v>15</v>
      </c>
      <c r="G14" s="21">
        <v>20</v>
      </c>
      <c r="H14" s="21">
        <v>20</v>
      </c>
      <c r="I14" s="21">
        <v>10</v>
      </c>
      <c r="J14" s="21">
        <v>40</v>
      </c>
      <c r="K14" s="21">
        <v>10</v>
      </c>
      <c r="L14" s="21">
        <v>0</v>
      </c>
      <c r="M14" s="21">
        <v>4</v>
      </c>
      <c r="N14" s="21">
        <v>0</v>
      </c>
      <c r="O14" s="21">
        <f>SUM(C14:N14)</f>
        <v>164</v>
      </c>
      <c r="P14" s="24"/>
      <c r="Q14" s="24"/>
    </row>
    <row r="15" spans="1:18" x14ac:dyDescent="0.2">
      <c r="A15" s="24"/>
      <c r="B15" s="23"/>
      <c r="C15" s="23">
        <f t="shared" ref="C15:G15" si="0">C14+C12+C10</f>
        <v>95</v>
      </c>
      <c r="D15" s="23">
        <f t="shared" si="0"/>
        <v>10</v>
      </c>
      <c r="E15" s="23">
        <f t="shared" si="0"/>
        <v>0</v>
      </c>
      <c r="F15" s="23">
        <f t="shared" si="0"/>
        <v>90</v>
      </c>
      <c r="G15" s="23">
        <f t="shared" si="0"/>
        <v>90</v>
      </c>
      <c r="H15" s="23">
        <f>H14+H12</f>
        <v>35</v>
      </c>
      <c r="I15" s="23"/>
      <c r="J15" s="23">
        <f>J14+J12</f>
        <v>100</v>
      </c>
      <c r="K15" s="23"/>
      <c r="L15" s="23"/>
      <c r="M15" s="23"/>
      <c r="N15" s="26" t="s">
        <v>9</v>
      </c>
      <c r="O15" s="26">
        <f>SUM(O9:O14)</f>
        <v>544</v>
      </c>
      <c r="P15" s="24"/>
      <c r="Q15" s="24"/>
    </row>
    <row r="16" spans="1:18" x14ac:dyDescent="0.2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1:18" x14ac:dyDescent="0.2">
      <c r="A17" s="24"/>
      <c r="B17" s="24"/>
      <c r="C17" s="18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18" spans="1:18" x14ac:dyDescent="0.2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</row>
    <row r="19" spans="1:18" x14ac:dyDescent="0.2">
      <c r="A19" s="24"/>
      <c r="B19" s="24"/>
      <c r="C19" s="18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</row>
    <row r="20" spans="1:18" x14ac:dyDescent="0.2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4" type="noConversion"/>
  <pageMargins left="0.25" right="0.25" top="0.75" bottom="0.75" header="0.3" footer="0.3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N13"/>
  <sheetViews>
    <sheetView workbookViewId="0">
      <selection activeCell="C25" sqref="B25:C25"/>
    </sheetView>
  </sheetViews>
  <sheetFormatPr defaultRowHeight="12.75" x14ac:dyDescent="0.2"/>
  <sheetData>
    <row r="7" spans="2:14" ht="15.75" x14ac:dyDescent="0.25">
      <c r="B7" s="56" t="s">
        <v>5</v>
      </c>
      <c r="C7" s="57"/>
      <c r="D7" s="57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4" t="s">
        <v>0</v>
      </c>
      <c r="C8" s="2" t="s">
        <v>6</v>
      </c>
      <c r="D8" s="58" t="s">
        <v>11</v>
      </c>
      <c r="E8" s="59"/>
      <c r="F8" s="59"/>
      <c r="G8" s="59"/>
      <c r="H8" s="59"/>
      <c r="I8" s="59"/>
      <c r="J8" s="59"/>
      <c r="K8" s="59"/>
      <c r="L8" s="59"/>
      <c r="M8" s="59"/>
      <c r="N8" s="60"/>
    </row>
    <row r="9" spans="2:14" x14ac:dyDescent="0.2">
      <c r="B9" s="64"/>
      <c r="C9" s="3"/>
      <c r="D9" s="61"/>
      <c r="E9" s="62"/>
      <c r="F9" s="62"/>
      <c r="G9" s="62"/>
      <c r="H9" s="62"/>
      <c r="I9" s="62"/>
      <c r="J9" s="62"/>
      <c r="K9" s="62"/>
      <c r="L9" s="62"/>
      <c r="M9" s="62"/>
      <c r="N9" s="63"/>
    </row>
    <row r="10" spans="2:14" x14ac:dyDescent="0.2">
      <c r="B10" s="64" t="s">
        <v>1</v>
      </c>
      <c r="C10" s="2" t="s">
        <v>7</v>
      </c>
      <c r="D10" s="58" t="s">
        <v>10</v>
      </c>
      <c r="E10" s="59"/>
      <c r="F10" s="59"/>
      <c r="G10" s="59"/>
      <c r="H10" s="59"/>
      <c r="I10" s="59"/>
      <c r="J10" s="59"/>
      <c r="K10" s="59"/>
      <c r="L10" s="59"/>
      <c r="M10" s="59"/>
      <c r="N10" s="60"/>
    </row>
    <row r="11" spans="2:14" x14ac:dyDescent="0.2">
      <c r="B11" s="64"/>
      <c r="C11" s="4"/>
      <c r="D11" s="61"/>
      <c r="E11" s="62"/>
      <c r="F11" s="62"/>
      <c r="G11" s="62"/>
      <c r="H11" s="62"/>
      <c r="I11" s="62"/>
      <c r="J11" s="62"/>
      <c r="K11" s="62"/>
      <c r="L11" s="62"/>
      <c r="M11" s="62"/>
      <c r="N11" s="63"/>
    </row>
    <row r="12" spans="2:14" x14ac:dyDescent="0.2">
      <c r="B12" s="64" t="s">
        <v>2</v>
      </c>
      <c r="C12" s="2" t="s">
        <v>8</v>
      </c>
      <c r="D12" s="65" t="s">
        <v>45</v>
      </c>
      <c r="E12" s="66"/>
      <c r="F12" s="66"/>
      <c r="G12" s="66"/>
      <c r="H12" s="66"/>
      <c r="I12" s="66"/>
      <c r="J12" s="66"/>
      <c r="K12" s="66"/>
      <c r="L12" s="66"/>
      <c r="M12" s="66"/>
      <c r="N12" s="67"/>
    </row>
    <row r="13" spans="2:14" x14ac:dyDescent="0.2">
      <c r="B13" s="64"/>
      <c r="C13" s="3"/>
      <c r="D13" s="68"/>
      <c r="E13" s="69"/>
      <c r="F13" s="69"/>
      <c r="G13" s="69"/>
      <c r="H13" s="69"/>
      <c r="I13" s="69"/>
      <c r="J13" s="69"/>
      <c r="K13" s="69"/>
      <c r="L13" s="69"/>
      <c r="M13" s="69"/>
      <c r="N13" s="70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4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zoomScaleNormal="100" workbookViewId="0">
      <selection activeCell="H25" sqref="H25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9" width="20.42578125" style="5" customWidth="1"/>
    <col min="10" max="10" width="20.7109375" style="5" bestFit="1" customWidth="1"/>
    <col min="11" max="16384" width="9.140625" style="5"/>
  </cols>
  <sheetData>
    <row r="1" spans="1:10" x14ac:dyDescent="0.25">
      <c r="A1" s="32" t="s">
        <v>27</v>
      </c>
      <c r="B1" s="35" t="s">
        <v>54</v>
      </c>
      <c r="C1" s="5" t="s">
        <v>28</v>
      </c>
      <c r="D1" s="5" t="s">
        <v>55</v>
      </c>
      <c r="E1" s="5" t="s">
        <v>56</v>
      </c>
      <c r="F1" s="32" t="s">
        <v>52</v>
      </c>
      <c r="G1" s="5" t="s">
        <v>70</v>
      </c>
      <c r="H1" s="32" t="s">
        <v>76</v>
      </c>
      <c r="I1" s="35" t="s">
        <v>85</v>
      </c>
      <c r="J1" s="35" t="s">
        <v>76</v>
      </c>
    </row>
    <row r="2" spans="1:10" x14ac:dyDescent="0.25">
      <c r="A2" s="34" t="s">
        <v>13</v>
      </c>
      <c r="B2" s="35" t="s">
        <v>30</v>
      </c>
      <c r="C2" s="13" t="s">
        <v>57</v>
      </c>
      <c r="D2" s="5" t="s">
        <v>73</v>
      </c>
      <c r="E2" s="5" t="s">
        <v>30</v>
      </c>
      <c r="F2" s="33" t="s">
        <v>68</v>
      </c>
      <c r="G2" s="5" t="s">
        <v>30</v>
      </c>
      <c r="H2" s="32" t="s">
        <v>30</v>
      </c>
      <c r="I2" s="35" t="s">
        <v>30</v>
      </c>
      <c r="J2" s="35" t="s">
        <v>30</v>
      </c>
    </row>
    <row r="3" spans="1:10" x14ac:dyDescent="0.25">
      <c r="A3" s="34" t="s">
        <v>14</v>
      </c>
      <c r="B3" s="36" t="s">
        <v>68</v>
      </c>
      <c r="C3" s="13" t="s">
        <v>59</v>
      </c>
      <c r="D3" s="12" t="s">
        <v>13</v>
      </c>
      <c r="E3" s="12" t="s">
        <v>68</v>
      </c>
      <c r="F3" s="33" t="s">
        <v>38</v>
      </c>
      <c r="G3" s="14" t="s">
        <v>73</v>
      </c>
      <c r="H3" s="32" t="s">
        <v>73</v>
      </c>
      <c r="I3" s="35" t="s">
        <v>73</v>
      </c>
      <c r="J3" s="35" t="s">
        <v>73</v>
      </c>
    </row>
    <row r="4" spans="1:10" x14ac:dyDescent="0.25">
      <c r="A4" s="32" t="s">
        <v>24</v>
      </c>
      <c r="B4" s="36" t="s">
        <v>38</v>
      </c>
      <c r="C4" s="13" t="s">
        <v>65</v>
      </c>
      <c r="D4" s="13" t="s">
        <v>36</v>
      </c>
      <c r="E4" s="12" t="s">
        <v>13</v>
      </c>
      <c r="F4" s="33" t="s">
        <v>39</v>
      </c>
      <c r="G4" s="13" t="s">
        <v>53</v>
      </c>
      <c r="H4" s="32" t="s">
        <v>68</v>
      </c>
      <c r="I4" s="35" t="s">
        <v>68</v>
      </c>
      <c r="J4" s="35" t="s">
        <v>68</v>
      </c>
    </row>
    <row r="5" spans="1:10" x14ac:dyDescent="0.25">
      <c r="A5" s="32" t="s">
        <v>18</v>
      </c>
      <c r="B5" s="36" t="s">
        <v>39</v>
      </c>
      <c r="C5" s="13" t="s">
        <v>58</v>
      </c>
      <c r="D5" s="5" t="s">
        <v>71</v>
      </c>
      <c r="E5" s="12" t="s">
        <v>21</v>
      </c>
      <c r="F5" s="33" t="s">
        <v>33</v>
      </c>
      <c r="G5" s="13" t="s">
        <v>13</v>
      </c>
      <c r="H5" s="32" t="s">
        <v>13</v>
      </c>
      <c r="I5" s="35" t="s">
        <v>13</v>
      </c>
      <c r="J5" s="35" t="s">
        <v>13</v>
      </c>
    </row>
    <row r="6" spans="1:10" x14ac:dyDescent="0.25">
      <c r="A6" s="33" t="s">
        <v>15</v>
      </c>
      <c r="B6" s="36" t="s">
        <v>22</v>
      </c>
      <c r="C6" s="13" t="s">
        <v>60</v>
      </c>
      <c r="D6" s="13" t="s">
        <v>61</v>
      </c>
      <c r="E6" s="12" t="s">
        <v>39</v>
      </c>
      <c r="F6" s="33" t="s">
        <v>12</v>
      </c>
      <c r="G6" s="12" t="s">
        <v>38</v>
      </c>
      <c r="H6" s="32" t="s">
        <v>92</v>
      </c>
      <c r="I6" s="35" t="s">
        <v>92</v>
      </c>
      <c r="J6" s="35" t="s">
        <v>38</v>
      </c>
    </row>
    <row r="7" spans="1:10" x14ac:dyDescent="0.25">
      <c r="A7" s="32" t="s">
        <v>80</v>
      </c>
      <c r="B7" s="36" t="s">
        <v>23</v>
      </c>
      <c r="D7" s="12" t="s">
        <v>14</v>
      </c>
      <c r="E7" s="12" t="s">
        <v>22</v>
      </c>
      <c r="G7" s="12" t="s">
        <v>36</v>
      </c>
      <c r="H7" s="32" t="s">
        <v>38</v>
      </c>
      <c r="I7" s="35" t="s">
        <v>38</v>
      </c>
      <c r="J7" s="35" t="s">
        <v>36</v>
      </c>
    </row>
    <row r="8" spans="1:10" x14ac:dyDescent="0.25">
      <c r="A8" s="32" t="s">
        <v>81</v>
      </c>
      <c r="B8" s="36" t="s">
        <v>66</v>
      </c>
      <c r="D8" s="12" t="s">
        <v>17</v>
      </c>
      <c r="E8" s="12" t="s">
        <v>23</v>
      </c>
      <c r="G8" s="12" t="s">
        <v>39</v>
      </c>
      <c r="H8" s="32" t="s">
        <v>36</v>
      </c>
      <c r="I8" s="35" t="s">
        <v>36</v>
      </c>
      <c r="J8" s="35" t="s">
        <v>39</v>
      </c>
    </row>
    <row r="9" spans="1:10" x14ac:dyDescent="0.25">
      <c r="A9" s="35"/>
      <c r="B9" s="36" t="s">
        <v>20</v>
      </c>
      <c r="D9" s="12" t="s">
        <v>16</v>
      </c>
      <c r="E9" s="12" t="s">
        <v>61</v>
      </c>
      <c r="G9" s="13" t="s">
        <v>22</v>
      </c>
      <c r="H9" s="32" t="s">
        <v>39</v>
      </c>
      <c r="I9" s="35" t="s">
        <v>39</v>
      </c>
      <c r="J9" s="35" t="s">
        <v>47</v>
      </c>
    </row>
    <row r="10" spans="1:10" x14ac:dyDescent="0.25">
      <c r="B10" s="36" t="s">
        <v>18</v>
      </c>
      <c r="D10" s="13" t="s">
        <v>35</v>
      </c>
      <c r="E10" s="12" t="s">
        <v>62</v>
      </c>
      <c r="G10" s="13" t="s">
        <v>23</v>
      </c>
      <c r="H10" s="32" t="s">
        <v>22</v>
      </c>
      <c r="I10" s="35" t="s">
        <v>22</v>
      </c>
      <c r="J10" s="35" t="s">
        <v>22</v>
      </c>
    </row>
    <row r="11" spans="1:10" x14ac:dyDescent="0.25">
      <c r="B11" s="36" t="s">
        <v>12</v>
      </c>
      <c r="D11" s="13" t="s">
        <v>37</v>
      </c>
      <c r="E11" s="12" t="s">
        <v>14</v>
      </c>
      <c r="G11" s="13" t="s">
        <v>62</v>
      </c>
      <c r="H11" s="32" t="s">
        <v>23</v>
      </c>
      <c r="I11" s="35" t="s">
        <v>23</v>
      </c>
      <c r="J11" s="35" t="s">
        <v>71</v>
      </c>
    </row>
    <row r="12" spans="1:10" x14ac:dyDescent="0.25">
      <c r="B12" s="36" t="s">
        <v>33</v>
      </c>
      <c r="D12" s="13" t="s">
        <v>72</v>
      </c>
      <c r="E12" s="12" t="s">
        <v>24</v>
      </c>
      <c r="G12" s="13" t="s">
        <v>14</v>
      </c>
      <c r="H12" s="32" t="s">
        <v>14</v>
      </c>
      <c r="I12" s="35" t="s">
        <v>14</v>
      </c>
      <c r="J12" s="35" t="s">
        <v>23</v>
      </c>
    </row>
    <row r="13" spans="1:10" x14ac:dyDescent="0.25">
      <c r="B13" s="36" t="s">
        <v>25</v>
      </c>
      <c r="D13" s="13" t="s">
        <v>19</v>
      </c>
      <c r="E13" s="12" t="s">
        <v>17</v>
      </c>
      <c r="G13" s="13" t="s">
        <v>17</v>
      </c>
      <c r="H13" s="32" t="s">
        <v>24</v>
      </c>
      <c r="I13" s="35" t="s">
        <v>24</v>
      </c>
      <c r="J13" s="35" t="s">
        <v>77</v>
      </c>
    </row>
    <row r="14" spans="1:10" x14ac:dyDescent="0.25">
      <c r="B14" s="36" t="s">
        <v>26</v>
      </c>
      <c r="D14" s="13" t="s">
        <v>63</v>
      </c>
      <c r="E14" s="12" t="s">
        <v>69</v>
      </c>
      <c r="G14" s="12" t="s">
        <v>66</v>
      </c>
      <c r="H14" s="32" t="s">
        <v>17</v>
      </c>
      <c r="I14" s="35" t="s">
        <v>17</v>
      </c>
      <c r="J14" s="35" t="s">
        <v>61</v>
      </c>
    </row>
    <row r="15" spans="1:10" x14ac:dyDescent="0.25">
      <c r="B15" s="36" t="s">
        <v>64</v>
      </c>
      <c r="E15" s="12" t="s">
        <v>20</v>
      </c>
      <c r="G15" s="12" t="s">
        <v>20</v>
      </c>
      <c r="H15" s="32" t="s">
        <v>66</v>
      </c>
      <c r="I15" s="35" t="s">
        <v>66</v>
      </c>
      <c r="J15" s="35" t="s">
        <v>78</v>
      </c>
    </row>
    <row r="16" spans="1:10" x14ac:dyDescent="0.25">
      <c r="E16" s="12" t="s">
        <v>67</v>
      </c>
      <c r="G16" s="12" t="s">
        <v>67</v>
      </c>
      <c r="H16" s="32" t="s">
        <v>20</v>
      </c>
      <c r="I16" s="35" t="s">
        <v>20</v>
      </c>
      <c r="J16" s="35" t="s">
        <v>62</v>
      </c>
    </row>
    <row r="17" spans="5:10" x14ac:dyDescent="0.25">
      <c r="E17" s="12" t="s">
        <v>18</v>
      </c>
      <c r="G17" s="12" t="s">
        <v>18</v>
      </c>
      <c r="H17" s="32" t="s">
        <v>18</v>
      </c>
      <c r="I17" s="35" t="s">
        <v>18</v>
      </c>
      <c r="J17" s="35" t="s">
        <v>14</v>
      </c>
    </row>
    <row r="18" spans="5:10" x14ac:dyDescent="0.25">
      <c r="E18" s="12" t="s">
        <v>16</v>
      </c>
      <c r="G18" s="12" t="s">
        <v>75</v>
      </c>
      <c r="H18" s="32" t="s">
        <v>75</v>
      </c>
      <c r="I18" s="35" t="s">
        <v>75</v>
      </c>
      <c r="J18" s="35" t="s">
        <v>17</v>
      </c>
    </row>
    <row r="19" spans="5:10" x14ac:dyDescent="0.25">
      <c r="E19" s="12" t="s">
        <v>12</v>
      </c>
      <c r="G19" s="12" t="s">
        <v>35</v>
      </c>
      <c r="H19" s="32" t="s">
        <v>35</v>
      </c>
      <c r="I19" s="35" t="s">
        <v>35</v>
      </c>
      <c r="J19" s="35" t="s">
        <v>66</v>
      </c>
    </row>
    <row r="20" spans="5:10" x14ac:dyDescent="0.25">
      <c r="E20" s="12" t="s">
        <v>15</v>
      </c>
      <c r="G20" s="12" t="s">
        <v>33</v>
      </c>
      <c r="H20" s="32" t="s">
        <v>33</v>
      </c>
      <c r="I20" s="35" t="s">
        <v>33</v>
      </c>
      <c r="J20" s="35" t="s">
        <v>79</v>
      </c>
    </row>
    <row r="21" spans="5:10" x14ac:dyDescent="0.25">
      <c r="E21" s="12" t="s">
        <v>25</v>
      </c>
      <c r="G21" s="12" t="s">
        <v>37</v>
      </c>
      <c r="H21" s="32" t="s">
        <v>37</v>
      </c>
      <c r="I21" s="35" t="s">
        <v>37</v>
      </c>
      <c r="J21" s="35" t="s">
        <v>67</v>
      </c>
    </row>
    <row r="22" spans="5:10" x14ac:dyDescent="0.25">
      <c r="E22" s="12" t="s">
        <v>19</v>
      </c>
      <c r="G22" s="12" t="s">
        <v>12</v>
      </c>
      <c r="H22" s="32" t="s">
        <v>12</v>
      </c>
      <c r="I22" s="35" t="s">
        <v>12</v>
      </c>
      <c r="J22" s="35" t="s">
        <v>18</v>
      </c>
    </row>
    <row r="23" spans="5:10" x14ac:dyDescent="0.25">
      <c r="E23" s="12" t="s">
        <v>26</v>
      </c>
      <c r="G23" s="12" t="s">
        <v>32</v>
      </c>
      <c r="H23" s="32" t="s">
        <v>15</v>
      </c>
      <c r="I23" s="35" t="s">
        <v>15</v>
      </c>
      <c r="J23" s="35" t="s">
        <v>35</v>
      </c>
    </row>
    <row r="24" spans="5:10" x14ac:dyDescent="0.25">
      <c r="E24" s="12" t="s">
        <v>29</v>
      </c>
      <c r="G24" s="12" t="s">
        <v>25</v>
      </c>
      <c r="H24" s="32" t="s">
        <v>94</v>
      </c>
      <c r="I24" s="35" t="s">
        <v>25</v>
      </c>
      <c r="J24" s="35" t="s">
        <v>33</v>
      </c>
    </row>
    <row r="25" spans="5:10" x14ac:dyDescent="0.25">
      <c r="E25" s="12" t="s">
        <v>63</v>
      </c>
      <c r="G25" s="12" t="s">
        <v>19</v>
      </c>
      <c r="H25" s="32" t="s">
        <v>19</v>
      </c>
      <c r="I25" s="35" t="s">
        <v>19</v>
      </c>
      <c r="J25" s="35" t="s">
        <v>37</v>
      </c>
    </row>
    <row r="26" spans="5:10" x14ac:dyDescent="0.25">
      <c r="E26" s="12" t="s">
        <v>64</v>
      </c>
      <c r="G26" s="12" t="s">
        <v>26</v>
      </c>
      <c r="H26" s="32" t="s">
        <v>26</v>
      </c>
      <c r="I26" s="35" t="s">
        <v>26</v>
      </c>
      <c r="J26" s="35" t="s">
        <v>12</v>
      </c>
    </row>
    <row r="27" spans="5:10" x14ac:dyDescent="0.25">
      <c r="G27" s="5" t="s">
        <v>29</v>
      </c>
      <c r="H27" s="32" t="s">
        <v>29</v>
      </c>
      <c r="I27" s="35" t="s">
        <v>29</v>
      </c>
      <c r="J27" s="35" t="s">
        <v>15</v>
      </c>
    </row>
    <row r="28" spans="5:10" x14ac:dyDescent="0.25">
      <c r="G28" s="12" t="s">
        <v>64</v>
      </c>
      <c r="H28" s="32" t="s">
        <v>80</v>
      </c>
      <c r="I28" s="35"/>
      <c r="J28" s="35" t="s">
        <v>72</v>
      </c>
    </row>
    <row r="29" spans="5:10" x14ac:dyDescent="0.25">
      <c r="H29" s="32" t="s">
        <v>81</v>
      </c>
      <c r="J29" s="35" t="s">
        <v>25</v>
      </c>
    </row>
    <row r="30" spans="5:10" x14ac:dyDescent="0.25">
      <c r="J30" s="35" t="s">
        <v>19</v>
      </c>
    </row>
    <row r="31" spans="5:10" x14ac:dyDescent="0.25">
      <c r="J31" s="35" t="s">
        <v>26</v>
      </c>
    </row>
    <row r="32" spans="5:10" x14ac:dyDescent="0.25">
      <c r="J32" s="35" t="s">
        <v>74</v>
      </c>
    </row>
    <row r="33" spans="10:10" x14ac:dyDescent="0.25">
      <c r="J33" s="35" t="s">
        <v>80</v>
      </c>
    </row>
    <row r="34" spans="10:10" x14ac:dyDescent="0.25">
      <c r="J34" s="35" t="s">
        <v>81</v>
      </c>
    </row>
    <row r="35" spans="10:10" x14ac:dyDescent="0.25">
      <c r="J35" s="35" t="s">
        <v>63</v>
      </c>
    </row>
    <row r="36" spans="10:10" x14ac:dyDescent="0.25">
      <c r="J36" s="35" t="s">
        <v>82</v>
      </c>
    </row>
    <row r="37" spans="10:10" x14ac:dyDescent="0.25">
      <c r="J37" s="35" t="s">
        <v>64</v>
      </c>
    </row>
  </sheetData>
  <sheetProtection selectLockedCells="1"/>
  <sortState ref="G2:G30">
    <sortCondition ref="G2:G30"/>
  </sortState>
  <phoneticPr fontId="4" type="noConversion"/>
  <dataValidations count="3">
    <dataValidation type="list" allowBlank="1" showInputMessage="1" showErrorMessage="1" sqref="B1 E3:E13 E17:E23 E15 G19 B9:B11 B13:B14 D7:D9 D3 G26 G23 G21 G14:G17 B3:B7">
      <formula1>valgfag_C</formula1>
    </dataValidation>
    <dataValidation type="list" allowBlank="1" showInputMessage="1" showErrorMessage="1" sqref="A1:A3">
      <formula1>naturv.fag_B</formula1>
    </dataValidation>
    <dataValidation type="list" allowBlank="1" showInputMessage="1" showErrorMessage="1" sqref="C1:C6">
      <formula1>$C$1:$C$6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</vt:lpstr>
      <vt:lpstr>antal lektioner</vt:lpstr>
      <vt:lpstr>fordybelsestid</vt:lpstr>
      <vt:lpstr>større skriftlige opgaver</vt:lpstr>
      <vt:lpstr>valgfag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Windows-bruger</cp:lastModifiedBy>
  <cp:lastPrinted>2017-06-22T09:22:39Z</cp:lastPrinted>
  <dcterms:created xsi:type="dcterms:W3CDTF">2009-05-12T11:16:16Z</dcterms:created>
  <dcterms:modified xsi:type="dcterms:W3CDTF">2020-12-08T08:47:12Z</dcterms:modified>
</cp:coreProperties>
</file>