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8233482F-CFAF-410A-A454-18F417B0FB56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mue)" sheetId="7" r:id="rId1"/>
    <sheet name="antal lektioner (mue)" sheetId="1" state="hidden" r:id="rId2"/>
    <sheet name="fordybelsestid (mue)" sheetId="4" state="hidden" r:id="rId3"/>
    <sheet name="større skriftlige opgaver (mue)" sheetId="5" state="hidden" r:id="rId4"/>
    <sheet name="valgfag (mue)" sheetId="2" state="hidden" r:id="rId5"/>
  </sheets>
  <definedNames>
    <definedName name="_2.fr.sprog">'valgfag (mue)'!$C$2:$C$7</definedName>
    <definedName name="kunstn._fag">'valgfag (mue)'!#REF!</definedName>
    <definedName name="nat.vid.fag_B">valgfag A eller B</definedName>
    <definedName name="naturv.fag_B">'valgfag (mue)'!$A$2:$A$4</definedName>
    <definedName name="naturv.fag_C">'valgfag (mue)'!#REF!</definedName>
    <definedName name="valgfag">'studieretning (mue)'!$I$8</definedName>
    <definedName name="valgfag_A">'valgfag (mue)'!$D$3:$D$3</definedName>
    <definedName name="valgfag_A_eller_B">'studieretning (mue)'!$I$8</definedName>
    <definedName name="valgfag_B_1">'valgfag (mue)'!#REF!</definedName>
    <definedName name="valgfag_B_2">'valgfag (mue)'!#REF!</definedName>
    <definedName name="valgfag_C">'valgfag (mue)'!$B$2:$B$19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L15" i="4" l="1"/>
  <c r="J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K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L15" i="1"/>
  <c r="L9" i="7"/>
  <c r="I8" i="7" l="1"/>
  <c r="I9" i="4" s="1"/>
  <c r="L11" i="4"/>
  <c r="L13" i="1"/>
  <c r="J9" i="1" l="1"/>
  <c r="J15" i="1" l="1"/>
  <c r="G11" i="1"/>
  <c r="L11" i="1"/>
  <c r="J11" i="1"/>
  <c r="I11" i="1"/>
  <c r="I9" i="1" l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<sst xmlns="http://schemas.openxmlformats.org/spreadsheetml/2006/main" count="200" uniqueCount="94">
  <si>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</si>
  <si>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</si>
  <si>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</si>
  <si>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</si>
  <si>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</si>
  <si>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</si>
  <si>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</si>
  <si>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</si>
  <si>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</si>
  <si>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</si>
  <si>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</si>
  <si>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</si>
  <si>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</si>
  <si>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</si>
  <si>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</si>
  <si>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</si>
  <si>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</si>
  <si>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</si>
  <si>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</si>
  <si>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</si>
  <si>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</si>
  <si>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</si>
  <si>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</si>
  <si>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</si>
  <si>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</si>
  <si>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</si>
  <si>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</si>
  <si>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</si>
  <si>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</si>
  <si>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</si>
  <si>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</si>
  <si>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</si>
  <si>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</si>
  <si>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</si>
  <si>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</si>
  <si>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</si>
  <si>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</si>
  <si>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</si>
  <si>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</si>
  <si>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</si>
  <si>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</si>
  <si>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</si>
  <si>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</si>
  <si>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</si>
  <si>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Fysik C</t>
  </si>
  <si>
    <t>Religion C</t>
  </si>
  <si>
    <t>Biologi C</t>
  </si>
  <si>
    <t>Kunstn.fag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</si>
  <si>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</si>
  <si>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</si>
  <si>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</si>
  <si>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</si>
  <si>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</si>
  <si>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</si>
  <si>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</si>
  <si>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</si>
  <si>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</si>
  <si>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</si>
  <si>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</si>
  <si>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</si>
  <si>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</si>
  <si>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</si>
  <si>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</si>
  <si>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</si>
  <si>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</si>
  <si>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</si>
  <si>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</si>
  <si>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</si>
  <si>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</si>
  <si>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</si>
  <si>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</si>
  <si>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</si>
  <si>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Musik A</t>
  </si>
  <si>
    <t>Matematik A</t>
  </si>
  <si>
    <t>Samfundsfag B</t>
  </si>
  <si>
    <t>Valgfag A, B eller C</t>
  </si>
  <si>
    <t>Engelsk A</t>
  </si>
  <si>
    <t xml:space="preserve">         Musik A - Engelsk A</t>
  </si>
  <si>
    <t>Naturvidenskab B</t>
  </si>
  <si>
    <t>Så skal du vælge Valgfag A, B eller C (medmindre den allerede er udfyldt).</t>
  </si>
  <si>
    <t>Derefter skal du vælge fag i Naturvidenskab B.</t>
  </si>
  <si>
    <t>Start med at vælge fag i 1.g.</t>
  </si>
  <si>
    <t>Vælger du et fag med B+C, skal du lade rubrikken ved siden af stå med teksten Valgfag C.</t>
  </si>
  <si>
    <t>Du har mulighed for at vælge fag i de sorte rubrikker.</t>
  </si>
  <si>
    <t>Græsk C</t>
  </si>
  <si>
    <t>Design og arkitektur B</t>
  </si>
  <si>
    <t>Dramatik B</t>
  </si>
  <si>
    <t>Dramatik C</t>
  </si>
  <si>
    <t>Spansk forts. B</t>
  </si>
  <si>
    <t>Spansk forts. A</t>
  </si>
  <si>
    <t>Spansk forts. B+C</t>
  </si>
  <si>
    <t>Spansk forts. C</t>
  </si>
  <si>
    <t>Innovation C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</si>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</sst>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FF4141"/>
        <bgColor indexed="64"/>
      </patternFill>
    </fill>
    <fill>
      <patternFill patternType="solid">
        <fgColor rgb="FF43000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/>
    <xf numFmtId="0" fontId="9" fillId="0" borderId="5" xfId="0" applyFont="1" applyBorder="1"/>
    <xf numFmtId="0" fontId="9" fillId="0" borderId="0" xfId="0" applyFont="1"/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/>
    <xf numFmtId="0" fontId="7" fillId="3" borderId="5" xfId="0" applyFont="1" applyFill="1" applyBorder="1"/>
    <xf numFmtId="0" fontId="9" fillId="3" borderId="0" xfId="0" applyFont="1" applyFill="1"/>
    <xf numFmtId="0" fontId="9" fillId="3" borderId="5" xfId="0" applyFont="1" applyFill="1" applyBorder="1"/>
    <xf numFmtId="0" fontId="7" fillId="2" borderId="0" xfId="0" applyFont="1" applyFill="1"/>
    <xf numFmtId="0" fontId="7" fillId="2" borderId="5" xfId="0" applyFont="1" applyFill="1" applyBorder="1"/>
    <xf numFmtId="0" fontId="9" fillId="2" borderId="0" xfId="0" applyFont="1" applyFill="1"/>
    <xf numFmtId="0" fontId="9" fillId="2" borderId="5" xfId="0" applyFont="1" applyFill="1" applyBorder="1"/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FF4141"/>
      <color rgb="FFCDC5BB"/>
      <color rgb="FFE1DCD6"/>
      <color rgb="FFC23137"/>
      <color rgb="FF2F2C2D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5"/>
  <sheetViews>
    <sheetView showGridLines="0" showRowColHeaders="0" tabSelected="1" zoomScaleNormal="100" workbookViewId="0">
      <selection activeCell="C31" sqref="C31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31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2"/>
      <c r="C7" s="43"/>
      <c r="D7" s="45" t="s">
        <v>77</v>
      </c>
      <c r="E7" s="46"/>
      <c r="F7" s="46"/>
      <c r="G7" s="46"/>
      <c r="H7" s="46"/>
      <c r="I7" s="46"/>
      <c r="J7" s="46"/>
      <c r="K7" s="45" t="s">
        <v>93</v>
      </c>
      <c r="L7" s="47"/>
      <c r="M7" s="5"/>
      <c r="N7" s="5"/>
      <c r="O7" s="5"/>
      <c r="P7" s="5"/>
      <c r="Q7" s="5"/>
    </row>
    <row r="8" spans="1:17" ht="24.95" customHeight="1" x14ac:dyDescent="0.25">
      <c r="A8" s="5"/>
      <c r="B8" s="40" t="s">
        <v>37</v>
      </c>
      <c r="C8" s="7" t="s">
        <v>38</v>
      </c>
      <c r="D8" s="7" t="s">
        <v>39</v>
      </c>
      <c r="E8" s="7" t="s">
        <v>41</v>
      </c>
      <c r="F8" s="40" t="s">
        <v>72</v>
      </c>
      <c r="G8" s="40" t="s">
        <v>76</v>
      </c>
      <c r="H8" s="44" t="s">
        <v>78</v>
      </c>
      <c r="I8" s="44" t="str">
        <f>IF(L9="Fransk beg. A",L9,IF(L9="Tysk beg. A",L9,IF(L9="Spansk beg. A",L9,"Valgfag A, B eller C")))</f>
        <v>Valgfag A, B eller C</v>
      </c>
      <c r="J8" s="44" t="s">
        <v>48</v>
      </c>
      <c r="K8" s="9"/>
      <c r="L8" s="9"/>
      <c r="M8" s="5"/>
      <c r="N8" s="5"/>
      <c r="O8" s="5"/>
      <c r="P8" s="5"/>
      <c r="Q8" s="5"/>
    </row>
    <row r="9" spans="1:17" ht="24.95" customHeight="1" x14ac:dyDescent="0.25">
      <c r="A9" s="5"/>
      <c r="B9" s="40" t="s">
        <v>36</v>
      </c>
      <c r="C9" s="8" t="s">
        <v>38</v>
      </c>
      <c r="D9" s="8" t="s">
        <v>39</v>
      </c>
      <c r="E9" s="8" t="s">
        <v>41</v>
      </c>
      <c r="F9" s="40" t="s">
        <v>72</v>
      </c>
      <c r="G9" s="40" t="s">
        <v>76</v>
      </c>
      <c r="H9" s="30" t="s">
        <v>29</v>
      </c>
      <c r="I9" s="9" t="s">
        <v>43</v>
      </c>
      <c r="J9" s="8" t="s">
        <v>16</v>
      </c>
      <c r="K9" s="9" t="s">
        <v>45</v>
      </c>
      <c r="L9" s="9" t="str">
        <f>L10</f>
        <v>2.fremmedsprog</v>
      </c>
      <c r="M9" s="5"/>
      <c r="N9" s="5"/>
      <c r="O9" s="5"/>
      <c r="P9" s="5"/>
      <c r="Q9" s="5"/>
    </row>
    <row r="10" spans="1:17" ht="24.95" customHeight="1" x14ac:dyDescent="0.25">
      <c r="A10" s="5"/>
      <c r="B10" s="40" t="s">
        <v>35</v>
      </c>
      <c r="C10" s="8" t="s">
        <v>38</v>
      </c>
      <c r="D10" s="8" t="s">
        <v>39</v>
      </c>
      <c r="E10" s="8" t="s">
        <v>41</v>
      </c>
      <c r="F10" s="40" t="s">
        <v>72</v>
      </c>
      <c r="G10" s="40" t="s">
        <v>76</v>
      </c>
      <c r="H10" s="8" t="s">
        <v>42</v>
      </c>
      <c r="I10" s="8" t="s">
        <v>44</v>
      </c>
      <c r="J10" s="8" t="s">
        <v>16</v>
      </c>
      <c r="K10" s="9" t="s">
        <v>46</v>
      </c>
      <c r="L10" s="41" t="s">
        <v>59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6" t="s">
        <v>83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6"/>
      <c r="D14" s="5"/>
      <c r="E14" s="5"/>
      <c r="F14" s="5"/>
      <c r="G14" s="10"/>
      <c r="H14" s="5"/>
      <c r="I14" s="5"/>
      <c r="J14" s="5"/>
      <c r="K14" s="5"/>
      <c r="M14" s="5"/>
      <c r="N14" s="5"/>
      <c r="O14" s="5"/>
      <c r="P14" s="5"/>
      <c r="Q14" s="5"/>
    </row>
    <row r="15" spans="1:17" ht="15" x14ac:dyDescent="0.25">
      <c r="A15" s="5"/>
      <c r="B15" s="5"/>
      <c r="C15" s="6" t="s">
        <v>81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6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6" t="s">
        <v>80</v>
      </c>
      <c r="D17" s="5"/>
      <c r="E17" s="5"/>
      <c r="F17" s="5"/>
      <c r="G17" s="10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6"/>
      <c r="D18" s="5"/>
      <c r="E18" s="5"/>
      <c r="F18" s="5"/>
      <c r="G18" s="10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1" t="s">
        <v>79</v>
      </c>
      <c r="D19" s="5"/>
      <c r="E19" s="5"/>
      <c r="F19" s="5"/>
      <c r="G19" s="10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1" t="s">
        <v>82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2" type="noConversion"/>
  <dataValidations count="3">
    <dataValidation type="list" allowBlank="1" showInputMessage="1" showErrorMessage="1" sqref="H8" xr:uid="{00000000-0002-0000-0000-000000000000}">
      <formula1>naturv.fag_B</formula1>
    </dataValidation>
    <dataValidation type="list" allowBlank="1" showInputMessage="1" showErrorMessage="1" sqref="J8" xr:uid="{00000000-0002-0000-0000-000001000000}">
      <formula1>valgfag_C</formula1>
    </dataValidation>
    <dataValidation type="list" allowBlank="1" showInputMessage="1" showErrorMessage="1" sqref="L10" xr:uid="{00000000-0002-0000-0000-000002000000}">
      <formula1>_2.fr.sprog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'valgfag (mue)'!$H$2:$H$40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F11" sqref="F11"/>
    </sheetView>
  </sheetViews>
  <sheetFormatPr defaultColWidth="9.140625" defaultRowHeight="12.75" x14ac:dyDescent="0.2"/>
  <cols>
    <col min="1" max="1" width="20.7109375" style="14" customWidth="1"/>
    <col min="2" max="2" width="3" style="14" customWidth="1"/>
    <col min="3" max="7" width="14.7109375" style="14" customWidth="1"/>
    <col min="8" max="8" width="16.140625" style="14" bestFit="1" customWidth="1"/>
    <col min="9" max="9" width="15.85546875" style="14" bestFit="1" customWidth="1"/>
    <col min="10" max="10" width="16" style="14" bestFit="1" customWidth="1"/>
    <col min="11" max="11" width="14.7109375" style="14" customWidth="1"/>
    <col min="12" max="12" width="15.5703125" style="14" customWidth="1"/>
    <col min="13" max="16" width="4.7109375" style="14" customWidth="1"/>
    <col min="17" max="16384" width="9.140625" style="14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5"/>
      <c r="D3" s="26"/>
      <c r="H3" s="26"/>
    </row>
    <row r="4" spans="2:16" ht="12.75" customHeight="1" x14ac:dyDescent="0.2">
      <c r="D4" s="26"/>
      <c r="H4" s="26"/>
    </row>
    <row r="5" spans="2:16" ht="12.75" customHeight="1" x14ac:dyDescent="0.2">
      <c r="D5" s="26"/>
      <c r="H5" s="26"/>
    </row>
    <row r="6" spans="2:16" ht="12.75" customHeight="1" x14ac:dyDescent="0.2">
      <c r="D6" s="26"/>
      <c r="H6" s="26"/>
    </row>
    <row r="7" spans="2:16" ht="28.5" customHeight="1" x14ac:dyDescent="0.25">
      <c r="B7" s="15"/>
      <c r="C7" s="27">
        <f>'studieretning (mue)'!C7</f>
        <v>0</v>
      </c>
      <c r="D7" s="50" t="str">
        <f>'studieretning (mue)'!D7</f>
        <v xml:space="preserve">         Musik A - Engelsk A</v>
      </c>
      <c r="E7" s="50"/>
      <c r="F7" s="50"/>
      <c r="G7" s="50"/>
      <c r="H7" s="51"/>
      <c r="I7" s="51"/>
      <c r="J7" s="51"/>
      <c r="K7" s="48" t="str">
        <f>'studieretning (mue)'!K7</f>
        <v>2023-2026</v>
      </c>
      <c r="L7" s="48"/>
    </row>
    <row r="8" spans="2:16" ht="15" x14ac:dyDescent="0.2">
      <c r="B8" s="26" t="s">
        <v>31</v>
      </c>
      <c r="F8" s="28"/>
      <c r="G8" s="28"/>
      <c r="H8" s="16"/>
    </row>
    <row r="9" spans="2:16" x14ac:dyDescent="0.2">
      <c r="B9" s="49" t="s">
        <v>0</v>
      </c>
      <c r="C9" s="17" t="str">
        <f>'studieretning (mue)'!C8</f>
        <v>Dansk A</v>
      </c>
      <c r="D9" s="17" t="str">
        <f>'studieretning (mue)'!D8</f>
        <v>Historie A</v>
      </c>
      <c r="E9" s="17" t="str">
        <f>'studieretning (mue)'!E8</f>
        <v>Idræt C</v>
      </c>
      <c r="F9" s="17" t="str">
        <f>'studieretning (mue)'!F8</f>
        <v>Musik A</v>
      </c>
      <c r="G9" s="17" t="str">
        <f>'studieretning (mue)'!G8</f>
        <v>Engelsk A</v>
      </c>
      <c r="H9" s="18" t="str">
        <f>'studieretning (mue)'!H8</f>
        <v>Naturvidenskab B</v>
      </c>
      <c r="I9" s="17" t="str">
        <f>'studieretning (mue)'!I8</f>
        <v>Valgfag A, B eller C</v>
      </c>
      <c r="J9" s="17" t="str">
        <f>'studieretning (mue)'!J8</f>
        <v>Valgfag C</v>
      </c>
      <c r="K9" s="19"/>
      <c r="L9" s="17"/>
      <c r="M9" s="17" t="s">
        <v>28</v>
      </c>
      <c r="N9" s="17" t="s">
        <v>6</v>
      </c>
      <c r="O9" s="17"/>
      <c r="P9" s="17"/>
    </row>
    <row r="10" spans="2:16" x14ac:dyDescent="0.2">
      <c r="B10" s="49"/>
      <c r="C10" s="20">
        <v>80</v>
      </c>
      <c r="D10" s="20">
        <v>65</v>
      </c>
      <c r="E10" s="20">
        <v>50</v>
      </c>
      <c r="F10" s="20">
        <v>105</v>
      </c>
      <c r="G10" s="20">
        <v>125</v>
      </c>
      <c r="H10" s="21">
        <v>125</v>
      </c>
      <c r="I10" s="20">
        <v>125</v>
      </c>
      <c r="J10" s="20">
        <v>75</v>
      </c>
      <c r="K10" s="22"/>
      <c r="L10" s="20"/>
      <c r="M10" s="20">
        <v>40</v>
      </c>
      <c r="N10" s="20">
        <v>20</v>
      </c>
      <c r="O10" s="20"/>
      <c r="P10" s="20">
        <f>SUM(C10:O10)</f>
        <v>810</v>
      </c>
    </row>
    <row r="11" spans="2:16" x14ac:dyDescent="0.2">
      <c r="B11" s="49" t="s">
        <v>1</v>
      </c>
      <c r="C11" s="17" t="str">
        <f>'studieretning (mue)'!C9</f>
        <v>Dansk A</v>
      </c>
      <c r="D11" s="17" t="str">
        <f>'studieretning (mue)'!D9</f>
        <v>Historie A</v>
      </c>
      <c r="E11" s="17" t="str">
        <f>'studieretning (mue)'!E9</f>
        <v>Idræt C</v>
      </c>
      <c r="F11" s="17" t="str">
        <f>'studieretning (mue)'!F9</f>
        <v>Musik A</v>
      </c>
      <c r="G11" s="17" t="str">
        <f>'studieretning (mue)'!G9</f>
        <v>Engelsk A</v>
      </c>
      <c r="H11" s="29" t="str">
        <f>'studieretning (mue)'!H9</f>
        <v>Naturgeografi C</v>
      </c>
      <c r="I11" s="29" t="str">
        <f>'studieretning (mue)'!I9</f>
        <v>Oldtidskundskab C</v>
      </c>
      <c r="J11" s="17" t="str">
        <f>'studieretning (mue)'!J9</f>
        <v>Matematik B</v>
      </c>
      <c r="K11" s="17" t="str">
        <f>'studieretning (mue)'!K9</f>
        <v>Religion C</v>
      </c>
      <c r="L11" s="17" t="str">
        <f>'studieretning (mue)'!L9</f>
        <v>2.fremmedsprog</v>
      </c>
      <c r="M11" s="17" t="s">
        <v>28</v>
      </c>
      <c r="N11" s="17" t="s">
        <v>7</v>
      </c>
      <c r="O11" s="17"/>
      <c r="P11" s="17"/>
    </row>
    <row r="12" spans="2:16" x14ac:dyDescent="0.2">
      <c r="B12" s="49"/>
      <c r="C12" s="20">
        <v>90</v>
      </c>
      <c r="D12" s="20">
        <v>75</v>
      </c>
      <c r="E12" s="20">
        <v>50</v>
      </c>
      <c r="F12" s="20">
        <v>120</v>
      </c>
      <c r="G12" s="20">
        <v>105</v>
      </c>
      <c r="H12" s="20">
        <v>75</v>
      </c>
      <c r="I12" s="20">
        <v>75</v>
      </c>
      <c r="J12" s="23">
        <v>125</v>
      </c>
      <c r="K12" s="20">
        <v>75</v>
      </c>
      <c r="L12" s="20">
        <v>100</v>
      </c>
      <c r="M12" s="20">
        <v>50</v>
      </c>
      <c r="N12" s="20">
        <v>0</v>
      </c>
      <c r="O12" s="20"/>
      <c r="P12" s="20">
        <f>SUM(C12:O12)</f>
        <v>940</v>
      </c>
    </row>
    <row r="13" spans="2:16" x14ac:dyDescent="0.2">
      <c r="B13" s="49" t="s">
        <v>2</v>
      </c>
      <c r="C13" s="17" t="str">
        <f>'studieretning (mue)'!C10</f>
        <v>Dansk A</v>
      </c>
      <c r="D13" s="17" t="str">
        <f>'studieretning (mue)'!D10</f>
        <v>Historie A</v>
      </c>
      <c r="E13" s="17" t="str">
        <f>'studieretning (mue)'!E10</f>
        <v>Idræt C</v>
      </c>
      <c r="F13" s="17" t="str">
        <f>'studieretning (mue)'!F10</f>
        <v>Musik A</v>
      </c>
      <c r="G13" s="17" t="str">
        <f>'studieretning (mue)'!G10</f>
        <v>Engelsk A</v>
      </c>
      <c r="H13" s="17" t="str">
        <f>'studieretning (mue)'!H10</f>
        <v>Samfundsfag C</v>
      </c>
      <c r="I13" s="17" t="str">
        <f>'studieretning (mue)'!I10</f>
        <v>Fysik C</v>
      </c>
      <c r="J13" s="17" t="str">
        <f>'studieretning (mue)'!J10</f>
        <v>Matematik B</v>
      </c>
      <c r="K13" s="17" t="str">
        <f>'studieretning (mue)'!K10</f>
        <v>Biologi C</v>
      </c>
      <c r="L13" s="17" t="str">
        <f>'studieretning (mue)'!L10</f>
        <v>2.fremmedsprog</v>
      </c>
      <c r="M13" s="17" t="s">
        <v>28</v>
      </c>
      <c r="N13" s="17" t="s">
        <v>4</v>
      </c>
      <c r="O13" s="17" t="s">
        <v>3</v>
      </c>
      <c r="P13" s="17"/>
    </row>
    <row r="14" spans="2:16" x14ac:dyDescent="0.2">
      <c r="B14" s="49"/>
      <c r="C14" s="20">
        <v>90</v>
      </c>
      <c r="D14" s="20">
        <v>50</v>
      </c>
      <c r="E14" s="20">
        <v>50</v>
      </c>
      <c r="F14" s="20">
        <v>100</v>
      </c>
      <c r="G14" s="20">
        <v>105</v>
      </c>
      <c r="H14" s="20">
        <v>75</v>
      </c>
      <c r="I14" s="20">
        <v>75</v>
      </c>
      <c r="J14" s="20">
        <v>125</v>
      </c>
      <c r="K14" s="20">
        <v>75</v>
      </c>
      <c r="L14" s="20">
        <v>100</v>
      </c>
      <c r="M14" s="20">
        <v>40</v>
      </c>
      <c r="N14" s="20">
        <v>15</v>
      </c>
      <c r="O14" s="20">
        <v>0</v>
      </c>
      <c r="P14" s="20">
        <f>SUM(C14:O14)</f>
        <v>900</v>
      </c>
    </row>
    <row r="15" spans="2:16" x14ac:dyDescent="0.2">
      <c r="B15" s="23"/>
      <c r="C15" s="23">
        <f>C14+C12+C10</f>
        <v>260</v>
      </c>
      <c r="D15" s="23">
        <f>D14+D12+D10</f>
        <v>190</v>
      </c>
      <c r="E15" s="23">
        <f>E14+E12+E10</f>
        <v>150</v>
      </c>
      <c r="F15" s="23">
        <f>F14+F12+F10</f>
        <v>325</v>
      </c>
      <c r="G15" s="23">
        <f>G14+G12+G10</f>
        <v>335</v>
      </c>
      <c r="H15" s="23"/>
      <c r="I15" s="23"/>
      <c r="J15" s="23">
        <f>J14+J12</f>
        <v>250</v>
      </c>
      <c r="K15" s="23"/>
      <c r="L15" s="23">
        <f>L14+L12</f>
        <v>200</v>
      </c>
      <c r="M15" s="23"/>
      <c r="N15" s="23"/>
      <c r="O15" s="24" t="s">
        <v>9</v>
      </c>
      <c r="P15" s="24">
        <f>SUM(P9:P14)</f>
        <v>2650</v>
      </c>
    </row>
    <row r="17" spans="3:3" x14ac:dyDescent="0.2">
      <c r="C17" s="16"/>
    </row>
    <row r="19" spans="3:3" x14ac:dyDescent="0.2">
      <c r="C19" s="16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2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1"/>
  <sheetViews>
    <sheetView topLeftCell="B1" workbookViewId="0">
      <selection activeCell="F11" sqref="F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15" x14ac:dyDescent="0.2">
      <c r="A3" s="14"/>
      <c r="B3" s="14"/>
      <c r="C3" s="25"/>
      <c r="D3" s="26"/>
      <c r="E3" s="14"/>
      <c r="F3" s="14"/>
      <c r="G3" s="14"/>
      <c r="H3" s="26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15" x14ac:dyDescent="0.2">
      <c r="A4" s="14"/>
      <c r="B4" s="14"/>
      <c r="C4" s="14"/>
      <c r="D4" s="26"/>
      <c r="E4" s="14"/>
      <c r="F4" s="14"/>
      <c r="G4" s="14"/>
      <c r="H4" s="26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15" x14ac:dyDescent="0.2">
      <c r="A5" s="14"/>
      <c r="B5" s="14"/>
      <c r="C5" s="14"/>
      <c r="D5" s="26"/>
      <c r="E5" s="14"/>
      <c r="F5" s="14"/>
      <c r="G5" s="14"/>
      <c r="H5" s="26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15" x14ac:dyDescent="0.2">
      <c r="A6" s="14"/>
      <c r="B6" s="14"/>
      <c r="C6" s="14"/>
      <c r="D6" s="26"/>
      <c r="E6" s="14"/>
      <c r="F6" s="14"/>
      <c r="G6" s="14"/>
      <c r="H6" s="26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8.5" customHeight="1" x14ac:dyDescent="0.25">
      <c r="A7" s="14"/>
      <c r="B7" s="15"/>
      <c r="C7" s="27">
        <f>'studieretning (mue)'!C7</f>
        <v>0</v>
      </c>
      <c r="D7" s="50" t="str">
        <f>'studieretning (mue)'!D7</f>
        <v xml:space="preserve">         Musik A - Engelsk A</v>
      </c>
      <c r="E7" s="50"/>
      <c r="F7" s="50"/>
      <c r="G7" s="50"/>
      <c r="H7" s="51"/>
      <c r="I7" s="51"/>
      <c r="J7" s="51"/>
      <c r="K7" s="48" t="str">
        <f>'studieretning (mue)'!K7</f>
        <v>2023-2026</v>
      </c>
      <c r="L7" s="48"/>
      <c r="M7" s="14"/>
      <c r="N7" s="14"/>
      <c r="O7" s="14"/>
      <c r="P7" s="14"/>
      <c r="Q7" s="14"/>
      <c r="R7" s="14"/>
    </row>
    <row r="8" spans="1:18" ht="15" x14ac:dyDescent="0.2">
      <c r="A8" s="14"/>
      <c r="B8" s="26" t="s">
        <v>31</v>
      </c>
      <c r="C8" s="14"/>
      <c r="D8" s="14"/>
      <c r="E8" s="14"/>
      <c r="F8" s="28"/>
      <c r="G8" s="28"/>
      <c r="H8" s="16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x14ac:dyDescent="0.2">
      <c r="A9" s="14"/>
      <c r="B9" s="49" t="s">
        <v>0</v>
      </c>
      <c r="C9" s="17" t="str">
        <f>'studieretning (mue)'!C8</f>
        <v>Dansk A</v>
      </c>
      <c r="D9" s="17" t="str">
        <f>'studieretning (mue)'!D8</f>
        <v>Historie A</v>
      </c>
      <c r="E9" s="17" t="str">
        <f>'studieretning (mue)'!E8</f>
        <v>Idræt C</v>
      </c>
      <c r="F9" s="17" t="str">
        <f>'studieretning (mue)'!F8</f>
        <v>Musik A</v>
      </c>
      <c r="G9" s="17" t="str">
        <f>'studieretning (mue)'!G8</f>
        <v>Engelsk A</v>
      </c>
      <c r="H9" s="18" t="str">
        <f>'studieretning (mue)'!H8</f>
        <v>Naturvidenskab B</v>
      </c>
      <c r="I9" s="17" t="str">
        <f>'studieretning (mue)'!I8</f>
        <v>Valgfag A, B eller C</v>
      </c>
      <c r="J9" s="17" t="str">
        <f>'studieretning (mue)'!J8</f>
        <v>Valgfag C</v>
      </c>
      <c r="K9" s="19"/>
      <c r="L9" s="17"/>
      <c r="M9" s="17" t="s">
        <v>6</v>
      </c>
      <c r="N9" s="17"/>
      <c r="O9" s="17"/>
      <c r="P9" s="14"/>
      <c r="Q9" s="14"/>
    </row>
    <row r="10" spans="1:18" x14ac:dyDescent="0.2">
      <c r="A10" s="14"/>
      <c r="B10" s="49"/>
      <c r="C10" s="20">
        <v>30</v>
      </c>
      <c r="D10" s="20">
        <v>0</v>
      </c>
      <c r="E10" s="20">
        <v>0</v>
      </c>
      <c r="F10" s="20">
        <v>30</v>
      </c>
      <c r="G10" s="20">
        <v>40</v>
      </c>
      <c r="H10" s="21">
        <v>45</v>
      </c>
      <c r="I10" s="20">
        <v>0</v>
      </c>
      <c r="J10" s="20">
        <v>0</v>
      </c>
      <c r="K10" s="22"/>
      <c r="L10" s="20"/>
      <c r="M10" s="20">
        <v>30</v>
      </c>
      <c r="N10" s="20"/>
      <c r="O10" s="20">
        <f>SUM(C10:N10)</f>
        <v>175</v>
      </c>
      <c r="P10" s="14"/>
      <c r="Q10" s="14"/>
    </row>
    <row r="11" spans="1:18" x14ac:dyDescent="0.2">
      <c r="A11" s="14"/>
      <c r="B11" s="49" t="s">
        <v>1</v>
      </c>
      <c r="C11" s="17" t="str">
        <f>'studieretning (mue)'!C9</f>
        <v>Dansk A</v>
      </c>
      <c r="D11" s="17" t="str">
        <f>'studieretning (mue)'!D9</f>
        <v>Historie A</v>
      </c>
      <c r="E11" s="17" t="str">
        <f>'studieretning (mue)'!E9</f>
        <v>Idræt C</v>
      </c>
      <c r="F11" s="17" t="str">
        <f>'studieretning (mue)'!F9</f>
        <v>Musik A</v>
      </c>
      <c r="G11" s="17" t="str">
        <f>'studieretning (mue)'!G9</f>
        <v>Engelsk A</v>
      </c>
      <c r="H11" s="29" t="str">
        <f>'studieretning (mue)'!H9</f>
        <v>Naturgeografi C</v>
      </c>
      <c r="I11" s="29" t="str">
        <f>'studieretning (mue)'!I9</f>
        <v>Oldtidskundskab C</v>
      </c>
      <c r="J11" s="17" t="str">
        <f>'studieretning (mue)'!J9</f>
        <v>Matematik B</v>
      </c>
      <c r="K11" s="17" t="str">
        <f>'studieretning (mue)'!K9</f>
        <v>Religion C</v>
      </c>
      <c r="L11" s="17" t="str">
        <f>'studieretning (mue)'!L9</f>
        <v>2.fremmedsprog</v>
      </c>
      <c r="M11" s="17" t="s">
        <v>7</v>
      </c>
      <c r="N11" s="17"/>
      <c r="O11" s="17"/>
      <c r="P11" s="14"/>
      <c r="Q11" s="14"/>
    </row>
    <row r="12" spans="1:18" x14ac:dyDescent="0.2">
      <c r="A12" s="14"/>
      <c r="B12" s="49"/>
      <c r="C12" s="20">
        <v>30</v>
      </c>
      <c r="D12" s="20">
        <v>0</v>
      </c>
      <c r="E12" s="20">
        <v>0</v>
      </c>
      <c r="F12" s="20">
        <v>30</v>
      </c>
      <c r="G12" s="20">
        <v>30</v>
      </c>
      <c r="H12" s="20">
        <v>10</v>
      </c>
      <c r="I12" s="20">
        <v>0</v>
      </c>
      <c r="J12" s="23">
        <v>60</v>
      </c>
      <c r="K12" s="20">
        <v>0</v>
      </c>
      <c r="L12" s="20">
        <v>25</v>
      </c>
      <c r="M12" s="20">
        <v>15</v>
      </c>
      <c r="N12" s="20"/>
      <c r="O12" s="20">
        <f>SUM(C12:N12)</f>
        <v>200</v>
      </c>
      <c r="P12" s="14"/>
      <c r="Q12" s="14"/>
    </row>
    <row r="13" spans="1:18" x14ac:dyDescent="0.2">
      <c r="A13" s="14"/>
      <c r="B13" s="49" t="s">
        <v>2</v>
      </c>
      <c r="C13" s="17" t="str">
        <f>'studieretning (mue)'!C10</f>
        <v>Dansk A</v>
      </c>
      <c r="D13" s="17" t="str">
        <f>'studieretning (mue)'!D10</f>
        <v>Historie A</v>
      </c>
      <c r="E13" s="17" t="str">
        <f>'studieretning (mue)'!E10</f>
        <v>Idræt C</v>
      </c>
      <c r="F13" s="17" t="str">
        <f>'studieretning (mue)'!F10</f>
        <v>Musik A</v>
      </c>
      <c r="G13" s="17" t="str">
        <f>'studieretning (mue)'!G10</f>
        <v>Engelsk A</v>
      </c>
      <c r="H13" s="17" t="str">
        <f>'studieretning (mue)'!H10</f>
        <v>Samfundsfag C</v>
      </c>
      <c r="I13" s="17" t="str">
        <f>'studieretning (mue)'!I10</f>
        <v>Fysik C</v>
      </c>
      <c r="J13" s="17" t="str">
        <f>'studieretning (mue)'!J10</f>
        <v>Matematik B</v>
      </c>
      <c r="K13" s="17" t="str">
        <f>'studieretning (mue)'!K10</f>
        <v>Biologi C</v>
      </c>
      <c r="L13" s="17" t="str">
        <f>'studieretning (mue)'!L10</f>
        <v>2.fremmedsprog</v>
      </c>
      <c r="M13" s="17" t="s">
        <v>4</v>
      </c>
      <c r="N13" s="17" t="s">
        <v>3</v>
      </c>
      <c r="O13" s="17"/>
      <c r="P13" s="14"/>
      <c r="Q13" s="14"/>
    </row>
    <row r="14" spans="1:18" x14ac:dyDescent="0.2">
      <c r="A14" s="14"/>
      <c r="B14" s="49"/>
      <c r="C14" s="20">
        <v>35</v>
      </c>
      <c r="D14" s="20">
        <v>10</v>
      </c>
      <c r="E14" s="20">
        <v>0</v>
      </c>
      <c r="F14" s="20">
        <v>20</v>
      </c>
      <c r="G14" s="20">
        <v>20</v>
      </c>
      <c r="H14" s="20">
        <v>0</v>
      </c>
      <c r="I14" s="20">
        <v>10</v>
      </c>
      <c r="J14" s="20">
        <v>40</v>
      </c>
      <c r="K14" s="20">
        <v>10</v>
      </c>
      <c r="L14" s="20">
        <v>15</v>
      </c>
      <c r="M14" s="20">
        <v>4</v>
      </c>
      <c r="N14" s="20">
        <v>0</v>
      </c>
      <c r="O14" s="20">
        <f>SUM(C14:N14)</f>
        <v>164</v>
      </c>
      <c r="P14" s="14"/>
      <c r="Q14" s="14"/>
    </row>
    <row r="15" spans="1:18" x14ac:dyDescent="0.2">
      <c r="A15" s="14"/>
      <c r="B15" s="23"/>
      <c r="C15" s="23">
        <f>C14+C12+C10</f>
        <v>95</v>
      </c>
      <c r="D15" s="23">
        <f>D14+D12+D10</f>
        <v>10</v>
      </c>
      <c r="E15" s="23">
        <f>E14+E12+E10</f>
        <v>0</v>
      </c>
      <c r="F15" s="23">
        <f>F14+F12+F10</f>
        <v>80</v>
      </c>
      <c r="G15" s="23">
        <f>G14+G12+G10</f>
        <v>90</v>
      </c>
      <c r="H15" s="23"/>
      <c r="I15" s="23"/>
      <c r="J15" s="23">
        <f>J14+J12</f>
        <v>100</v>
      </c>
      <c r="K15" s="23"/>
      <c r="L15" s="23">
        <f>L14+L12</f>
        <v>40</v>
      </c>
      <c r="M15" s="23"/>
      <c r="N15" s="24" t="s">
        <v>9</v>
      </c>
      <c r="O15" s="24">
        <f>SUM(O9:O14)</f>
        <v>539</v>
      </c>
      <c r="P15" s="14"/>
      <c r="Q15" s="14"/>
    </row>
    <row r="16" spans="1:18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x14ac:dyDescent="0.2">
      <c r="A17" s="14"/>
      <c r="B17" s="14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x14ac:dyDescent="0.2">
      <c r="A19" s="14"/>
      <c r="B19" s="14"/>
      <c r="C19" s="1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2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F11" sqref="F11"/>
    </sheetView>
  </sheetViews>
  <sheetFormatPr defaultRowHeight="12.75" x14ac:dyDescent="0.2"/>
  <sheetData>
    <row r="7" spans="2:14" ht="15.75" x14ac:dyDescent="0.25">
      <c r="B7" s="52" t="s">
        <v>5</v>
      </c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0" t="s">
        <v>0</v>
      </c>
      <c r="C8" s="2" t="s">
        <v>6</v>
      </c>
      <c r="D8" s="54" t="s">
        <v>11</v>
      </c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2:14" x14ac:dyDescent="0.2">
      <c r="B9" s="60"/>
      <c r="C9" s="3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2:14" x14ac:dyDescent="0.2">
      <c r="B10" s="60" t="s">
        <v>1</v>
      </c>
      <c r="C10" s="2" t="s">
        <v>7</v>
      </c>
      <c r="D10" s="54" t="s">
        <v>10</v>
      </c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2:14" x14ac:dyDescent="0.2">
      <c r="B11" s="60"/>
      <c r="C11" s="4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2:14" x14ac:dyDescent="0.2">
      <c r="B12" s="60" t="s">
        <v>2</v>
      </c>
      <c r="C12" s="2" t="s">
        <v>8</v>
      </c>
      <c r="D12" s="61" t="s">
        <v>40</v>
      </c>
      <c r="E12" s="62"/>
      <c r="F12" s="62"/>
      <c r="G12" s="62"/>
      <c r="H12" s="62"/>
      <c r="I12" s="62"/>
      <c r="J12" s="62"/>
      <c r="K12" s="62"/>
      <c r="L12" s="62"/>
      <c r="M12" s="62"/>
      <c r="N12" s="63"/>
    </row>
    <row r="13" spans="2:14" x14ac:dyDescent="0.2">
      <c r="B13" s="60"/>
      <c r="C13" s="3"/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6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0"/>
  <sheetViews>
    <sheetView zoomScaleNormal="100" workbookViewId="0">
      <selection activeCell="F11" sqref="F11"/>
    </sheetView>
  </sheetViews>
  <sheetFormatPr defaultColWidth="9.140625"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32" t="s">
        <v>25</v>
      </c>
      <c r="B1" s="32" t="s">
        <v>48</v>
      </c>
      <c r="C1" s="32" t="s">
        <v>26</v>
      </c>
      <c r="D1" s="5" t="s">
        <v>49</v>
      </c>
      <c r="E1" s="5" t="s">
        <v>50</v>
      </c>
      <c r="F1" s="36" t="s">
        <v>47</v>
      </c>
      <c r="G1" s="36" t="s">
        <v>75</v>
      </c>
      <c r="H1" s="32" t="s">
        <v>75</v>
      </c>
    </row>
    <row r="2" spans="1:8" x14ac:dyDescent="0.25">
      <c r="A2" s="35" t="s">
        <v>13</v>
      </c>
      <c r="B2" s="32" t="s">
        <v>27</v>
      </c>
      <c r="C2" s="34" t="s">
        <v>51</v>
      </c>
      <c r="D2" s="5" t="s">
        <v>66</v>
      </c>
      <c r="E2" s="5" t="s">
        <v>66</v>
      </c>
      <c r="F2" s="38" t="s">
        <v>63</v>
      </c>
      <c r="G2" s="36" t="s">
        <v>27</v>
      </c>
      <c r="H2" s="32" t="s">
        <v>27</v>
      </c>
    </row>
    <row r="3" spans="1:8" x14ac:dyDescent="0.25">
      <c r="A3" s="35" t="s">
        <v>14</v>
      </c>
      <c r="B3" s="35" t="s">
        <v>63</v>
      </c>
      <c r="C3" s="34" t="s">
        <v>53</v>
      </c>
      <c r="D3" s="12" t="s">
        <v>13</v>
      </c>
      <c r="E3" s="12" t="s">
        <v>13</v>
      </c>
      <c r="F3" s="38" t="s">
        <v>34</v>
      </c>
      <c r="G3" s="37" t="s">
        <v>66</v>
      </c>
      <c r="H3" s="33" t="s">
        <v>66</v>
      </c>
    </row>
    <row r="4" spans="1:8" x14ac:dyDescent="0.25">
      <c r="A4" s="34" t="s">
        <v>15</v>
      </c>
      <c r="B4" s="35" t="s">
        <v>34</v>
      </c>
      <c r="C4" s="34" t="s">
        <v>60</v>
      </c>
      <c r="D4" s="13" t="s">
        <v>86</v>
      </c>
      <c r="E4" s="13" t="s">
        <v>86</v>
      </c>
      <c r="F4" s="38" t="s">
        <v>87</v>
      </c>
      <c r="G4" s="38" t="s">
        <v>63</v>
      </c>
      <c r="H4" s="34" t="s">
        <v>63</v>
      </c>
    </row>
    <row r="5" spans="1:8" x14ac:dyDescent="0.25">
      <c r="B5" s="35" t="s">
        <v>87</v>
      </c>
      <c r="C5" s="32" t="s">
        <v>88</v>
      </c>
      <c r="D5" s="13" t="s">
        <v>55</v>
      </c>
      <c r="E5" s="5" t="s">
        <v>64</v>
      </c>
      <c r="F5" s="38" t="s">
        <v>30</v>
      </c>
      <c r="G5" s="38" t="s">
        <v>13</v>
      </c>
      <c r="H5" s="34" t="s">
        <v>13</v>
      </c>
    </row>
    <row r="6" spans="1:8" x14ac:dyDescent="0.25">
      <c r="B6" s="35" t="s">
        <v>21</v>
      </c>
      <c r="C6" s="34" t="s">
        <v>52</v>
      </c>
      <c r="D6" s="12" t="s">
        <v>14</v>
      </c>
      <c r="E6" s="5" t="s">
        <v>69</v>
      </c>
      <c r="F6" s="38" t="s">
        <v>12</v>
      </c>
      <c r="G6" s="39" t="s">
        <v>34</v>
      </c>
      <c r="H6" s="35" t="s">
        <v>85</v>
      </c>
    </row>
    <row r="7" spans="1:8" x14ac:dyDescent="0.25">
      <c r="B7" s="35" t="s">
        <v>22</v>
      </c>
      <c r="C7" s="34" t="s">
        <v>54</v>
      </c>
      <c r="D7" s="12" t="s">
        <v>17</v>
      </c>
      <c r="E7" s="13" t="s">
        <v>67</v>
      </c>
      <c r="G7" s="39" t="s">
        <v>86</v>
      </c>
      <c r="H7" s="35" t="s">
        <v>34</v>
      </c>
    </row>
    <row r="8" spans="1:8" x14ac:dyDescent="0.25">
      <c r="B8" s="35" t="s">
        <v>56</v>
      </c>
      <c r="D8" s="12" t="s">
        <v>16</v>
      </c>
      <c r="E8" s="12" t="s">
        <v>14</v>
      </c>
      <c r="G8" s="39" t="s">
        <v>87</v>
      </c>
      <c r="H8" s="35" t="s">
        <v>86</v>
      </c>
    </row>
    <row r="9" spans="1:8" x14ac:dyDescent="0.25">
      <c r="B9" s="32" t="s">
        <v>84</v>
      </c>
      <c r="D9" s="13" t="s">
        <v>32</v>
      </c>
      <c r="E9" s="12" t="s">
        <v>17</v>
      </c>
      <c r="G9" s="38" t="s">
        <v>21</v>
      </c>
      <c r="H9" s="35" t="s">
        <v>87</v>
      </c>
    </row>
    <row r="10" spans="1:8" x14ac:dyDescent="0.25">
      <c r="B10" s="35" t="s">
        <v>61</v>
      </c>
      <c r="D10" s="13" t="s">
        <v>33</v>
      </c>
      <c r="E10" s="12" t="s">
        <v>16</v>
      </c>
      <c r="G10" s="38" t="s">
        <v>22</v>
      </c>
      <c r="H10" s="34" t="s">
        <v>21</v>
      </c>
    </row>
    <row r="11" spans="1:8" x14ac:dyDescent="0.25">
      <c r="B11" s="32" t="s">
        <v>92</v>
      </c>
      <c r="D11" s="13" t="s">
        <v>19</v>
      </c>
      <c r="E11" s="13" t="s">
        <v>32</v>
      </c>
      <c r="G11" s="38" t="s">
        <v>56</v>
      </c>
      <c r="H11" s="32" t="s">
        <v>64</v>
      </c>
    </row>
    <row r="12" spans="1:8" x14ac:dyDescent="0.25">
      <c r="B12" s="35" t="s">
        <v>20</v>
      </c>
      <c r="D12" s="13" t="s">
        <v>57</v>
      </c>
      <c r="E12" s="13" t="s">
        <v>33</v>
      </c>
      <c r="G12" s="38" t="s">
        <v>14</v>
      </c>
      <c r="H12" s="34" t="s">
        <v>22</v>
      </c>
    </row>
    <row r="13" spans="1:8" x14ac:dyDescent="0.25">
      <c r="B13" s="35" t="s">
        <v>18</v>
      </c>
      <c r="E13" s="13" t="s">
        <v>65</v>
      </c>
      <c r="G13" s="38" t="s">
        <v>17</v>
      </c>
      <c r="H13" s="32" t="s">
        <v>69</v>
      </c>
    </row>
    <row r="14" spans="1:8" x14ac:dyDescent="0.25">
      <c r="B14" s="35" t="s">
        <v>30</v>
      </c>
      <c r="E14" s="13" t="s">
        <v>19</v>
      </c>
      <c r="G14" s="39" t="s">
        <v>61</v>
      </c>
      <c r="H14" s="32" t="s">
        <v>55</v>
      </c>
    </row>
    <row r="15" spans="1:8" x14ac:dyDescent="0.25">
      <c r="B15" s="35" t="s">
        <v>29</v>
      </c>
      <c r="E15" s="5" t="s">
        <v>71</v>
      </c>
      <c r="G15" s="39" t="s">
        <v>20</v>
      </c>
      <c r="H15" s="32" t="s">
        <v>67</v>
      </c>
    </row>
    <row r="16" spans="1:8" x14ac:dyDescent="0.25">
      <c r="B16" s="35" t="s">
        <v>23</v>
      </c>
      <c r="E16" s="5" t="s">
        <v>70</v>
      </c>
      <c r="G16" s="39" t="s">
        <v>62</v>
      </c>
      <c r="H16" s="34" t="s">
        <v>56</v>
      </c>
    </row>
    <row r="17" spans="2:8" x14ac:dyDescent="0.25">
      <c r="B17" s="35" t="s">
        <v>24</v>
      </c>
      <c r="E17" s="13" t="s">
        <v>68</v>
      </c>
      <c r="G17" s="39" t="s">
        <v>18</v>
      </c>
      <c r="H17" s="34" t="s">
        <v>14</v>
      </c>
    </row>
    <row r="18" spans="2:8" x14ac:dyDescent="0.25">
      <c r="B18" s="32" t="s">
        <v>91</v>
      </c>
      <c r="G18" s="39" t="s">
        <v>73</v>
      </c>
      <c r="H18" s="32" t="s">
        <v>84</v>
      </c>
    </row>
    <row r="19" spans="2:8" x14ac:dyDescent="0.25">
      <c r="B19" s="35" t="s">
        <v>58</v>
      </c>
      <c r="E19" s="12"/>
      <c r="G19" s="39" t="s">
        <v>32</v>
      </c>
      <c r="H19" s="34" t="s">
        <v>17</v>
      </c>
    </row>
    <row r="20" spans="2:8" x14ac:dyDescent="0.25">
      <c r="E20" s="12"/>
      <c r="G20" s="39" t="s">
        <v>30</v>
      </c>
      <c r="H20" s="35" t="s">
        <v>61</v>
      </c>
    </row>
    <row r="21" spans="2:8" x14ac:dyDescent="0.25">
      <c r="E21" s="12"/>
      <c r="G21" s="39" t="s">
        <v>33</v>
      </c>
      <c r="H21" s="32" t="s">
        <v>92</v>
      </c>
    </row>
    <row r="22" spans="2:8" x14ac:dyDescent="0.25">
      <c r="E22" s="12"/>
      <c r="G22" s="39" t="s">
        <v>12</v>
      </c>
      <c r="H22" s="35" t="s">
        <v>20</v>
      </c>
    </row>
    <row r="23" spans="2:8" x14ac:dyDescent="0.25">
      <c r="E23" s="12"/>
      <c r="G23" s="39" t="s">
        <v>15</v>
      </c>
      <c r="H23" s="35" t="s">
        <v>18</v>
      </c>
    </row>
    <row r="24" spans="2:8" x14ac:dyDescent="0.25">
      <c r="E24" s="12"/>
      <c r="G24" s="39" t="s">
        <v>23</v>
      </c>
      <c r="H24" s="35" t="s">
        <v>73</v>
      </c>
    </row>
    <row r="25" spans="2:8" x14ac:dyDescent="0.25">
      <c r="E25" s="12"/>
      <c r="G25" s="39" t="s">
        <v>19</v>
      </c>
      <c r="H25" s="35" t="s">
        <v>32</v>
      </c>
    </row>
    <row r="26" spans="2:8" x14ac:dyDescent="0.25">
      <c r="E26" s="12"/>
      <c r="G26" s="39" t="s">
        <v>24</v>
      </c>
      <c r="H26" s="35" t="s">
        <v>30</v>
      </c>
    </row>
    <row r="27" spans="2:8" x14ac:dyDescent="0.25">
      <c r="G27" s="36" t="s">
        <v>74</v>
      </c>
      <c r="H27" s="35" t="s">
        <v>15</v>
      </c>
    </row>
    <row r="28" spans="2:8" x14ac:dyDescent="0.25">
      <c r="G28" s="39" t="s">
        <v>58</v>
      </c>
      <c r="H28" s="32" t="s">
        <v>65</v>
      </c>
    </row>
    <row r="29" spans="2:8" x14ac:dyDescent="0.25">
      <c r="H29" s="35" t="s">
        <v>23</v>
      </c>
    </row>
    <row r="30" spans="2:8" x14ac:dyDescent="0.25">
      <c r="H30" s="35" t="s">
        <v>19</v>
      </c>
    </row>
    <row r="31" spans="2:8" x14ac:dyDescent="0.25">
      <c r="H31" s="35" t="s">
        <v>24</v>
      </c>
    </row>
    <row r="32" spans="2:8" x14ac:dyDescent="0.25">
      <c r="H32" s="32" t="s">
        <v>74</v>
      </c>
    </row>
    <row r="33" spans="8:8" x14ac:dyDescent="0.25">
      <c r="H33" s="32" t="s">
        <v>71</v>
      </c>
    </row>
    <row r="34" spans="8:8" x14ac:dyDescent="0.25">
      <c r="H34" s="32" t="s">
        <v>89</v>
      </c>
    </row>
    <row r="35" spans="8:8" x14ac:dyDescent="0.25">
      <c r="H35" s="32" t="s">
        <v>90</v>
      </c>
    </row>
    <row r="36" spans="8:8" x14ac:dyDescent="0.25">
      <c r="H36" s="32" t="s">
        <v>91</v>
      </c>
    </row>
    <row r="37" spans="8:8" x14ac:dyDescent="0.25">
      <c r="H37" s="32" t="s">
        <v>70</v>
      </c>
    </row>
    <row r="38" spans="8:8" x14ac:dyDescent="0.25">
      <c r="H38" s="32" t="s">
        <v>57</v>
      </c>
    </row>
    <row r="39" spans="8:8" x14ac:dyDescent="0.25">
      <c r="H39" s="32" t="s">
        <v>68</v>
      </c>
    </row>
    <row r="40" spans="8:8" x14ac:dyDescent="0.25">
      <c r="H40" s="35" t="s">
        <v>58</v>
      </c>
    </row>
  </sheetData>
  <sheetProtection selectLockedCells="1"/>
  <sortState xmlns:xlrd2="http://schemas.microsoft.com/office/spreadsheetml/2017/richdata2" ref="G2:G30">
    <sortCondition ref="G2:G30"/>
  </sortState>
  <phoneticPr fontId="2" type="noConversion"/>
  <dataValidations count="3">
    <dataValidation type="list" allowBlank="1" showInputMessage="1" showErrorMessage="1" sqref="B1 E19:E23 D6:D8 B3:B8 G26 B16:B17 D3:E3 E8:E10 G14:G17 B12:B13 G19 H25 G21 H31 H22:H23 H20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4 C6:C7" xr:uid="{00000000-0002-0000-0400-000002000000}">
      <formula1>$C$1:$C$7</formula1>
    </dataValidation>
  </dataValidations>
  <pageMargins left="0.25" right="0.25" top="0.75" bottom="0.75" header="0.3" footer="0.3"/>
  <pageSetup paperSize="9" scale="9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(mue)</vt:lpstr>
      <vt:lpstr>antal lektioner (mue)</vt:lpstr>
      <vt:lpstr>fordybelsestid (mue)</vt:lpstr>
      <vt:lpstr>større skriftlige opgaver (mue)</vt:lpstr>
      <vt:lpstr>valgfag (mue)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2017-06-07T08:20:11Z</cp:lastPrinted>
  <dcterms:created xsi:type="dcterms:W3CDTF">2009-05-12T11:16:16Z</dcterms:created>
  <dcterms:modified xsi:type="dcterms:W3CDTF">2023-09-22T12:32:22Z</dcterms:modified>
</cp:coreProperties>
</file>