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1D22B62D-CD77-4B12-A8E1-BCDB962D25D2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sprog)" sheetId="7" r:id="rId1"/>
    <sheet name="antal lektioner (sprog)" sheetId="1" state="hidden" r:id="rId2"/>
    <sheet name="fordybelsestid (sprog)" sheetId="4" state="hidden" r:id="rId3"/>
    <sheet name="større skriftlige opgaver (spro" sheetId="5" state="hidden" r:id="rId4"/>
    <sheet name="valgfag (sprog)" sheetId="2" state="hidden" r:id="rId5"/>
  </sheets>
  <definedNames>
    <definedName name="_2.fr.sprog">'valgfag (sprog)'!$C$2:$C$6</definedName>
    <definedName name="kunstn._fag">'valgfag (sprog)'!#REF!</definedName>
    <definedName name="nat.vid.fag_B">valgfag A eller B</definedName>
    <definedName name="naturv.fag_B">'valgfag (sprog)'!$A$2:$A$5</definedName>
    <definedName name="naturv.fag_C">'valgfag (sprog)'!#REF!</definedName>
    <definedName name="valgfag">'studieretning (sprog)'!$I$8</definedName>
    <definedName name="valgfag_A">'valgfag (sprog)'!$D$3:$D$3</definedName>
    <definedName name="valgfag_A_eller_B">'studieretning (sprog)'!$I$8</definedName>
    <definedName name="valgfag_B_1">'valgfag (sprog)'!#REF!</definedName>
    <definedName name="valgfag_B_2">'valgfag (sprog)'!#REF!</definedName>
    <definedName name="valgfag_C">'valgfag (sprog)'!$B$2:$B$18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H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F11" i="4"/>
  <c r="E11" i="4"/>
  <c r="D11" i="4"/>
  <c r="C11" i="4"/>
  <c r="O10" i="4"/>
  <c r="J9" i="4"/>
  <c r="I9" i="4"/>
  <c r="H9" i="4"/>
  <c r="G9" i="4"/>
  <c r="F9" i="4"/>
  <c r="E9" i="4"/>
  <c r="D9" i="4"/>
  <c r="C9" i="4"/>
  <c r="K7" i="4"/>
  <c r="D7" i="4"/>
  <c r="C7" i="4"/>
  <c r="O15" i="4" l="1"/>
  <c r="H15" i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<sst xmlns="http://schemas.openxmlformats.org/spreadsheetml/2006/main" count="186" uniqueCount="86">
  <si>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</si>
  <si>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</si>
  <si>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</si>
  <si>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</si>
  <si>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</si>
  <si>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</si>
  <si>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</si>
  <si>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</si>
  <si>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</si>
  <si>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</si>
  <si>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</si>
  <si>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</si>
  <si>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</si>
  <si>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</si>
  <si>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</si>
  <si>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</si>
  <si>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</si>
  <si>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</si>
  <si>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</si>
  <si>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</si>
  <si>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</si>
  <si>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</si>
  <si>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</si>
  <si>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</si>
  <si>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</si>
  <si>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</si>
  <si>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</si>
  <si>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</si>
  <si>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</si>
  <si>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</si>
  <si>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</si>
  <si>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</si>
  <si>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</si>
  <si>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</si>
  <si>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</si>
  <si>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</si>
  <si>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</si>
  <si>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</si>
  <si>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</si>
  <si>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</si>
  <si>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</si>
  <si>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</si>
  <si>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</si>
  <si>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</si>
  <si>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</si>
  <si>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</si>
  <si>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</si>
  <si>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</si>
  <si>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</si>
  <si>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</si>
  <si>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</si>
  <si>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</si>
  <si>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</si>
  <si>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</si>
  <si>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</si>
  <si>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</si>
  <si>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</si>
  <si>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</si>
  <si>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</si>
  <si>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</si>
  <si>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</si>
  <si>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</si>
  <si>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</si>
  <si>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</si>
  <si>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</si>
  <si>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</si>
  <si>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</si>
  <si>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</si>
  <si>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</si>
  <si>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</si>
  <si>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Billedkunst B</t>
  </si>
  <si>
    <t xml:space="preserve">         Spansk beg. A - Engelsk A - Tysk forts. B</t>
  </si>
  <si>
    <t>Matematik C</t>
  </si>
  <si>
    <t>Studieretningen har 3 fremmedsprog på A-A-B-niveau, og du kan derfor nøjes med matematik på C-niveau (§25, stk.1, 10).</t>
  </si>
  <si>
    <t>Studieretningen har mindst 3 fremmedsprog, og derfor behøver du ikke vælge et naturvidenskabeligt fag på B-niveau (§25, stk.2).</t>
  </si>
  <si>
    <t>Samfundsfag B</t>
  </si>
  <si>
    <t>Derefter skal du i 3.g vælge fag i Valgfag A eller B.</t>
  </si>
  <si>
    <t>Du har mulighed for at vælge fag i de sorte rubrikker.</t>
  </si>
  <si>
    <t>Kunstnerisk fag</t>
  </si>
  <si>
    <t>Design og arkitektur B</t>
  </si>
  <si>
    <t>Dramatik C</t>
  </si>
  <si>
    <t>Dramatik B</t>
  </si>
  <si>
    <t>Oldtidskundskab</t>
  </si>
  <si>
    <t>Psykologi B</t>
  </si>
  <si>
    <t>Og til sidst skal du vælge fag i  Valgfag B.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</si>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</sst>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Border="1"/>
    <xf numFmtId="0" fontId="17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3" borderId="0" xfId="0" applyFont="1" applyFill="1"/>
    <xf numFmtId="0" fontId="17" fillId="3" borderId="5" xfId="0" applyFont="1" applyFill="1" applyBorder="1"/>
    <xf numFmtId="0" fontId="17" fillId="3" borderId="0" xfId="0" applyFont="1" applyFill="1"/>
    <xf numFmtId="0" fontId="17" fillId="2" borderId="5" xfId="0" applyFont="1" applyFill="1" applyBorder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5" xfId="0" applyFont="1" applyFill="1" applyBorder="1"/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8"/>
  <sheetViews>
    <sheetView showGridLines="0" showRowColHeaders="0" tabSelected="1" zoomScaleNormal="100" workbookViewId="0">
      <selection activeCell="I39" sqref="I39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6"/>
      <c r="C7" s="47"/>
      <c r="D7" s="51" t="s">
        <v>71</v>
      </c>
      <c r="E7" s="52"/>
      <c r="F7" s="52"/>
      <c r="G7" s="52"/>
      <c r="H7" s="52"/>
      <c r="I7" s="52"/>
      <c r="J7" s="52"/>
      <c r="K7" s="51" t="s">
        <v>85</v>
      </c>
      <c r="L7" s="53"/>
      <c r="M7" s="5"/>
      <c r="N7" s="5"/>
      <c r="O7" s="5"/>
      <c r="P7" s="5"/>
      <c r="Q7" s="5"/>
    </row>
    <row r="8" spans="1:17" ht="24.95" customHeight="1" x14ac:dyDescent="0.25">
      <c r="A8" s="5"/>
      <c r="B8" s="48" t="s">
        <v>40</v>
      </c>
      <c r="C8" s="8" t="s">
        <v>41</v>
      </c>
      <c r="D8" s="8" t="s">
        <v>42</v>
      </c>
      <c r="E8" s="8" t="s">
        <v>44</v>
      </c>
      <c r="F8" s="49" t="s">
        <v>45</v>
      </c>
      <c r="G8" s="50" t="s">
        <v>64</v>
      </c>
      <c r="H8" s="44" t="s">
        <v>53</v>
      </c>
      <c r="I8" s="45" t="s">
        <v>54</v>
      </c>
      <c r="J8" s="40" t="s">
        <v>82</v>
      </c>
      <c r="K8" s="1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8" t="s">
        <v>39</v>
      </c>
      <c r="C9" s="9" t="s">
        <v>41</v>
      </c>
      <c r="D9" s="9" t="s">
        <v>42</v>
      </c>
      <c r="E9" s="9" t="s">
        <v>44</v>
      </c>
      <c r="F9" s="50" t="s">
        <v>45</v>
      </c>
      <c r="G9" s="50" t="s">
        <v>64</v>
      </c>
      <c r="H9" s="50" t="s">
        <v>58</v>
      </c>
      <c r="I9" s="41" t="s">
        <v>25</v>
      </c>
      <c r="J9" s="17" t="s">
        <v>48</v>
      </c>
      <c r="K9" s="17" t="s">
        <v>32</v>
      </c>
      <c r="L9" s="16" t="s">
        <v>49</v>
      </c>
      <c r="M9" s="5"/>
      <c r="N9" s="5"/>
      <c r="O9" s="5"/>
      <c r="P9" s="5"/>
      <c r="Q9" s="5"/>
    </row>
    <row r="10" spans="1:17" ht="24.95" customHeight="1" x14ac:dyDescent="0.25">
      <c r="A10" s="5"/>
      <c r="B10" s="48" t="s">
        <v>38</v>
      </c>
      <c r="C10" s="9" t="s">
        <v>41</v>
      </c>
      <c r="D10" s="9" t="s">
        <v>42</v>
      </c>
      <c r="E10" s="9" t="s">
        <v>44</v>
      </c>
      <c r="F10" s="50" t="s">
        <v>45</v>
      </c>
      <c r="G10" s="50" t="s">
        <v>64</v>
      </c>
      <c r="H10" s="50" t="s">
        <v>58</v>
      </c>
      <c r="I10" s="9" t="s">
        <v>47</v>
      </c>
      <c r="J10" s="9" t="s">
        <v>72</v>
      </c>
      <c r="K10" s="14" t="s">
        <v>46</v>
      </c>
      <c r="L10" s="44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77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63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1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 t="s">
        <v>74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 t="s">
        <v>73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(sprog)'!$F$2:$F$6</xm:f>
          </x14:formula1>
          <xm:sqref>L10</xm:sqref>
        </x14:dataValidation>
        <x14:dataValidation type="list" allowBlank="1" showInputMessage="1" showErrorMessage="1" xr:uid="{00000000-0002-0000-0000-000001000000}">
          <x14:formula1>
            <xm:f>'valgfag (sprog)'!$D$2:$D$14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(sprog)'!$H$2:$H$14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4" sqref="F14"/>
    </sheetView>
  </sheetViews>
  <sheetFormatPr defaultRowHeight="12.75" x14ac:dyDescent="0.2"/>
  <cols>
    <col min="1" max="1" width="20.7109375" style="18" customWidth="1"/>
    <col min="2" max="2" width="3" style="18" customWidth="1"/>
    <col min="3" max="8" width="14.7109375" style="18" customWidth="1"/>
    <col min="9" max="9" width="15.85546875" style="18" bestFit="1" customWidth="1"/>
    <col min="10" max="11" width="14.7109375" style="18" customWidth="1"/>
    <col min="12" max="12" width="15.5703125" style="18" customWidth="1"/>
    <col min="13" max="16" width="4.7109375" style="18" customWidth="1"/>
    <col min="17" max="16384" width="9.140625" style="18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9"/>
      <c r="D3" s="20"/>
      <c r="H3" s="20"/>
    </row>
    <row r="4" spans="2:16" ht="12.75" customHeight="1" x14ac:dyDescent="0.25">
      <c r="D4" s="20"/>
      <c r="H4" s="20"/>
    </row>
    <row r="5" spans="2:16" ht="12.75" customHeight="1" x14ac:dyDescent="0.25">
      <c r="D5" s="20"/>
      <c r="H5" s="20"/>
    </row>
    <row r="6" spans="2:16" ht="12.75" customHeight="1" x14ac:dyDescent="0.25">
      <c r="D6" s="20"/>
      <c r="H6" s="20"/>
    </row>
    <row r="7" spans="2:16" ht="28.5" customHeight="1" x14ac:dyDescent="0.25">
      <c r="B7" s="21"/>
      <c r="C7" s="22">
        <f>'studieretning (sprog)'!C7</f>
        <v>0</v>
      </c>
      <c r="D7" s="56" t="str">
        <f>'studieretning (sprog)'!D7</f>
        <v xml:space="preserve">         Spansk beg. A - Engelsk A - Tysk forts. B</v>
      </c>
      <c r="E7" s="56"/>
      <c r="F7" s="56"/>
      <c r="G7" s="56"/>
      <c r="H7" s="57"/>
      <c r="I7" s="57"/>
      <c r="J7" s="57"/>
      <c r="K7" s="54" t="str">
        <f>'studieretning (sprog)'!K7</f>
        <v>2023-2026</v>
      </c>
      <c r="L7" s="54"/>
    </row>
    <row r="8" spans="2:16" ht="15" x14ac:dyDescent="0.2">
      <c r="B8" s="38" t="s">
        <v>34</v>
      </c>
      <c r="F8" s="23"/>
      <c r="G8" s="23"/>
      <c r="H8" s="24"/>
    </row>
    <row r="9" spans="2:16" x14ac:dyDescent="0.2">
      <c r="B9" s="55" t="s">
        <v>0</v>
      </c>
      <c r="C9" s="25" t="str">
        <f>'studieretning (sprog)'!C8</f>
        <v>Dansk A</v>
      </c>
      <c r="D9" s="25" t="str">
        <f>'studieretning (sprog)'!D8</f>
        <v>Historie A</v>
      </c>
      <c r="E9" s="25" t="str">
        <f>'studieretning (sprog)'!E8</f>
        <v>Idræt C</v>
      </c>
      <c r="F9" s="25" t="str">
        <f>'studieretning (sprog)'!F8</f>
        <v>Engelsk A</v>
      </c>
      <c r="G9" s="25" t="str">
        <f>'studieretning (sprog)'!G8</f>
        <v>Spansk beg. A</v>
      </c>
      <c r="H9" s="26" t="str">
        <f>'studieretning (sprog)'!H8</f>
        <v>Valgfag A eller B</v>
      </c>
      <c r="I9" s="25" t="str">
        <f>'studieretning (sprog)'!I8</f>
        <v>Valgfag B</v>
      </c>
      <c r="J9" s="25" t="str">
        <f>'studieretning (sprog)'!J8</f>
        <v>Oldtidskundskab</v>
      </c>
      <c r="K9" s="27"/>
      <c r="L9" s="25"/>
      <c r="M9" s="25" t="s">
        <v>31</v>
      </c>
      <c r="N9" s="25" t="s">
        <v>6</v>
      </c>
      <c r="O9" s="25"/>
      <c r="P9" s="25"/>
    </row>
    <row r="10" spans="2:16" x14ac:dyDescent="0.2">
      <c r="B10" s="55"/>
      <c r="C10" s="28">
        <v>80</v>
      </c>
      <c r="D10" s="28">
        <v>65</v>
      </c>
      <c r="E10" s="28">
        <v>50</v>
      </c>
      <c r="F10" s="28">
        <v>105</v>
      </c>
      <c r="G10" s="28">
        <v>125</v>
      </c>
      <c r="H10" s="29">
        <v>125</v>
      </c>
      <c r="I10" s="28">
        <v>125</v>
      </c>
      <c r="J10" s="28">
        <v>75</v>
      </c>
      <c r="K10" s="30"/>
      <c r="L10" s="28"/>
      <c r="M10" s="28">
        <v>40</v>
      </c>
      <c r="N10" s="28">
        <v>20</v>
      </c>
      <c r="O10" s="28"/>
      <c r="P10" s="28">
        <f>SUM(C10:O10)</f>
        <v>810</v>
      </c>
    </row>
    <row r="11" spans="2:16" x14ac:dyDescent="0.2">
      <c r="B11" s="55" t="s">
        <v>1</v>
      </c>
      <c r="C11" s="25" t="str">
        <f>'studieretning (sprog)'!C9</f>
        <v>Dansk A</v>
      </c>
      <c r="D11" s="25" t="str">
        <f>'studieretning (sprog)'!D9</f>
        <v>Historie A</v>
      </c>
      <c r="E11" s="25" t="str">
        <f>'studieretning (sprog)'!E9</f>
        <v>Idræt C</v>
      </c>
      <c r="F11" s="25" t="str">
        <f>'studieretning (sprog)'!F9</f>
        <v>Engelsk A</v>
      </c>
      <c r="G11" s="25" t="str">
        <f>'studieretning (sprog)'!G9</f>
        <v>Spansk beg. A</v>
      </c>
      <c r="H11" s="39" t="str">
        <f>'studieretning (sprog)'!H9</f>
        <v>Tysk forts. B</v>
      </c>
      <c r="I11" s="25" t="str">
        <f>'studieretning (sprog)'!I9</f>
        <v>Psykologi C</v>
      </c>
      <c r="J11" s="25" t="str">
        <f>'studieretning (sprog)'!J9</f>
        <v>Religion C</v>
      </c>
      <c r="K11" s="25" t="str">
        <f>'studieretning (sprog)'!K9</f>
        <v>Naturgeografi C</v>
      </c>
      <c r="L11" s="25" t="str">
        <f>'studieretning (sprog)'!L9</f>
        <v>Biologi C</v>
      </c>
      <c r="M11" s="25" t="s">
        <v>31</v>
      </c>
      <c r="N11" s="25" t="s">
        <v>7</v>
      </c>
      <c r="O11" s="25"/>
      <c r="P11" s="25"/>
    </row>
    <row r="12" spans="2:16" x14ac:dyDescent="0.2">
      <c r="B12" s="55"/>
      <c r="C12" s="28">
        <v>90</v>
      </c>
      <c r="D12" s="28">
        <v>75</v>
      </c>
      <c r="E12" s="28">
        <v>50</v>
      </c>
      <c r="F12" s="28">
        <v>125</v>
      </c>
      <c r="G12" s="28">
        <v>100</v>
      </c>
      <c r="H12" s="28">
        <v>100</v>
      </c>
      <c r="I12" s="28">
        <v>75</v>
      </c>
      <c r="J12" s="31">
        <v>75</v>
      </c>
      <c r="K12" s="28">
        <v>75</v>
      </c>
      <c r="L12" s="28">
        <v>75</v>
      </c>
      <c r="M12" s="28">
        <v>50</v>
      </c>
      <c r="N12" s="28">
        <v>0</v>
      </c>
      <c r="O12" s="28"/>
      <c r="P12" s="28">
        <f>SUM(C12:O12)</f>
        <v>890</v>
      </c>
    </row>
    <row r="13" spans="2:16" x14ac:dyDescent="0.2">
      <c r="B13" s="55" t="s">
        <v>2</v>
      </c>
      <c r="C13" s="25" t="str">
        <f>'studieretning (sprog)'!C10</f>
        <v>Dansk A</v>
      </c>
      <c r="D13" s="25" t="str">
        <f>'studieretning (sprog)'!D10</f>
        <v>Historie A</v>
      </c>
      <c r="E13" s="25" t="str">
        <f>'studieretning (sprog)'!E10</f>
        <v>Idræt C</v>
      </c>
      <c r="F13" s="25" t="str">
        <f>'studieretning (sprog)'!F10</f>
        <v>Engelsk A</v>
      </c>
      <c r="G13" s="25" t="str">
        <f>'studieretning (sprog)'!G10</f>
        <v>Spansk beg. A</v>
      </c>
      <c r="H13" s="25" t="str">
        <f>'studieretning (sprog)'!H10</f>
        <v>Tysk forts. B</v>
      </c>
      <c r="I13" s="25" t="str">
        <f>'studieretning (sprog)'!I10</f>
        <v>Fysik C</v>
      </c>
      <c r="J13" s="25" t="str">
        <f>'studieretning (sprog)'!J10</f>
        <v>Matematik C</v>
      </c>
      <c r="K13" s="25" t="str">
        <f>'studieretning (sprog)'!K10</f>
        <v>Samfundsfag C</v>
      </c>
      <c r="L13" s="25" t="str">
        <f>'studieretning (sprog)'!L10</f>
        <v>Kunstnerisk fag</v>
      </c>
      <c r="M13" s="25" t="s">
        <v>31</v>
      </c>
      <c r="N13" s="25" t="s">
        <v>4</v>
      </c>
      <c r="O13" s="25" t="s">
        <v>3</v>
      </c>
      <c r="P13" s="25"/>
    </row>
    <row r="14" spans="2:16" x14ac:dyDescent="0.2">
      <c r="B14" s="55"/>
      <c r="C14" s="28">
        <v>90</v>
      </c>
      <c r="D14" s="28">
        <v>50</v>
      </c>
      <c r="E14" s="28">
        <v>50</v>
      </c>
      <c r="F14" s="28">
        <v>105</v>
      </c>
      <c r="G14" s="28">
        <v>100</v>
      </c>
      <c r="H14" s="28">
        <v>100</v>
      </c>
      <c r="I14" s="28">
        <v>75</v>
      </c>
      <c r="J14" s="28">
        <v>125</v>
      </c>
      <c r="K14" s="28">
        <v>75</v>
      </c>
      <c r="L14" s="28">
        <v>75</v>
      </c>
      <c r="M14" s="28">
        <v>40</v>
      </c>
      <c r="N14" s="28">
        <v>15</v>
      </c>
      <c r="O14" s="28">
        <v>0</v>
      </c>
      <c r="P14" s="28">
        <f>SUM(C14:O14)</f>
        <v>900</v>
      </c>
    </row>
    <row r="15" spans="2:16" x14ac:dyDescent="0.2">
      <c r="B15" s="31"/>
      <c r="C15" s="31">
        <f t="shared" ref="C15:G15" si="0">C14+C12+C10</f>
        <v>260</v>
      </c>
      <c r="D15" s="31">
        <f t="shared" si="0"/>
        <v>190</v>
      </c>
      <c r="E15" s="31">
        <f t="shared" si="0"/>
        <v>150</v>
      </c>
      <c r="F15" s="31">
        <f t="shared" si="0"/>
        <v>335</v>
      </c>
      <c r="G15" s="31">
        <f t="shared" si="0"/>
        <v>325</v>
      </c>
      <c r="H15" s="31">
        <f>H14+H12</f>
        <v>200</v>
      </c>
      <c r="I15" s="31"/>
      <c r="J15" s="31"/>
      <c r="K15" s="31"/>
      <c r="L15" s="31"/>
      <c r="M15" s="31"/>
      <c r="N15" s="31"/>
      <c r="O15" s="32" t="s">
        <v>9</v>
      </c>
      <c r="P15" s="32">
        <f>SUM(P9:P14)</f>
        <v>2600</v>
      </c>
    </row>
    <row r="17" spans="3:3" x14ac:dyDescent="0.2">
      <c r="C17" s="24"/>
    </row>
    <row r="19" spans="3:3" x14ac:dyDescent="0.2">
      <c r="C19" s="24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/>
      <c r="B3" s="18"/>
      <c r="C3" s="19"/>
      <c r="D3" s="20"/>
      <c r="E3" s="18"/>
      <c r="F3" s="18"/>
      <c r="G3" s="18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8"/>
      <c r="B4" s="18"/>
      <c r="C4" s="18"/>
      <c r="D4" s="20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/>
      <c r="B5" s="18"/>
      <c r="C5" s="18"/>
      <c r="D5" s="20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/>
      <c r="B6" s="18"/>
      <c r="C6" s="18"/>
      <c r="D6" s="20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8.5" customHeight="1" x14ac:dyDescent="0.25">
      <c r="A7" s="18"/>
      <c r="B7" s="21"/>
      <c r="C7" s="22">
        <f>'studieretning (sprog)'!C7</f>
        <v>0</v>
      </c>
      <c r="D7" s="56" t="str">
        <f>'studieretning (sprog)'!D7</f>
        <v xml:space="preserve">         Spansk beg. A - Engelsk A - Tysk forts. B</v>
      </c>
      <c r="E7" s="56"/>
      <c r="F7" s="56"/>
      <c r="G7" s="56"/>
      <c r="H7" s="57"/>
      <c r="I7" s="57"/>
      <c r="J7" s="57"/>
      <c r="K7" s="54" t="str">
        <f>'studieretning (sprog)'!K7</f>
        <v>2023-2026</v>
      </c>
      <c r="L7" s="54"/>
      <c r="M7" s="18"/>
      <c r="N7" s="18"/>
      <c r="O7" s="18"/>
      <c r="P7" s="18"/>
      <c r="Q7" s="18"/>
      <c r="R7" s="18"/>
    </row>
    <row r="8" spans="1:18" ht="15" x14ac:dyDescent="0.2">
      <c r="A8" s="18"/>
      <c r="B8" s="38" t="s">
        <v>34</v>
      </c>
      <c r="C8" s="18"/>
      <c r="D8" s="18"/>
      <c r="E8" s="18"/>
      <c r="F8" s="23"/>
      <c r="G8" s="23"/>
      <c r="H8" s="24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18"/>
      <c r="B9" s="55" t="s">
        <v>0</v>
      </c>
      <c r="C9" s="25" t="str">
        <f>'studieretning (sprog)'!C8</f>
        <v>Dansk A</v>
      </c>
      <c r="D9" s="25" t="str">
        <f>'studieretning (sprog)'!D8</f>
        <v>Historie A</v>
      </c>
      <c r="E9" s="25" t="str">
        <f>'studieretning (sprog)'!E8</f>
        <v>Idræt C</v>
      </c>
      <c r="F9" s="25" t="str">
        <f>'studieretning (sprog)'!F8</f>
        <v>Engelsk A</v>
      </c>
      <c r="G9" s="25" t="str">
        <f>'studieretning (sprog)'!G8</f>
        <v>Spansk beg. A</v>
      </c>
      <c r="H9" s="26" t="str">
        <f>'studieretning (sprog)'!H8</f>
        <v>Valgfag A eller B</v>
      </c>
      <c r="I9" s="25" t="str">
        <f>'studieretning (sprog)'!I8</f>
        <v>Valgfag B</v>
      </c>
      <c r="J9" s="25" t="str">
        <f>'studieretning (sprog)'!J8</f>
        <v>Oldtidskundskab</v>
      </c>
      <c r="K9" s="27"/>
      <c r="L9" s="25"/>
      <c r="M9" s="25" t="s">
        <v>6</v>
      </c>
      <c r="N9" s="25"/>
      <c r="O9" s="25"/>
      <c r="P9" s="18"/>
      <c r="Q9" s="18"/>
    </row>
    <row r="10" spans="1:18" x14ac:dyDescent="0.2">
      <c r="A10" s="18"/>
      <c r="B10" s="55"/>
      <c r="C10" s="28">
        <v>30</v>
      </c>
      <c r="D10" s="28">
        <v>0</v>
      </c>
      <c r="E10" s="28">
        <v>0</v>
      </c>
      <c r="F10" s="28">
        <v>40</v>
      </c>
      <c r="G10" s="28">
        <v>50</v>
      </c>
      <c r="H10" s="29">
        <v>0</v>
      </c>
      <c r="I10" s="28">
        <v>0</v>
      </c>
      <c r="J10" s="28">
        <v>0</v>
      </c>
      <c r="K10" s="30"/>
      <c r="L10" s="28"/>
      <c r="M10" s="28">
        <v>30</v>
      </c>
      <c r="N10" s="28"/>
      <c r="O10" s="28">
        <f>SUM(C10:N10)</f>
        <v>150</v>
      </c>
      <c r="P10" s="18"/>
      <c r="Q10" s="18"/>
    </row>
    <row r="11" spans="1:18" x14ac:dyDescent="0.2">
      <c r="A11" s="18"/>
      <c r="B11" s="55" t="s">
        <v>1</v>
      </c>
      <c r="C11" s="25" t="str">
        <f>'studieretning (sprog)'!C9</f>
        <v>Dansk A</v>
      </c>
      <c r="D11" s="25" t="str">
        <f>'studieretning (sprog)'!D9</f>
        <v>Historie A</v>
      </c>
      <c r="E11" s="25" t="str">
        <f>'studieretning (sprog)'!E9</f>
        <v>Idræt C</v>
      </c>
      <c r="F11" s="25" t="str">
        <f>'studieretning (sprog)'!F9</f>
        <v>Engelsk A</v>
      </c>
      <c r="G11" s="25" t="str">
        <f>'studieretning (sprog)'!G9</f>
        <v>Spansk beg. A</v>
      </c>
      <c r="H11" s="39" t="str">
        <f>'studieretning (sprog)'!H9</f>
        <v>Tysk forts. B</v>
      </c>
      <c r="I11" s="25" t="str">
        <f>'studieretning (sprog)'!I9</f>
        <v>Psykologi C</v>
      </c>
      <c r="J11" s="25" t="str">
        <f>'studieretning (sprog)'!J9</f>
        <v>Religion C</v>
      </c>
      <c r="K11" s="25" t="str">
        <f>'studieretning (sprog)'!K9</f>
        <v>Naturgeografi C</v>
      </c>
      <c r="L11" s="25" t="str">
        <f>'studieretning (sprog)'!L9</f>
        <v>Biologi C</v>
      </c>
      <c r="M11" s="25" t="s">
        <v>7</v>
      </c>
      <c r="N11" s="25"/>
      <c r="O11" s="25"/>
      <c r="P11" s="18"/>
      <c r="Q11" s="18"/>
    </row>
    <row r="12" spans="1:18" x14ac:dyDescent="0.2">
      <c r="A12" s="18"/>
      <c r="B12" s="55"/>
      <c r="C12" s="28">
        <v>30</v>
      </c>
      <c r="D12" s="28">
        <v>0</v>
      </c>
      <c r="E12" s="28">
        <v>0</v>
      </c>
      <c r="F12" s="28">
        <v>30</v>
      </c>
      <c r="G12" s="28">
        <v>25</v>
      </c>
      <c r="H12" s="28">
        <v>25</v>
      </c>
      <c r="I12" s="28">
        <v>0</v>
      </c>
      <c r="J12" s="31">
        <v>0</v>
      </c>
      <c r="K12" s="28">
        <v>10</v>
      </c>
      <c r="L12" s="28">
        <v>10</v>
      </c>
      <c r="M12" s="28">
        <v>15</v>
      </c>
      <c r="N12" s="28"/>
      <c r="O12" s="28">
        <f>SUM(C12:N12)</f>
        <v>145</v>
      </c>
      <c r="P12" s="18"/>
      <c r="Q12" s="18"/>
    </row>
    <row r="13" spans="1:18" x14ac:dyDescent="0.2">
      <c r="A13" s="18"/>
      <c r="B13" s="55" t="s">
        <v>2</v>
      </c>
      <c r="C13" s="25" t="str">
        <f>'studieretning (sprog)'!C10</f>
        <v>Dansk A</v>
      </c>
      <c r="D13" s="25" t="str">
        <f>'studieretning (sprog)'!D10</f>
        <v>Historie A</v>
      </c>
      <c r="E13" s="25" t="str">
        <f>'studieretning (sprog)'!E10</f>
        <v>Idræt C</v>
      </c>
      <c r="F13" s="25" t="str">
        <f>'studieretning (sprog)'!F10</f>
        <v>Engelsk A</v>
      </c>
      <c r="G13" s="25" t="str">
        <f>'studieretning (sprog)'!G10</f>
        <v>Spansk beg. A</v>
      </c>
      <c r="H13" s="25" t="str">
        <f>'studieretning (sprog)'!H10</f>
        <v>Tysk forts. B</v>
      </c>
      <c r="I13" s="25" t="str">
        <f>'studieretning (sprog)'!I10</f>
        <v>Fysik C</v>
      </c>
      <c r="J13" s="25" t="str">
        <f>'studieretning (sprog)'!J10</f>
        <v>Matematik C</v>
      </c>
      <c r="K13" s="25" t="str">
        <f>'studieretning (sprog)'!K10</f>
        <v>Samfundsfag C</v>
      </c>
      <c r="L13" s="25" t="str">
        <f>'studieretning (sprog)'!L10</f>
        <v>Kunstnerisk fag</v>
      </c>
      <c r="M13" s="25" t="s">
        <v>4</v>
      </c>
      <c r="N13" s="25" t="s">
        <v>3</v>
      </c>
      <c r="O13" s="25"/>
      <c r="P13" s="18"/>
      <c r="Q13" s="18"/>
    </row>
    <row r="14" spans="1:18" x14ac:dyDescent="0.2">
      <c r="A14" s="18"/>
      <c r="B14" s="55"/>
      <c r="C14" s="28">
        <v>35</v>
      </c>
      <c r="D14" s="28">
        <v>10</v>
      </c>
      <c r="E14" s="28">
        <v>0</v>
      </c>
      <c r="F14" s="28">
        <v>20</v>
      </c>
      <c r="G14" s="28">
        <v>15</v>
      </c>
      <c r="H14" s="28">
        <v>15</v>
      </c>
      <c r="I14" s="28">
        <v>10</v>
      </c>
      <c r="J14" s="28">
        <v>40</v>
      </c>
      <c r="K14" s="28">
        <v>0</v>
      </c>
      <c r="L14" s="28">
        <v>0</v>
      </c>
      <c r="M14" s="28">
        <v>4</v>
      </c>
      <c r="N14" s="28">
        <v>0</v>
      </c>
      <c r="O14" s="28">
        <f>SUM(C14:N14)</f>
        <v>149</v>
      </c>
      <c r="P14" s="18"/>
      <c r="Q14" s="18"/>
    </row>
    <row r="15" spans="1:18" x14ac:dyDescent="0.2">
      <c r="A15" s="18"/>
      <c r="B15" s="31"/>
      <c r="C15" s="31">
        <f t="shared" ref="C15:G15" si="0">C14+C12+C10</f>
        <v>95</v>
      </c>
      <c r="D15" s="31">
        <f t="shared" si="0"/>
        <v>10</v>
      </c>
      <c r="E15" s="31">
        <f t="shared" si="0"/>
        <v>0</v>
      </c>
      <c r="F15" s="31">
        <f t="shared" si="0"/>
        <v>90</v>
      </c>
      <c r="G15" s="31">
        <f t="shared" si="0"/>
        <v>90</v>
      </c>
      <c r="H15" s="31">
        <f>H14+H12</f>
        <v>40</v>
      </c>
      <c r="I15" s="31"/>
      <c r="J15" s="31"/>
      <c r="K15" s="31"/>
      <c r="L15" s="31"/>
      <c r="M15" s="31"/>
      <c r="N15" s="32" t="s">
        <v>9</v>
      </c>
      <c r="O15" s="32">
        <f>SUM(O9:O14)</f>
        <v>444</v>
      </c>
      <c r="P15" s="18"/>
      <c r="Q15" s="18"/>
    </row>
    <row r="16" spans="1:18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">
      <c r="A17" s="18"/>
      <c r="B17" s="18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">
      <c r="A19" s="18"/>
      <c r="B19" s="18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58" t="s">
        <v>5</v>
      </c>
      <c r="C7" s="59"/>
      <c r="D7" s="59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6" t="s">
        <v>0</v>
      </c>
      <c r="C8" s="2" t="s">
        <v>6</v>
      </c>
      <c r="D8" s="60" t="s">
        <v>11</v>
      </c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2:14" x14ac:dyDescent="0.2">
      <c r="B9" s="66"/>
      <c r="C9" s="3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2:14" x14ac:dyDescent="0.2">
      <c r="B10" s="66" t="s">
        <v>1</v>
      </c>
      <c r="C10" s="2" t="s">
        <v>7</v>
      </c>
      <c r="D10" s="60" t="s">
        <v>10</v>
      </c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2:14" x14ac:dyDescent="0.2">
      <c r="B11" s="66"/>
      <c r="C11" s="4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2:14" x14ac:dyDescent="0.2">
      <c r="B12" s="66" t="s">
        <v>2</v>
      </c>
      <c r="C12" s="2" t="s">
        <v>8</v>
      </c>
      <c r="D12" s="67" t="s">
        <v>43</v>
      </c>
      <c r="E12" s="68"/>
      <c r="F12" s="68"/>
      <c r="G12" s="68"/>
      <c r="H12" s="68"/>
      <c r="I12" s="68"/>
      <c r="J12" s="68"/>
      <c r="K12" s="68"/>
      <c r="L12" s="68"/>
      <c r="M12" s="68"/>
      <c r="N12" s="69"/>
    </row>
    <row r="13" spans="2:14" x14ac:dyDescent="0.2">
      <c r="B13" s="66"/>
      <c r="C13" s="3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2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zoomScaleNormal="100" workbookViewId="0">
      <selection activeCell="F14" sqref="F1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0.5703125" style="5" bestFit="1" customWidth="1"/>
    <col min="9" max="16384" width="9.140625" style="5"/>
  </cols>
  <sheetData>
    <row r="1" spans="1:8" x14ac:dyDescent="0.25">
      <c r="A1" s="5" t="s">
        <v>27</v>
      </c>
      <c r="B1" s="5" t="s">
        <v>52</v>
      </c>
      <c r="C1" s="5" t="s">
        <v>28</v>
      </c>
      <c r="D1" s="33" t="s">
        <v>53</v>
      </c>
      <c r="E1" s="5" t="s">
        <v>54</v>
      </c>
      <c r="F1" s="33" t="s">
        <v>50</v>
      </c>
      <c r="G1" s="42" t="s">
        <v>69</v>
      </c>
      <c r="H1" s="33" t="s">
        <v>54</v>
      </c>
    </row>
    <row r="2" spans="1:8" x14ac:dyDescent="0.25">
      <c r="A2" s="12" t="s">
        <v>13</v>
      </c>
      <c r="B2" s="5" t="s">
        <v>30</v>
      </c>
      <c r="C2" s="13" t="s">
        <v>55</v>
      </c>
      <c r="D2" s="33" t="s">
        <v>70</v>
      </c>
      <c r="E2" s="5" t="s">
        <v>30</v>
      </c>
      <c r="F2" s="35" t="s">
        <v>67</v>
      </c>
      <c r="G2" s="42" t="s">
        <v>30</v>
      </c>
      <c r="H2" s="33" t="s">
        <v>70</v>
      </c>
    </row>
    <row r="3" spans="1:8" x14ac:dyDescent="0.25">
      <c r="A3" s="12" t="s">
        <v>14</v>
      </c>
      <c r="B3" s="12" t="s">
        <v>67</v>
      </c>
      <c r="C3" s="13" t="s">
        <v>57</v>
      </c>
      <c r="D3" s="34" t="s">
        <v>13</v>
      </c>
      <c r="E3" s="12" t="s">
        <v>67</v>
      </c>
      <c r="F3" s="35" t="s">
        <v>37</v>
      </c>
      <c r="G3" s="43" t="s">
        <v>70</v>
      </c>
      <c r="H3" s="34" t="s">
        <v>13</v>
      </c>
    </row>
    <row r="4" spans="1:8" x14ac:dyDescent="0.25">
      <c r="A4" s="5" t="s">
        <v>16</v>
      </c>
      <c r="B4" s="12" t="s">
        <v>37</v>
      </c>
      <c r="C4" s="13" t="s">
        <v>64</v>
      </c>
      <c r="D4" s="34" t="s">
        <v>79</v>
      </c>
      <c r="E4" s="12" t="s">
        <v>13</v>
      </c>
      <c r="F4" s="35" t="s">
        <v>80</v>
      </c>
      <c r="G4" s="37" t="s">
        <v>51</v>
      </c>
      <c r="H4" s="34" t="s">
        <v>79</v>
      </c>
    </row>
    <row r="5" spans="1:8" x14ac:dyDescent="0.25">
      <c r="A5" s="13" t="s">
        <v>15</v>
      </c>
      <c r="B5" s="12" t="s">
        <v>80</v>
      </c>
      <c r="C5" s="13" t="s">
        <v>56</v>
      </c>
      <c r="D5" s="35" t="s">
        <v>81</v>
      </c>
      <c r="E5" s="12" t="s">
        <v>21</v>
      </c>
      <c r="F5" s="35" t="s">
        <v>33</v>
      </c>
      <c r="G5" s="37" t="s">
        <v>13</v>
      </c>
      <c r="H5" s="35" t="s">
        <v>81</v>
      </c>
    </row>
    <row r="6" spans="1:8" x14ac:dyDescent="0.25">
      <c r="B6" s="12" t="s">
        <v>22</v>
      </c>
      <c r="C6" s="13" t="s">
        <v>58</v>
      </c>
      <c r="D6" s="34" t="s">
        <v>14</v>
      </c>
      <c r="E6" s="12" t="s">
        <v>80</v>
      </c>
      <c r="F6" s="35" t="s">
        <v>12</v>
      </c>
      <c r="G6" s="36" t="s">
        <v>79</v>
      </c>
      <c r="H6" s="34" t="s">
        <v>14</v>
      </c>
    </row>
    <row r="7" spans="1:8" x14ac:dyDescent="0.25">
      <c r="B7" s="12" t="s">
        <v>23</v>
      </c>
      <c r="D7" s="34" t="s">
        <v>17</v>
      </c>
      <c r="E7" s="12" t="s">
        <v>22</v>
      </c>
      <c r="G7" s="36" t="s">
        <v>37</v>
      </c>
      <c r="H7" s="34" t="s">
        <v>17</v>
      </c>
    </row>
    <row r="8" spans="1:8" x14ac:dyDescent="0.25">
      <c r="B8" s="12" t="s">
        <v>60</v>
      </c>
      <c r="D8" s="34" t="s">
        <v>16</v>
      </c>
      <c r="E8" s="12" t="s">
        <v>23</v>
      </c>
      <c r="G8" s="36" t="s">
        <v>81</v>
      </c>
      <c r="H8" s="34" t="s">
        <v>16</v>
      </c>
    </row>
    <row r="9" spans="1:8" x14ac:dyDescent="0.25">
      <c r="B9" s="12" t="s">
        <v>65</v>
      </c>
      <c r="D9" s="35" t="s">
        <v>35</v>
      </c>
      <c r="E9" s="12" t="s">
        <v>59</v>
      </c>
      <c r="G9" s="36" t="s">
        <v>80</v>
      </c>
      <c r="H9" s="35" t="s">
        <v>35</v>
      </c>
    </row>
    <row r="10" spans="1:8" x14ac:dyDescent="0.25">
      <c r="B10" s="12" t="s">
        <v>20</v>
      </c>
      <c r="D10" s="35" t="s">
        <v>36</v>
      </c>
      <c r="E10" s="12" t="s">
        <v>60</v>
      </c>
      <c r="G10" s="37" t="s">
        <v>22</v>
      </c>
      <c r="H10" s="35" t="s">
        <v>36</v>
      </c>
    </row>
    <row r="11" spans="1:8" x14ac:dyDescent="0.25">
      <c r="B11" s="12" t="s">
        <v>66</v>
      </c>
      <c r="D11" s="33" t="s">
        <v>15</v>
      </c>
      <c r="E11" s="12" t="s">
        <v>14</v>
      </c>
      <c r="G11" s="37" t="s">
        <v>23</v>
      </c>
      <c r="H11" s="33" t="s">
        <v>15</v>
      </c>
    </row>
    <row r="12" spans="1:8" x14ac:dyDescent="0.25">
      <c r="B12" s="12" t="s">
        <v>18</v>
      </c>
      <c r="D12" s="35" t="s">
        <v>19</v>
      </c>
      <c r="E12" s="12" t="s">
        <v>24</v>
      </c>
      <c r="G12" s="37" t="s">
        <v>14</v>
      </c>
      <c r="H12" s="35" t="s">
        <v>83</v>
      </c>
    </row>
    <row r="13" spans="1:8" x14ac:dyDescent="0.25">
      <c r="B13" s="12" t="s">
        <v>12</v>
      </c>
      <c r="D13" s="33" t="s">
        <v>75</v>
      </c>
      <c r="E13" s="12" t="s">
        <v>17</v>
      </c>
      <c r="G13" s="42" t="s">
        <v>24</v>
      </c>
      <c r="H13" s="35" t="s">
        <v>19</v>
      </c>
    </row>
    <row r="14" spans="1:8" x14ac:dyDescent="0.25">
      <c r="B14" s="12" t="s">
        <v>33</v>
      </c>
      <c r="D14" s="35" t="s">
        <v>61</v>
      </c>
      <c r="E14" s="12" t="s">
        <v>68</v>
      </c>
      <c r="G14" s="37" t="s">
        <v>17</v>
      </c>
      <c r="H14" s="33" t="s">
        <v>75</v>
      </c>
    </row>
    <row r="15" spans="1:8" x14ac:dyDescent="0.25">
      <c r="B15" s="12" t="s">
        <v>32</v>
      </c>
      <c r="E15" s="12" t="s">
        <v>20</v>
      </c>
      <c r="G15" s="36" t="s">
        <v>65</v>
      </c>
    </row>
    <row r="16" spans="1:8" x14ac:dyDescent="0.25">
      <c r="B16" s="12" t="s">
        <v>25</v>
      </c>
      <c r="E16" s="12" t="s">
        <v>66</v>
      </c>
      <c r="G16" s="36" t="s">
        <v>20</v>
      </c>
      <c r="H16" s="37"/>
    </row>
    <row r="17" spans="2:7" x14ac:dyDescent="0.25">
      <c r="B17" s="12" t="s">
        <v>26</v>
      </c>
      <c r="E17" s="12" t="s">
        <v>18</v>
      </c>
      <c r="G17" s="36" t="s">
        <v>18</v>
      </c>
    </row>
    <row r="18" spans="2:7" x14ac:dyDescent="0.25">
      <c r="B18" s="12" t="s">
        <v>62</v>
      </c>
      <c r="E18" s="12" t="s">
        <v>16</v>
      </c>
      <c r="G18" s="36" t="s">
        <v>16</v>
      </c>
    </row>
    <row r="19" spans="2:7" x14ac:dyDescent="0.25">
      <c r="E19" s="12" t="s">
        <v>12</v>
      </c>
      <c r="G19" s="36" t="s">
        <v>35</v>
      </c>
    </row>
    <row r="20" spans="2:7" x14ac:dyDescent="0.25">
      <c r="E20" s="12" t="s">
        <v>15</v>
      </c>
      <c r="G20" s="36" t="s">
        <v>33</v>
      </c>
    </row>
    <row r="21" spans="2:7" x14ac:dyDescent="0.25">
      <c r="E21" s="12" t="s">
        <v>25</v>
      </c>
      <c r="G21" s="36" t="s">
        <v>36</v>
      </c>
    </row>
    <row r="22" spans="2:7" x14ac:dyDescent="0.25">
      <c r="E22" s="12" t="s">
        <v>19</v>
      </c>
      <c r="G22" s="36" t="s">
        <v>12</v>
      </c>
    </row>
    <row r="23" spans="2:7" x14ac:dyDescent="0.25">
      <c r="E23" s="12" t="s">
        <v>26</v>
      </c>
      <c r="G23" s="36" t="s">
        <v>15</v>
      </c>
    </row>
    <row r="24" spans="2:7" x14ac:dyDescent="0.25">
      <c r="E24" s="12" t="s">
        <v>29</v>
      </c>
      <c r="G24" s="36" t="s">
        <v>25</v>
      </c>
    </row>
    <row r="25" spans="2:7" x14ac:dyDescent="0.25">
      <c r="E25" s="12" t="s">
        <v>61</v>
      </c>
      <c r="G25" s="36" t="s">
        <v>19</v>
      </c>
    </row>
    <row r="26" spans="2:7" x14ac:dyDescent="0.25">
      <c r="E26" s="12" t="s">
        <v>62</v>
      </c>
      <c r="G26" s="42" t="s">
        <v>26</v>
      </c>
    </row>
    <row r="27" spans="2:7" x14ac:dyDescent="0.25">
      <c r="G27" s="42" t="s">
        <v>75</v>
      </c>
    </row>
    <row r="28" spans="2:7" x14ac:dyDescent="0.25">
      <c r="G28" s="36"/>
    </row>
    <row r="31" spans="2:7" x14ac:dyDescent="0.25">
      <c r="G31" s="12"/>
    </row>
    <row r="32" spans="2:7" x14ac:dyDescent="0.25">
      <c r="G32" s="12"/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B10 E3:E13 E17:E23 E15 B3:B8 B12:B13 B16:B17 D6:D8 D3 H6:H8 H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6" xr:uid="{00000000-0002-0000-0400-000002000000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(sprog)</vt:lpstr>
      <vt:lpstr>antal lektioner (sprog)</vt:lpstr>
      <vt:lpstr>fordybelsestid (sprog)</vt:lpstr>
      <vt:lpstr>større skriftlige opgaver (spro</vt:lpstr>
      <vt:lpstr>valgfag (sprog)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2017-06-22T09:24:23Z</cp:lastPrinted>
  <dcterms:created xsi:type="dcterms:W3CDTF">2009-05-12T11:16:16Z</dcterms:created>
  <dcterms:modified xsi:type="dcterms:W3CDTF">2023-09-22T12:49:54Z</dcterms:modified>
</cp:coreProperties>
</file>