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7F06B6CB-F91F-4419-B0F2-BA52C536CF86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miljø)" sheetId="7" r:id="rId1"/>
    <sheet name="antal lektioner (miljø)" sheetId="1" state="hidden" r:id="rId2"/>
    <sheet name="fordybelsestid (miljø)" sheetId="4" state="hidden" r:id="rId3"/>
    <sheet name="større skriftlige opgaver (milj" sheetId="5" state="hidden" r:id="rId4"/>
    <sheet name="valgfag (miljø)" sheetId="2" state="hidden" r:id="rId5"/>
  </sheets>
  <definedNames>
    <definedName name="_2.fr.sprog">'valgfag (miljø)'!$C$2:$C$5</definedName>
    <definedName name="kunstn._fag">'valgfag (miljø)'!#REF!</definedName>
    <definedName name="nat.vid.fag_B">valgfag A eller B</definedName>
    <definedName name="naturv.fag_B">'valgfag (miljø)'!$A$2:$A$5</definedName>
    <definedName name="naturv.fag_C">'valgfag (miljø)'!#REF!</definedName>
    <definedName name="valgfag">'studieretning (miljø)'!$J$8</definedName>
    <definedName name="valgfag_A">'valgfag (miljø)'!$D$3:$D$3</definedName>
    <definedName name="valgfag_A_eller_B">'studieretning (miljø)'!$J$8</definedName>
    <definedName name="valgfag_B_1">'valgfag (miljø)'!#REF!</definedName>
    <definedName name="valgfag_B_2">'valgfag (miljø)'!#REF!</definedName>
    <definedName name="valgfag_C">'valgfag (miljø)'!$B$2:$B$17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K13" i="1"/>
  <c r="J15" i="4"/>
  <c r="I15" i="4"/>
  <c r="H15" i="4"/>
  <c r="G15" i="4"/>
  <c r="F15" i="4"/>
  <c r="E15" i="4"/>
  <c r="D15" i="4"/>
  <c r="C15" i="4"/>
  <c r="O14" i="4"/>
  <c r="L13" i="4"/>
  <c r="J13" i="4"/>
  <c r="I13" i="4"/>
  <c r="H13" i="4"/>
  <c r="G13" i="4"/>
  <c r="F13" i="4"/>
  <c r="E13" i="4"/>
  <c r="D13" i="4"/>
  <c r="C13" i="4"/>
  <c r="O12" i="4"/>
  <c r="K11" i="4"/>
  <c r="I11" i="4"/>
  <c r="H11" i="4"/>
  <c r="G11" i="4"/>
  <c r="F11" i="4"/>
  <c r="E11" i="4"/>
  <c r="D11" i="4"/>
  <c r="C11" i="4"/>
  <c r="O10" i="4"/>
  <c r="K9" i="4"/>
  <c r="J9" i="4"/>
  <c r="H9" i="4"/>
  <c r="G9" i="4"/>
  <c r="F9" i="4"/>
  <c r="E9" i="4"/>
  <c r="D9" i="4"/>
  <c r="C9" i="4"/>
  <c r="L7" i="4"/>
  <c r="D7" i="4"/>
  <c r="C7" i="4"/>
  <c r="O15" i="4" l="1"/>
  <c r="G15" i="1"/>
  <c r="I15" i="1" l="1"/>
  <c r="K11" i="1" l="1"/>
  <c r="J13" i="1"/>
  <c r="I11" i="1"/>
  <c r="I13" i="1"/>
  <c r="G13" i="1"/>
  <c r="H15" i="1" l="1"/>
  <c r="K9" i="1"/>
  <c r="H9" i="1"/>
  <c r="G9" i="1"/>
  <c r="J15" i="1"/>
  <c r="L13" i="1"/>
  <c r="H13" i="1"/>
  <c r="H11" i="1"/>
  <c r="F15" i="1" l="1"/>
  <c r="E15" i="1"/>
  <c r="D15" i="1"/>
  <c r="C15" i="1"/>
  <c r="I9" i="7" l="1"/>
  <c r="D7" i="1"/>
  <c r="L7" i="1"/>
  <c r="C7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I9" i="4" s="1"/>
  <c r="J11" i="4"/>
  <c r="J11" i="1"/>
  <c r="J9" i="1"/>
  <c r="P15" i="1"/>
  <c r="I9" i="1" l="1"/>
</calcChain>
</file>

<file path=xl/sharedStrings.xml><?xml version="1.0" encoding="utf-8"?>
<sst xmlns="http://schemas.openxmlformats.org/spreadsheetml/2006/main" count="195" uniqueCount="94">
  <si>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</si>
  <si>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</si>
  <si>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</si>
  <si>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</si>
  <si>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</si>
  <si>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</si>
  <si>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</si>
  <si>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</si>
  <si>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</si>
  <si>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</si>
  <si>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</si>
  <si>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</si>
  <si>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</si>
  <si>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</si>
  <si>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</si>
  <si>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</si>
  <si>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</si>
  <si>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</si>
  <si>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</si>
  <si>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</si>
  <si>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</si>
  <si>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</si>
  <si>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</si>
  <si>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</si>
  <si>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</si>
  <si>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</si>
  <si>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</si>
  <si>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</si>
  <si>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</si>
  <si>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</si>
  <si>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</si>
  <si>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</si>
  <si>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</si>
  <si>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</si>
  <si>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</si>
  <si>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</si>
  <si>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</si>
  <si>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</si>
  <si>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</si>
  <si>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</si>
  <si>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</si>
  <si>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</si>
  <si>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</si>
  <si>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</si>
  <si>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</si>
  <si>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</si>
  <si>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</si>
  <si>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</si>
  <si>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</si>
  <si>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</si>
  <si>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</si>
  <si>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</si>
  <si>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</si>
  <si>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</si>
  <si>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</si>
  <si>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</si>
  <si>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</si>
  <si>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</si>
  <si>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</si>
  <si>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</si>
  <si>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</si>
  <si>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</si>
  <si>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</si>
  <si>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</si>
  <si>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</si>
  <si>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</si>
  <si>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</si>
  <si>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</si>
  <si>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</si>
  <si>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</si>
  <si>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</si>
  <si>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</si>
  <si>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Kemi B</t>
  </si>
  <si>
    <t>Engelsk B</t>
  </si>
  <si>
    <t xml:space="preserve">         Biologi A - Kemi B</t>
  </si>
  <si>
    <t>Biologi A</t>
  </si>
  <si>
    <t>Valgfag A, B eller C</t>
  </si>
  <si>
    <t>Kunstnerisk fag</t>
  </si>
  <si>
    <t>Valgfag A</t>
  </si>
  <si>
    <t>Engelsk A</t>
  </si>
  <si>
    <t>Kemi A</t>
  </si>
  <si>
    <t>Matematik A</t>
  </si>
  <si>
    <t>Græsk C</t>
  </si>
  <si>
    <t>Design og arkitektur B</t>
  </si>
  <si>
    <t>Spansk forts. C</t>
  </si>
  <si>
    <t>Spansk forts. B+C</t>
  </si>
  <si>
    <t>Spansk forts. A</t>
  </si>
  <si>
    <t>2024-2027</t>
  </si>
  <si>
    <t>Du har mulighed for at vælge fag i de mørke rubrikker.</t>
  </si>
  <si>
    <t>1. Start med at vælge fag i 1.g.</t>
  </si>
  <si>
    <t>2. Så skal du vælge et fag på A-niveau i 3.g.</t>
  </si>
  <si>
    <t>3. Derefter skal du vælge fag i Valgfag A, B eller C (medmindre den allerede er udfyldt).</t>
  </si>
  <si>
    <t xml:space="preserve">    Vælger du et fag med B+C, skal du lade rubrikken ved siden af stå med teksten Valgfag C.</t>
  </si>
  <si>
    <t>Dramatik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</si>
</sst>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5" xfId="0" applyFont="1" applyBorder="1"/>
    <xf numFmtId="0" fontId="11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7" fillId="3" borderId="0" xfId="0" applyFont="1" applyFill="1"/>
    <xf numFmtId="0" fontId="7" fillId="3" borderId="5" xfId="0" applyFont="1" applyFill="1" applyBorder="1"/>
    <xf numFmtId="0" fontId="11" fillId="3" borderId="0" xfId="0" applyFont="1" applyFill="1"/>
    <xf numFmtId="0" fontId="11" fillId="3" borderId="5" xfId="0" applyFont="1" applyFill="1" applyBorder="1"/>
    <xf numFmtId="0" fontId="6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/>
    <xf numFmtId="0" fontId="13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0" borderId="0" xfId="0" applyFont="1"/>
    <xf numFmtId="0" fontId="18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7" fillId="5" borderId="7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8" xfId="0" applyBorder="1"/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FF4141"/>
      <color rgb="FFC23137"/>
      <color rgb="FFEA0C26"/>
      <color rgb="FFB2091C"/>
      <color rgb="FFCAF008"/>
      <color rgb="FF2F2C2D"/>
      <color rgb="FF686667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0</xdr:row>
      <xdr:rowOff>161624</xdr:rowOff>
    </xdr:from>
    <xdr:to>
      <xdr:col>10</xdr:col>
      <xdr:colOff>914400</xdr:colOff>
      <xdr:row>4</xdr:row>
      <xdr:rowOff>144398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616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4"/>
  <sheetViews>
    <sheetView showGridLines="0" showRowColHeaders="0" tabSelected="1" zoomScaleNormal="100" workbookViewId="0">
      <selection activeCell="E25" sqref="E25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  <col min="12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25">
      <c r="A7" s="28"/>
      <c r="B7" s="27"/>
      <c r="C7" s="44" t="s">
        <v>74</v>
      </c>
      <c r="D7" s="44"/>
      <c r="E7" s="44"/>
      <c r="F7" s="44"/>
      <c r="G7" s="44"/>
      <c r="H7" s="44"/>
      <c r="I7" s="44"/>
      <c r="J7" s="44" t="s">
        <v>87</v>
      </c>
      <c r="K7" s="45"/>
      <c r="L7" s="5"/>
      <c r="M7" s="5"/>
      <c r="N7" s="5"/>
      <c r="O7" s="5"/>
      <c r="P7" s="5"/>
    </row>
    <row r="8" spans="1:17" ht="24.95" customHeight="1" x14ac:dyDescent="0.25">
      <c r="A8" s="29" t="s">
        <v>37</v>
      </c>
      <c r="B8" s="30" t="s">
        <v>38</v>
      </c>
      <c r="C8" s="30" t="s">
        <v>39</v>
      </c>
      <c r="D8" s="30" t="s">
        <v>41</v>
      </c>
      <c r="E8" s="31" t="s">
        <v>75</v>
      </c>
      <c r="F8" s="32" t="s">
        <v>42</v>
      </c>
      <c r="G8" s="33" t="s">
        <v>43</v>
      </c>
      <c r="H8" s="34" t="str">
        <f>IF(I9="Fransk beg. A",I9,IF(I9="Tysk beg. A",I9,IF(I9="Spansk beg. A",I9,"Valgfag A")))</f>
        <v>Valgfag A</v>
      </c>
      <c r="I8" s="34" t="s">
        <v>76</v>
      </c>
      <c r="J8" s="34" t="s">
        <v>48</v>
      </c>
      <c r="K8" s="35"/>
      <c r="L8" s="5"/>
      <c r="M8" s="5"/>
      <c r="N8" s="5"/>
      <c r="O8" s="5"/>
      <c r="P8" s="5"/>
    </row>
    <row r="9" spans="1:17" ht="24.95" customHeight="1" x14ac:dyDescent="0.25">
      <c r="A9" s="29" t="s">
        <v>36</v>
      </c>
      <c r="B9" s="36" t="s">
        <v>38</v>
      </c>
      <c r="C9" s="36" t="s">
        <v>39</v>
      </c>
      <c r="D9" s="36" t="s">
        <v>41</v>
      </c>
      <c r="E9" s="31" t="s">
        <v>75</v>
      </c>
      <c r="F9" s="31" t="s">
        <v>72</v>
      </c>
      <c r="G9" s="32" t="s">
        <v>16</v>
      </c>
      <c r="H9" s="36" t="s">
        <v>73</v>
      </c>
      <c r="I9" s="37" t="str">
        <f>I10</f>
        <v>2.fremmedsprog</v>
      </c>
      <c r="J9" s="37" t="s">
        <v>45</v>
      </c>
      <c r="K9" s="37"/>
      <c r="L9" s="5"/>
      <c r="M9" s="5"/>
      <c r="N9" s="5"/>
      <c r="O9" s="5"/>
      <c r="P9" s="5"/>
    </row>
    <row r="10" spans="1:17" ht="24.95" customHeight="1" x14ac:dyDescent="0.25">
      <c r="A10" s="29" t="s">
        <v>35</v>
      </c>
      <c r="B10" s="36" t="s">
        <v>38</v>
      </c>
      <c r="C10" s="36" t="s">
        <v>39</v>
      </c>
      <c r="D10" s="36" t="s">
        <v>41</v>
      </c>
      <c r="E10" s="31" t="s">
        <v>75</v>
      </c>
      <c r="F10" s="38" t="s">
        <v>72</v>
      </c>
      <c r="G10" s="32" t="s">
        <v>16</v>
      </c>
      <c r="H10" s="36" t="s">
        <v>73</v>
      </c>
      <c r="I10" s="39" t="s">
        <v>58</v>
      </c>
      <c r="J10" s="36" t="s">
        <v>44</v>
      </c>
      <c r="K10" s="39" t="s">
        <v>77</v>
      </c>
      <c r="L10" s="5"/>
      <c r="M10" s="5"/>
      <c r="N10" s="5"/>
      <c r="O10" s="5"/>
      <c r="P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40"/>
      <c r="B12" s="41" t="s">
        <v>88</v>
      </c>
      <c r="C12" s="40"/>
      <c r="D12" s="40"/>
      <c r="E12" s="40"/>
      <c r="F12" s="42"/>
      <c r="G12" s="42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40"/>
      <c r="B13" s="43" t="s">
        <v>89</v>
      </c>
      <c r="C13" s="40"/>
      <c r="D13" s="40"/>
      <c r="E13" s="40"/>
      <c r="F13" s="42"/>
      <c r="G13" s="42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40"/>
      <c r="B14" s="43" t="s">
        <v>90</v>
      </c>
      <c r="C14" s="40"/>
      <c r="D14" s="40"/>
      <c r="E14" s="40"/>
      <c r="F14" s="42"/>
      <c r="G14" s="42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40"/>
      <c r="B15" s="43" t="s">
        <v>91</v>
      </c>
      <c r="C15" s="40"/>
      <c r="D15" s="40"/>
      <c r="E15" s="40"/>
      <c r="F15" s="42"/>
      <c r="G15" s="42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40"/>
      <c r="B16" s="43" t="s">
        <v>92</v>
      </c>
      <c r="C16" s="40"/>
      <c r="D16" s="40"/>
      <c r="E16" s="40"/>
      <c r="F16" s="42"/>
      <c r="G16" s="42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J7:K7"/>
    <mergeCell ref="C7:I7"/>
  </mergeCells>
  <phoneticPr fontId="1" type="noConversion"/>
  <dataValidations count="2">
    <dataValidation type="list" allowBlank="1" showInputMessage="1" showErrorMessage="1" sqref="I10" xr:uid="{00000000-0002-0000-0000-000000000000}">
      <formula1>_2.fr.sprog</formula1>
    </dataValidation>
    <dataValidation type="list" allowBlank="1" showInputMessage="1" showErrorMessage="1" sqref="J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91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'valgfag (miljø)'!$H$2:$H$6</xm:f>
          </x14:formula1>
          <xm:sqref>H8</xm:sqref>
        </x14:dataValidation>
        <x14:dataValidation type="list" allowBlank="1" showInputMessage="1" showErrorMessage="1" xr:uid="{00000000-0002-0000-0000-000004000000}">
          <x14:formula1>
            <xm:f>'valgfag (miljø)'!$I$2:$I$38</xm:f>
          </x14:formula1>
          <xm:sqref>I8</xm:sqref>
        </x14:dataValidation>
        <x14:dataValidation type="list" allowBlank="1" showInputMessage="1" showErrorMessage="1" xr:uid="{00000000-0002-0000-0000-000002000000}">
          <x14:formula1>
            <xm:f>'valgfag (miljø)'!$F$2:$F$6</xm:f>
          </x14:formula1>
          <xm:sqref>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K21" sqref="K21"/>
    </sheetView>
  </sheetViews>
  <sheetFormatPr defaultRowHeight="12.75" x14ac:dyDescent="0.2"/>
  <cols>
    <col min="1" max="1" width="20.7109375" style="11" customWidth="1"/>
    <col min="2" max="2" width="3" style="11" customWidth="1"/>
    <col min="3" max="7" width="14.7109375" style="11" customWidth="1"/>
    <col min="8" max="9" width="16.140625" style="11" bestFit="1" customWidth="1"/>
    <col min="10" max="11" width="16" style="11" bestFit="1" customWidth="1"/>
    <col min="12" max="12" width="14.7109375" style="11" customWidth="1"/>
    <col min="13" max="13" width="15.5703125" style="11" customWidth="1"/>
    <col min="14" max="17" width="4.7109375" style="11" customWidth="1"/>
    <col min="18" max="16384" width="9.140625" style="11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I3" s="20"/>
    </row>
    <row r="4" spans="2:16" ht="12.75" customHeight="1" x14ac:dyDescent="0.2">
      <c r="D4" s="20"/>
      <c r="I4" s="20"/>
    </row>
    <row r="5" spans="2:16" ht="12.75" customHeight="1" x14ac:dyDescent="0.2">
      <c r="D5" s="20"/>
      <c r="I5" s="20"/>
    </row>
    <row r="6" spans="2:16" ht="12.75" customHeight="1" x14ac:dyDescent="0.2">
      <c r="D6" s="20"/>
      <c r="I6" s="20"/>
    </row>
    <row r="7" spans="2:16" ht="28.5" customHeight="1" x14ac:dyDescent="0.25">
      <c r="B7" s="12"/>
      <c r="C7" s="21">
        <f>'studieretning (miljø)'!B7</f>
        <v>0</v>
      </c>
      <c r="D7" s="48" t="str">
        <f>'studieretning (miljø)'!C7</f>
        <v xml:space="preserve">         Biologi A - Kemi B</v>
      </c>
      <c r="E7" s="48"/>
      <c r="F7" s="48"/>
      <c r="G7" s="48"/>
      <c r="H7" s="48"/>
      <c r="I7" s="49"/>
      <c r="J7" s="49"/>
      <c r="K7" s="49"/>
      <c r="L7" s="46" t="str">
        <f>'studieretning (miljø)'!J7</f>
        <v>2024-2027</v>
      </c>
      <c r="M7" s="46"/>
    </row>
    <row r="8" spans="2:16" ht="15" x14ac:dyDescent="0.2">
      <c r="B8" s="20" t="s">
        <v>31</v>
      </c>
      <c r="F8" s="22"/>
      <c r="G8" s="22"/>
      <c r="H8" s="22"/>
      <c r="I8" s="13"/>
    </row>
    <row r="9" spans="2:16" x14ac:dyDescent="0.2">
      <c r="B9" s="47" t="s">
        <v>0</v>
      </c>
      <c r="C9" s="14" t="str">
        <f>'studieretning (miljø)'!B8</f>
        <v>Dansk A</v>
      </c>
      <c r="D9" s="14" t="str">
        <f>'studieretning (miljø)'!C8</f>
        <v>Historie A</v>
      </c>
      <c r="E9" s="14" t="str">
        <f>'studieretning (miljø)'!D8</f>
        <v>Idræt C</v>
      </c>
      <c r="F9" s="14" t="str">
        <f>'studieretning (miljø)'!E8</f>
        <v>Biologi A</v>
      </c>
      <c r="G9" s="14" t="str">
        <f>'studieretning (miljø)'!F8</f>
        <v>Samfundsfag C</v>
      </c>
      <c r="H9" s="14" t="str">
        <f>'studieretning (miljø)'!G8</f>
        <v>Oldtidskundskab C</v>
      </c>
      <c r="I9" s="14" t="str">
        <f>'studieretning (miljø)'!H8</f>
        <v>Valgfag A</v>
      </c>
      <c r="J9" s="14" t="str">
        <f>'studieretning (miljø)'!I8</f>
        <v>Valgfag A, B eller C</v>
      </c>
      <c r="K9" s="14" t="str">
        <f>'studieretning (miljø)'!J8</f>
        <v>Valgfag C</v>
      </c>
      <c r="L9" s="14"/>
      <c r="M9" s="14" t="s">
        <v>28</v>
      </c>
      <c r="N9" s="14" t="s">
        <v>6</v>
      </c>
      <c r="O9" s="14"/>
      <c r="P9" s="14"/>
    </row>
    <row r="10" spans="2:16" x14ac:dyDescent="0.2">
      <c r="B10" s="47"/>
      <c r="C10" s="15">
        <v>80</v>
      </c>
      <c r="D10" s="15">
        <v>65</v>
      </c>
      <c r="E10" s="15">
        <v>50</v>
      </c>
      <c r="F10" s="15">
        <v>110</v>
      </c>
      <c r="G10" s="15">
        <v>75</v>
      </c>
      <c r="H10" s="16">
        <v>75</v>
      </c>
      <c r="I10" s="16">
        <v>125</v>
      </c>
      <c r="J10" s="15">
        <v>125</v>
      </c>
      <c r="K10" s="15">
        <v>75</v>
      </c>
      <c r="L10" s="15"/>
      <c r="M10" s="15">
        <v>40</v>
      </c>
      <c r="N10" s="15">
        <v>20</v>
      </c>
      <c r="O10" s="15"/>
      <c r="P10" s="15">
        <f>SUM(C10:O10)</f>
        <v>840</v>
      </c>
    </row>
    <row r="11" spans="2:16" x14ac:dyDescent="0.2">
      <c r="B11" s="47" t="s">
        <v>1</v>
      </c>
      <c r="C11" s="14" t="str">
        <f>'studieretning (miljø)'!B9</f>
        <v>Dansk A</v>
      </c>
      <c r="D11" s="14" t="str">
        <f>'studieretning (miljø)'!C9</f>
        <v>Historie A</v>
      </c>
      <c r="E11" s="14" t="str">
        <f>'studieretning (miljø)'!D9</f>
        <v>Idræt C</v>
      </c>
      <c r="F11" s="14" t="str">
        <f>'studieretning (miljø)'!E9</f>
        <v>Biologi A</v>
      </c>
      <c r="G11" s="14" t="str">
        <f>'studieretning (miljø)'!F9</f>
        <v>Kemi B</v>
      </c>
      <c r="H11" s="14" t="str">
        <f>'studieretning (miljø)'!G9</f>
        <v>Matematik B</v>
      </c>
      <c r="I11" s="14" t="str">
        <f>'studieretning (miljø)'!H9</f>
        <v>Engelsk B</v>
      </c>
      <c r="J11" s="14" t="str">
        <f>'studieretning (miljø)'!I9</f>
        <v>2.fremmedsprog</v>
      </c>
      <c r="K11" s="14" t="str">
        <f>'studieretning (miljø)'!J9</f>
        <v>Religion C</v>
      </c>
      <c r="L11" s="14"/>
      <c r="M11" s="14" t="s">
        <v>28</v>
      </c>
      <c r="N11" s="14" t="s">
        <v>7</v>
      </c>
      <c r="O11" s="14"/>
      <c r="P11" s="14"/>
    </row>
    <row r="12" spans="2:16" x14ac:dyDescent="0.2">
      <c r="B12" s="47"/>
      <c r="C12" s="15">
        <v>90</v>
      </c>
      <c r="D12" s="15">
        <v>75</v>
      </c>
      <c r="E12" s="15">
        <v>50</v>
      </c>
      <c r="F12" s="15">
        <v>130</v>
      </c>
      <c r="G12" s="15">
        <v>120</v>
      </c>
      <c r="H12" s="15">
        <v>125</v>
      </c>
      <c r="I12" s="15">
        <v>105</v>
      </c>
      <c r="J12" s="15">
        <v>100</v>
      </c>
      <c r="K12" s="17">
        <v>75</v>
      </c>
      <c r="L12" s="15"/>
      <c r="M12" s="15">
        <v>50</v>
      </c>
      <c r="N12" s="15">
        <v>0</v>
      </c>
      <c r="O12" s="15"/>
      <c r="P12" s="15">
        <f>SUM(C12:O12)</f>
        <v>920</v>
      </c>
    </row>
    <row r="13" spans="2:16" x14ac:dyDescent="0.2">
      <c r="B13" s="47" t="s">
        <v>2</v>
      </c>
      <c r="C13" s="14" t="str">
        <f>'studieretning (miljø)'!B10</f>
        <v>Dansk A</v>
      </c>
      <c r="D13" s="14" t="str">
        <f>'studieretning (miljø)'!C10</f>
        <v>Historie A</v>
      </c>
      <c r="E13" s="14" t="str">
        <f>'studieretning (miljø)'!D10</f>
        <v>Idræt C</v>
      </c>
      <c r="F13" s="14" t="str">
        <f>'studieretning (miljø)'!E10</f>
        <v>Biologi A</v>
      </c>
      <c r="G13" s="14" t="str">
        <f>'studieretning (miljø)'!F10</f>
        <v>Kemi B</v>
      </c>
      <c r="H13" s="14" t="str">
        <f>'studieretning (miljø)'!G10</f>
        <v>Matematik B</v>
      </c>
      <c r="I13" s="14" t="str">
        <f>'studieretning (miljø)'!H10</f>
        <v>Engelsk B</v>
      </c>
      <c r="J13" s="14" t="str">
        <f>'studieretning (miljø)'!I10</f>
        <v>2.fremmedsprog</v>
      </c>
      <c r="K13" s="14" t="str">
        <f>'studieretning (miljø)'!J10</f>
        <v>Fysik C</v>
      </c>
      <c r="L13" s="14" t="str">
        <f>'studieretning (miljø)'!K10</f>
        <v>Kunstnerisk fag</v>
      </c>
      <c r="M13" s="14" t="s">
        <v>28</v>
      </c>
      <c r="N13" s="14" t="s">
        <v>4</v>
      </c>
      <c r="O13" s="14" t="s">
        <v>3</v>
      </c>
      <c r="P13" s="14"/>
    </row>
    <row r="14" spans="2:16" x14ac:dyDescent="0.2">
      <c r="B14" s="47"/>
      <c r="C14" s="15">
        <v>90</v>
      </c>
      <c r="D14" s="15">
        <v>50</v>
      </c>
      <c r="E14" s="15">
        <v>50</v>
      </c>
      <c r="F14" s="15">
        <v>85</v>
      </c>
      <c r="G14" s="15">
        <v>80</v>
      </c>
      <c r="H14" s="15">
        <v>125</v>
      </c>
      <c r="I14" s="15">
        <v>105</v>
      </c>
      <c r="J14" s="15">
        <v>100</v>
      </c>
      <c r="K14" s="15">
        <v>75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325</v>
      </c>
      <c r="G15" s="17">
        <f>G12+G10</f>
        <v>195</v>
      </c>
      <c r="H15" s="17">
        <f>H14+H12</f>
        <v>250</v>
      </c>
      <c r="I15" s="17">
        <f>I12+I14</f>
        <v>210</v>
      </c>
      <c r="J15" s="17">
        <f>J14+J12</f>
        <v>200</v>
      </c>
      <c r="K15" s="17"/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3"/>
    </row>
    <row r="19" spans="3:3" x14ac:dyDescent="0.2">
      <c r="C19" s="13"/>
    </row>
  </sheetData>
  <sheetProtection selectLockedCells="1"/>
  <mergeCells count="5">
    <mergeCell ref="L7:M7"/>
    <mergeCell ref="B13:B14"/>
    <mergeCell ref="B11:B12"/>
    <mergeCell ref="B9:B10"/>
    <mergeCell ref="D7:K7"/>
  </mergeCells>
  <phoneticPr fontId="1" type="noConversion"/>
  <pageMargins left="0.25" right="0.25" top="0.75" bottom="0.75" header="0.3" footer="0.3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9"/>
  <sheetViews>
    <sheetView workbookViewId="0">
      <selection activeCell="K21" sqref="K2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x14ac:dyDescent="0.2">
      <c r="A3" s="11"/>
      <c r="B3" s="11"/>
      <c r="C3" s="19"/>
      <c r="D3" s="20"/>
      <c r="E3" s="11"/>
      <c r="F3" s="11"/>
      <c r="G3" s="11"/>
      <c r="H3" s="11"/>
      <c r="I3" s="20"/>
      <c r="J3" s="11"/>
      <c r="K3" s="11"/>
      <c r="L3" s="11"/>
      <c r="M3" s="11"/>
      <c r="N3" s="11"/>
      <c r="O3" s="11"/>
      <c r="P3" s="11"/>
      <c r="Q3" s="11"/>
      <c r="R3" s="11"/>
    </row>
    <row r="4" spans="1:18" ht="15" x14ac:dyDescent="0.2">
      <c r="A4" s="11"/>
      <c r="B4" s="11"/>
      <c r="C4" s="11"/>
      <c r="D4" s="20"/>
      <c r="E4" s="11"/>
      <c r="F4" s="11"/>
      <c r="G4" s="11"/>
      <c r="H4" s="11"/>
      <c r="I4" s="20"/>
      <c r="J4" s="11"/>
      <c r="K4" s="11"/>
      <c r="L4" s="11"/>
      <c r="M4" s="11"/>
      <c r="N4" s="11"/>
      <c r="O4" s="11"/>
      <c r="P4" s="11"/>
      <c r="Q4" s="11"/>
      <c r="R4" s="11"/>
    </row>
    <row r="5" spans="1:18" ht="15" x14ac:dyDescent="0.2">
      <c r="A5" s="11"/>
      <c r="B5" s="11"/>
      <c r="C5" s="11"/>
      <c r="D5" s="20"/>
      <c r="E5" s="11"/>
      <c r="F5" s="11"/>
      <c r="G5" s="11"/>
      <c r="H5" s="11"/>
      <c r="I5" s="20"/>
      <c r="J5" s="11"/>
      <c r="K5" s="11"/>
      <c r="L5" s="11"/>
      <c r="M5" s="11"/>
      <c r="N5" s="11"/>
      <c r="O5" s="11"/>
      <c r="P5" s="11"/>
      <c r="Q5" s="11"/>
      <c r="R5" s="11"/>
    </row>
    <row r="6" spans="1:18" ht="15" x14ac:dyDescent="0.2">
      <c r="A6" s="11"/>
      <c r="B6" s="11"/>
      <c r="C6" s="11"/>
      <c r="D6" s="20"/>
      <c r="E6" s="11"/>
      <c r="F6" s="11"/>
      <c r="G6" s="11"/>
      <c r="H6" s="11"/>
      <c r="I6" s="20"/>
      <c r="J6" s="11"/>
      <c r="K6" s="11"/>
      <c r="L6" s="11"/>
      <c r="M6" s="11"/>
      <c r="N6" s="11"/>
      <c r="O6" s="11"/>
      <c r="P6" s="11"/>
      <c r="Q6" s="11"/>
      <c r="R6" s="11"/>
    </row>
    <row r="7" spans="1:18" ht="28.5" customHeight="1" x14ac:dyDescent="0.25">
      <c r="A7" s="11"/>
      <c r="B7" s="12"/>
      <c r="C7" s="21">
        <f>'studieretning (miljø)'!B7</f>
        <v>0</v>
      </c>
      <c r="D7" s="48" t="str">
        <f>'studieretning (miljø)'!C7</f>
        <v xml:space="preserve">         Biologi A - Kemi B</v>
      </c>
      <c r="E7" s="48"/>
      <c r="F7" s="48"/>
      <c r="G7" s="48"/>
      <c r="H7" s="48"/>
      <c r="I7" s="49"/>
      <c r="J7" s="49"/>
      <c r="K7" s="49"/>
      <c r="L7" s="46" t="str">
        <f>'studieretning (miljø)'!J7</f>
        <v>2024-2027</v>
      </c>
      <c r="M7" s="46"/>
      <c r="N7" s="11"/>
      <c r="O7" s="11"/>
      <c r="P7" s="11"/>
      <c r="Q7" s="11"/>
      <c r="R7" s="11"/>
    </row>
    <row r="8" spans="1:18" ht="15" x14ac:dyDescent="0.2">
      <c r="A8" s="11"/>
      <c r="B8" s="20" t="s">
        <v>31</v>
      </c>
      <c r="C8" s="11"/>
      <c r="D8" s="11"/>
      <c r="E8" s="11"/>
      <c r="F8" s="22"/>
      <c r="G8" s="22"/>
      <c r="H8" s="22"/>
      <c r="I8" s="13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">
      <c r="A9" s="11"/>
      <c r="B9" s="47" t="s">
        <v>0</v>
      </c>
      <c r="C9" s="14" t="str">
        <f>'studieretning (miljø)'!B8</f>
        <v>Dansk A</v>
      </c>
      <c r="D9" s="14" t="str">
        <f>'studieretning (miljø)'!C8</f>
        <v>Historie A</v>
      </c>
      <c r="E9" s="14" t="str">
        <f>'studieretning (miljø)'!D8</f>
        <v>Idræt C</v>
      </c>
      <c r="F9" s="14" t="str">
        <f>'studieretning (miljø)'!E8</f>
        <v>Biologi A</v>
      </c>
      <c r="G9" s="14" t="str">
        <f>'studieretning (miljø)'!F8</f>
        <v>Samfundsfag C</v>
      </c>
      <c r="H9" s="14" t="str">
        <f>'studieretning (miljø)'!G8</f>
        <v>Oldtidskundskab C</v>
      </c>
      <c r="I9" s="14" t="str">
        <f>'studieretning (miljø)'!H8</f>
        <v>Valgfag A</v>
      </c>
      <c r="J9" s="14" t="str">
        <f>'studieretning (miljø)'!I8</f>
        <v>Valgfag A, B eller C</v>
      </c>
      <c r="K9" s="14" t="str">
        <f>'studieretning (miljø)'!J8</f>
        <v>Valgfag C</v>
      </c>
      <c r="L9" s="14"/>
      <c r="M9" s="14" t="s">
        <v>6</v>
      </c>
      <c r="N9" s="14"/>
      <c r="O9" s="14"/>
      <c r="P9" s="14"/>
      <c r="Q9" s="11"/>
      <c r="R9" s="11"/>
    </row>
    <row r="10" spans="1:18" x14ac:dyDescent="0.2">
      <c r="A10" s="11"/>
      <c r="B10" s="47"/>
      <c r="C10" s="15">
        <v>30</v>
      </c>
      <c r="D10" s="15">
        <v>0</v>
      </c>
      <c r="E10" s="15">
        <v>0</v>
      </c>
      <c r="F10" s="15">
        <v>50</v>
      </c>
      <c r="G10" s="15">
        <v>0</v>
      </c>
      <c r="H10" s="16">
        <v>0</v>
      </c>
      <c r="I10" s="16">
        <v>0</v>
      </c>
      <c r="J10" s="15">
        <v>0</v>
      </c>
      <c r="K10" s="15">
        <v>0</v>
      </c>
      <c r="L10" s="15"/>
      <c r="M10" s="15">
        <v>30</v>
      </c>
      <c r="N10" s="15"/>
      <c r="O10" s="15">
        <f>SUM(C10:M10)</f>
        <v>110</v>
      </c>
      <c r="P10" s="11"/>
      <c r="Q10" s="11"/>
    </row>
    <row r="11" spans="1:18" x14ac:dyDescent="0.2">
      <c r="A11" s="11"/>
      <c r="B11" s="47" t="s">
        <v>1</v>
      </c>
      <c r="C11" s="14" t="str">
        <f>'studieretning (miljø)'!B9</f>
        <v>Dansk A</v>
      </c>
      <c r="D11" s="14" t="str">
        <f>'studieretning (miljø)'!C9</f>
        <v>Historie A</v>
      </c>
      <c r="E11" s="14" t="str">
        <f>'studieretning (miljø)'!D9</f>
        <v>Idræt C</v>
      </c>
      <c r="F11" s="14" t="str">
        <f>'studieretning (miljø)'!E9</f>
        <v>Biologi A</v>
      </c>
      <c r="G11" s="14" t="str">
        <f>'studieretning (miljø)'!F9</f>
        <v>Kemi B</v>
      </c>
      <c r="H11" s="14" t="str">
        <f>'studieretning (miljø)'!G9</f>
        <v>Matematik B</v>
      </c>
      <c r="I11" s="14" t="str">
        <f>'studieretning (miljø)'!H9</f>
        <v>Engelsk B</v>
      </c>
      <c r="J11" s="14" t="str">
        <f>'studieretning (miljø)'!I9</f>
        <v>2.fremmedsprog</v>
      </c>
      <c r="K11" s="14" t="str">
        <f>'studieretning (miljø)'!J9</f>
        <v>Religion C</v>
      </c>
      <c r="L11" s="14"/>
      <c r="M11" s="14" t="s">
        <v>7</v>
      </c>
      <c r="N11" s="14"/>
      <c r="O11" s="14"/>
      <c r="P11" s="11"/>
      <c r="Q11" s="11"/>
    </row>
    <row r="12" spans="1:18" x14ac:dyDescent="0.2">
      <c r="A12" s="11"/>
      <c r="B12" s="47"/>
      <c r="C12" s="15">
        <v>30</v>
      </c>
      <c r="D12" s="15">
        <v>0</v>
      </c>
      <c r="E12" s="15">
        <v>0</v>
      </c>
      <c r="F12" s="15">
        <v>40</v>
      </c>
      <c r="G12" s="15">
        <v>40</v>
      </c>
      <c r="H12" s="15">
        <v>60</v>
      </c>
      <c r="I12" s="15">
        <v>25</v>
      </c>
      <c r="J12" s="15">
        <v>25</v>
      </c>
      <c r="K12" s="17">
        <v>0</v>
      </c>
      <c r="L12" s="15"/>
      <c r="M12" s="15">
        <v>15</v>
      </c>
      <c r="N12" s="15"/>
      <c r="O12" s="15">
        <f>SUM(C12:M12)</f>
        <v>235</v>
      </c>
      <c r="P12" s="11"/>
      <c r="Q12" s="11"/>
    </row>
    <row r="13" spans="1:18" x14ac:dyDescent="0.2">
      <c r="A13" s="11"/>
      <c r="B13" s="47" t="s">
        <v>2</v>
      </c>
      <c r="C13" s="14" t="str">
        <f>'studieretning (miljø)'!B10</f>
        <v>Dansk A</v>
      </c>
      <c r="D13" s="14" t="str">
        <f>'studieretning (miljø)'!C10</f>
        <v>Historie A</v>
      </c>
      <c r="E13" s="14" t="str">
        <f>'studieretning (miljø)'!D10</f>
        <v>Idræt C</v>
      </c>
      <c r="F13" s="14" t="str">
        <f>'studieretning (miljø)'!E10</f>
        <v>Biologi A</v>
      </c>
      <c r="G13" s="14" t="str">
        <f>'studieretning (miljø)'!F10</f>
        <v>Kemi B</v>
      </c>
      <c r="H13" s="14" t="str">
        <f>'studieretning (miljø)'!G10</f>
        <v>Matematik B</v>
      </c>
      <c r="I13" s="14" t="str">
        <f>'studieretning (miljø)'!H10</f>
        <v>Engelsk B</v>
      </c>
      <c r="J13" s="14" t="str">
        <f>'studieretning (miljø)'!I10</f>
        <v>2.fremmedsprog</v>
      </c>
      <c r="K13" s="14" t="str">
        <f>'studieretning (miljø)'!J10</f>
        <v>Fysik C</v>
      </c>
      <c r="L13" s="14" t="str">
        <f>'studieretning (miljø)'!K10</f>
        <v>Kunstnerisk fag</v>
      </c>
      <c r="M13" s="14" t="s">
        <v>4</v>
      </c>
      <c r="N13" s="14"/>
      <c r="O13" s="14"/>
      <c r="P13" s="11"/>
      <c r="Q13" s="11"/>
    </row>
    <row r="14" spans="1:18" x14ac:dyDescent="0.2">
      <c r="A14" s="11"/>
      <c r="B14" s="47"/>
      <c r="C14" s="15">
        <v>35</v>
      </c>
      <c r="D14" s="15">
        <v>10</v>
      </c>
      <c r="E14" s="15">
        <v>0</v>
      </c>
      <c r="F14" s="15">
        <v>20</v>
      </c>
      <c r="G14" s="15">
        <v>15</v>
      </c>
      <c r="H14" s="15">
        <v>40</v>
      </c>
      <c r="I14" s="15">
        <v>20</v>
      </c>
      <c r="J14" s="15">
        <v>15</v>
      </c>
      <c r="K14" s="15">
        <v>10</v>
      </c>
      <c r="L14" s="15">
        <v>0</v>
      </c>
      <c r="M14" s="15">
        <v>4</v>
      </c>
      <c r="N14" s="15"/>
      <c r="O14" s="15">
        <f>SUM(C14:M14)</f>
        <v>169</v>
      </c>
      <c r="P14" s="11"/>
      <c r="Q14" s="11"/>
    </row>
    <row r="15" spans="1:18" x14ac:dyDescent="0.2">
      <c r="A15" s="11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110</v>
      </c>
      <c r="G15" s="17">
        <f>G12+G10</f>
        <v>40</v>
      </c>
      <c r="H15" s="17">
        <f>H14+H12</f>
        <v>100</v>
      </c>
      <c r="I15" s="17">
        <f>I12+I14</f>
        <v>45</v>
      </c>
      <c r="J15" s="17">
        <f>J14+J12</f>
        <v>40</v>
      </c>
      <c r="K15" s="17"/>
      <c r="L15" s="17"/>
      <c r="M15" s="17"/>
      <c r="N15" s="18" t="s">
        <v>9</v>
      </c>
      <c r="O15" s="18">
        <f>SUM(O10:O14)</f>
        <v>514</v>
      </c>
      <c r="P15" s="11"/>
      <c r="Q15" s="11"/>
    </row>
    <row r="16" spans="1:18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">
      <c r="A17" s="11"/>
      <c r="B17" s="11"/>
      <c r="C17" s="1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">
      <c r="A19" s="11"/>
      <c r="B19" s="11"/>
      <c r="C19" s="1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</sheetData>
  <sheetProtection selectLockedCells="1"/>
  <mergeCells count="5">
    <mergeCell ref="D7:K7"/>
    <mergeCell ref="L7:M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K21" sqref="K21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8"/>
  <sheetViews>
    <sheetView zoomScaleNormal="100" workbookViewId="0">
      <selection activeCell="C10" sqref="C10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13.7109375" style="5" bestFit="1" customWidth="1"/>
    <col min="9" max="9" width="20.7109375" style="5" bestFit="1" customWidth="1"/>
    <col min="10" max="16384" width="9.140625" style="5"/>
  </cols>
  <sheetData>
    <row r="1" spans="1:9" x14ac:dyDescent="0.25">
      <c r="A1" s="5" t="s">
        <v>25</v>
      </c>
      <c r="B1" s="23" t="s">
        <v>48</v>
      </c>
      <c r="C1" s="23" t="s">
        <v>26</v>
      </c>
      <c r="D1" s="5" t="s">
        <v>49</v>
      </c>
      <c r="E1" s="5" t="s">
        <v>50</v>
      </c>
      <c r="F1" s="23" t="s">
        <v>46</v>
      </c>
      <c r="G1" s="5" t="s">
        <v>63</v>
      </c>
      <c r="H1" s="23" t="s">
        <v>78</v>
      </c>
      <c r="I1" s="23" t="s">
        <v>76</v>
      </c>
    </row>
    <row r="2" spans="1:9" x14ac:dyDescent="0.25">
      <c r="A2" s="8" t="s">
        <v>13</v>
      </c>
      <c r="B2" s="23" t="s">
        <v>27</v>
      </c>
      <c r="C2" s="25" t="s">
        <v>51</v>
      </c>
      <c r="D2" s="5" t="s">
        <v>66</v>
      </c>
      <c r="E2" s="5" t="s">
        <v>66</v>
      </c>
      <c r="F2" s="25" t="s">
        <v>62</v>
      </c>
      <c r="G2" s="5" t="s">
        <v>27</v>
      </c>
      <c r="H2" s="23" t="s">
        <v>79</v>
      </c>
      <c r="I2" s="23" t="s">
        <v>27</v>
      </c>
    </row>
    <row r="3" spans="1:9" x14ac:dyDescent="0.25">
      <c r="A3" s="8" t="s">
        <v>14</v>
      </c>
      <c r="B3" s="26" t="s">
        <v>62</v>
      </c>
      <c r="C3" s="25" t="s">
        <v>52</v>
      </c>
      <c r="D3" s="8" t="s">
        <v>13</v>
      </c>
      <c r="E3" s="8" t="s">
        <v>13</v>
      </c>
      <c r="F3" s="25" t="s">
        <v>34</v>
      </c>
      <c r="G3" s="10" t="s">
        <v>66</v>
      </c>
      <c r="H3" s="23" t="s">
        <v>54</v>
      </c>
      <c r="I3" s="24" t="s">
        <v>66</v>
      </c>
    </row>
    <row r="4" spans="1:9" x14ac:dyDescent="0.25">
      <c r="A4" s="5" t="s">
        <v>16</v>
      </c>
      <c r="B4" s="26" t="s">
        <v>34</v>
      </c>
      <c r="C4" s="25" t="s">
        <v>59</v>
      </c>
      <c r="D4" s="9" t="s">
        <v>54</v>
      </c>
      <c r="E4" s="5" t="s">
        <v>64</v>
      </c>
      <c r="F4" s="25" t="s">
        <v>93</v>
      </c>
      <c r="G4" s="9" t="s">
        <v>47</v>
      </c>
      <c r="H4" s="23" t="s">
        <v>80</v>
      </c>
      <c r="I4" s="25" t="s">
        <v>62</v>
      </c>
    </row>
    <row r="5" spans="1:9" x14ac:dyDescent="0.25">
      <c r="A5" s="9" t="s">
        <v>15</v>
      </c>
      <c r="B5" s="26" t="s">
        <v>21</v>
      </c>
      <c r="C5" s="25" t="s">
        <v>53</v>
      </c>
      <c r="D5" s="8" t="s">
        <v>14</v>
      </c>
      <c r="E5" s="5" t="s">
        <v>69</v>
      </c>
      <c r="F5" s="25" t="s">
        <v>30</v>
      </c>
      <c r="G5" s="9" t="s">
        <v>13</v>
      </c>
      <c r="H5" s="23" t="s">
        <v>81</v>
      </c>
      <c r="I5" s="26" t="s">
        <v>83</v>
      </c>
    </row>
    <row r="6" spans="1:9" x14ac:dyDescent="0.25">
      <c r="B6" s="26" t="s">
        <v>22</v>
      </c>
      <c r="D6" s="8" t="s">
        <v>17</v>
      </c>
      <c r="E6" s="9" t="s">
        <v>67</v>
      </c>
      <c r="F6" s="25" t="s">
        <v>12</v>
      </c>
      <c r="G6" s="8" t="s">
        <v>34</v>
      </c>
      <c r="H6" s="23" t="s">
        <v>56</v>
      </c>
      <c r="I6" s="26" t="s">
        <v>34</v>
      </c>
    </row>
    <row r="7" spans="1:9" x14ac:dyDescent="0.25">
      <c r="B7" s="26" t="s">
        <v>55</v>
      </c>
      <c r="D7" s="8" t="s">
        <v>16</v>
      </c>
      <c r="E7" s="8" t="s">
        <v>14</v>
      </c>
      <c r="G7" s="9" t="s">
        <v>21</v>
      </c>
      <c r="I7" s="23" t="s">
        <v>79</v>
      </c>
    </row>
    <row r="8" spans="1:9" x14ac:dyDescent="0.25">
      <c r="B8" s="23" t="s">
        <v>82</v>
      </c>
      <c r="D8" s="9" t="s">
        <v>32</v>
      </c>
      <c r="E8" s="8" t="s">
        <v>17</v>
      </c>
      <c r="G8" s="9" t="s">
        <v>22</v>
      </c>
      <c r="I8" s="25" t="s">
        <v>21</v>
      </c>
    </row>
    <row r="9" spans="1:9" x14ac:dyDescent="0.25">
      <c r="B9" s="26" t="s">
        <v>60</v>
      </c>
      <c r="D9" s="9" t="s">
        <v>33</v>
      </c>
      <c r="E9" s="8" t="s">
        <v>16</v>
      </c>
      <c r="G9" s="9" t="s">
        <v>55</v>
      </c>
      <c r="I9" s="23" t="s">
        <v>64</v>
      </c>
    </row>
    <row r="10" spans="1:9" x14ac:dyDescent="0.25">
      <c r="B10" s="26" t="s">
        <v>18</v>
      </c>
      <c r="D10" s="9" t="s">
        <v>19</v>
      </c>
      <c r="E10" s="9" t="s">
        <v>32</v>
      </c>
      <c r="G10" s="9" t="s">
        <v>14</v>
      </c>
      <c r="I10" s="25" t="s">
        <v>22</v>
      </c>
    </row>
    <row r="11" spans="1:9" x14ac:dyDescent="0.25">
      <c r="B11" s="26" t="s">
        <v>30</v>
      </c>
      <c r="D11" s="9" t="s">
        <v>56</v>
      </c>
      <c r="E11" s="9" t="s">
        <v>33</v>
      </c>
      <c r="G11" s="9" t="s">
        <v>17</v>
      </c>
      <c r="I11" s="23" t="s">
        <v>69</v>
      </c>
    </row>
    <row r="12" spans="1:9" x14ac:dyDescent="0.25">
      <c r="B12" s="26" t="s">
        <v>12</v>
      </c>
      <c r="E12" s="9" t="s">
        <v>65</v>
      </c>
      <c r="G12" s="8" t="s">
        <v>60</v>
      </c>
      <c r="I12" s="23" t="s">
        <v>54</v>
      </c>
    </row>
    <row r="13" spans="1:9" x14ac:dyDescent="0.25">
      <c r="B13" s="26" t="s">
        <v>29</v>
      </c>
      <c r="E13" s="9" t="s">
        <v>19</v>
      </c>
      <c r="G13" s="8" t="s">
        <v>20</v>
      </c>
      <c r="I13" s="23" t="s">
        <v>67</v>
      </c>
    </row>
    <row r="14" spans="1:9" x14ac:dyDescent="0.25">
      <c r="B14" s="26" t="s">
        <v>23</v>
      </c>
      <c r="E14" s="5" t="s">
        <v>71</v>
      </c>
      <c r="G14" s="8" t="s">
        <v>61</v>
      </c>
      <c r="I14" s="25" t="s">
        <v>55</v>
      </c>
    </row>
    <row r="15" spans="1:9" x14ac:dyDescent="0.25">
      <c r="B15" s="26" t="s">
        <v>24</v>
      </c>
      <c r="E15" s="5" t="s">
        <v>70</v>
      </c>
      <c r="G15" s="8" t="s">
        <v>18</v>
      </c>
      <c r="I15" s="25" t="s">
        <v>14</v>
      </c>
    </row>
    <row r="16" spans="1:9" x14ac:dyDescent="0.25">
      <c r="B16" s="23" t="s">
        <v>84</v>
      </c>
      <c r="E16" s="9" t="s">
        <v>68</v>
      </c>
      <c r="G16" s="8" t="s">
        <v>16</v>
      </c>
      <c r="I16" s="23" t="s">
        <v>82</v>
      </c>
    </row>
    <row r="17" spans="2:9" x14ac:dyDescent="0.25">
      <c r="B17" s="26" t="s">
        <v>57</v>
      </c>
      <c r="G17" s="8" t="s">
        <v>32</v>
      </c>
      <c r="I17" s="25" t="s">
        <v>17</v>
      </c>
    </row>
    <row r="18" spans="2:9" x14ac:dyDescent="0.25">
      <c r="E18" s="8"/>
      <c r="G18" s="8" t="s">
        <v>30</v>
      </c>
      <c r="I18" s="26" t="s">
        <v>60</v>
      </c>
    </row>
    <row r="19" spans="2:9" x14ac:dyDescent="0.25">
      <c r="E19" s="8"/>
      <c r="G19" s="8" t="s">
        <v>33</v>
      </c>
      <c r="I19" s="26" t="s">
        <v>80</v>
      </c>
    </row>
    <row r="20" spans="2:9" x14ac:dyDescent="0.25">
      <c r="E20" s="8"/>
      <c r="G20" s="8" t="s">
        <v>12</v>
      </c>
      <c r="I20" s="26" t="s">
        <v>18</v>
      </c>
    </row>
    <row r="21" spans="2:9" x14ac:dyDescent="0.25">
      <c r="E21" s="8"/>
      <c r="G21" s="8" t="s">
        <v>29</v>
      </c>
      <c r="I21" s="23" t="s">
        <v>81</v>
      </c>
    </row>
    <row r="22" spans="2:9" x14ac:dyDescent="0.25">
      <c r="E22" s="8"/>
      <c r="G22" s="8" t="s">
        <v>23</v>
      </c>
      <c r="I22" s="26" t="s">
        <v>32</v>
      </c>
    </row>
    <row r="23" spans="2:9" x14ac:dyDescent="0.25">
      <c r="E23" s="8"/>
      <c r="G23" s="8" t="s">
        <v>19</v>
      </c>
      <c r="I23" s="26" t="s">
        <v>30</v>
      </c>
    </row>
    <row r="24" spans="2:9" x14ac:dyDescent="0.25">
      <c r="E24" s="8"/>
      <c r="G24" s="8" t="s">
        <v>24</v>
      </c>
      <c r="I24" s="26" t="s">
        <v>33</v>
      </c>
    </row>
    <row r="25" spans="2:9" x14ac:dyDescent="0.25">
      <c r="E25" s="8"/>
      <c r="G25" s="8" t="s">
        <v>57</v>
      </c>
      <c r="I25" s="26" t="s">
        <v>12</v>
      </c>
    </row>
    <row r="26" spans="2:9" x14ac:dyDescent="0.25">
      <c r="I26" s="26" t="s">
        <v>29</v>
      </c>
    </row>
    <row r="27" spans="2:9" x14ac:dyDescent="0.25">
      <c r="I27" s="23" t="s">
        <v>65</v>
      </c>
    </row>
    <row r="28" spans="2:9" x14ac:dyDescent="0.25">
      <c r="I28" s="26" t="s">
        <v>23</v>
      </c>
    </row>
    <row r="29" spans="2:9" x14ac:dyDescent="0.25">
      <c r="G29" s="8"/>
      <c r="I29" s="26" t="s">
        <v>19</v>
      </c>
    </row>
    <row r="30" spans="2:9" x14ac:dyDescent="0.25">
      <c r="I30" s="26" t="s">
        <v>24</v>
      </c>
    </row>
    <row r="31" spans="2:9" x14ac:dyDescent="0.25">
      <c r="I31" s="23" t="s">
        <v>71</v>
      </c>
    </row>
    <row r="32" spans="2:9" x14ac:dyDescent="0.25">
      <c r="I32" s="23" t="s">
        <v>86</v>
      </c>
    </row>
    <row r="33" spans="9:9" x14ac:dyDescent="0.25">
      <c r="I33" s="23" t="s">
        <v>85</v>
      </c>
    </row>
    <row r="34" spans="9:9" x14ac:dyDescent="0.25">
      <c r="I34" s="23" t="s">
        <v>84</v>
      </c>
    </row>
    <row r="35" spans="9:9" x14ac:dyDescent="0.25">
      <c r="I35" s="23" t="s">
        <v>70</v>
      </c>
    </row>
    <row r="36" spans="9:9" x14ac:dyDescent="0.25">
      <c r="I36" s="23" t="s">
        <v>56</v>
      </c>
    </row>
    <row r="37" spans="9:9" x14ac:dyDescent="0.25">
      <c r="I37" s="23" t="s">
        <v>68</v>
      </c>
    </row>
    <row r="38" spans="9:9" x14ac:dyDescent="0.25">
      <c r="I38" s="26" t="s">
        <v>57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G12:G17 D5:D7 G19 G21 E7:E9 E18:E22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(miljø)</vt:lpstr>
      <vt:lpstr>antal lektioner (miljø)</vt:lpstr>
      <vt:lpstr>fordybelsestid (miljø)</vt:lpstr>
      <vt:lpstr>større skriftlige opgaver (milj</vt:lpstr>
      <vt:lpstr>valgfag (miljø)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2024-06-28T09:32:16Z</cp:lastPrinted>
  <dcterms:created xsi:type="dcterms:W3CDTF">2009-05-12T11:16:16Z</dcterms:created>
  <dcterms:modified xsi:type="dcterms:W3CDTF">2024-11-28T07:41:19Z</dcterms:modified>
</cp:coreProperties>
</file>